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15360" windowHeight="789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6" i="11" l="1"/>
  <c r="L14" i="11"/>
  <c r="K13" i="11" l="1"/>
  <c r="K12" i="11"/>
  <c r="K10" i="11"/>
  <c r="L10" i="11"/>
  <c r="I10" i="11"/>
  <c r="L12" i="11"/>
  <c r="L13" i="11"/>
  <c r="L15" i="11"/>
  <c r="K11" i="11"/>
  <c r="L11" i="11" s="1"/>
  <c r="I13" i="11"/>
  <c r="I11" i="11"/>
  <c r="I14" i="11"/>
  <c r="I15" i="11"/>
  <c r="I16" i="11"/>
  <c r="I12"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 r="L17" i="11" l="1"/>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<sst xmlns="http://schemas.openxmlformats.org/spreadsheetml/2006/main" count="380" uniqueCount="197">
  <si>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</si>
  <si>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</si>
  <si>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</si>
  <si>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</si>
  <si>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</si>
  <si>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</si>
  <si>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</si>
  <si>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</si>
  <si>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</si>
  <si>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</si>
  <si>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</si>
  <si>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</si>
  <si>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</si>
  <si>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</si>
  <si>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</si>
  <si>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</si>
  <si>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</si>
  <si>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</si>
  <si>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</si>
  <si>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</si>
  <si>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</si>
  <si>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</si>
  <si>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</si>
  <si>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</si>
  <si>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</si>
  <si>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</si>
  <si>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</si>
  <si>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</si>
  <si>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</si>
  <si>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</si>
  <si>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</si>
  <si>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</si>
  <si>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</si>
  <si>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</si>
  <si>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</si>
  <si>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</si>
  <si>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</si>
  <si>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</si>
  <si>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</si>
  <si>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</si>
  <si>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</si>
  <si>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</si>
  <si>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</si>
  <si>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</si>
  <si>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</si>
  <si>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</si>
  <si>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</si>
  <si>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</si>
  <si>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</si>
  <si>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</si>
  <si>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</si>
  <si>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</si>
  <si>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</si>
  <si>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</si>
  <si>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</si>
  <si>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</si>
  <si>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</si>
  <si>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</si>
  <si>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</si>
  <si>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</si>
  <si>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</si>
  <si>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</si>
  <si>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</si>
  <si>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</si>
  <si>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</si>
  <si>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</si>
  <si>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</si>
  <si>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</si>
  <si>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</si>
  <si>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</si>
  <si>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</si>
  <si>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</si>
  <si>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</si>
  <si>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</si>
  <si>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</si>
  <si>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</si>
  <si>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</si>
  <si>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</si>
  <si>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</si>
  <si>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</si>
  <si>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</si>
  <si>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</si>
  <si>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</si>
  <si>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</si>
  <si>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</si>
  <si>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</si>
  <si>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</si>
  <si>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</si>
  <si>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</si>
  <si>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</si>
  <si>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</si>
  <si>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</si>
  <si>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</si>
  <si>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</si>
  <si>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</si>
  <si>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</si>
  <si>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</si>
  <si>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</si>
  <si>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</si>
  <si>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</si>
  <si>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</si>
  <si>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</si>
  <si>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</si>
  <si>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</si>
  <si>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</si>
  <si>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</si>
  <si>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</si>
  <si>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</si>
  <si>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</si>
  <si>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</si>
  <si>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</si>
  <si>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</si>
  <si>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</si>
  <si>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</si>
  <si>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</si>
  <si>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</si>
  <si>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</si>
  <si>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</si>
  <si>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</si>
  <si>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</si>
  <si>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</si>
  <si>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</si>
  <si>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</si>
  <si>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</si>
  <si>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</si>
  <si>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</si>
  <si>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</si>
  <si>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</si>
  <si>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</si>
  <si>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</si>
  <si>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</si>
  <si>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Aplicación Móvil</t>
  </si>
  <si>
    <t>Agilizar los procesos de solicitud de información, para cuyo efecto se utilizarán las tecnologías de la información en una aplicación móvil</t>
  </si>
  <si>
    <t>Automatizar los tramites y servicios que presta la Entidad mediante la integración de los sistemas de información</t>
  </si>
  <si>
    <t>Implementar un programa informático que brinde información al usuario externo desde su celular inteligente con sistema operativo Android.</t>
  </si>
  <si>
    <t>Corregir los detalles que se enuncien con los administradores del Play Store.</t>
  </si>
  <si>
    <t>Colocar en el Play Store la aplicación para iniciar las pruebas Beta.</t>
  </si>
  <si>
    <t>Socializar la aplicación con los usuarios externos.</t>
  </si>
  <si>
    <t>Usuarios utilizando la herramienta.</t>
  </si>
  <si>
    <t>Personas</t>
  </si>
  <si>
    <t>Número de personas utilizando la herramienta</t>
  </si>
  <si>
    <t>Francisco Reyes Villamizar</t>
  </si>
  <si>
    <t>Director de Informática y Desarrollo</t>
  </si>
  <si>
    <t>Coordinador de Innovación, Desarrollo y Arquitectura de Aplicaciones.</t>
  </si>
  <si>
    <t>Jorge Bernardo Gómez Rodriguez</t>
  </si>
  <si>
    <t>Francisco Argüello</t>
  </si>
  <si>
    <t>Superintendente de Sociedades</t>
  </si>
  <si>
    <t>Jose Miguel Mendoza Daza</t>
  </si>
  <si>
    <t>Superintendente Delegado de Procedimientos Mercantiles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</si>
  <si>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</si>
  <si>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</si>
  <si>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</si>
  <si>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</si>
  <si>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</si>
  <si>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Ligia Stella Rodriguez Hernandez</t>
  </si>
  <si>
    <t>Secretaria General</t>
  </si>
  <si>
    <t>Jorge Bernardo Gómez Rodríguez</t>
  </si>
  <si>
    <t>Director  Dirección de Informática y Desarrollo</t>
  </si>
  <si>
    <t>Francisco Argüello Zutta</t>
  </si>
  <si>
    <t>Coordinador Grupo de Innovación,  Desarrollo y Arquitectura de Aplicaciones</t>
  </si>
  <si>
    <t>Andrés Alfonso Parias Garzón</t>
  </si>
  <si>
    <t>Presentar seguimiento de avance</t>
  </si>
  <si>
    <t>Informe de Seguimiento</t>
  </si>
  <si>
    <t>Presentar seguimiento de presupuesto</t>
  </si>
  <si>
    <t>Seguimiento ejecución</t>
  </si>
  <si>
    <t>Correos electrónicos</t>
  </si>
  <si>
    <t>Necesitad planteada por el Superintendente de sociedades, en beneficio para el usuario externo.</t>
  </si>
  <si>
    <t>Aplicación colgada en el Play Store</t>
  </si>
  <si>
    <t>Visible en el Play Store, versión Beta</t>
  </si>
  <si>
    <t>Aplicación colgada en el Play Store, para las pruebas de los administradores del portal.</t>
  </si>
  <si>
    <t>Que no sea descargado por los usuarios externos</t>
  </si>
  <si>
    <t>Subir el aplicativo al sistema operativo IOS de Apple</t>
  </si>
  <si>
    <t>Demoras en el administrador de Play Store, Calificaciones positivas de los usuarios externos en el Play Store</t>
  </si>
  <si>
    <t>Número de Usuarios utilizando la herramienta cumpliendo el indicador.</t>
  </si>
  <si>
    <t>Conversión del portal de información empresarial a móvil</t>
  </si>
  <si>
    <t>Creación de cuenta Supersociedades en el Play Store</t>
  </si>
  <si>
    <t>Instalación de la herramienta que permite crear, configurar, borrar las aplicaciones moviles para Android</t>
  </si>
  <si>
    <t>Pruebas de la herramienta</t>
  </si>
  <si>
    <t>Documento con las constancias</t>
  </si>
  <si>
    <t>Software graturito instalado</t>
  </si>
  <si>
    <t>Aplicación visiblemente en tamaño de celular</t>
  </si>
  <si>
    <t>Configuración</t>
  </si>
  <si>
    <t xml:space="preserve">Estabilización </t>
  </si>
  <si>
    <t>Hoja de chequeo</t>
  </si>
  <si>
    <t>Francisco Argüello y Jorge Bernardo Gómez</t>
  </si>
  <si>
    <t>Aplicativo visible</t>
  </si>
  <si>
    <t>Cuenta creada</t>
  </si>
  <si>
    <t>Software gratuito instalado</t>
  </si>
  <si>
    <t>Que se den prioridad a otros proyectos.</t>
  </si>
  <si>
    <t>No contar con el recurso humano que desarrolle el aplicativo.</t>
  </si>
  <si>
    <t>N/A</t>
  </si>
  <si>
    <t>AVANCE</t>
  </si>
  <si>
    <t>Jorge Bernardo Gómez</t>
  </si>
  <si>
    <t>Análisis</t>
  </si>
  <si>
    <t>Investigación, carga y prueba</t>
  </si>
  <si>
    <t>Pendiente de la descarga del archivo pdf. Este proyecto se atraso debído al proyecto del portal empresarial.</t>
  </si>
  <si>
    <t>Documento de configuración de play store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</si>
</sst>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7" fillId="9" borderId="2" xfId="0" applyFont="1" applyFill="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9"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9" fontId="0" fillId="0" borderId="2" xfId="5" applyFont="1" applyBorder="1" applyAlignment="1">
      <alignment horizontal="center" vertical="center"/>
    </xf>
    <xf numFmtId="0" fontId="2" fillId="0" borderId="2" xfId="0" applyFont="1" applyBorder="1" applyAlignment="1">
      <alignment horizontal="center" vertical="center" wrapText="1"/>
    </xf>
    <xf numFmtId="9" fontId="4" fillId="0" borderId="2" xfId="5" applyFont="1" applyBorder="1" applyAlignment="1">
      <alignment horizontal="center" vertical="center" wrapText="1"/>
    </xf>
    <xf numFmtId="1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7" fillId="10" borderId="5"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17</xdr:row>
      <xdr:rowOff>95251</xdr:rowOff>
    </xdr:from>
    <xdr:to>
      <xdr:col>6</xdr:col>
      <xdr:colOff>360456</xdr:colOff>
      <xdr:row>25</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550333</xdr:colOff>
      <xdr:row>22</xdr:row>
      <xdr:rowOff>42334</xdr:rowOff>
    </xdr:from>
    <xdr:to>
      <xdr:col>3</xdr:col>
      <xdr:colOff>1514039</xdr:colOff>
      <xdr:row>30</xdr:row>
      <xdr:rowOff>65370</xdr:rowOff>
    </xdr:to>
    <xdr:sp macro="" textlink="">
      <xdr:nvSpPr>
        <xdr:cNvPr id="3" name="Flecha izquierda 2">
          <a:hlinkClick xmlns:r="http://schemas.openxmlformats.org/officeDocument/2006/relationships" r:id="rId1"/>
        </xdr:cNvPr>
        <xdr:cNvSpPr/>
      </xdr:nvSpPr>
      <xdr:spPr>
        <a:xfrm>
          <a:off x="5048250" y="5418667"/>
          <a:ext cx="963706" cy="125070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j/AppData/Local/Microsoft/Windows/Temporary%20Internet%20Files/Content.Outlook/55UGQHPN/GC-F-015%20Planeacion%20de%20proyectos%20-%20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0"/>
      <c r="C2" s="131"/>
      <c r="D2" s="132" t="s">
        <v>123</v>
      </c>
      <c r="E2" s="133"/>
      <c r="F2" s="133"/>
      <c r="G2" s="133"/>
      <c r="H2" s="133"/>
      <c r="I2" s="133"/>
      <c r="J2" s="134"/>
      <c r="K2" s="120" t="s">
        <v>124</v>
      </c>
      <c r="L2" s="121"/>
      <c r="S2" s="16"/>
    </row>
    <row r="3" spans="1:19" s="13" customFormat="1" ht="23.25" customHeight="1" x14ac:dyDescent="0.2">
      <c r="A3" s="59"/>
      <c r="B3" s="126"/>
      <c r="C3" s="127"/>
      <c r="D3" s="135" t="s">
        <v>125</v>
      </c>
      <c r="E3" s="136"/>
      <c r="F3" s="136"/>
      <c r="G3" s="136"/>
      <c r="H3" s="136"/>
      <c r="I3" s="136"/>
      <c r="J3" s="137"/>
      <c r="K3" s="122" t="s">
        <v>130</v>
      </c>
      <c r="L3" s="123"/>
      <c r="S3" s="16"/>
    </row>
    <row r="4" spans="1:19" s="13" customFormat="1" ht="24" customHeight="1" x14ac:dyDescent="0.2">
      <c r="A4" s="59"/>
      <c r="B4" s="126"/>
      <c r="C4" s="127"/>
      <c r="D4" s="135" t="s">
        <v>126</v>
      </c>
      <c r="E4" s="136"/>
      <c r="F4" s="136"/>
      <c r="G4" s="136"/>
      <c r="H4" s="136"/>
      <c r="I4" s="136"/>
      <c r="J4" s="137"/>
      <c r="K4" s="122" t="s">
        <v>127</v>
      </c>
      <c r="L4" s="123"/>
      <c r="S4" s="16"/>
    </row>
    <row r="5" spans="1:19" s="13" customFormat="1" ht="22.5" customHeight="1" thickBot="1" x14ac:dyDescent="0.25">
      <c r="A5" s="59"/>
      <c r="B5" s="128"/>
      <c r="C5" s="129"/>
      <c r="D5" s="138" t="s">
        <v>128</v>
      </c>
      <c r="E5" s="139"/>
      <c r="F5" s="139"/>
      <c r="G5" s="139"/>
      <c r="H5" s="139"/>
      <c r="I5" s="139"/>
      <c r="J5" s="140"/>
      <c r="K5" s="124" t="s">
        <v>129</v>
      </c>
      <c r="L5" s="125"/>
      <c r="S5" s="16"/>
    </row>
    <row r="6" spans="1:19" ht="5.25" customHeight="1" x14ac:dyDescent="0.2">
      <c r="C6" s="14"/>
      <c r="D6" s="14"/>
      <c r="E6" s="14"/>
      <c r="F6" s="14"/>
      <c r="G6" s="14"/>
      <c r="H6" s="14"/>
      <c r="I6" s="14"/>
    </row>
    <row r="7" spans="1:19" ht="29.25" customHeight="1" x14ac:dyDescent="0.2">
      <c r="C7" s="118" t="s">
        <v>0</v>
      </c>
      <c r="D7" s="118"/>
      <c r="E7" s="119" t="s">
        <v>131</v>
      </c>
      <c r="F7" s="119"/>
      <c r="G7" s="119"/>
      <c r="H7" s="119"/>
      <c r="I7" s="119"/>
      <c r="J7" s="119"/>
      <c r="K7" s="11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5"/>
      <c r="C2" s="196"/>
      <c r="D2" s="214" t="s">
        <v>123</v>
      </c>
      <c r="E2" s="215"/>
      <c r="F2" s="215"/>
      <c r="G2" s="215"/>
      <c r="H2" s="215"/>
      <c r="I2" s="215"/>
      <c r="J2" s="216"/>
      <c r="K2" s="96"/>
      <c r="L2" s="94"/>
      <c r="M2" s="209" t="str">
        <f>Proyecto!K2</f>
        <v>Codigo: GC-F-015</v>
      </c>
      <c r="N2" s="209"/>
      <c r="O2" s="209"/>
      <c r="P2" s="210"/>
      <c r="R2" s="11"/>
      <c r="S2" s="11"/>
      <c r="T2" s="11"/>
      <c r="U2" s="15"/>
      <c r="AE2" s="16"/>
    </row>
    <row r="3" spans="2:31" s="12" customFormat="1" ht="23.25" customHeight="1" x14ac:dyDescent="0.2">
      <c r="B3" s="197"/>
      <c r="C3" s="198"/>
      <c r="D3" s="217" t="s">
        <v>125</v>
      </c>
      <c r="E3" s="218"/>
      <c r="F3" s="218"/>
      <c r="G3" s="218"/>
      <c r="H3" s="218"/>
      <c r="I3" s="218"/>
      <c r="J3" s="219"/>
      <c r="K3" s="29"/>
      <c r="L3" s="69"/>
      <c r="M3" s="142" t="str">
        <f>Proyecto!K3</f>
        <v>Fecha: 17 de septiembre de 2014</v>
      </c>
      <c r="N3" s="142"/>
      <c r="O3" s="142"/>
      <c r="P3" s="211"/>
      <c r="R3" s="11"/>
      <c r="S3" s="11"/>
      <c r="T3" s="11"/>
      <c r="U3" s="15"/>
      <c r="AE3" s="16"/>
    </row>
    <row r="4" spans="2:31" s="12" customFormat="1" ht="24" customHeight="1" x14ac:dyDescent="0.2">
      <c r="B4" s="197"/>
      <c r="C4" s="198"/>
      <c r="D4" s="217" t="s">
        <v>126</v>
      </c>
      <c r="E4" s="218"/>
      <c r="F4" s="218"/>
      <c r="G4" s="218"/>
      <c r="H4" s="218"/>
      <c r="I4" s="218"/>
      <c r="J4" s="219"/>
      <c r="K4" s="29"/>
      <c r="L4" s="69"/>
      <c r="M4" s="142" t="str">
        <f>Proyecto!K4</f>
        <v>Version 001</v>
      </c>
      <c r="N4" s="142"/>
      <c r="O4" s="142"/>
      <c r="P4" s="211"/>
      <c r="R4" s="11"/>
      <c r="U4" s="15"/>
      <c r="AE4" s="16"/>
    </row>
    <row r="5" spans="2:31" s="12" customFormat="1" ht="22.5" customHeight="1" thickBot="1" x14ac:dyDescent="0.25">
      <c r="B5" s="199"/>
      <c r="C5" s="200"/>
      <c r="D5" s="220" t="s">
        <v>128</v>
      </c>
      <c r="E5" s="221"/>
      <c r="F5" s="221"/>
      <c r="G5" s="221"/>
      <c r="H5" s="221"/>
      <c r="I5" s="221"/>
      <c r="J5" s="222"/>
      <c r="K5" s="97"/>
      <c r="L5" s="95"/>
      <c r="M5" s="212"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8" t="s">
        <v>28</v>
      </c>
      <c r="C10" s="118"/>
      <c r="D10" s="119" t="s">
        <v>169</v>
      </c>
      <c r="E10" s="119"/>
      <c r="F10" s="119"/>
      <c r="G10" s="119"/>
      <c r="H10" s="119"/>
      <c r="I10" s="119"/>
      <c r="J10" s="119"/>
      <c r="K10" s="119"/>
      <c r="L10" s="119"/>
      <c r="M10" s="119"/>
      <c r="N10" s="119"/>
      <c r="O10" s="119"/>
      <c r="P10" s="119"/>
      <c r="AE10" s="1"/>
    </row>
    <row r="12" spans="2:31" ht="30" customHeight="1" x14ac:dyDescent="0.2">
      <c r="B12" s="118" t="s">
        <v>29</v>
      </c>
      <c r="C12" s="118"/>
      <c r="D12" s="154" t="s">
        <v>170</v>
      </c>
      <c r="E12" s="154"/>
      <c r="F12" s="154"/>
      <c r="G12" s="154"/>
      <c r="H12" s="154"/>
      <c r="I12" s="154"/>
      <c r="J12" s="154"/>
      <c r="K12" s="154"/>
      <c r="L12" s="154"/>
      <c r="M12" s="154"/>
      <c r="N12" s="154"/>
      <c r="O12" s="154"/>
      <c r="P12" s="15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8" t="s">
        <v>30</v>
      </c>
      <c r="C14" s="118"/>
      <c r="D14" s="154" t="s">
        <v>171</v>
      </c>
      <c r="E14" s="154"/>
      <c r="F14" s="154"/>
      <c r="G14" s="154"/>
      <c r="H14" s="154"/>
      <c r="I14" s="154"/>
      <c r="J14" s="154"/>
      <c r="K14" s="154"/>
      <c r="L14" s="154"/>
      <c r="M14" s="154"/>
      <c r="N14" s="154"/>
      <c r="O14" s="154"/>
      <c r="P14" s="15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8" t="s">
        <v>31</v>
      </c>
      <c r="C16" s="118"/>
      <c r="D16" s="154" t="s">
        <v>172</v>
      </c>
      <c r="E16" s="154"/>
      <c r="F16" s="154"/>
      <c r="G16" s="154"/>
      <c r="H16" s="154"/>
      <c r="I16" s="154"/>
      <c r="J16" s="154"/>
      <c r="K16" s="154"/>
      <c r="L16" s="154"/>
      <c r="M16" s="154"/>
      <c r="N16" s="154"/>
      <c r="O16" s="154"/>
      <c r="P16" s="154"/>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8" t="s">
        <v>32</v>
      </c>
      <c r="C18" s="118"/>
      <c r="D18" s="154" t="s">
        <v>167</v>
      </c>
      <c r="E18" s="154"/>
      <c r="F18" s="154"/>
      <c r="G18" s="154"/>
      <c r="H18" s="154"/>
      <c r="I18" s="154"/>
      <c r="J18" s="154"/>
      <c r="K18" s="154"/>
      <c r="L18" s="154"/>
      <c r="M18" s="154"/>
      <c r="N18" s="154"/>
      <c r="O18" s="154"/>
      <c r="P18" s="154"/>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8" t="s">
        <v>33</v>
      </c>
      <c r="C20" s="118"/>
      <c r="D20" s="154" t="s">
        <v>173</v>
      </c>
      <c r="E20" s="154"/>
      <c r="F20" s="154"/>
      <c r="G20" s="154"/>
      <c r="H20" s="154"/>
      <c r="I20" s="154"/>
      <c r="J20" s="154"/>
      <c r="K20" s="154"/>
      <c r="L20" s="154"/>
      <c r="M20" s="154"/>
      <c r="N20" s="154"/>
      <c r="O20" s="154"/>
      <c r="P20" s="15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topLeftCell="A13" zoomScale="70" zoomScaleNormal="70" workbookViewId="0">
      <selection activeCell="B17" sqref="B17:K17"/>
    </sheetView>
  </sheetViews>
  <sheetFormatPr baseColWidth="10" defaultRowHeight="24.75" customHeight="1"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4.25" customHeight="1" thickBot="1" x14ac:dyDescent="0.25"/>
    <row r="2" spans="2:14" s="18" customFormat="1" ht="24.75" customHeight="1" x14ac:dyDescent="0.2">
      <c r="B2" s="227"/>
      <c r="C2" s="226" t="s">
        <v>123</v>
      </c>
      <c r="D2" s="226"/>
      <c r="E2" s="226"/>
      <c r="F2" s="226"/>
      <c r="G2" s="226"/>
      <c r="H2" s="226"/>
      <c r="I2" s="226"/>
      <c r="J2" s="226"/>
      <c r="K2" s="232" t="str">
        <f>Proyecto!K2</f>
        <v>Codigo: GC-F-015</v>
      </c>
      <c r="L2" s="210"/>
      <c r="M2" s="88"/>
      <c r="N2" s="88"/>
    </row>
    <row r="3" spans="2:14" s="18" customFormat="1" ht="24.75" customHeight="1" x14ac:dyDescent="0.2">
      <c r="B3" s="228"/>
      <c r="C3" s="230" t="s">
        <v>125</v>
      </c>
      <c r="D3" s="230"/>
      <c r="E3" s="230"/>
      <c r="F3" s="230"/>
      <c r="G3" s="230"/>
      <c r="H3" s="230"/>
      <c r="I3" s="230"/>
      <c r="J3" s="230"/>
      <c r="K3" s="233" t="str">
        <f>Proyecto!K3</f>
        <v>Fecha: 17 de septiembre de 2014</v>
      </c>
      <c r="L3" s="211"/>
      <c r="M3" s="88"/>
      <c r="N3" s="88"/>
    </row>
    <row r="4" spans="2:14" s="18" customFormat="1" ht="24.75" customHeight="1" x14ac:dyDescent="0.2">
      <c r="B4" s="228"/>
      <c r="C4" s="230" t="s">
        <v>126</v>
      </c>
      <c r="D4" s="230"/>
      <c r="E4" s="230"/>
      <c r="F4" s="230"/>
      <c r="G4" s="230"/>
      <c r="H4" s="230"/>
      <c r="I4" s="230"/>
      <c r="J4" s="230"/>
      <c r="K4" s="233" t="str">
        <f>Proyecto!K4</f>
        <v>Version 001</v>
      </c>
      <c r="L4" s="211"/>
      <c r="M4" s="88"/>
      <c r="N4" s="88"/>
    </row>
    <row r="5" spans="2:14" s="18" customFormat="1" ht="24.75" customHeight="1" thickBot="1" x14ac:dyDescent="0.25">
      <c r="B5" s="229"/>
      <c r="C5" s="231" t="s">
        <v>128</v>
      </c>
      <c r="D5" s="231"/>
      <c r="E5" s="231"/>
      <c r="F5" s="231"/>
      <c r="G5" s="231"/>
      <c r="H5" s="231"/>
      <c r="I5" s="231"/>
      <c r="J5" s="231"/>
      <c r="K5" s="234" t="s">
        <v>129</v>
      </c>
      <c r="L5" s="213"/>
      <c r="M5" s="88"/>
      <c r="N5" s="88"/>
    </row>
    <row r="6" spans="2:14" ht="24.75" customHeight="1" x14ac:dyDescent="0.2">
      <c r="B6" s="17"/>
      <c r="C6" s="17"/>
      <c r="D6" s="17"/>
      <c r="E6" s="17"/>
    </row>
    <row r="7" spans="2:14" ht="24.75" customHeight="1" x14ac:dyDescent="0.2">
      <c r="B7" s="118" t="s">
        <v>0</v>
      </c>
      <c r="C7" s="118"/>
      <c r="D7" s="119" t="str">
        <f>Proyecto!$E$7</f>
        <v>Aplicación Móvil</v>
      </c>
      <c r="E7" s="119"/>
      <c r="F7" s="119"/>
      <c r="G7" s="119"/>
      <c r="H7" s="119"/>
      <c r="I7" s="119"/>
      <c r="J7" s="119"/>
      <c r="K7" s="119"/>
      <c r="L7" s="119"/>
      <c r="M7" s="1"/>
    </row>
    <row r="9" spans="2:14" ht="50.25" customHeight="1" x14ac:dyDescent="0.2">
      <c r="B9" s="45" t="s">
        <v>78</v>
      </c>
      <c r="C9" s="45" t="s">
        <v>79</v>
      </c>
      <c r="D9" s="45" t="s">
        <v>80</v>
      </c>
      <c r="E9" s="46" t="s">
        <v>81</v>
      </c>
      <c r="F9" s="45" t="s">
        <v>82</v>
      </c>
      <c r="G9" s="47" t="s">
        <v>91</v>
      </c>
      <c r="H9" s="47" t="s">
        <v>92</v>
      </c>
      <c r="I9" s="47" t="s">
        <v>93</v>
      </c>
      <c r="J9" s="46" t="s">
        <v>83</v>
      </c>
      <c r="K9" s="48" t="s">
        <v>84</v>
      </c>
      <c r="L9" s="48" t="s">
        <v>85</v>
      </c>
    </row>
    <row r="10" spans="2:14" ht="50.25" customHeight="1" x14ac:dyDescent="0.2">
      <c r="B10" s="104" t="s">
        <v>194</v>
      </c>
      <c r="C10" s="112" t="s">
        <v>193</v>
      </c>
      <c r="D10" s="115">
        <v>1</v>
      </c>
      <c r="E10" s="112">
        <v>20</v>
      </c>
      <c r="F10" s="114" t="s">
        <v>192</v>
      </c>
      <c r="G10" s="106">
        <v>42009</v>
      </c>
      <c r="H10" s="106">
        <v>42051</v>
      </c>
      <c r="I10" s="105">
        <f t="shared" ref="I10:I16" si="0">H10-G10</f>
        <v>42</v>
      </c>
      <c r="J10" s="111" t="s">
        <v>187</v>
      </c>
      <c r="K10" s="106">
        <f>H10</f>
        <v>42051</v>
      </c>
      <c r="L10" s="113">
        <f>IF(K10&lt;&gt;"",E10/100,0)</f>
        <v>0.2</v>
      </c>
    </row>
    <row r="11" spans="2:14" ht="45" customHeight="1" x14ac:dyDescent="0.2">
      <c r="B11" s="104" t="s">
        <v>176</v>
      </c>
      <c r="C11" s="98" t="s">
        <v>179</v>
      </c>
      <c r="D11" s="115">
        <v>1</v>
      </c>
      <c r="E11" s="98">
        <v>15</v>
      </c>
      <c r="F11" s="111" t="s">
        <v>184</v>
      </c>
      <c r="G11" s="106">
        <v>42037</v>
      </c>
      <c r="H11" s="106">
        <v>42051</v>
      </c>
      <c r="I11" s="105">
        <f t="shared" si="0"/>
        <v>14</v>
      </c>
      <c r="J11" s="111" t="s">
        <v>187</v>
      </c>
      <c r="K11" s="106">
        <f>H11</f>
        <v>42051</v>
      </c>
      <c r="L11" s="113">
        <f>IF(K11&lt;&gt;"",E11/100,0)</f>
        <v>0.15</v>
      </c>
    </row>
    <row r="12" spans="2:14" ht="51.75" customHeight="1" x14ac:dyDescent="0.2">
      <c r="B12" s="104" t="s">
        <v>174</v>
      </c>
      <c r="C12" s="110" t="s">
        <v>180</v>
      </c>
      <c r="D12" s="115">
        <v>1</v>
      </c>
      <c r="E12" s="98">
        <v>30</v>
      </c>
      <c r="F12" s="111" t="s">
        <v>184</v>
      </c>
      <c r="G12" s="106">
        <v>42116</v>
      </c>
      <c r="H12" s="106">
        <v>42146</v>
      </c>
      <c r="I12" s="105">
        <f t="shared" si="0"/>
        <v>30</v>
      </c>
      <c r="J12" s="105" t="s">
        <v>185</v>
      </c>
      <c r="K12" s="106">
        <f>H12</f>
        <v>42146</v>
      </c>
      <c r="L12" s="113">
        <f t="shared" ref="L12:L15" si="1">IF(K12&lt;&gt;"",E12/100,0)</f>
        <v>0.3</v>
      </c>
    </row>
    <row r="13" spans="2:14" ht="64.5" customHeight="1" x14ac:dyDescent="0.2">
      <c r="B13" s="104" t="s">
        <v>175</v>
      </c>
      <c r="C13" s="98" t="s">
        <v>178</v>
      </c>
      <c r="D13" s="115">
        <v>1</v>
      </c>
      <c r="E13" s="98">
        <v>10</v>
      </c>
      <c r="F13" s="111" t="s">
        <v>184</v>
      </c>
      <c r="G13" s="106">
        <v>42116</v>
      </c>
      <c r="H13" s="106">
        <v>42124</v>
      </c>
      <c r="I13" s="105">
        <f t="shared" si="0"/>
        <v>8</v>
      </c>
      <c r="J13" s="105" t="s">
        <v>186</v>
      </c>
      <c r="K13" s="106">
        <f>H13</f>
        <v>42124</v>
      </c>
      <c r="L13" s="113">
        <f t="shared" si="1"/>
        <v>0.1</v>
      </c>
    </row>
    <row r="14" spans="2:14" ht="76.5" x14ac:dyDescent="0.2">
      <c r="B14" s="104" t="s">
        <v>177</v>
      </c>
      <c r="C14" s="110" t="s">
        <v>196</v>
      </c>
      <c r="D14" s="115">
        <v>1</v>
      </c>
      <c r="E14" s="98">
        <v>10</v>
      </c>
      <c r="F14" s="111" t="s">
        <v>184</v>
      </c>
      <c r="G14" s="106">
        <v>42146</v>
      </c>
      <c r="H14" s="116">
        <v>42184</v>
      </c>
      <c r="I14" s="105">
        <f t="shared" si="0"/>
        <v>38</v>
      </c>
      <c r="J14" s="111" t="s">
        <v>195</v>
      </c>
      <c r="K14" s="106">
        <v>75140</v>
      </c>
      <c r="L14" s="113">
        <f>IF(K14&lt;&gt;"",E14/100,0.08)</f>
        <v>0.1</v>
      </c>
    </row>
    <row r="15" spans="2:14" ht="39" customHeight="1" x14ac:dyDescent="0.2">
      <c r="B15" s="104" t="s">
        <v>181</v>
      </c>
      <c r="C15" s="117" t="s">
        <v>196</v>
      </c>
      <c r="D15" s="115">
        <v>1</v>
      </c>
      <c r="E15" s="98">
        <v>5</v>
      </c>
      <c r="F15" s="111" t="s">
        <v>184</v>
      </c>
      <c r="G15" s="106">
        <v>42153</v>
      </c>
      <c r="H15" s="116">
        <v>42191</v>
      </c>
      <c r="I15" s="105">
        <f t="shared" si="0"/>
        <v>38</v>
      </c>
      <c r="J15" s="105" t="s">
        <v>183</v>
      </c>
      <c r="K15" s="106">
        <v>75140</v>
      </c>
      <c r="L15" s="113">
        <f t="shared" si="1"/>
        <v>0.05</v>
      </c>
    </row>
    <row r="16" spans="2:14" ht="24.75" customHeight="1" x14ac:dyDescent="0.2">
      <c r="B16" s="104" t="s">
        <v>182</v>
      </c>
      <c r="C16" s="110" t="s">
        <v>183</v>
      </c>
      <c r="D16" s="115">
        <v>1</v>
      </c>
      <c r="E16" s="98">
        <v>10</v>
      </c>
      <c r="F16" s="111" t="s">
        <v>184</v>
      </c>
      <c r="G16" s="106">
        <v>42160</v>
      </c>
      <c r="H16" s="116">
        <v>42215</v>
      </c>
      <c r="I16" s="105">
        <f t="shared" si="0"/>
        <v>55</v>
      </c>
      <c r="J16" s="114"/>
      <c r="K16" s="106">
        <v>42314</v>
      </c>
      <c r="L16" s="113">
        <f>IF(K16&lt;&gt;"",E16/100,0.02)</f>
        <v>0.1</v>
      </c>
    </row>
    <row r="17" spans="2:12" ht="15" x14ac:dyDescent="0.2">
      <c r="B17" s="223" t="s">
        <v>191</v>
      </c>
      <c r="C17" s="224"/>
      <c r="D17" s="224"/>
      <c r="E17" s="224"/>
      <c r="F17" s="224"/>
      <c r="G17" s="224"/>
      <c r="H17" s="224"/>
      <c r="I17" s="224"/>
      <c r="J17" s="224"/>
      <c r="K17" s="225"/>
      <c r="L17" s="107">
        <f>SUM(L10:L16)</f>
        <v>0.99999999999999989</v>
      </c>
    </row>
  </sheetData>
  <sortState ref="B10:J16">
    <sortCondition ref="G10:G16"/>
  </sortState>
  <mergeCells count="12">
    <mergeCell ref="B17:K17"/>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4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5"/>
      <c r="F2" s="215"/>
      <c r="G2" s="215"/>
      <c r="H2" s="215"/>
      <c r="I2" s="215"/>
      <c r="J2" s="215"/>
      <c r="K2" s="92"/>
      <c r="L2" s="92"/>
      <c r="M2" s="232" t="str">
        <f>Proyecto!K2</f>
        <v>Codigo: GC-F-015</v>
      </c>
      <c r="N2" s="209"/>
      <c r="O2" s="209"/>
      <c r="P2" s="210"/>
      <c r="R2" s="11"/>
      <c r="S2" s="11"/>
      <c r="T2" s="11"/>
      <c r="U2" s="15"/>
      <c r="AE2" s="16"/>
    </row>
    <row r="3" spans="2:31" s="12" customFormat="1" ht="23.25" customHeight="1" x14ac:dyDescent="0.2">
      <c r="B3" s="240"/>
      <c r="C3" s="241"/>
      <c r="D3" s="236" t="s">
        <v>125</v>
      </c>
      <c r="E3" s="218"/>
      <c r="F3" s="218"/>
      <c r="G3" s="218"/>
      <c r="H3" s="218"/>
      <c r="I3" s="218"/>
      <c r="J3" s="218"/>
      <c r="K3" s="91"/>
      <c r="L3" s="91"/>
      <c r="M3" s="233" t="str">
        <f>Proyecto!K3</f>
        <v>Fecha: 17 de septiembre de 2014</v>
      </c>
      <c r="N3" s="142"/>
      <c r="O3" s="142"/>
      <c r="P3" s="211"/>
      <c r="R3" s="11"/>
      <c r="S3" s="11"/>
      <c r="T3" s="11"/>
      <c r="U3" s="15"/>
      <c r="AE3" s="16"/>
    </row>
    <row r="4" spans="2:31" s="12" customFormat="1" ht="24" customHeight="1" x14ac:dyDescent="0.2">
      <c r="B4" s="240"/>
      <c r="C4" s="241"/>
      <c r="D4" s="236" t="s">
        <v>126</v>
      </c>
      <c r="E4" s="218"/>
      <c r="F4" s="218"/>
      <c r="G4" s="218"/>
      <c r="H4" s="218"/>
      <c r="I4" s="218"/>
      <c r="J4" s="218"/>
      <c r="K4" s="91"/>
      <c r="L4" s="91"/>
      <c r="M4" s="233" t="str">
        <f>Proyecto!K4</f>
        <v>Version 001</v>
      </c>
      <c r="N4" s="142"/>
      <c r="O4" s="142"/>
      <c r="P4" s="211"/>
      <c r="R4" s="11"/>
      <c r="U4" s="15"/>
      <c r="AE4" s="16"/>
    </row>
    <row r="5" spans="2:31" s="12" customFormat="1" ht="22.5" customHeight="1" thickBot="1" x14ac:dyDescent="0.25">
      <c r="B5" s="242"/>
      <c r="C5" s="243"/>
      <c r="D5" s="237" t="s">
        <v>128</v>
      </c>
      <c r="E5" s="221"/>
      <c r="F5" s="221"/>
      <c r="G5" s="221"/>
      <c r="H5" s="221"/>
      <c r="I5" s="221"/>
      <c r="J5" s="221"/>
      <c r="K5" s="93"/>
      <c r="L5" s="93"/>
      <c r="M5" s="234"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2" t="s">
        <v>22</v>
      </c>
      <c r="C10" s="162"/>
      <c r="D10" s="162"/>
      <c r="E10" s="162"/>
      <c r="F10" s="162"/>
      <c r="G10" s="162"/>
      <c r="H10" s="162"/>
      <c r="I10" s="162"/>
      <c r="J10" s="162"/>
      <c r="K10" s="162"/>
      <c r="L10" s="162"/>
      <c r="M10" s="162"/>
      <c r="N10" s="162"/>
      <c r="O10" s="162"/>
      <c r="P10" s="162"/>
    </row>
    <row r="11" spans="2:31" ht="21.95" customHeight="1" x14ac:dyDescent="0.2">
      <c r="B11" s="154" t="s">
        <v>189</v>
      </c>
      <c r="C11" s="154"/>
      <c r="D11" s="154"/>
      <c r="E11" s="154"/>
      <c r="F11" s="154"/>
      <c r="G11" s="154"/>
      <c r="H11" s="154"/>
      <c r="I11" s="154"/>
      <c r="J11" s="154"/>
      <c r="K11" s="154"/>
      <c r="L11" s="154"/>
      <c r="M11" s="154"/>
      <c r="N11" s="154"/>
      <c r="O11" s="154"/>
      <c r="P11" s="154"/>
    </row>
    <row r="12" spans="2:31" ht="21.95" customHeight="1" x14ac:dyDescent="0.2">
      <c r="B12" s="154" t="s">
        <v>188</v>
      </c>
      <c r="C12" s="154"/>
      <c r="D12" s="154"/>
      <c r="E12" s="154"/>
      <c r="F12" s="154"/>
      <c r="G12" s="154"/>
      <c r="H12" s="154"/>
      <c r="I12" s="154"/>
      <c r="J12" s="154"/>
      <c r="K12" s="154"/>
      <c r="L12" s="154"/>
      <c r="M12" s="154"/>
      <c r="N12" s="154"/>
      <c r="O12" s="154"/>
      <c r="P12" s="154"/>
    </row>
    <row r="13" spans="2:31" ht="21.95" customHeight="1" x14ac:dyDescent="0.2">
      <c r="B13" s="154"/>
      <c r="C13" s="154"/>
      <c r="D13" s="154"/>
      <c r="E13" s="154"/>
      <c r="F13" s="154"/>
      <c r="G13" s="154"/>
      <c r="H13" s="154"/>
      <c r="I13" s="154"/>
      <c r="J13" s="154"/>
      <c r="K13" s="154"/>
      <c r="L13" s="154"/>
      <c r="M13" s="154"/>
      <c r="N13" s="154"/>
      <c r="O13" s="154"/>
      <c r="P13" s="154"/>
    </row>
    <row r="15" spans="2:31" ht="21.95" customHeight="1" x14ac:dyDescent="0.2">
      <c r="B15" s="162" t="s">
        <v>23</v>
      </c>
      <c r="C15" s="162"/>
      <c r="D15" s="162"/>
      <c r="E15" s="162"/>
      <c r="F15" s="162"/>
      <c r="G15" s="162"/>
      <c r="H15" s="162"/>
      <c r="I15" s="162"/>
      <c r="J15" s="162"/>
      <c r="K15" s="162"/>
      <c r="L15" s="162"/>
      <c r="M15" s="162"/>
      <c r="N15" s="162"/>
      <c r="O15" s="162"/>
      <c r="P15" s="162"/>
    </row>
    <row r="16" spans="2:31" ht="21.95" customHeight="1" x14ac:dyDescent="0.2">
      <c r="B16" s="154"/>
      <c r="C16" s="154"/>
      <c r="D16" s="154"/>
      <c r="E16" s="154"/>
      <c r="F16" s="154"/>
      <c r="G16" s="154"/>
      <c r="H16" s="154"/>
      <c r="I16" s="154"/>
      <c r="J16" s="154"/>
      <c r="K16" s="154"/>
      <c r="L16" s="154"/>
      <c r="M16" s="154"/>
      <c r="N16" s="154"/>
      <c r="O16" s="154"/>
      <c r="P16" s="154"/>
    </row>
  </sheetData>
  <mergeCells count="17">
    <mergeCell ref="B15:P15"/>
    <mergeCell ref="B16:P16"/>
    <mergeCell ref="B7:C7"/>
    <mergeCell ref="D7:P7"/>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7:P65503 O9:P9 O14:P14 G14:M14 G17:M65503 G9:M9 W9:AC65503 Q9:U6550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0"/>
      <c r="C2" s="131"/>
      <c r="D2" s="132" t="s">
        <v>123</v>
      </c>
      <c r="E2" s="133"/>
      <c r="F2" s="133"/>
      <c r="G2" s="133"/>
      <c r="H2" s="133"/>
      <c r="I2" s="133"/>
      <c r="J2" s="134"/>
      <c r="K2" s="120" t="s">
        <v>124</v>
      </c>
      <c r="L2" s="158"/>
      <c r="M2" s="120" t="str">
        <f>Proyecto!K2</f>
        <v>Codigo: GC-F-015</v>
      </c>
      <c r="N2" s="150"/>
      <c r="O2" s="150"/>
      <c r="P2" s="121"/>
      <c r="R2" s="11"/>
      <c r="S2" s="11"/>
      <c r="T2" s="11"/>
      <c r="U2" s="15"/>
      <c r="AE2" s="16"/>
    </row>
    <row r="3" spans="2:31" s="12" customFormat="1" ht="23.25" customHeight="1" x14ac:dyDescent="0.2">
      <c r="B3" s="126"/>
      <c r="C3" s="127"/>
      <c r="D3" s="135" t="s">
        <v>125</v>
      </c>
      <c r="E3" s="136"/>
      <c r="F3" s="136"/>
      <c r="G3" s="136"/>
      <c r="H3" s="136"/>
      <c r="I3" s="136"/>
      <c r="J3" s="137"/>
      <c r="K3" s="122" t="s">
        <v>130</v>
      </c>
      <c r="L3" s="159"/>
      <c r="M3" s="151" t="str">
        <f>Proyecto!K3</f>
        <v>Fecha: 17 de septiembre de 2014</v>
      </c>
      <c r="N3" s="152"/>
      <c r="O3" s="152"/>
      <c r="P3" s="153"/>
      <c r="R3" s="11"/>
      <c r="S3" s="11"/>
      <c r="T3" s="11"/>
      <c r="U3" s="15"/>
      <c r="AE3" s="16"/>
    </row>
    <row r="4" spans="2:31" s="12" customFormat="1" ht="24" customHeight="1" x14ac:dyDescent="0.2">
      <c r="B4" s="126"/>
      <c r="C4" s="127"/>
      <c r="D4" s="135" t="s">
        <v>126</v>
      </c>
      <c r="E4" s="136"/>
      <c r="F4" s="136"/>
      <c r="G4" s="136"/>
      <c r="H4" s="136"/>
      <c r="I4" s="136"/>
      <c r="J4" s="137"/>
      <c r="K4" s="122" t="s">
        <v>127</v>
      </c>
      <c r="L4" s="159"/>
      <c r="M4" s="122" t="str">
        <f>Proyecto!K4</f>
        <v>Version 001</v>
      </c>
      <c r="N4" s="154"/>
      <c r="O4" s="154"/>
      <c r="P4" s="123"/>
      <c r="R4" s="11"/>
      <c r="U4" s="15"/>
      <c r="AE4" s="16"/>
    </row>
    <row r="5" spans="2:31" s="12" customFormat="1" ht="22.5" customHeight="1" thickBot="1" x14ac:dyDescent="0.25">
      <c r="B5" s="128"/>
      <c r="C5" s="129"/>
      <c r="D5" s="138" t="s">
        <v>128</v>
      </c>
      <c r="E5" s="139"/>
      <c r="F5" s="139"/>
      <c r="G5" s="139"/>
      <c r="H5" s="139"/>
      <c r="I5" s="139"/>
      <c r="J5" s="140"/>
      <c r="K5" s="124" t="s">
        <v>129</v>
      </c>
      <c r="L5" s="141"/>
      <c r="M5" s="155" t="s">
        <v>129</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Aplicación Móvil</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6" t="s">
        <v>24</v>
      </c>
      <c r="C9" s="147"/>
      <c r="D9" s="143" t="s">
        <v>132</v>
      </c>
      <c r="E9" s="144"/>
      <c r="F9" s="144"/>
      <c r="G9" s="144"/>
      <c r="H9" s="144"/>
      <c r="I9" s="144"/>
      <c r="J9" s="144"/>
      <c r="K9" s="144"/>
      <c r="L9" s="144"/>
      <c r="M9" s="144"/>
      <c r="N9" s="144"/>
      <c r="O9" s="144"/>
      <c r="P9" s="145"/>
      <c r="AE9" s="1"/>
    </row>
    <row r="10" spans="2:31" customFormat="1" ht="7.5" customHeight="1" x14ac:dyDescent="0.2"/>
    <row r="11" spans="2:31" ht="39.75" customHeight="1" x14ac:dyDescent="0.2">
      <c r="B11" s="146" t="s">
        <v>25</v>
      </c>
      <c r="C11" s="147"/>
      <c r="D11" s="142" t="s">
        <v>133</v>
      </c>
      <c r="E11" s="142"/>
      <c r="F11" s="142"/>
      <c r="G11" s="142"/>
      <c r="H11" s="142"/>
      <c r="I11" s="142"/>
      <c r="J11" s="142"/>
      <c r="K11" s="142"/>
      <c r="L11" s="142"/>
      <c r="M11" s="142"/>
      <c r="N11" s="142"/>
      <c r="O11" s="142"/>
      <c r="P11" s="14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8" t="s">
        <v>105</v>
      </c>
      <c r="C13" s="148"/>
      <c r="D13" s="51" t="s">
        <v>1</v>
      </c>
      <c r="E13" s="142" t="s">
        <v>134</v>
      </c>
      <c r="F13" s="142"/>
      <c r="G13" s="142"/>
      <c r="H13" s="142"/>
      <c r="I13" s="142"/>
      <c r="J13" s="142"/>
      <c r="K13" s="142"/>
      <c r="L13" s="142"/>
      <c r="M13" s="142"/>
      <c r="N13" s="142"/>
      <c r="O13" s="142"/>
      <c r="P13" s="142"/>
      <c r="AE13" s="1"/>
    </row>
    <row r="14" spans="2:31" s="54" customFormat="1" ht="21" customHeight="1" x14ac:dyDescent="0.2">
      <c r="B14" s="149"/>
      <c r="C14" s="149"/>
      <c r="D14" s="52" t="s">
        <v>107</v>
      </c>
      <c r="E14" s="142"/>
      <c r="F14" s="142"/>
      <c r="G14" s="142"/>
      <c r="H14" s="142"/>
      <c r="I14" s="142"/>
      <c r="J14" s="142"/>
      <c r="K14" s="142"/>
      <c r="L14" s="142"/>
      <c r="M14" s="142"/>
      <c r="N14" s="142"/>
      <c r="O14" s="142"/>
      <c r="P14" s="142"/>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8" t="s">
        <v>105</v>
      </c>
      <c r="C16" s="148"/>
      <c r="D16" s="55" t="s">
        <v>1</v>
      </c>
      <c r="E16" s="142" t="s">
        <v>136</v>
      </c>
      <c r="F16" s="142"/>
      <c r="G16" s="142"/>
      <c r="H16" s="142"/>
      <c r="I16" s="142"/>
      <c r="J16" s="142"/>
      <c r="K16" s="142"/>
      <c r="L16" s="142"/>
      <c r="M16" s="142"/>
      <c r="N16" s="142"/>
      <c r="O16" s="142"/>
      <c r="P16" s="142"/>
      <c r="AE16" s="1"/>
    </row>
    <row r="17" spans="2:31" s="58" customFormat="1" ht="21" customHeight="1" x14ac:dyDescent="0.2">
      <c r="B17" s="149"/>
      <c r="C17" s="149"/>
      <c r="D17" s="56" t="s">
        <v>108</v>
      </c>
      <c r="E17" s="142"/>
      <c r="F17" s="142"/>
      <c r="G17" s="142"/>
      <c r="H17" s="142"/>
      <c r="I17" s="142"/>
      <c r="J17" s="142"/>
      <c r="K17" s="142"/>
      <c r="L17" s="142"/>
      <c r="M17" s="142"/>
      <c r="N17" s="142"/>
      <c r="O17" s="142"/>
      <c r="P17" s="142"/>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8" t="s">
        <v>105</v>
      </c>
      <c r="C19" s="148"/>
      <c r="D19" s="55" t="s">
        <v>1</v>
      </c>
      <c r="E19" s="142" t="s">
        <v>135</v>
      </c>
      <c r="F19" s="142"/>
      <c r="G19" s="142"/>
      <c r="H19" s="142"/>
      <c r="I19" s="142"/>
      <c r="J19" s="142"/>
      <c r="K19" s="142"/>
      <c r="L19" s="142"/>
      <c r="M19" s="142"/>
      <c r="N19" s="142"/>
      <c r="O19" s="142"/>
      <c r="P19" s="142"/>
      <c r="AE19" s="1"/>
    </row>
    <row r="20" spans="2:31" s="58" customFormat="1" ht="21" customHeight="1" x14ac:dyDescent="0.2">
      <c r="B20" s="149"/>
      <c r="C20" s="149"/>
      <c r="D20" s="56" t="s">
        <v>108</v>
      </c>
      <c r="E20" s="142"/>
      <c r="F20" s="142"/>
      <c r="G20" s="142"/>
      <c r="H20" s="142"/>
      <c r="I20" s="142"/>
      <c r="J20" s="142"/>
      <c r="K20" s="142"/>
      <c r="L20" s="142"/>
      <c r="M20" s="142"/>
      <c r="N20" s="142"/>
      <c r="O20" s="142"/>
      <c r="P20" s="142"/>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8" t="s">
        <v>105</v>
      </c>
      <c r="C22" s="148"/>
      <c r="D22" s="55" t="s">
        <v>1</v>
      </c>
      <c r="E22" s="142" t="s">
        <v>137</v>
      </c>
      <c r="F22" s="142"/>
      <c r="G22" s="142"/>
      <c r="H22" s="142"/>
      <c r="I22" s="142"/>
      <c r="J22" s="142"/>
      <c r="K22" s="142"/>
      <c r="L22" s="142"/>
      <c r="M22" s="142"/>
      <c r="N22" s="142"/>
      <c r="O22" s="142"/>
      <c r="P22" s="142"/>
      <c r="AE22" s="1"/>
    </row>
    <row r="23" spans="2:31" s="58" customFormat="1" ht="21" customHeight="1" x14ac:dyDescent="0.2">
      <c r="B23" s="149"/>
      <c r="C23" s="149"/>
      <c r="D23" s="56" t="s">
        <v>108</v>
      </c>
      <c r="E23" s="142"/>
      <c r="F23" s="142"/>
      <c r="G23" s="142"/>
      <c r="H23" s="142"/>
      <c r="I23" s="142"/>
      <c r="J23" s="142"/>
      <c r="K23" s="142"/>
      <c r="L23" s="142"/>
      <c r="M23" s="142"/>
      <c r="N23" s="142"/>
      <c r="O23" s="142"/>
      <c r="P23" s="142"/>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0"/>
      <c r="C2" s="131"/>
      <c r="D2" s="163" t="s">
        <v>123</v>
      </c>
      <c r="E2" s="164"/>
      <c r="F2" s="164"/>
      <c r="G2" s="164"/>
      <c r="H2" s="165"/>
      <c r="I2" s="71" t="str">
        <f>Proyecto!K2</f>
        <v>Codigo: GC-F-015</v>
      </c>
      <c r="J2" s="25"/>
      <c r="K2" s="25"/>
      <c r="L2" s="25"/>
      <c r="M2" s="70"/>
      <c r="N2" s="70"/>
      <c r="T2" s="16"/>
    </row>
    <row r="3" spans="2:24" s="21" customFormat="1" ht="23.25" customHeight="1" thickBot="1" x14ac:dyDescent="0.25">
      <c r="B3" s="126"/>
      <c r="C3" s="127"/>
      <c r="D3" s="163" t="s">
        <v>125</v>
      </c>
      <c r="E3" s="164"/>
      <c r="F3" s="164"/>
      <c r="G3" s="164"/>
      <c r="H3" s="165"/>
      <c r="I3" s="72" t="str">
        <f>Proyecto!K3</f>
        <v>Fecha: 17 de septiembre de 2014</v>
      </c>
      <c r="J3" s="25"/>
      <c r="K3" s="25"/>
      <c r="L3" s="25"/>
      <c r="M3" s="70"/>
      <c r="N3" s="70"/>
      <c r="T3" s="16"/>
    </row>
    <row r="4" spans="2:24" s="21" customFormat="1" ht="24" customHeight="1" thickBot="1" x14ac:dyDescent="0.25">
      <c r="B4" s="126"/>
      <c r="C4" s="127"/>
      <c r="D4" s="163" t="s">
        <v>126</v>
      </c>
      <c r="E4" s="164"/>
      <c r="F4" s="164"/>
      <c r="G4" s="164"/>
      <c r="H4" s="165"/>
      <c r="I4" s="72" t="str">
        <f>Proyecto!K4</f>
        <v>Version 001</v>
      </c>
      <c r="J4" s="25"/>
      <c r="K4" s="25"/>
      <c r="L4" s="25"/>
      <c r="M4" s="70"/>
      <c r="N4" s="70"/>
      <c r="T4" s="16"/>
    </row>
    <row r="5" spans="2:24" s="21" customFormat="1" ht="22.5" customHeight="1" thickBot="1" x14ac:dyDescent="0.25">
      <c r="B5" s="128"/>
      <c r="C5" s="129"/>
      <c r="D5" s="166" t="s">
        <v>128</v>
      </c>
      <c r="E5" s="167"/>
      <c r="F5" s="167"/>
      <c r="G5" s="167"/>
      <c r="H5" s="168"/>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8" t="s">
        <v>0</v>
      </c>
      <c r="C7" s="118"/>
      <c r="D7" s="119" t="str">
        <f>Proyecto!$E$7</f>
        <v>Aplicación Móvil</v>
      </c>
      <c r="E7" s="119"/>
      <c r="F7" s="119"/>
      <c r="G7" s="119"/>
      <c r="H7" s="119"/>
      <c r="I7" s="119"/>
      <c r="X7" s="1"/>
    </row>
    <row r="8" spans="2:24" s="21" customFormat="1" ht="10.5" customHeight="1" x14ac:dyDescent="0.2">
      <c r="B8" s="10"/>
      <c r="C8" s="10"/>
      <c r="D8" s="6"/>
      <c r="E8" s="6"/>
      <c r="F8" s="6"/>
      <c r="G8" s="6"/>
      <c r="H8" s="6"/>
      <c r="I8" s="6"/>
      <c r="N8" s="25"/>
    </row>
    <row r="9" spans="2:24" ht="18.75" customHeight="1" x14ac:dyDescent="0.2">
      <c r="B9" s="162" t="s">
        <v>111</v>
      </c>
      <c r="C9" s="162"/>
      <c r="D9" s="162"/>
      <c r="E9" s="162"/>
      <c r="F9" s="162"/>
      <c r="G9" s="162"/>
      <c r="H9" s="162"/>
      <c r="I9" s="162"/>
      <c r="X9" s="1"/>
    </row>
    <row r="10" spans="2:24" ht="28.5" customHeight="1" x14ac:dyDescent="0.2">
      <c r="B10" s="160" t="s">
        <v>26</v>
      </c>
      <c r="C10" s="160"/>
      <c r="D10" s="161" t="s">
        <v>138</v>
      </c>
      <c r="E10" s="161"/>
      <c r="F10" s="161"/>
      <c r="G10" s="161"/>
      <c r="H10" s="161"/>
      <c r="I10" s="161"/>
      <c r="X10" s="1"/>
    </row>
    <row r="11" spans="2:24" ht="22.5" customHeight="1" x14ac:dyDescent="0.2">
      <c r="B11" s="160" t="s">
        <v>1</v>
      </c>
      <c r="C11" s="160"/>
      <c r="D11" s="160" t="s">
        <v>2</v>
      </c>
      <c r="E11" s="160"/>
      <c r="F11" s="35" t="s">
        <v>3</v>
      </c>
      <c r="G11" s="51" t="s">
        <v>109</v>
      </c>
      <c r="H11" s="51" t="s">
        <v>4</v>
      </c>
      <c r="I11" s="51" t="s">
        <v>110</v>
      </c>
      <c r="X11" s="1"/>
    </row>
    <row r="12" spans="2:24" ht="25.5" customHeight="1" x14ac:dyDescent="0.2">
      <c r="B12" s="161" t="s">
        <v>53</v>
      </c>
      <c r="C12" s="161"/>
      <c r="D12" s="161" t="s">
        <v>139</v>
      </c>
      <c r="E12" s="161"/>
      <c r="F12" s="109">
        <v>20</v>
      </c>
      <c r="G12" s="109" t="s">
        <v>117</v>
      </c>
      <c r="H12" s="109" t="s">
        <v>52</v>
      </c>
      <c r="I12" s="109" t="s">
        <v>140</v>
      </c>
      <c r="X12" s="1"/>
    </row>
    <row r="13" spans="2:24" ht="24.75" customHeight="1" x14ac:dyDescent="0.2">
      <c r="B13" s="160" t="s">
        <v>5</v>
      </c>
      <c r="C13" s="160"/>
      <c r="D13" s="161"/>
      <c r="E13" s="161"/>
      <c r="F13" s="161"/>
      <c r="G13" s="161"/>
      <c r="H13" s="161"/>
      <c r="I13" s="16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6" t="s">
        <v>123</v>
      </c>
      <c r="D2" s="167"/>
      <c r="E2" s="167"/>
      <c r="F2" s="168"/>
      <c r="G2" s="71" t="str">
        <f>Proyecto!K2</f>
        <v>Codigo: GC-F-015</v>
      </c>
      <c r="H2" s="11"/>
      <c r="I2" s="11"/>
      <c r="J2" s="15"/>
      <c r="T2" s="16"/>
    </row>
    <row r="3" spans="2:22" s="12" customFormat="1" ht="23.25" customHeight="1" thickBot="1" x14ac:dyDescent="0.25">
      <c r="B3" s="75"/>
      <c r="C3" s="166" t="s">
        <v>125</v>
      </c>
      <c r="D3" s="167"/>
      <c r="E3" s="167"/>
      <c r="F3" s="168"/>
      <c r="G3" s="72" t="str">
        <f>Proyecto!K3</f>
        <v>Fecha: 17 de septiembre de 2014</v>
      </c>
      <c r="H3" s="11"/>
      <c r="I3" s="11"/>
      <c r="J3" s="15"/>
      <c r="T3" s="16"/>
    </row>
    <row r="4" spans="2:22" s="12" customFormat="1" ht="24" customHeight="1" thickBot="1" x14ac:dyDescent="0.25">
      <c r="B4" s="75"/>
      <c r="C4" s="166" t="s">
        <v>126</v>
      </c>
      <c r="D4" s="167"/>
      <c r="E4" s="167"/>
      <c r="F4" s="168"/>
      <c r="G4" s="72" t="str">
        <f>Proyecto!K4</f>
        <v>Version 001</v>
      </c>
      <c r="J4" s="15"/>
      <c r="T4" s="16"/>
    </row>
    <row r="5" spans="2:22" s="12" customFormat="1" ht="22.5" customHeight="1" thickBot="1" x14ac:dyDescent="0.25">
      <c r="B5" s="76"/>
      <c r="C5" s="166" t="s">
        <v>128</v>
      </c>
      <c r="D5" s="167"/>
      <c r="E5" s="167"/>
      <c r="F5" s="168"/>
      <c r="G5" s="73" t="s">
        <v>129</v>
      </c>
      <c r="J5" s="11"/>
      <c r="T5" s="16"/>
    </row>
    <row r="6" spans="2:22" ht="5.25" customHeight="1" x14ac:dyDescent="0.2">
      <c r="B6" s="5"/>
      <c r="C6" s="20"/>
      <c r="D6" s="5"/>
      <c r="E6" s="5"/>
      <c r="F6" s="5"/>
      <c r="G6" s="5"/>
    </row>
    <row r="7" spans="2:22" ht="29.25" customHeight="1" x14ac:dyDescent="0.2">
      <c r="B7" s="41" t="s">
        <v>0</v>
      </c>
      <c r="C7" s="119" t="str">
        <f>Proyecto!$E$7</f>
        <v>Aplicación Móvil</v>
      </c>
      <c r="D7" s="119"/>
      <c r="E7" s="119"/>
      <c r="F7" s="119"/>
      <c r="G7" s="119"/>
      <c r="V7" s="1"/>
    </row>
    <row r="9" spans="2:22" ht="18" customHeight="1" x14ac:dyDescent="0.2">
      <c r="B9" s="162" t="s">
        <v>42</v>
      </c>
      <c r="C9" s="162"/>
      <c r="D9" s="162"/>
      <c r="E9" s="162"/>
      <c r="F9" s="162"/>
      <c r="G9" s="162"/>
    </row>
    <row r="10" spans="2:22" customFormat="1" ht="15" customHeight="1" x14ac:dyDescent="0.2"/>
    <row r="11" spans="2:22" ht="20.25" customHeight="1" x14ac:dyDescent="0.2">
      <c r="B11" s="35" t="s">
        <v>74</v>
      </c>
      <c r="C11" s="35" t="s">
        <v>6</v>
      </c>
      <c r="D11" s="35" t="s">
        <v>14</v>
      </c>
      <c r="E11" s="35" t="s">
        <v>41</v>
      </c>
      <c r="F11" s="162" t="s">
        <v>15</v>
      </c>
      <c r="G11" s="162"/>
    </row>
    <row r="12" spans="2:22" ht="84" x14ac:dyDescent="0.2">
      <c r="B12" s="34" t="s">
        <v>59</v>
      </c>
      <c r="C12" s="34" t="s">
        <v>141</v>
      </c>
      <c r="D12" s="33" t="s">
        <v>62</v>
      </c>
      <c r="E12" s="22"/>
      <c r="F12" s="169"/>
      <c r="G12" s="169"/>
    </row>
    <row r="13" spans="2:22" ht="144" x14ac:dyDescent="0.2">
      <c r="B13" s="34" t="s">
        <v>60</v>
      </c>
      <c r="C13" s="34" t="s">
        <v>142</v>
      </c>
      <c r="D13" s="33" t="s">
        <v>63</v>
      </c>
      <c r="E13" s="22"/>
      <c r="F13" s="169"/>
      <c r="G13" s="169"/>
    </row>
    <row r="14" spans="2:22" ht="84" x14ac:dyDescent="0.2">
      <c r="B14" s="34" t="s">
        <v>61</v>
      </c>
      <c r="C14" s="34" t="s">
        <v>143</v>
      </c>
      <c r="D14" s="33" t="s">
        <v>64</v>
      </c>
      <c r="E14" s="22"/>
      <c r="F14" s="169"/>
      <c r="G14" s="169"/>
    </row>
    <row r="15" spans="2:22" ht="18" customHeight="1" x14ac:dyDescent="0.2">
      <c r="B15" s="34"/>
      <c r="C15" s="34"/>
      <c r="D15" s="34"/>
      <c r="E15" s="22"/>
      <c r="F15" s="169"/>
      <c r="G15" s="169"/>
    </row>
    <row r="16" spans="2:22" ht="18" customHeight="1" x14ac:dyDescent="0.2">
      <c r="B16" s="34"/>
      <c r="C16" s="34"/>
      <c r="D16" s="34"/>
      <c r="E16" s="22"/>
      <c r="F16" s="169"/>
      <c r="G16" s="169"/>
    </row>
    <row r="17" spans="2:7" ht="18" customHeight="1" x14ac:dyDescent="0.2">
      <c r="B17" s="34"/>
      <c r="C17" s="34"/>
      <c r="D17" s="34"/>
      <c r="E17" s="22"/>
      <c r="F17" s="169"/>
      <c r="G17" s="169"/>
    </row>
    <row r="18" spans="2:7" ht="18" customHeight="1" x14ac:dyDescent="0.2">
      <c r="B18" s="34"/>
      <c r="C18" s="34"/>
      <c r="D18" s="34"/>
      <c r="E18" s="22"/>
      <c r="F18" s="169"/>
      <c r="G18" s="169"/>
    </row>
    <row r="19" spans="2:7" ht="18" customHeight="1" x14ac:dyDescent="0.2">
      <c r="B19" s="34"/>
      <c r="C19" s="34"/>
      <c r="D19" s="34"/>
      <c r="E19" s="22"/>
      <c r="F19" s="169"/>
      <c r="G19" s="169"/>
    </row>
    <row r="20" spans="2:7" ht="18" customHeight="1" x14ac:dyDescent="0.2">
      <c r="B20" s="34"/>
      <c r="C20" s="34"/>
      <c r="D20" s="34"/>
      <c r="E20" s="22"/>
      <c r="F20" s="169"/>
      <c r="G20" s="169"/>
    </row>
    <row r="21" spans="2:7" ht="18" customHeight="1" x14ac:dyDescent="0.2">
      <c r="B21" s="34"/>
      <c r="C21" s="34"/>
      <c r="D21" s="34"/>
      <c r="E21" s="22"/>
      <c r="F21" s="169"/>
      <c r="G21" s="169"/>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Normal="100" workbookViewId="0"/>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7.140625" style="77" customWidth="1"/>
    <col min="8" max="8" width="15" style="77" customWidth="1"/>
    <col min="9" max="16384" width="11.42578125" style="77"/>
  </cols>
  <sheetData>
    <row r="1" spans="2:8" ht="13.5" thickBot="1" x14ac:dyDescent="0.25"/>
    <row r="2" spans="2:8" ht="18" customHeight="1" thickBot="1" x14ac:dyDescent="0.25">
      <c r="B2" s="82"/>
      <c r="C2" s="181" t="s">
        <v>123</v>
      </c>
      <c r="D2" s="182"/>
      <c r="E2" s="182"/>
      <c r="F2" s="182"/>
      <c r="G2" s="175" t="str">
        <f>Proyecto!K2</f>
        <v>Codigo: GC-F-015</v>
      </c>
      <c r="H2" s="176"/>
    </row>
    <row r="3" spans="2:8" ht="19.5" customHeight="1" thickBot="1" x14ac:dyDescent="0.25">
      <c r="B3" s="84"/>
      <c r="C3" s="181" t="s">
        <v>125</v>
      </c>
      <c r="D3" s="182"/>
      <c r="E3" s="182"/>
      <c r="F3" s="182"/>
      <c r="G3" s="177" t="str">
        <f>Proyecto!K3</f>
        <v>Fecha: 17 de septiembre de 2014</v>
      </c>
      <c r="H3" s="178"/>
    </row>
    <row r="4" spans="2:8" ht="19.5" customHeight="1" thickBot="1" x14ac:dyDescent="0.25">
      <c r="B4" s="84"/>
      <c r="C4" s="181" t="s">
        <v>126</v>
      </c>
      <c r="D4" s="182"/>
      <c r="E4" s="182"/>
      <c r="F4" s="182"/>
      <c r="G4" s="179" t="str">
        <f>Proyecto!K4</f>
        <v>Version 001</v>
      </c>
      <c r="H4" s="180"/>
    </row>
    <row r="5" spans="2:8" ht="21.75" customHeight="1" thickBot="1" x14ac:dyDescent="0.25">
      <c r="B5" s="86"/>
      <c r="C5" s="181" t="s">
        <v>128</v>
      </c>
      <c r="D5" s="182"/>
      <c r="E5" s="182"/>
      <c r="F5" s="182"/>
      <c r="G5" s="177" t="s">
        <v>129</v>
      </c>
      <c r="H5" s="178"/>
    </row>
    <row r="6" spans="2:8" ht="21" customHeight="1" x14ac:dyDescent="0.2"/>
    <row r="7" spans="2:8" ht="22.5" customHeight="1" x14ac:dyDescent="0.2">
      <c r="B7" s="170" t="s">
        <v>76</v>
      </c>
      <c r="C7" s="171"/>
      <c r="D7" s="171"/>
      <c r="E7" s="171"/>
      <c r="F7" s="171"/>
      <c r="G7" s="171"/>
      <c r="H7" s="171"/>
    </row>
    <row r="8" spans="2:8" ht="45" customHeight="1" x14ac:dyDescent="0.2">
      <c r="B8" s="172"/>
      <c r="C8" s="172"/>
      <c r="D8" s="172"/>
      <c r="E8" s="172"/>
      <c r="F8" s="172"/>
      <c r="G8" s="172"/>
      <c r="H8" s="172"/>
    </row>
    <row r="9" spans="2:8" x14ac:dyDescent="0.2">
      <c r="B9" s="78"/>
    </row>
    <row r="11" spans="2:8" ht="22.5" customHeight="1" x14ac:dyDescent="0.2">
      <c r="B11" s="173" t="s">
        <v>73</v>
      </c>
      <c r="C11" s="174"/>
      <c r="E11" s="170" t="s">
        <v>75</v>
      </c>
      <c r="F11" s="171"/>
      <c r="G11" s="171"/>
      <c r="H11" s="171"/>
    </row>
    <row r="13" spans="2:8" ht="20.25" customHeight="1" x14ac:dyDescent="0.2">
      <c r="B13" s="42" t="s">
        <v>6</v>
      </c>
      <c r="C13" s="42" t="s">
        <v>74</v>
      </c>
      <c r="D13" s="79"/>
      <c r="E13" s="42" t="s">
        <v>6</v>
      </c>
      <c r="F13" s="42" t="s">
        <v>74</v>
      </c>
      <c r="G13" s="42" t="s">
        <v>72</v>
      </c>
      <c r="H13" s="42" t="s">
        <v>90</v>
      </c>
    </row>
    <row r="14" spans="2:8" x14ac:dyDescent="0.2">
      <c r="B14" s="100"/>
      <c r="C14" s="98"/>
      <c r="E14" s="99"/>
      <c r="F14" s="99"/>
      <c r="G14" s="101"/>
      <c r="H14" s="80"/>
    </row>
    <row r="15" spans="2:8" ht="21.95" customHeight="1" x14ac:dyDescent="0.2">
      <c r="B15" s="100" t="s">
        <v>141</v>
      </c>
      <c r="C15" s="98" t="s">
        <v>59</v>
      </c>
      <c r="E15" s="80"/>
      <c r="F15" s="80"/>
      <c r="G15" s="80"/>
      <c r="H15" s="80"/>
    </row>
    <row r="16" spans="2:8" ht="21.95" customHeight="1" x14ac:dyDescent="0.2">
      <c r="B16" s="100" t="s">
        <v>144</v>
      </c>
      <c r="C16" s="98" t="s">
        <v>60</v>
      </c>
      <c r="E16" s="80"/>
      <c r="F16" s="80"/>
      <c r="G16" s="80"/>
      <c r="H16" s="80"/>
    </row>
    <row r="17" spans="2:8" ht="21.95" customHeight="1" x14ac:dyDescent="0.2">
      <c r="B17" s="100" t="s">
        <v>145</v>
      </c>
      <c r="C17" s="98" t="s">
        <v>61</v>
      </c>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81" t="s">
        <v>123</v>
      </c>
      <c r="D2" s="182"/>
      <c r="E2" s="182"/>
      <c r="F2" s="182"/>
      <c r="G2" s="175" t="str">
        <f>Proyecto!K2</f>
        <v>Codigo: GC-F-015</v>
      </c>
      <c r="H2" s="183"/>
      <c r="I2" s="183"/>
      <c r="J2" s="183"/>
      <c r="K2" s="183"/>
      <c r="L2" s="176"/>
      <c r="U2" s="16"/>
    </row>
    <row r="3" spans="1:21" s="18" customFormat="1" ht="23.25" customHeight="1" thickBot="1" x14ac:dyDescent="0.25">
      <c r="B3" s="84"/>
      <c r="C3" s="181" t="s">
        <v>125</v>
      </c>
      <c r="D3" s="182"/>
      <c r="E3" s="182"/>
      <c r="F3" s="182"/>
      <c r="G3" s="177" t="str">
        <f>Proyecto!K3</f>
        <v>Fecha: 17 de septiembre de 2014</v>
      </c>
      <c r="H3" s="184"/>
      <c r="I3" s="184"/>
      <c r="J3" s="184"/>
      <c r="K3" s="184"/>
      <c r="L3" s="178"/>
      <c r="U3" s="16"/>
    </row>
    <row r="4" spans="1:21" s="18" customFormat="1" ht="24" customHeight="1" thickBot="1" x14ac:dyDescent="0.25">
      <c r="B4" s="84"/>
      <c r="C4" s="181" t="s">
        <v>126</v>
      </c>
      <c r="D4" s="182"/>
      <c r="E4" s="182"/>
      <c r="F4" s="182"/>
      <c r="G4" s="179" t="str">
        <f>Proyecto!K4</f>
        <v>Version 001</v>
      </c>
      <c r="H4" s="185"/>
      <c r="I4" s="185"/>
      <c r="J4" s="185"/>
      <c r="K4" s="185"/>
      <c r="L4" s="180"/>
      <c r="U4" s="16"/>
    </row>
    <row r="5" spans="1:21" s="18" customFormat="1" ht="22.5" customHeight="1" thickBot="1" x14ac:dyDescent="0.25">
      <c r="B5" s="86"/>
      <c r="C5" s="181" t="s">
        <v>128</v>
      </c>
      <c r="D5" s="182"/>
      <c r="E5" s="182"/>
      <c r="F5" s="182"/>
      <c r="G5" s="177" t="s">
        <v>129</v>
      </c>
      <c r="H5" s="184"/>
      <c r="I5" s="184"/>
      <c r="J5" s="184"/>
      <c r="K5" s="184"/>
      <c r="L5" s="178"/>
      <c r="U5" s="16"/>
    </row>
    <row r="6" spans="1:21" ht="5.25" customHeight="1" x14ac:dyDescent="0.2">
      <c r="A6" s="7" t="str">
        <f>Proyecto!$E$7</f>
        <v>Aplicación Móvil</v>
      </c>
      <c r="B6" s="17"/>
      <c r="C6" s="17"/>
      <c r="D6" s="17"/>
      <c r="E6" s="17"/>
      <c r="F6" s="17"/>
    </row>
    <row r="7" spans="1:21" ht="29.25" customHeight="1" x14ac:dyDescent="0.2">
      <c r="B7" s="41" t="s">
        <v>0</v>
      </c>
      <c r="C7" s="119" t="str">
        <f>Proyecto!$E$7</f>
        <v>Aplicación Móvil</v>
      </c>
      <c r="D7" s="119"/>
      <c r="E7" s="119"/>
      <c r="F7" s="119"/>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5"/>
      <c r="C2" s="196"/>
      <c r="D2" s="186" t="s">
        <v>123</v>
      </c>
      <c r="E2" s="187"/>
      <c r="F2" s="187"/>
      <c r="G2" s="188"/>
      <c r="H2" s="83" t="str">
        <f>Proyecto!K2</f>
        <v>Codigo: GC-F-015</v>
      </c>
      <c r="P2" s="16"/>
    </row>
    <row r="3" spans="2:16" s="12" customFormat="1" ht="23.25" customHeight="1" thickBot="1" x14ac:dyDescent="0.25">
      <c r="B3" s="197"/>
      <c r="C3" s="198"/>
      <c r="D3" s="189" t="s">
        <v>125</v>
      </c>
      <c r="E3" s="190"/>
      <c r="F3" s="190"/>
      <c r="G3" s="191"/>
      <c r="H3" s="87" t="str">
        <f>Proyecto!K3</f>
        <v>Fecha: 17 de septiembre de 2014</v>
      </c>
      <c r="P3" s="16"/>
    </row>
    <row r="4" spans="2:16" s="12" customFormat="1" ht="24" customHeight="1" thickBot="1" x14ac:dyDescent="0.25">
      <c r="B4" s="197"/>
      <c r="C4" s="198"/>
      <c r="D4" s="192" t="s">
        <v>126</v>
      </c>
      <c r="E4" s="193"/>
      <c r="F4" s="193"/>
      <c r="G4" s="194"/>
      <c r="H4" s="85" t="str">
        <f>Proyecto!K4</f>
        <v>Version 001</v>
      </c>
      <c r="P4" s="16"/>
    </row>
    <row r="5" spans="2:16" s="12" customFormat="1" ht="22.5" customHeight="1" thickBot="1" x14ac:dyDescent="0.25">
      <c r="B5" s="199"/>
      <c r="C5" s="200"/>
      <c r="D5" s="189" t="s">
        <v>128</v>
      </c>
      <c r="E5" s="190"/>
      <c r="F5" s="190"/>
      <c r="G5" s="191"/>
      <c r="H5" s="87" t="s">
        <v>129</v>
      </c>
      <c r="P5" s="16"/>
    </row>
    <row r="6" spans="2:16" ht="5.25" customHeight="1" x14ac:dyDescent="0.2">
      <c r="B6" s="5"/>
      <c r="C6" s="5"/>
      <c r="D6" s="5"/>
      <c r="E6" s="5"/>
      <c r="F6" s="20"/>
      <c r="G6" s="5"/>
      <c r="H6" s="5"/>
    </row>
    <row r="7" spans="2:16" ht="29.25" customHeight="1" x14ac:dyDescent="0.2">
      <c r="B7" s="118" t="s">
        <v>0</v>
      </c>
      <c r="C7" s="118"/>
      <c r="D7" s="119" t="str">
        <f>Proyecto!$E$7</f>
        <v>Aplicación Móvil</v>
      </c>
      <c r="E7" s="119"/>
      <c r="F7" s="119"/>
      <c r="G7" s="119"/>
      <c r="H7" s="119"/>
      <c r="P7" s="1"/>
    </row>
    <row r="8" spans="2:16" customFormat="1" ht="19.5" customHeight="1" x14ac:dyDescent="0.2"/>
    <row r="9" spans="2:16" ht="30" customHeight="1" x14ac:dyDescent="0.2">
      <c r="B9" s="201" t="s">
        <v>36</v>
      </c>
      <c r="C9" s="202"/>
      <c r="D9" s="202"/>
      <c r="E9" s="202"/>
      <c r="F9" s="202"/>
      <c r="G9" s="202"/>
      <c r="H9" s="202"/>
    </row>
    <row r="10" spans="2:16" ht="9.75" customHeight="1" x14ac:dyDescent="0.2">
      <c r="B10" s="198"/>
      <c r="C10" s="198"/>
      <c r="D10" s="198"/>
      <c r="E10" s="198"/>
      <c r="F10" s="198"/>
      <c r="G10" s="198"/>
      <c r="H10" s="198"/>
      <c r="P10" s="1"/>
    </row>
    <row r="11" spans="2:16" ht="25.5" customHeight="1" x14ac:dyDescent="0.2">
      <c r="B11" s="160" t="s">
        <v>6</v>
      </c>
      <c r="C11" s="160"/>
      <c r="D11" s="35" t="s">
        <v>7</v>
      </c>
      <c r="E11" s="37" t="s">
        <v>70</v>
      </c>
      <c r="F11" s="35" t="s">
        <v>11</v>
      </c>
      <c r="G11" s="35" t="s">
        <v>97</v>
      </c>
      <c r="H11" s="35" t="s">
        <v>8</v>
      </c>
      <c r="P11" s="1"/>
    </row>
    <row r="12" spans="2:16" ht="21.95" customHeight="1" x14ac:dyDescent="0.2">
      <c r="B12" s="142" t="s">
        <v>141</v>
      </c>
      <c r="C12" s="142"/>
      <c r="D12" s="38" t="s">
        <v>146</v>
      </c>
      <c r="E12" s="39">
        <v>2201000</v>
      </c>
      <c r="F12" s="39" t="s">
        <v>190</v>
      </c>
      <c r="G12" s="109" t="s">
        <v>95</v>
      </c>
      <c r="H12" s="109" t="s">
        <v>67</v>
      </c>
      <c r="P12" s="1"/>
    </row>
    <row r="13" spans="2:16" ht="21.95" customHeight="1" x14ac:dyDescent="0.2">
      <c r="B13" s="142" t="s">
        <v>147</v>
      </c>
      <c r="C13" s="142"/>
      <c r="D13" s="109" t="s">
        <v>148</v>
      </c>
      <c r="E13" s="39">
        <v>2201000</v>
      </c>
      <c r="F13" s="39" t="s">
        <v>190</v>
      </c>
      <c r="G13" s="109" t="s">
        <v>95</v>
      </c>
      <c r="H13" s="109" t="s">
        <v>68</v>
      </c>
      <c r="P13" s="1"/>
    </row>
    <row r="14" spans="2:16" ht="21.95" customHeight="1" x14ac:dyDescent="0.2">
      <c r="B14" s="142" t="s">
        <v>160</v>
      </c>
      <c r="C14" s="142"/>
      <c r="D14" s="109" t="s">
        <v>149</v>
      </c>
      <c r="E14" s="39">
        <v>2201000</v>
      </c>
      <c r="F14" s="39" t="s">
        <v>190</v>
      </c>
      <c r="G14" s="109" t="s">
        <v>95</v>
      </c>
      <c r="H14" s="109" t="s">
        <v>68</v>
      </c>
      <c r="P14" s="1"/>
    </row>
    <row r="15" spans="2:16" ht="21.95" customHeight="1" x14ac:dyDescent="0.2">
      <c r="B15" s="203" t="s">
        <v>150</v>
      </c>
      <c r="C15" s="204"/>
      <c r="D15" s="109" t="s">
        <v>151</v>
      </c>
      <c r="E15" s="39">
        <v>2201000</v>
      </c>
      <c r="F15" s="39" t="s">
        <v>190</v>
      </c>
      <c r="G15" s="109" t="s">
        <v>95</v>
      </c>
      <c r="H15" s="109" t="s">
        <v>68</v>
      </c>
      <c r="O15" s="2"/>
      <c r="P15" s="1"/>
    </row>
    <row r="16" spans="2:16" ht="21.95" customHeight="1" x14ac:dyDescent="0.2">
      <c r="B16" s="142" t="s">
        <v>152</v>
      </c>
      <c r="C16" s="142"/>
      <c r="D16" s="109" t="s">
        <v>153</v>
      </c>
      <c r="E16" s="39">
        <v>2201000</v>
      </c>
      <c r="F16" s="39" t="s">
        <v>190</v>
      </c>
      <c r="G16" s="109" t="s">
        <v>95</v>
      </c>
      <c r="H16" s="109" t="s">
        <v>68</v>
      </c>
      <c r="P16" s="1"/>
    </row>
    <row r="17" spans="2:16" ht="21.95" customHeight="1" x14ac:dyDescent="0.2">
      <c r="B17" s="142" t="s">
        <v>154</v>
      </c>
      <c r="C17" s="142"/>
      <c r="D17" s="109" t="s">
        <v>155</v>
      </c>
      <c r="E17" s="39">
        <v>2201000</v>
      </c>
      <c r="F17" s="39" t="s">
        <v>190</v>
      </c>
      <c r="G17" s="109" t="s">
        <v>95</v>
      </c>
      <c r="H17" s="109" t="s">
        <v>67</v>
      </c>
      <c r="O17" s="2"/>
      <c r="P17" s="1"/>
    </row>
    <row r="18" spans="2:16" ht="21.95" customHeight="1" x14ac:dyDescent="0.2">
      <c r="B18" s="142" t="s">
        <v>156</v>
      </c>
      <c r="C18" s="142"/>
      <c r="D18" s="110" t="s">
        <v>157</v>
      </c>
      <c r="E18" s="39">
        <v>2201000</v>
      </c>
      <c r="F18" s="39" t="s">
        <v>190</v>
      </c>
      <c r="G18" s="109" t="s">
        <v>95</v>
      </c>
      <c r="H18" s="109" t="s">
        <v>67</v>
      </c>
      <c r="P18" s="1"/>
    </row>
    <row r="19" spans="2:16" ht="21.95" customHeight="1" x14ac:dyDescent="0.2">
      <c r="B19" s="142" t="s">
        <v>158</v>
      </c>
      <c r="C19" s="142"/>
      <c r="D19" s="109" t="s">
        <v>159</v>
      </c>
      <c r="E19" s="39">
        <v>2201000</v>
      </c>
      <c r="F19" s="39" t="s">
        <v>190</v>
      </c>
      <c r="G19" s="109" t="s">
        <v>95</v>
      </c>
      <c r="H19" s="109" t="s">
        <v>67</v>
      </c>
      <c r="O19" s="2"/>
      <c r="P19" s="1"/>
    </row>
    <row r="20" spans="2:16" ht="21.95" customHeight="1" x14ac:dyDescent="0.2">
      <c r="B20" s="142"/>
      <c r="C20" s="142"/>
      <c r="D20" s="109"/>
      <c r="E20" s="109"/>
      <c r="F20" s="109"/>
      <c r="G20" s="109"/>
      <c r="H20" s="109"/>
      <c r="P20" s="1"/>
    </row>
    <row r="21" spans="2:16" ht="21.95" customHeight="1" x14ac:dyDescent="0.2">
      <c r="B21" s="142"/>
      <c r="C21" s="142"/>
      <c r="D21" s="32"/>
      <c r="E21" s="32"/>
      <c r="F21" s="32"/>
      <c r="G21" s="32"/>
      <c r="H21" s="32"/>
      <c r="O21" s="2"/>
      <c r="P21" s="1"/>
    </row>
    <row r="22" spans="2:16" ht="21.95" customHeight="1" x14ac:dyDescent="0.2">
      <c r="B22" s="142"/>
      <c r="C22" s="142"/>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21:D22 D11">
    <cfRule type="cellIs" dxfId="29" priority="37" stopIfTrue="1" operator="equal">
      <formula>"Alto"</formula>
    </cfRule>
    <cfRule type="cellIs" dxfId="28" priority="38" stopIfTrue="1" operator="equal">
      <formula>"Medio"</formula>
    </cfRule>
    <cfRule type="cellIs" dxfId="27" priority="39" stopIfTrue="1" operator="equal">
      <formula>"Bajo"</formula>
    </cfRule>
  </conditionalFormatting>
  <conditionalFormatting sqref="D13">
    <cfRule type="cellIs" dxfId="26" priority="10" stopIfTrue="1" operator="equal">
      <formula>"Alto"</formula>
    </cfRule>
    <cfRule type="cellIs" dxfId="25" priority="11" stopIfTrue="1" operator="equal">
      <formula>"Medio"</formula>
    </cfRule>
    <cfRule type="cellIs" dxfId="24" priority="12" stopIfTrue="1" operator="equal">
      <formula>"Bajo"</formula>
    </cfRule>
  </conditionalFormatting>
  <conditionalFormatting sqref="D15">
    <cfRule type="cellIs" dxfId="23" priority="7" stopIfTrue="1" operator="equal">
      <formula>"Alto"</formula>
    </cfRule>
    <cfRule type="cellIs" dxfId="22" priority="8" stopIfTrue="1" operator="equal">
      <formula>"Medio"</formula>
    </cfRule>
    <cfRule type="cellIs" dxfId="21" priority="9" stopIfTrue="1" operator="equal">
      <formula>"Bajo"</formula>
    </cfRule>
  </conditionalFormatting>
  <conditionalFormatting sqref="D14">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9">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conditionalFormatting sqref="D20 D12 D14">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D16:D17">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H21:H22</xm:sqref>
        </x14:dataValidation>
        <x14:dataValidation type="list" allowBlank="1" showInputMessage="1" showErrorMessage="1">
          <x14:formula1>
            <xm:f>'No tocar'!$I$5:$I$6</xm:f>
          </x14:formula1>
          <xm:sqref>G21:G22</xm:sqref>
        </x14:dataValidation>
        <x14:dataValidation type="list" allowBlank="1" showInputMessage="1" showErrorMessage="1">
          <x14:formula1>
            <xm:f>'[1]No tocar'!#REF!</xm:f>
          </x14:formula1>
          <xm:sqref>G12:G20</xm:sqref>
        </x14:dataValidation>
        <x14:dataValidation type="list" allowBlank="1" showInputMessage="1" showErrorMessage="1">
          <x14:formula1>
            <xm:f>'[1]No tocar'!#REF!</xm:f>
          </x14:formula1>
          <xm:sqref>H12:H20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81" t="s">
        <v>123</v>
      </c>
      <c r="D2" s="182"/>
      <c r="E2" s="182"/>
      <c r="F2" s="182"/>
      <c r="G2" s="89" t="str">
        <f>Proyecto!K2</f>
        <v>Codigo: GC-F-015</v>
      </c>
      <c r="H2" s="88"/>
      <c r="P2" s="16"/>
    </row>
    <row r="3" spans="2:16" s="12" customFormat="1" ht="23.25" customHeight="1" thickBot="1" x14ac:dyDescent="0.25">
      <c r="B3" s="84"/>
      <c r="C3" s="181" t="s">
        <v>125</v>
      </c>
      <c r="D3" s="182"/>
      <c r="E3" s="182"/>
      <c r="F3" s="182"/>
      <c r="G3" s="87" t="str">
        <f>Proyecto!K3</f>
        <v>Fecha: 17 de septiembre de 2014</v>
      </c>
      <c r="H3" s="88"/>
      <c r="P3" s="16"/>
    </row>
    <row r="4" spans="2:16" s="12" customFormat="1" ht="24" customHeight="1" thickBot="1" x14ac:dyDescent="0.25">
      <c r="B4" s="84"/>
      <c r="C4" s="181" t="s">
        <v>126</v>
      </c>
      <c r="D4" s="182"/>
      <c r="E4" s="182"/>
      <c r="F4" s="182"/>
      <c r="G4" s="87" t="str">
        <f>Proyecto!K4</f>
        <v>Version 001</v>
      </c>
      <c r="H4" s="88"/>
      <c r="P4" s="16"/>
    </row>
    <row r="5" spans="2:16" s="12" customFormat="1" ht="22.5" customHeight="1" thickBot="1" x14ac:dyDescent="0.25">
      <c r="B5" s="86"/>
      <c r="C5" s="181" t="s">
        <v>128</v>
      </c>
      <c r="D5" s="182"/>
      <c r="E5" s="182"/>
      <c r="F5" s="182"/>
      <c r="G5" s="90" t="s">
        <v>129</v>
      </c>
      <c r="H5" s="88"/>
      <c r="P5" s="16"/>
    </row>
    <row r="6" spans="2:16" ht="5.25" customHeight="1" x14ac:dyDescent="0.2">
      <c r="B6" s="5"/>
      <c r="C6" s="5"/>
      <c r="D6" s="20"/>
      <c r="E6" s="5"/>
      <c r="F6" s="5"/>
    </row>
    <row r="7" spans="2:16" ht="29.25" customHeight="1" x14ac:dyDescent="0.2">
      <c r="B7" s="41" t="s">
        <v>0</v>
      </c>
      <c r="C7" s="208" t="str">
        <f>Proyecto!$E$7</f>
        <v>Aplicación Móvil</v>
      </c>
      <c r="D7" s="208"/>
      <c r="E7" s="208"/>
      <c r="F7" s="208"/>
      <c r="G7" s="29"/>
      <c r="P7" s="1"/>
    </row>
    <row r="8" spans="2:16" ht="6.75" customHeight="1" x14ac:dyDescent="0.2">
      <c r="B8" s="8"/>
      <c r="C8" s="9"/>
      <c r="D8" s="9"/>
      <c r="E8" s="9"/>
      <c r="F8" s="9"/>
      <c r="P8" s="1"/>
    </row>
    <row r="9" spans="2:16" x14ac:dyDescent="0.2">
      <c r="B9" s="127"/>
      <c r="C9" s="127"/>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2" t="s">
        <v>141</v>
      </c>
      <c r="C13" s="102" t="s">
        <v>102</v>
      </c>
      <c r="D13" s="102" t="s">
        <v>161</v>
      </c>
      <c r="E13" s="103" t="s">
        <v>117</v>
      </c>
      <c r="F13" s="102" t="s">
        <v>142</v>
      </c>
      <c r="G13" s="102" t="s">
        <v>162</v>
      </c>
    </row>
    <row r="14" spans="2:16" ht="21.95" customHeight="1" x14ac:dyDescent="0.2">
      <c r="B14" s="102" t="s">
        <v>147</v>
      </c>
      <c r="C14" s="102" t="s">
        <v>102</v>
      </c>
      <c r="D14" s="102" t="s">
        <v>161</v>
      </c>
      <c r="E14" s="103" t="s">
        <v>117</v>
      </c>
      <c r="F14" s="102" t="s">
        <v>142</v>
      </c>
      <c r="G14" s="102" t="s">
        <v>162</v>
      </c>
    </row>
    <row r="15" spans="2:16" ht="21.95" customHeight="1" x14ac:dyDescent="0.2">
      <c r="B15" s="100" t="s">
        <v>160</v>
      </c>
      <c r="C15" s="102" t="s">
        <v>102</v>
      </c>
      <c r="D15" s="102" t="s">
        <v>161</v>
      </c>
      <c r="E15" s="103" t="s">
        <v>117</v>
      </c>
      <c r="F15" s="102" t="s">
        <v>142</v>
      </c>
      <c r="G15" s="102" t="s">
        <v>162</v>
      </c>
    </row>
    <row r="16" spans="2:16" ht="21.95" customHeight="1" x14ac:dyDescent="0.2">
      <c r="B16" s="102" t="s">
        <v>150</v>
      </c>
      <c r="C16" s="102" t="s">
        <v>102</v>
      </c>
      <c r="D16" s="102" t="s">
        <v>161</v>
      </c>
      <c r="E16" s="103" t="s">
        <v>117</v>
      </c>
      <c r="F16" s="102" t="s">
        <v>142</v>
      </c>
      <c r="G16" s="102" t="s">
        <v>162</v>
      </c>
    </row>
    <row r="17" spans="2:7" ht="21.95" customHeight="1" x14ac:dyDescent="0.2">
      <c r="B17" s="102" t="s">
        <v>152</v>
      </c>
      <c r="C17" s="102" t="s">
        <v>102</v>
      </c>
      <c r="D17" s="102" t="s">
        <v>161</v>
      </c>
      <c r="E17" s="103" t="s">
        <v>117</v>
      </c>
      <c r="F17" s="102" t="s">
        <v>142</v>
      </c>
      <c r="G17" s="102" t="s">
        <v>162</v>
      </c>
    </row>
    <row r="18" spans="2:7" ht="21.95" customHeight="1" x14ac:dyDescent="0.2">
      <c r="B18" s="102" t="s">
        <v>154</v>
      </c>
      <c r="C18" s="102" t="s">
        <v>99</v>
      </c>
      <c r="D18" s="102" t="s">
        <v>163</v>
      </c>
      <c r="E18" s="103" t="s">
        <v>114</v>
      </c>
      <c r="F18" s="102" t="s">
        <v>142</v>
      </c>
      <c r="G18" s="102" t="s">
        <v>162</v>
      </c>
    </row>
    <row r="19" spans="2:7" ht="21.95" customHeight="1" x14ac:dyDescent="0.2">
      <c r="B19" s="102" t="s">
        <v>156</v>
      </c>
      <c r="C19" s="102" t="s">
        <v>99</v>
      </c>
      <c r="D19" s="102" t="s">
        <v>164</v>
      </c>
      <c r="E19" s="103" t="s">
        <v>121</v>
      </c>
      <c r="F19" s="102" t="s">
        <v>142</v>
      </c>
      <c r="G19" s="102" t="s">
        <v>165</v>
      </c>
    </row>
    <row r="20" spans="2:7" ht="38.25" x14ac:dyDescent="0.2">
      <c r="B20" s="102" t="s">
        <v>158</v>
      </c>
      <c r="C20" s="102" t="s">
        <v>99</v>
      </c>
      <c r="D20" s="102" t="s">
        <v>164</v>
      </c>
      <c r="E20" s="103" t="s">
        <v>121</v>
      </c>
      <c r="F20" s="102" t="s">
        <v>142</v>
      </c>
      <c r="G20" s="102" t="s">
        <v>165</v>
      </c>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2:E65504 G22:G65504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E13:E20 C13:C20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81" t="s">
        <v>123</v>
      </c>
      <c r="D2" s="182"/>
      <c r="E2" s="182"/>
      <c r="F2" s="182"/>
      <c r="G2" s="175" t="str">
        <f>Proyecto!K2</f>
        <v>Codigo: GC-F-015</v>
      </c>
      <c r="H2" s="176"/>
      <c r="J2" s="11"/>
      <c r="K2" s="11"/>
      <c r="L2" s="11"/>
      <c r="M2" s="15"/>
      <c r="W2" s="16"/>
    </row>
    <row r="3" spans="2:23" s="12" customFormat="1" ht="23.25" customHeight="1" thickBot="1" x14ac:dyDescent="0.25">
      <c r="B3" s="84"/>
      <c r="C3" s="181" t="s">
        <v>125</v>
      </c>
      <c r="D3" s="182"/>
      <c r="E3" s="182"/>
      <c r="F3" s="182"/>
      <c r="G3" s="177" t="str">
        <f>Proyecto!K3</f>
        <v>Fecha: 17 de septiembre de 2014</v>
      </c>
      <c r="H3" s="178"/>
      <c r="J3" s="11"/>
      <c r="K3" s="11"/>
      <c r="L3" s="11"/>
      <c r="M3" s="15"/>
      <c r="W3" s="16"/>
    </row>
    <row r="4" spans="2:23" s="12" customFormat="1" ht="24" customHeight="1" thickBot="1" x14ac:dyDescent="0.25">
      <c r="B4" s="84"/>
      <c r="C4" s="181" t="s">
        <v>126</v>
      </c>
      <c r="D4" s="182"/>
      <c r="E4" s="182"/>
      <c r="F4" s="182"/>
      <c r="G4" s="179" t="str">
        <f>Proyecto!K4</f>
        <v>Version 001</v>
      </c>
      <c r="H4" s="180"/>
      <c r="J4" s="11"/>
      <c r="M4" s="15"/>
      <c r="W4" s="16"/>
    </row>
    <row r="5" spans="2:23" s="12" customFormat="1" ht="22.5" customHeight="1" thickBot="1" x14ac:dyDescent="0.25">
      <c r="B5" s="86"/>
      <c r="C5" s="181" t="s">
        <v>128</v>
      </c>
      <c r="D5" s="182"/>
      <c r="E5" s="182"/>
      <c r="F5" s="182"/>
      <c r="G5" s="177" t="s">
        <v>129</v>
      </c>
      <c r="H5" s="178"/>
      <c r="J5" s="11"/>
      <c r="M5" s="11"/>
      <c r="W5" s="16"/>
    </row>
    <row r="6" spans="2:23" ht="5.25" customHeight="1" x14ac:dyDescent="0.2">
      <c r="B6" s="5"/>
      <c r="C6" s="5"/>
      <c r="D6" s="5"/>
      <c r="E6" s="5"/>
      <c r="F6" s="5"/>
      <c r="G6" s="5"/>
      <c r="H6" s="5"/>
    </row>
    <row r="7" spans="2:23" ht="29.25" customHeight="1" x14ac:dyDescent="0.2">
      <c r="B7" s="44" t="s">
        <v>0</v>
      </c>
      <c r="C7" s="119" t="str">
        <f>Proyecto!$E$7</f>
        <v>Aplicación Móvil</v>
      </c>
      <c r="D7" s="119"/>
      <c r="E7" s="119"/>
      <c r="F7" s="119"/>
      <c r="G7" s="119"/>
      <c r="H7" s="119"/>
      <c r="W7" s="1"/>
    </row>
    <row r="9" spans="2:23" ht="15" customHeight="1" x14ac:dyDescent="0.2">
      <c r="B9" s="162" t="s">
        <v>9</v>
      </c>
      <c r="C9" s="162"/>
      <c r="D9" s="162"/>
      <c r="E9" s="162"/>
      <c r="F9" s="162"/>
      <c r="G9" s="162"/>
      <c r="H9" s="162"/>
    </row>
    <row r="10" spans="2:23" customFormat="1" ht="15" customHeight="1" x14ac:dyDescent="0.2"/>
    <row r="11" spans="2:23" ht="33.75" customHeight="1" x14ac:dyDescent="0.2">
      <c r="B11" s="160" t="s">
        <v>89</v>
      </c>
      <c r="C11" s="160"/>
      <c r="D11" s="35" t="s">
        <v>27</v>
      </c>
      <c r="E11" s="35" t="s">
        <v>10</v>
      </c>
      <c r="F11" s="49" t="s">
        <v>12</v>
      </c>
      <c r="G11" s="35" t="s">
        <v>13</v>
      </c>
      <c r="H11" s="35" t="s">
        <v>122</v>
      </c>
    </row>
    <row r="12" spans="2:23" ht="40.5" customHeight="1" x14ac:dyDescent="0.2">
      <c r="B12" s="142" t="s">
        <v>166</v>
      </c>
      <c r="C12" s="142"/>
      <c r="D12" s="32"/>
      <c r="E12" s="108" t="s">
        <v>141</v>
      </c>
      <c r="F12" s="31" t="s">
        <v>167</v>
      </c>
      <c r="G12" s="43">
        <v>42185</v>
      </c>
      <c r="H12" s="31" t="s">
        <v>168</v>
      </c>
    </row>
    <row r="13" spans="2:23" ht="18" customHeight="1" x14ac:dyDescent="0.2">
      <c r="B13" s="142"/>
      <c r="C13" s="142"/>
      <c r="D13" s="32"/>
      <c r="E13" s="32"/>
      <c r="F13" s="31"/>
      <c r="G13" s="43"/>
      <c r="H13" s="32"/>
    </row>
    <row r="14" spans="2:23" ht="18" customHeight="1" x14ac:dyDescent="0.2">
      <c r="B14" s="142"/>
      <c r="C14" s="142"/>
      <c r="D14" s="32"/>
      <c r="E14" s="32"/>
      <c r="F14" s="31"/>
      <c r="G14" s="43"/>
      <c r="H14" s="32"/>
    </row>
    <row r="15" spans="2:23" ht="18" customHeight="1" x14ac:dyDescent="0.2">
      <c r="B15" s="142"/>
      <c r="C15" s="142"/>
      <c r="D15" s="32"/>
      <c r="E15" s="32"/>
      <c r="F15" s="31"/>
      <c r="G15" s="43"/>
      <c r="H15" s="32"/>
    </row>
    <row r="16" spans="2:23" ht="18" customHeight="1" x14ac:dyDescent="0.2">
      <c r="B16" s="142"/>
      <c r="C16" s="142"/>
      <c r="D16" s="32"/>
      <c r="E16" s="32"/>
      <c r="F16" s="31"/>
      <c r="G16" s="43"/>
      <c r="H16" s="32"/>
    </row>
    <row r="17" spans="2:8" ht="18" customHeight="1" x14ac:dyDescent="0.2">
      <c r="B17" s="142"/>
      <c r="C17" s="142"/>
      <c r="D17" s="32"/>
      <c r="E17" s="32"/>
      <c r="F17" s="31"/>
      <c r="G17" s="43"/>
      <c r="H17" s="32"/>
    </row>
    <row r="18" spans="2:8" ht="18" customHeight="1" x14ac:dyDescent="0.2">
      <c r="B18" s="142"/>
      <c r="C18" s="142"/>
      <c r="D18" s="32"/>
      <c r="E18" s="32"/>
      <c r="F18" s="31"/>
      <c r="G18" s="43"/>
      <c r="H18" s="32"/>
    </row>
    <row r="19" spans="2:8" ht="18" customHeight="1" x14ac:dyDescent="0.2">
      <c r="B19" s="142"/>
      <c r="C19" s="142"/>
      <c r="D19" s="32"/>
      <c r="E19" s="32"/>
      <c r="F19" s="31"/>
      <c r="G19" s="43"/>
      <c r="H19" s="32"/>
    </row>
    <row r="20" spans="2:8" ht="18" customHeight="1" x14ac:dyDescent="0.2">
      <c r="B20" s="142"/>
      <c r="C20" s="142"/>
      <c r="D20" s="32"/>
      <c r="E20" s="32"/>
      <c r="F20" s="31"/>
      <c r="G20" s="43"/>
      <c r="H20" s="32"/>
    </row>
    <row r="21" spans="2:8" ht="18" customHeight="1" x14ac:dyDescent="0.2">
      <c r="B21" s="142"/>
      <c r="C21" s="142"/>
      <c r="D21" s="32"/>
      <c r="E21" s="32"/>
      <c r="F21" s="31"/>
      <c r="G21" s="43"/>
      <c r="H21" s="32"/>
    </row>
    <row r="22" spans="2:8" ht="18" customHeight="1" x14ac:dyDescent="0.2">
      <c r="B22" s="142"/>
      <c r="C22" s="142"/>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4B99D-0DFE-43C2-A372-F881AFF55E00}">
  <ds:schemaRefs>
    <ds:schemaRef ds:uri="http://schemas.microsoft.com/office/2006/metadata/customXsn"/>
  </ds:schemaRefs>
</ds:datastoreItem>
</file>

<file path=customXml/itemProps2.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21C99E5-10D5-4B01-9F1C-473AC653D4CF}">
  <ds:schemaRefs>
    <ds:schemaRef ds:uri="office.server.policy"/>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0AA2631E-63A5-40CA-80A9-3412303AE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NewReviewCycle">
    <vt:lpwstr/>
  </property>
</Properties>
</file>