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ackup RubenMP\OneDrive - SUPERINTENDENCIA DE SOCIEDADES\Documentos\Publicaciones\WEB\2023\Indicadores\"/>
    </mc:Choice>
  </mc:AlternateContent>
  <bookViews>
    <workbookView xWindow="32760" yWindow="32760" windowWidth="20490" windowHeight="8070" tabRatio="782" firstSheet="4" activeTab="4"/>
  </bookViews>
  <sheets>
    <sheet name="Toma Posesion " sheetId="5" state="hidden" r:id="rId1"/>
    <sheet name="Registro Toma Poses " sheetId="7" state="hidden" r:id="rId2"/>
    <sheet name="Oport Termin Proc" sheetId="6" state="hidden" r:id="rId3"/>
    <sheet name="Regis Opor Term Pro" sheetId="8" state="hidden" r:id="rId4"/>
    <sheet name="Encuesta" sheetId="9" r:id="rId5"/>
    <sheet name="Reg_Encuesta" sheetId="10" r:id="rId6"/>
    <sheet name="Almacen" sheetId="11" r:id="rId7"/>
    <sheet name="Registro Almacén" sheetId="12" r:id="rId8"/>
    <sheet name="Mantenimiento" sheetId="13" r:id="rId9"/>
    <sheet name="Registro Mantto" sheetId="14" r:id="rId10"/>
    <sheet name="Requerimiento" sheetId="15" r:id="rId11"/>
    <sheet name="Registro Requerimiento" sheetId="16" r:id="rId12"/>
  </sheets>
  <definedNames>
    <definedName name="_xlnm._FilterDatabase" localSheetId="2" hidden="1">'Oport Termin Proc'!$R$10:$R$22</definedName>
    <definedName name="_xlnm._FilterDatabase" localSheetId="0" hidden="1">'Toma Posesion '!$R$10:$R$22</definedName>
  </definedNames>
  <calcPr calcId="162913"/>
</workbook>
</file>

<file path=xl/calcChain.xml><?xml version="1.0" encoding="utf-8"?>
<calcChain xmlns="http://schemas.openxmlformats.org/spreadsheetml/2006/main">
  <c r="W11" i="10" l="1"/>
  <c r="W12" i="10"/>
  <c r="U12" i="10"/>
  <c r="U11" i="10"/>
  <c r="S12" i="10"/>
  <c r="S11" i="10"/>
  <c r="B11" i="14"/>
  <c r="B6" i="10"/>
  <c r="B11" i="10"/>
  <c r="C8" i="16"/>
  <c r="C6" i="16"/>
  <c r="C6" i="14"/>
  <c r="C8" i="14"/>
  <c r="C6" i="12"/>
  <c r="C8" i="12"/>
  <c r="A8" i="10"/>
  <c r="I11" i="10"/>
  <c r="I12" i="10"/>
  <c r="B11" i="16"/>
  <c r="B10" i="16"/>
  <c r="A10" i="16"/>
  <c r="K11" i="16"/>
  <c r="K10" i="16"/>
  <c r="L10" i="16"/>
  <c r="P49" i="15"/>
  <c r="J10" i="16"/>
  <c r="O49" i="15"/>
  <c r="H10" i="16"/>
  <c r="L49" i="15"/>
  <c r="F10" i="16"/>
  <c r="I49" i="15"/>
  <c r="D10" i="16"/>
  <c r="F49" i="15"/>
  <c r="P50" i="15"/>
  <c r="O50" i="15"/>
  <c r="L50" i="15"/>
  <c r="I50" i="15"/>
  <c r="F50" i="15"/>
  <c r="B10" i="14"/>
  <c r="A10" i="14"/>
  <c r="K11" i="14"/>
  <c r="K10" i="14"/>
  <c r="J10" i="14"/>
  <c r="O49" i="13"/>
  <c r="H10" i="14"/>
  <c r="L49" i="13"/>
  <c r="F10" i="14"/>
  <c r="I49" i="13"/>
  <c r="D10" i="14"/>
  <c r="F49" i="13"/>
  <c r="P50" i="13"/>
  <c r="O50" i="13"/>
  <c r="L50" i="13"/>
  <c r="I50" i="13"/>
  <c r="F50" i="13"/>
  <c r="J10" i="12"/>
  <c r="O49" i="11"/>
  <c r="H10" i="12"/>
  <c r="L49" i="11"/>
  <c r="F10" i="12"/>
  <c r="I49" i="11"/>
  <c r="D10" i="12"/>
  <c r="F49" i="11"/>
  <c r="B11" i="12"/>
  <c r="B10" i="12"/>
  <c r="A10" i="12"/>
  <c r="AG12" i="10"/>
  <c r="AI12" i="10"/>
  <c r="AG11" i="10"/>
  <c r="AH11" i="10"/>
  <c r="O49" i="9"/>
  <c r="Y12" i="10"/>
  <c r="Y11" i="10"/>
  <c r="Q12" i="10"/>
  <c r="R11" i="10"/>
  <c r="I49" i="9"/>
  <c r="Q11" i="10"/>
  <c r="X11" i="10"/>
  <c r="V11" i="10"/>
  <c r="T11" i="10"/>
  <c r="AF11" i="10"/>
  <c r="AD11" i="10"/>
  <c r="AB11" i="10"/>
  <c r="P11" i="10"/>
  <c r="N11" i="10"/>
  <c r="L11" i="10"/>
  <c r="H11" i="10"/>
  <c r="F11" i="10"/>
  <c r="D11" i="10"/>
  <c r="B12" i="10"/>
  <c r="K11" i="12"/>
  <c r="L10" i="12"/>
  <c r="K10" i="12"/>
  <c r="P50" i="11"/>
  <c r="O50" i="11"/>
  <c r="L50" i="11"/>
  <c r="I50" i="11"/>
  <c r="F50" i="11"/>
  <c r="P50" i="9"/>
  <c r="O50" i="9"/>
  <c r="L50" i="9"/>
  <c r="I50" i="9"/>
  <c r="F50" i="9"/>
  <c r="D10" i="8"/>
  <c r="D12" i="8"/>
  <c r="O49" i="6"/>
  <c r="C12" i="7"/>
  <c r="O49" i="5"/>
  <c r="J11" i="10"/>
  <c r="F49" i="9"/>
  <c r="Z11" i="10"/>
  <c r="L49" i="9"/>
  <c r="L10" i="14"/>
  <c r="P49" i="13"/>
  <c r="AI11" i="10"/>
  <c r="AJ11" i="10"/>
  <c r="P49" i="11"/>
  <c r="P49" i="9"/>
</calcChain>
</file>

<file path=xl/comments1.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2.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<sst xmlns="http://schemas.openxmlformats.org/spreadsheetml/2006/main" count="939" uniqueCount="278">
  <si>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</si>
  <si>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</si>
  <si>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</si>
  <si>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</si>
  <si>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</si>
  <si>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</si>
  <si>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</si>
  <si>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</si>
  <si>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</si>
  <si>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</si>
  <si>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</si>
  <si>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</si>
  <si>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</si>
  <si>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</si>
  <si>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</si>
  <si>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</si>
  <si>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</si>
  <si>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</si>
  <si>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</si>
  <si>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</si>
  <si>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</si>
  <si>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</si>
  <si>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</si>
  <si>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</si>
  <si>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</si>
  <si>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</si>
  <si>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</si>
  <si>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</si>
  <si>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</si>
  <si>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</si>
  <si>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</si>
  <si>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</si>
  <si>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</si>
  <si>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</si>
  <si>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</si>
  <si>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</si>
  <si>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</si>
  <si>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</si>
  <si>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</si>
  <si>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</si>
  <si>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</si>
  <si>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</si>
  <si>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</si>
  <si>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</si>
  <si>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</si>
  <si>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</si>
  <si>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</si>
  <si>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</si>
  <si>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</si>
  <si>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</si>
  <si>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</si>
  <si>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</si>
  <si>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</si>
  <si>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</si>
  <si>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</si>
  <si>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</si>
  <si>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</si>
  <si>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</si>
  <si>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</si>
  <si>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</si>
  <si>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</si>
  <si>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</si>
  <si>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</si>
  <si>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</si>
  <si>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</si>
  <si>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</si>
  <si>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</si>
  <si>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</si>
  <si>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</si>
  <si>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</si>
  <si>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</si>
  <si>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</si>
  <si>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</si>
  <si>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</si>
  <si>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</si>
  <si>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</si>
  <si>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</si>
  <si>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</si>
  <si>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</si>
  <si>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</si>
  <si>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</si>
  <si>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</si>
  <si>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</si>
  <si>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</si>
  <si>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</si>
  <si>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</si>
  <si>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</si>
  <si>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</si>
  <si>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</si>
  <si>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</si>
  <si>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</si>
  <si>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</si>
  <si>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</si>
  <si>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</si>
  <si>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</si>
  <si>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</si>
  <si>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</si>
  <si>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</si>
  <si>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</si>
  <si>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</si>
  <si>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</si>
  <si>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</si>
  <si>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</si>
  <si>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</si>
  <si>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</si>
  <si>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</si>
  <si>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</si>
  <si>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</si>
  <si>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</si>
  <si>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</si>
  <si>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</si>
  <si>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</si>
  <si>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</si>
  <si>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</si>
  <si>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</si>
  <si>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</si>
  <si>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</si>
  <si>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</si>
  <si>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</si>
  <si>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</si>
  <si>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</si>
  <si>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</si>
  <si>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</si>
  <si>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</si>
  <si>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</si>
  <si>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</si>
  <si>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</si>
  <si>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</si>
  <si>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</si>
  <si>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</si>
  <si>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</si>
  <si>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</si>
  <si>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</si>
  <si>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</si>
  <si>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</si>
  <si>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</si>
  <si>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</si>
  <si>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</si>
  <si>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</si>
  <si>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</si>
  <si>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</si>
  <si>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</si>
  <si>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</si>
  <si>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</si>
  <si>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</si>
  <si>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</si>
  <si>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</si>
  <si>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</si>
  <si>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</si>
  <si>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</si>
  <si>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</si>
  <si>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</si>
  <si>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</si>
  <si>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</si>
  <si>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</si>
  <si>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</si>
  <si>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</si>
  <si>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</si>
  <si>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</si>
  <si>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</si>
  <si>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</si>
  <si>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</si>
  <si>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</si>
  <si>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</si>
  <si>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</si>
  <si>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</si>
  <si>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</si>
  <si>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</si>
  <si>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</si>
  <si>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</si>
  <si>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</si>
  <si>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</si>
  <si>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</si>
  <si>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</si>
  <si>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</si>
  <si>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Version: 003</t>
  </si>
  <si>
    <t>TRIMESTRE I</t>
  </si>
  <si>
    <t>TRIMESTRE II</t>
  </si>
  <si>
    <t>TRIMESTRE III</t>
  </si>
  <si>
    <t>TRIMESTRE IV</t>
  </si>
  <si>
    <t>Análisis Trimestre 1:</t>
  </si>
  <si>
    <t>Análisis Trimestre 2:</t>
  </si>
  <si>
    <t>Análisis Trimestre 3:</t>
  </si>
  <si>
    <t>Análisis Trimestre 4:</t>
  </si>
  <si>
    <t>PORCENTAJE</t>
  </si>
  <si>
    <t>Código: GC-F-006</t>
  </si>
  <si>
    <t>Versión 004</t>
  </si>
  <si>
    <t xml:space="preserve">Lograr el reconocimiento y la confianza de los usuarios
</t>
  </si>
  <si>
    <t>GESTION DE APOYO JUDICIAL</t>
  </si>
  <si>
    <t>TIPO DE ACCION</t>
  </si>
  <si>
    <t>Fecha: 14 de junio de 2019</t>
  </si>
  <si>
    <t>Eficiencia</t>
  </si>
  <si>
    <t>GINF-F-002 Control de mantenimiento</t>
  </si>
  <si>
    <t>Unidad</t>
  </si>
  <si>
    <t>Coordinador Grupo Administrativo</t>
  </si>
  <si>
    <t>Requerimientos con evaluación buena, muy buena y excelente</t>
  </si>
  <si>
    <t>Total requerimientos atendidos con evaluación</t>
  </si>
  <si>
    <t>SECRETARIA GENERAL</t>
  </si>
  <si>
    <t>Grupo Administrativo</t>
  </si>
  <si>
    <t>Enero</t>
  </si>
  <si>
    <t>Febrero</t>
  </si>
  <si>
    <t>Marzo</t>
  </si>
  <si>
    <t>Abril</t>
  </si>
  <si>
    <t>Mayo</t>
  </si>
  <si>
    <t>Junio</t>
  </si>
  <si>
    <t>Julio</t>
  </si>
  <si>
    <t>Agosto</t>
  </si>
  <si>
    <t>Septiembre</t>
  </si>
  <si>
    <t>AGO</t>
  </si>
  <si>
    <t>Octubre</t>
  </si>
  <si>
    <t>Noviembre</t>
  </si>
  <si>
    <t>Diciembre</t>
  </si>
  <si>
    <t>Verificar que los elementos y bienes que ingresan a la Entidad, sean correctamente ingresados al sistema de inventarios (aplicativo)</t>
  </si>
  <si>
    <r>
      <t xml:space="preserve">Número de elementos y bienes ingresados al aplicativo : </t>
    </r>
    <r>
      <rPr>
        <sz val="10"/>
        <rFont val="Arial"/>
        <family val="2"/>
      </rPr>
      <t>Son los bienes adquiridos o que ingresaron a la entidad y fueron registrados en el aplicativo de inventarios.</t>
    </r>
    <r>
      <rPr>
        <b/>
        <sz val="10"/>
        <rFont val="Arial"/>
        <family val="2"/>
      </rPr>
      <t xml:space="preserve">
Total de elementos y bienes adquiridos que deben ingresar a los inventarios de la Entidad:  </t>
    </r>
    <r>
      <rPr>
        <sz val="10"/>
        <rFont val="Arial"/>
        <family val="2"/>
      </rPr>
      <t>Son los bienes adquiridos por la Entidad, mediante un proceso de contratación o los demás tipos de ingresos de elementos contemplados en el Manual de Manejo y Control de Bienes, que deben ingresar a los inventarios de la Entidad durante el periodo de medición.</t>
    </r>
  </si>
  <si>
    <t xml:space="preserve">Número de elementos y bienes ingresados al aplicativo </t>
  </si>
  <si>
    <t>Sistema de Inventarios</t>
  </si>
  <si>
    <t>Total de elementos y bienes adquiridos que deben ingresar a los inventarios de la Entidad</t>
  </si>
  <si>
    <t>Garantizar el mantenimiento preventivo de la infraestructura física de la entidad</t>
  </si>
  <si>
    <t>Mantenimientos Realizados 
------------------------------------------------------------------------------* 100%
Mantenimientos Programados</t>
  </si>
  <si>
    <r>
      <t xml:space="preserve">Mantenimientos Realizados: </t>
    </r>
    <r>
      <rPr>
        <sz val="10"/>
        <rFont val="Arial"/>
        <family val="2"/>
      </rPr>
      <t xml:space="preserve">Numero total de mantenimientos preventivos ejecutados de acuerdo al plan
</t>
    </r>
    <r>
      <rPr>
        <b/>
        <sz val="10"/>
        <rFont val="Arial"/>
        <family val="2"/>
      </rPr>
      <t xml:space="preserve">
Mantenimientos Programados: </t>
    </r>
    <r>
      <rPr>
        <sz val="10"/>
        <rFont val="Arial"/>
        <family val="2"/>
      </rPr>
      <t>Total de mantenimientos programados en el periodo</t>
    </r>
  </si>
  <si>
    <t>Mantenimientos Realizados</t>
  </si>
  <si>
    <t>Mantenimientos Programados</t>
  </si>
  <si>
    <t>Mantenimientos</t>
  </si>
  <si>
    <t xml:space="preserve"> No. De requerimientos cumplidos oportunamente
---------------------------------------------------------------------------------------   *   100%
No. Total de requerimientos</t>
  </si>
  <si>
    <t>No. De requerimientos cumplidos oportunamente</t>
  </si>
  <si>
    <t>Requerimientos</t>
  </si>
  <si>
    <t>No. Total de requerimientos</t>
  </si>
  <si>
    <t>Correo electrónico de mantenimiento</t>
  </si>
  <si>
    <t>Eficiencia en la atención de requerimientos de mantenimiento solicitados</t>
  </si>
  <si>
    <t>Satisfacción Usuario Interno</t>
  </si>
  <si>
    <t>Satisfacer las necesidades de los usuarios internos, de acuerdo con la atención en el servicio que se presta</t>
  </si>
  <si>
    <r>
      <t xml:space="preserve">Requerimientos con evaluación buena, muy buena y excelente: </t>
    </r>
    <r>
      <rPr>
        <sz val="10"/>
        <rFont val="Arial"/>
        <family val="2"/>
      </rPr>
      <t xml:space="preserve">Son los requerimientos que se presentan con una calificación de buena,  muy buena y Excelente, después de prestado el servicio
</t>
    </r>
    <r>
      <rPr>
        <b/>
        <sz val="10"/>
        <rFont val="Arial"/>
        <family val="2"/>
      </rPr>
      <t xml:space="preserve">
Total requerimientos atendidos con evaluación: </t>
    </r>
    <r>
      <rPr>
        <sz val="10"/>
        <rFont val="Arial"/>
        <family val="2"/>
      </rPr>
      <t>Son las solicitudes recibidas para la atención de requerimientos de mantenimiento que han presentado la evaluación</t>
    </r>
  </si>
  <si>
    <t>Mayor o igual a 95%</t>
  </si>
  <si>
    <t>Ingreso de elementos y bienes al sistema de inventarios</t>
  </si>
  <si>
    <t>Menor a 80%</t>
  </si>
  <si>
    <t xml:space="preserve"> </t>
  </si>
  <si>
    <t>Eficacia</t>
  </si>
  <si>
    <t>Memorandos con el formato de solicitud de ingreso al almacén</t>
  </si>
  <si>
    <t>Formato de plan de mantenimiento preventivo GINF-001</t>
  </si>
  <si>
    <t>Informes de supervisión - Formato de plan de mantenimiento preventivo GINF-001</t>
  </si>
  <si>
    <t>Registro de mantenimientos realizados</t>
  </si>
  <si>
    <t>Cumplimiento al plan de Mantenimiento Preventivo</t>
  </si>
  <si>
    <t>Entre 80% y 94,9%</t>
  </si>
  <si>
    <t>Entre 80% y 94.9%</t>
  </si>
  <si>
    <t>Menor que 80%</t>
  </si>
  <si>
    <t>Mayor que 95%</t>
  </si>
  <si>
    <t>Entre 65% y 94.9%</t>
  </si>
  <si>
    <t>Menor que 65%</t>
  </si>
  <si>
    <r>
      <rPr>
        <u/>
        <sz val="10"/>
        <rFont val="Arial"/>
        <family val="2"/>
      </rPr>
      <t>Número de requerimientos con evaluación buena, muy buena y excelente</t>
    </r>
    <r>
      <rPr>
        <sz val="10"/>
        <rFont val="Arial"/>
        <family val="2"/>
      </rPr>
      <t xml:space="preserve">  *100
Total requerimientos atendidos con evaluación</t>
    </r>
  </si>
  <si>
    <r>
      <rPr>
        <u/>
        <sz val="10"/>
        <rFont val="Arial"/>
        <family val="2"/>
      </rPr>
      <t>Número de elementos y bienes ingresados al aplicativo</t>
    </r>
    <r>
      <rPr>
        <sz val="10"/>
        <rFont val="Arial"/>
        <family val="2"/>
      </rPr>
      <t xml:space="preserve">     * 100
 Total de elementos y bienes adquiridos que se deben ingresar a los inventarios de la Entidad</t>
    </r>
  </si>
  <si>
    <t>ANÁLISIS DE INFORMACIÓN</t>
  </si>
  <si>
    <r>
      <t xml:space="preserve">No. De requerimientos cumplidos oportunamente: </t>
    </r>
    <r>
      <rPr>
        <sz val="10"/>
        <rFont val="Arial"/>
        <family val="2"/>
      </rPr>
      <t>Aquellos requerimientos que sean calificados como oportunos.</t>
    </r>
    <r>
      <rPr>
        <b/>
        <sz val="10"/>
        <rFont val="Arial"/>
        <family val="2"/>
      </rPr>
      <t xml:space="preserve">
No. Total de requerimientos: </t>
    </r>
    <r>
      <rPr>
        <sz val="10"/>
        <rFont val="Arial"/>
        <family val="2"/>
      </rPr>
      <t>Total de requerimientos presentados al Grupo Administrativo</t>
    </r>
  </si>
  <si>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</si>
  <si>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</si>
  <si>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</si>
  <si>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t>Fortalecer la estructura organizacional con procesos innovadores de transformación institucional</t>
  </si>
  <si>
    <t>Lograr una justicia pronta</t>
  </si>
  <si>
    <t>Efectividad</t>
  </si>
  <si>
    <t>Se cumplió la meta en el trimestre, alcanzando una calificación por encima del 95%. Se han recibido un total de 684 bienes para ingresar en el sistema, el 100% de los bienes han sido registrados en el aplicativo de inventarios. Del total de solicitudes recibidas para el registro de los 684  bienes, se ingresaron correctamente al sistema de inventarios (aplicativo) de la Entidad, la totalidad de los 684  bienes. No quedo pendiente ninguno. 
No requiere plan de mejoramiento.</t>
  </si>
  <si>
    <t>Se realizó el seguimiento y mantenimiento de las herranientas 33 en total encontrandose en buen estado según acompañamiento de sst</t>
  </si>
  <si>
    <t xml:space="preserve">2 do trimestre: Del total de 260 requerimientos en el trimestre , los 246 requerimientos se atendieron en un periodo de 1 a 3 días, que corresponde al 94.62%, tan solo se presentaron 5 casos que No se atendieron toda vez que no hay en materiales para la realizacion.  </t>
  </si>
  <si>
    <t>1er trimestre: Del total de 294 requerimientos en el trimestre , los 293 requerimientos se atendieron en un periodo de 1 a 3 días, que corresponde al 99.7%, tan solo se presento un caso que No se atendio toda vez que no hay en el stoc</t>
  </si>
  <si>
    <t>Se realizó el seguimiento y mantenimiento de las herranientas entregó informe por parte de Eñer Monroy de 19 herramientas revisadas  y Jose luis León 31 herramientas revisadas Cesar Gomez 15 herramientas revisadas para un total de 65 herramientas revisadas</t>
  </si>
  <si>
    <t xml:space="preserve">Se cumplió la meta en el trimestre, alcanzando una calificación por encima del 95%. Se han recibido un total de 213 bienes para ingresar en el sistema, el 100% de los bienes han sido registrados en el aplicativo de inventarios. </t>
  </si>
  <si>
    <t>Análisis Trimestre 3:
Se cumplió la meta en el trimestre, alcanzando una calificación por encima del 95%. Se han recibido un total de 152 solicitudes de bienes para ingresar en el sistema, el 100% de los bienes han sido registrados en el aplicativo de inventarios. Del total de solicitudes recibidas para el registro de los 152  bienes, se ingresaron correctamente al sistema de inventarios (aplicativo) de la Entidad, la totalidad de los 25,048 bienes. Es importante resaltar que se han adelantado procesos de adquisicion de utiles de oficina y papeleria de elementos de consumo en el mes de septiembre se realizó la entrega de 13,740 elementos.
No quedo pendiente ninguno</t>
  </si>
  <si>
    <t>Se cumplió la meta en el trimestre, alcanzando una calificación por encima del 99.1%.. Del total de 114 encuestas recibidas, 113 se obtuvieron una calificación (Excelente, Muy buena y Buena) que corresponde al  99.1%, Se presentó un caso que se calificó 1 malo, pues no se cuenta con los materiales para solicionar el caso y el funcionario presenta molestia
No requiere plan de mejoramiento.</t>
  </si>
  <si>
    <t>Se cumplió la meta en el trimestre, alcanzando una calificación por encima del 96,30%.. Del total de 108 encuestas recibidas, 104 se obtuvieron una calificación (Excelente, Muy buena y Buena) que corresponde al  96,30%, Se presentó un caso que se calificó 4 casos entre regular y malo, pues no se cuenta con los materiales para solicionar el caso y el funcionario presenta molestia
No requiere plan de mejoramiento.</t>
  </si>
  <si>
    <t>Se cumplió la meta en el trimestre, alcanzando una calificación por encima del 96,75%.. Del total de 123 encuestas recibidas, 119 se obtuvieron una calificación (96 Excelente, 9 Muy buena y 14 Buena) que corresponde al  96,75%, Se presentó un caso que se calificó 3 casos regular y 1 malo, pues no se cuenta con los materiales para solicionar el caso y el funcionario presenta molestia
No requiere plan de mejoramiento.</t>
  </si>
  <si>
    <t>Jul-Sep: Se han adelantados los mantenimientos e inspecciones internos, y mantenimiento de ascensores de pasajeros, de carga y salvaescaleras, otros procesos de mantenimiento se encuentran en proceso de contratacion con vigencias futuras. De un total de 21 programados se adelantaron 21 mantenimientos.
No requiere plan de mejoramiento</t>
  </si>
  <si>
    <t>Se cumplio la meta al 100%, toda vez que en el periodo de Julio a Septiembre se atendieron 243 servicios en un intervalo de 1 a 3 días en su totalidad, se logró contar con algunos materiales.
No requiere plan de mejoramiento.</t>
  </si>
  <si>
    <t>mSe cumplió la meta en el trimestre, alcanzando una calificación por encima del 97,7%.. Del total de 54 encuestas recibidas, se obtuvieron una calificación (34 Excelente, 19 Muy buena y 1 Buena) que corresponde al  97,7%. Aun se encuentra pendiente el recibo de las encuestas de evaluacion del servicio. Sin embargo, el personal de mantenimiento del Grupo Administrativo siempre se destaca por su excelente servicio y atención a todos los servidores publicos y son clave importante y necesarios para el excelente resultado de las obras.
No requiere plan de mejoramiento.</t>
  </si>
  <si>
    <t>JULIO: Se obtuvo una calificacion del 93%, que correspodió a 27 calificaciones dentro del rango (20 Excelentes, 7 Muy Buenas 0 Buenas) de un total de 29 encuestas., 1 servicio regular y 1 malo, esto por la falta de materiales que genera malestar y demora en la atención.
AGOSTO: Se obtuvo una calificacion del 95%, que correspodió a 36 calificaciones dentro del rango (32 Excelentes, 4 Muy Buenas 0 Buenas) de un total de 38 encuestas., 2 servicio malo, esto por la falta de materiales que genera malestar y demora en la atención.
SEPTIEMBRE: Se obtuvo una calificacion del 100%, que correspodió a 56 calificaciones dentro del rango (44 Excelentes, 3 Muy Buenas 9 Buenas) de un total de 56 encuestas., 0 servicio regular y 0 malo.
OCTUBRE: Se obtuvo una calificacion del 100%, que correspodió a 37 calificaciones dentro del rango (17 Excelentes, 19 Muy Buenas 1  Buenas) de un total de 37 encuestas., 0 servicio regular y 0 malo.
NOVIEMBRE Se obtuvo una calificacion del 100%, que correspodió a 16 calificaciones dentro del rango (16 Excelentes, 0 Muy Buenas 0 Buenas) de un total de 16 encuestas., 0 regular y 0 servicio malo.
DICIEMBRE: Se obtuvo una calificacion del 100%, que correspodió a 1 calificaciones dentro del rango (1 Excelentes, 0 Muy Buenas 0 Buenas) de un total de 1 encuestas., 0 servicio regular y 0 malo.</t>
  </si>
  <si>
    <t>Se cumplió la meta en el trimestre, alcanzando una calificación por encima del 95%. Se han recibido un total de 554 solicitudes de bienes para ingresar en el sistema, el 100% de los bienes han sido registrados en el aplicativo de inventarios. Del total de solicitudes recibidas para el registro de los 554 bienes, se ingresaron correctamente al sistema de inventarios (aplicativo) de la Entidad, la totalidad de registros 58.729 registros de los bienes. Resaltando que en el mes de diciembre de 2023 se realizaron 34.937 registros
No quedo pendiente ninguno</t>
  </si>
  <si>
    <r>
      <rPr>
        <b/>
        <sz val="10"/>
        <rFont val="Arial"/>
        <family val="2"/>
      </rPr>
      <t>JULIO:</t>
    </r>
    <r>
      <rPr>
        <sz val="10"/>
        <rFont val="Arial"/>
        <family val="2"/>
      </rPr>
      <t xml:space="preserve"> Se tramitaron un total de 42 solicitudes que contenian 2942 elementos de bienes devolutivos y de consumo los cuales fueron registrados en su totalidad en el sistema de inventario de la Entidad.
</t>
    </r>
    <r>
      <rPr>
        <b/>
        <sz val="10"/>
        <rFont val="Arial"/>
        <family val="2"/>
      </rPr>
      <t xml:space="preserve">AGOSTO: </t>
    </r>
    <r>
      <rPr>
        <sz val="10"/>
        <rFont val="Arial"/>
        <family val="2"/>
      </rPr>
      <t xml:space="preserve">Se tramitaron un total de 24 solicitudes  que contenian 760 elementos de bienes devolutivos y de consumo los cuales fueron registrados en su totalidad en el sistema de inventario de la Entidad.
</t>
    </r>
    <r>
      <rPr>
        <b/>
        <sz val="10"/>
        <rFont val="Arial"/>
        <family val="2"/>
      </rPr>
      <t>SEPTIEMBRE:</t>
    </r>
    <r>
      <rPr>
        <sz val="10"/>
        <rFont val="Arial"/>
        <family val="2"/>
      </rPr>
      <t xml:space="preserve"> Se tramitaron un total de 86 solicitudes que contenian 21740 elementos de bienes devolutivos y de consumo los cuales fueron registrados en su totalidad en el sistema de inventario de la Entidad. Es de resaltar en este mes se realizaó salida de 13,740 elementos de consumo de utiles de oficina y papeleria.
OCTUBRE: Se tramitaron un total de 271 solicitudes que contenian 22.316 elementos de bienes devolutivos y de consumo los cuales fueron registrados en su totalidad en el sistema de inventario de la Entidad.
NOVIEMBRE Se tramitaron un total de 68 solicitudes  que contenian 1476 elementos de bienes devolutivos y de consumo los cuales fueron registrados en su totalidad en el sistema de inventario de la Entidad.
DICIEMBRE Se tramitaron un total de 215 solicitudes que contenian 34937 elementos de bienes devolutivos y de consumo los cuales fueron registrados en su totalidad en el sistema de inventario de la Entidad. </t>
    </r>
  </si>
  <si>
    <t>Oct - Dic: Se han adelantados los mantenimientos e inspecciones internos, y mantenimiento de ascensores de pasajeros, de carga y salvaescaleras, otros procesos de mantenimiento se encuentran en proceso de contratacion con vigencias futuras. De un total de 40 programados se adelantaron 40 mantenimientos. Se logró contrataciones nacionales y de mantenimiento por varios años 2023 y 2026 para temas criticos como son el sistema electrico y el sistema de detección de incendio.
No requiere plan de mejoramiento</t>
  </si>
  <si>
    <t>Jul-Sep: Se han adelantados los mantenimientos e inspecciones internos, y mantenimiento de ascensores de pasajeros, de carga y salvaescaleras, otros procesos de mantenimiento se encuentran en proceso de contratacion con vigencias futuras
Oct-Dic Se han adelantados los mantenimientos e inspecciones internos, y mantenimiento de ascensores de pasajeros, de carga y salvaescaleras, se logró contrataciones nacionales y de mantenimiento por varios años 2023 y 2026 para temas criticos como son el sistema electrico y el sistema de detección de incendio</t>
  </si>
  <si>
    <t>Jul-sep: Se atendieron 243 servicios de manera oportuna en un intervalo de 1 a 3 días.
Oct-Dic: Se atendieron 184 servicios de manera oportuna en un intervalo de 1 a 3 días, un total de 183 y 1 que correspondio al averio de la nevera ubicada en la sala de lactancia la cual fue solucionada en 4 días, debido a la consecucion de las repuestos</t>
  </si>
  <si>
    <t>Se cumplio la meta al 99.46% toda vez que en el periodo de Octubre a Diciembre se atendieron 183 servicios en un intervalo de 1 a 3 días y solo 1 correspondio al periodo de 4 a 30 días, siendo atendido en 4 días, por la consecucion de los repuestos.
No requiere plan de mejoramiento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</si>
</sst>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9"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9"/>
      <name val="Arial"/>
      <family val="2"/>
    </font>
    <font>
      <sz val="8"/>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b/>
      <sz val="11"/>
      <color theme="0"/>
      <name val="Arial"/>
      <family val="2"/>
    </font>
    <font>
      <b/>
      <sz val="14"/>
      <color theme="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92D050"/>
        <bgColor indexed="64"/>
      </patternFill>
    </fill>
    <fill>
      <patternFill patternType="solid">
        <fgColor rgb="FF333399"/>
        <bgColor indexed="64"/>
      </patternFill>
    </fill>
  </fills>
  <borders count="9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cellStyleXfs>
  <cellXfs count="544">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Border="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Fill="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0" borderId="0" xfId="0" applyFill="1"/>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Border="1" applyAlignment="1"/>
    <xf numFmtId="0" fontId="0" fillId="0" borderId="0" xfId="0" applyBorder="1" applyAlignment="1">
      <alignment horizontal="center" vertical="center"/>
    </xf>
    <xf numFmtId="0" fontId="26" fillId="0" borderId="0" xfId="0" applyFont="1" applyBorder="1" applyAlignment="1">
      <alignment horizontal="center"/>
    </xf>
    <xf numFmtId="0" fontId="0" fillId="0" borderId="0" xfId="0" applyBorder="1" applyAlignment="1">
      <alignment horizontal="left"/>
    </xf>
    <xf numFmtId="0" fontId="0" fillId="0" borderId="0" xfId="0" applyAlignment="1">
      <alignment horizontal="center" vertical="center"/>
    </xf>
    <xf numFmtId="0" fontId="0" fillId="0" borderId="10" xfId="0" applyBorder="1" applyAlignment="1" applyProtection="1">
      <alignment horizontal="left" vertical="center" wrapText="1"/>
    </xf>
    <xf numFmtId="0" fontId="0" fillId="0" borderId="20" xfId="0" applyBorder="1" applyAlignment="1" applyProtection="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applyAlignment="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2" fillId="25" borderId="0" xfId="0" applyFont="1" applyFill="1"/>
    <xf numFmtId="0" fontId="43" fillId="25" borderId="0" xfId="0" applyFont="1" applyFill="1"/>
    <xf numFmtId="0" fontId="44" fillId="25" borderId="0" xfId="0" applyFont="1" applyFill="1"/>
    <xf numFmtId="0" fontId="44" fillId="25" borderId="0" xfId="0" applyFont="1" applyFill="1" applyBorder="1"/>
    <xf numFmtId="0" fontId="43" fillId="25" borderId="0" xfId="0" applyFont="1" applyFill="1" applyAlignment="1">
      <alignment vertical="center" wrapText="1"/>
    </xf>
    <xf numFmtId="0" fontId="43"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0" fillId="25" borderId="0" xfId="0" applyFill="1" applyProtection="1">
      <protection locked="0"/>
    </xf>
    <xf numFmtId="0" fontId="43" fillId="25" borderId="0" xfId="0" applyFont="1" applyFill="1" applyProtection="1">
      <protection locked="0"/>
    </xf>
    <xf numFmtId="0" fontId="45"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44" fillId="25" borderId="0" xfId="0" applyFont="1" applyFill="1" applyProtection="1">
      <protection locked="0"/>
    </xf>
    <xf numFmtId="0" fontId="44" fillId="29" borderId="0" xfId="0" applyFont="1" applyFill="1" applyBorder="1" applyProtection="1">
      <protection locked="0"/>
    </xf>
    <xf numFmtId="0" fontId="43" fillId="25" borderId="0" xfId="0" applyFont="1" applyFill="1" applyAlignment="1" applyProtection="1">
      <alignment vertical="center" wrapText="1"/>
      <protection locked="0"/>
    </xf>
    <xf numFmtId="0" fontId="43" fillId="25" borderId="0" xfId="0" applyFont="1" applyFill="1" applyAlignment="1" applyProtection="1">
      <alignment horizontal="center" vertical="center" wrapText="1"/>
      <protection locked="0"/>
    </xf>
    <xf numFmtId="0" fontId="44"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2" applyFont="1" applyFill="1" applyBorder="1" applyAlignment="1" applyProtection="1">
      <alignment vertical="center" wrapText="1"/>
    </xf>
    <xf numFmtId="0" fontId="3" fillId="24" borderId="10" xfId="0" applyFont="1" applyFill="1" applyBorder="1" applyProtection="1"/>
    <xf numFmtId="0" fontId="2" fillId="26" borderId="9" xfId="0" applyFont="1" applyFill="1" applyBorder="1" applyAlignment="1" applyProtection="1">
      <alignment horizontal="center" wrapText="1"/>
    </xf>
    <xf numFmtId="0" fontId="2" fillId="25" borderId="10" xfId="0" applyFont="1" applyFill="1" applyBorder="1" applyAlignment="1" applyProtection="1">
      <alignment horizontal="center"/>
    </xf>
    <xf numFmtId="0" fontId="2" fillId="25" borderId="15" xfId="32" applyFont="1" applyFill="1" applyBorder="1" applyProtection="1"/>
    <xf numFmtId="0" fontId="2" fillId="25" borderId="23" xfId="32" applyFont="1" applyFill="1" applyBorder="1" applyAlignment="1" applyProtection="1">
      <alignment horizontal="center"/>
    </xf>
    <xf numFmtId="0" fontId="2" fillId="25" borderId="24" xfId="32" applyFont="1" applyFill="1" applyBorder="1" applyAlignment="1" applyProtection="1">
      <alignment horizontal="center"/>
    </xf>
    <xf numFmtId="0" fontId="2" fillId="25" borderId="19" xfId="32" applyFont="1" applyFill="1" applyBorder="1" applyAlignment="1" applyProtection="1">
      <alignment horizontal="center"/>
    </xf>
    <xf numFmtId="0" fontId="2" fillId="25" borderId="14" xfId="32" applyFont="1" applyFill="1" applyBorder="1" applyProtection="1"/>
    <xf numFmtId="0" fontId="2" fillId="25" borderId="17" xfId="32" applyFont="1" applyFill="1" applyBorder="1" applyAlignment="1" applyProtection="1">
      <alignment horizontal="center"/>
    </xf>
    <xf numFmtId="165" fontId="2" fillId="30" borderId="17" xfId="34" applyNumberFormat="1" applyFont="1" applyFill="1" applyBorder="1" applyAlignment="1" applyProtection="1">
      <alignment horizontal="center"/>
    </xf>
    <xf numFmtId="165" fontId="2" fillId="25" borderId="17" xfId="34" applyNumberFormat="1" applyFont="1" applyFill="1" applyBorder="1" applyAlignment="1" applyProtection="1">
      <alignment horizontal="center"/>
    </xf>
    <xf numFmtId="0" fontId="3" fillId="25" borderId="25" xfId="0" applyFont="1" applyFill="1" applyBorder="1" applyAlignment="1" applyProtection="1"/>
    <xf numFmtId="9" fontId="3" fillId="25" borderId="25" xfId="0" applyNumberFormat="1" applyFont="1" applyFill="1" applyBorder="1" applyAlignment="1" applyProtection="1"/>
    <xf numFmtId="0" fontId="25"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25"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6" fillId="0" borderId="0" xfId="0" applyFont="1" applyFill="1" applyBorder="1" applyAlignment="1" applyProtection="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Fill="1" applyBorder="1" applyAlignment="1" applyProtection="1">
      <alignment horizontal="center" wrapText="1"/>
      <protection locked="0"/>
    </xf>
    <xf numFmtId="0" fontId="3" fillId="24" borderId="10" xfId="32" applyFont="1" applyFill="1" applyBorder="1" applyProtection="1"/>
    <xf numFmtId="0" fontId="0" fillId="25" borderId="0" xfId="0" applyFill="1" applyProtection="1"/>
    <xf numFmtId="0" fontId="3" fillId="24" borderId="10" xfId="32"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4" borderId="12" xfId="0" applyFont="1" applyFill="1" applyBorder="1" applyAlignment="1" applyProtection="1">
      <alignment horizontal="center"/>
    </xf>
    <xf numFmtId="0" fontId="2" fillId="25" borderId="16" xfId="0" applyFont="1" applyFill="1" applyBorder="1" applyAlignment="1" applyProtection="1">
      <alignment horizontal="center"/>
    </xf>
    <xf numFmtId="0" fontId="3" fillId="25" borderId="14"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3" fillId="25" borderId="9" xfId="0" applyFont="1" applyFill="1" applyBorder="1" applyAlignment="1" applyProtection="1"/>
    <xf numFmtId="0" fontId="43" fillId="25" borderId="0" xfId="0" applyFont="1" applyFill="1" applyProtection="1"/>
    <xf numFmtId="0" fontId="45" fillId="25" borderId="0" xfId="0" applyFont="1" applyFill="1" applyProtection="1"/>
    <xf numFmtId="0" fontId="43" fillId="0" borderId="0" xfId="0" applyFont="1" applyFill="1" applyProtection="1"/>
    <xf numFmtId="0" fontId="1" fillId="25" borderId="0" xfId="0" applyFont="1" applyFill="1" applyProtection="1"/>
    <xf numFmtId="0" fontId="0" fillId="29" borderId="0" xfId="0" applyFill="1" applyBorder="1" applyAlignment="1" applyProtection="1">
      <alignment horizontal="center" vertical="center"/>
    </xf>
    <xf numFmtId="0" fontId="0" fillId="29" borderId="0" xfId="0" applyFill="1" applyBorder="1" applyAlignment="1" applyProtection="1"/>
    <xf numFmtId="0" fontId="26" fillId="29" borderId="0" xfId="0" applyFont="1" applyFill="1" applyBorder="1" applyAlignment="1" applyProtection="1">
      <alignment horizontal="center"/>
    </xf>
    <xf numFmtId="0" fontId="0" fillId="29" borderId="0" xfId="0" applyFill="1" applyBorder="1" applyAlignment="1" applyProtection="1">
      <alignment horizontal="left"/>
    </xf>
    <xf numFmtId="0" fontId="27" fillId="29" borderId="0" xfId="0" applyFont="1" applyFill="1" applyAlignment="1" applyProtection="1">
      <alignment horizontal="center" vertical="center"/>
    </xf>
    <xf numFmtId="0" fontId="0" fillId="29" borderId="0" xfId="0" applyFill="1" applyProtection="1"/>
    <xf numFmtId="0" fontId="0" fillId="29" borderId="0" xfId="0" applyFill="1" applyAlignment="1" applyProtection="1">
      <alignment horizontal="center" vertical="center"/>
    </xf>
    <xf numFmtId="0" fontId="25" fillId="0" borderId="0" xfId="0" applyFont="1" applyBorder="1" applyAlignment="1" applyProtection="1"/>
    <xf numFmtId="0" fontId="0" fillId="0" borderId="0" xfId="0" applyProtection="1"/>
    <xf numFmtId="0" fontId="25" fillId="0" borderId="0" xfId="0" applyFont="1" applyFill="1" applyBorder="1" applyAlignment="1" applyProtection="1"/>
    <xf numFmtId="0" fontId="0" fillId="0" borderId="0" xfId="0" applyFill="1" applyProtection="1"/>
    <xf numFmtId="0" fontId="26" fillId="0" borderId="0" xfId="0" applyFont="1" applyFill="1" applyBorder="1" applyAlignment="1" applyProtection="1"/>
    <xf numFmtId="0" fontId="2" fillId="0" borderId="0" xfId="0" applyFont="1" applyFill="1" applyAlignment="1" applyProtection="1">
      <alignment horizontal="center"/>
    </xf>
    <xf numFmtId="0" fontId="2" fillId="0" borderId="0" xfId="0" applyFont="1" applyFill="1" applyAlignment="1" applyProtection="1">
      <alignment horizontal="center" vertical="center"/>
    </xf>
    <xf numFmtId="0" fontId="1" fillId="0" borderId="26" xfId="32" applyFont="1" applyFill="1" applyBorder="1" applyAlignment="1" applyProtection="1">
      <alignment horizontal="center" vertical="center" wrapText="1"/>
    </xf>
    <xf numFmtId="0" fontId="1" fillId="0" borderId="26" xfId="0" applyFont="1" applyFill="1" applyBorder="1" applyAlignment="1" applyProtection="1">
      <alignment horizontal="center" vertical="center" wrapText="1"/>
    </xf>
    <xf numFmtId="0" fontId="42" fillId="25" borderId="0" xfId="0" applyFont="1" applyFill="1" applyProtection="1">
      <protection locked="0"/>
    </xf>
    <xf numFmtId="0" fontId="46" fillId="25" borderId="0" xfId="0" applyFont="1" applyFill="1" applyProtection="1">
      <protection locked="0"/>
    </xf>
    <xf numFmtId="0" fontId="44" fillId="25" borderId="0" xfId="0" applyFont="1" applyFill="1" applyAlignment="1" applyProtection="1">
      <alignment vertical="center" wrapText="1"/>
      <protection locked="0"/>
    </xf>
    <xf numFmtId="0" fontId="38" fillId="0" borderId="27" xfId="0" applyFont="1" applyFill="1" applyBorder="1" applyAlignment="1" applyProtection="1">
      <alignment vertical="center"/>
    </xf>
    <xf numFmtId="0" fontId="38" fillId="0" borderId="26" xfId="0" applyFont="1" applyFill="1" applyBorder="1" applyAlignment="1" applyProtection="1">
      <alignment vertical="center"/>
    </xf>
    <xf numFmtId="0" fontId="44" fillId="31" borderId="26" xfId="0" applyFont="1" applyFill="1" applyBorder="1" applyAlignment="1" applyProtection="1">
      <alignment horizontal="center" vertical="center" wrapText="1"/>
    </xf>
    <xf numFmtId="0" fontId="1" fillId="25" borderId="26" xfId="32" applyFill="1" applyBorder="1" applyAlignment="1" applyProtection="1">
      <alignment horizontal="center" vertical="center" wrapText="1"/>
      <protection locked="0"/>
    </xf>
    <xf numFmtId="0" fontId="1" fillId="25" borderId="21" xfId="32" applyFont="1" applyFill="1" applyBorder="1" applyAlignment="1">
      <alignment vertical="center" wrapText="1"/>
    </xf>
    <xf numFmtId="0" fontId="1" fillId="25" borderId="16" xfId="32" applyFont="1" applyFill="1" applyBorder="1" applyAlignment="1">
      <alignment vertical="center" wrapText="1"/>
    </xf>
    <xf numFmtId="0" fontId="1" fillId="25" borderId="28" xfId="32" applyFill="1" applyBorder="1" applyAlignment="1" applyProtection="1">
      <alignment horizontal="center" vertical="center" wrapText="1"/>
      <protection locked="0"/>
    </xf>
    <xf numFmtId="0" fontId="1" fillId="25" borderId="17" xfId="32" applyFill="1" applyBorder="1" applyAlignment="1" applyProtection="1">
      <alignment horizontal="center" vertical="center" wrapText="1"/>
      <protection locked="0"/>
    </xf>
    <xf numFmtId="0" fontId="1" fillId="25" borderId="21" xfId="32" applyFont="1" applyFill="1" applyBorder="1" applyAlignment="1">
      <alignment horizontal="center" vertical="center"/>
    </xf>
    <xf numFmtId="0" fontId="1" fillId="25" borderId="16" xfId="32" applyFont="1" applyFill="1" applyBorder="1" applyAlignment="1">
      <alignment horizontal="center" vertical="center"/>
    </xf>
    <xf numFmtId="0" fontId="1" fillId="25" borderId="21" xfId="0" applyFont="1" applyFill="1" applyBorder="1" applyAlignment="1">
      <alignment vertical="center" wrapText="1"/>
    </xf>
    <xf numFmtId="0" fontId="1" fillId="25" borderId="16" xfId="0" applyFont="1" applyFill="1" applyBorder="1" applyAlignment="1">
      <alignment horizontal="left" vertical="center" wrapText="1"/>
    </xf>
    <xf numFmtId="0" fontId="1" fillId="25" borderId="21" xfId="0" applyFont="1" applyFill="1" applyBorder="1" applyAlignment="1" applyProtection="1">
      <alignment horizontal="center" vertical="center" wrapText="1"/>
    </xf>
    <xf numFmtId="0" fontId="1" fillId="25" borderId="16" xfId="0" applyFont="1" applyFill="1" applyBorder="1" applyAlignment="1" applyProtection="1">
      <alignment horizontal="center" vertical="center" wrapText="1"/>
    </xf>
    <xf numFmtId="0" fontId="3" fillId="24" borderId="9" xfId="0" applyFont="1" applyFill="1" applyBorder="1" applyAlignment="1" applyProtection="1">
      <alignment vertical="center" wrapText="1"/>
    </xf>
    <xf numFmtId="0" fontId="1" fillId="0" borderId="26" xfId="32" applyFont="1" applyFill="1" applyBorder="1" applyAlignment="1" applyProtection="1">
      <alignment horizontal="center" vertical="center" wrapText="1"/>
      <protection locked="0"/>
    </xf>
    <xf numFmtId="0" fontId="1" fillId="0" borderId="26" xfId="32" applyFill="1" applyBorder="1" applyAlignment="1" applyProtection="1">
      <alignment horizontal="center" vertical="center" wrapText="1"/>
      <protection locked="0"/>
    </xf>
    <xf numFmtId="9" fontId="0" fillId="0" borderId="0" xfId="34" applyFont="1" applyProtection="1">
      <protection locked="0"/>
    </xf>
    <xf numFmtId="0" fontId="44" fillId="31" borderId="26" xfId="0" applyFont="1" applyFill="1" applyBorder="1" applyAlignment="1" applyProtection="1">
      <alignment horizontal="center" vertical="center" wrapText="1"/>
    </xf>
    <xf numFmtId="165" fontId="2" fillId="30" borderId="18" xfId="34" applyNumberFormat="1" applyFont="1" applyFill="1" applyBorder="1" applyAlignment="1" applyProtection="1">
      <alignment horizontal="center"/>
    </xf>
    <xf numFmtId="0" fontId="38" fillId="0" borderId="29" xfId="0" applyFont="1" applyFill="1" applyBorder="1" applyAlignment="1" applyProtection="1">
      <alignment vertical="center"/>
    </xf>
    <xf numFmtId="17" fontId="0" fillId="0" borderId="0" xfId="0" applyNumberFormat="1" applyProtection="1">
      <protection locked="0"/>
    </xf>
    <xf numFmtId="10" fontId="0" fillId="0" borderId="0" xfId="34" applyNumberFormat="1" applyFont="1" applyProtection="1">
      <protection locked="0"/>
    </xf>
    <xf numFmtId="10" fontId="0" fillId="0" borderId="0" xfId="34" applyNumberFormat="1" applyFont="1" applyFill="1" applyBorder="1" applyAlignment="1" applyProtection="1">
      <alignment horizontal="center" wrapText="1"/>
      <protection locked="0"/>
    </xf>
    <xf numFmtId="10" fontId="0" fillId="25" borderId="0" xfId="34" applyNumberFormat="1" applyFont="1" applyFill="1" applyProtection="1">
      <protection locked="0"/>
    </xf>
    <xf numFmtId="0" fontId="30" fillId="25" borderId="10" xfId="0" applyFont="1" applyFill="1" applyBorder="1" applyAlignment="1" applyProtection="1">
      <alignment horizontal="center"/>
    </xf>
    <xf numFmtId="0" fontId="35" fillId="25" borderId="10" xfId="0" applyFont="1" applyFill="1" applyBorder="1" applyAlignment="1" applyProtection="1">
      <alignment horizontal="center"/>
    </xf>
    <xf numFmtId="0" fontId="1" fillId="0" borderId="17" xfId="32"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1" fillId="0" borderId="28" xfId="32" applyFont="1" applyFill="1" applyBorder="1" applyAlignment="1" applyProtection="1">
      <alignment horizontal="center" vertical="center" wrapText="1"/>
    </xf>
    <xf numFmtId="0" fontId="1" fillId="0" borderId="28" xfId="0" applyFont="1" applyFill="1" applyBorder="1" applyAlignment="1" applyProtection="1">
      <alignment horizontal="center" vertical="center" wrapText="1"/>
    </xf>
    <xf numFmtId="0" fontId="44" fillId="31" borderId="17" xfId="0" applyFont="1" applyFill="1" applyBorder="1" applyAlignment="1" applyProtection="1">
      <alignment horizontal="center" vertical="center" wrapText="1"/>
    </xf>
    <xf numFmtId="0" fontId="1" fillId="0" borderId="26" xfId="32" applyFont="1" applyFill="1" applyBorder="1" applyAlignment="1" applyProtection="1">
      <alignment horizontal="center" vertical="center" shrinkToFit="1"/>
      <protection locked="0"/>
    </xf>
    <xf numFmtId="0" fontId="1" fillId="25" borderId="26" xfId="32" applyFill="1" applyBorder="1" applyAlignment="1" applyProtection="1">
      <alignment horizontal="center" vertical="center" shrinkToFit="1"/>
      <protection locked="0"/>
    </xf>
    <xf numFmtId="0" fontId="1" fillId="0" borderId="26" xfId="0" applyFont="1" applyFill="1" applyBorder="1" applyAlignment="1" applyProtection="1">
      <alignment horizontal="center" vertical="center" shrinkToFit="1"/>
    </xf>
    <xf numFmtId="0" fontId="1" fillId="0" borderId="26" xfId="32" applyFill="1" applyBorder="1" applyAlignment="1" applyProtection="1">
      <alignment horizontal="center" vertical="center" shrinkToFit="1"/>
      <protection locked="0"/>
    </xf>
    <xf numFmtId="0" fontId="0" fillId="0" borderId="0" xfId="0" applyFill="1" applyAlignment="1" applyProtection="1">
      <alignment shrinkToFit="1"/>
    </xf>
    <xf numFmtId="0" fontId="43" fillId="25" borderId="0" xfId="0" applyFont="1" applyFill="1" applyAlignment="1" applyProtection="1">
      <alignment shrinkToFit="1"/>
    </xf>
    <xf numFmtId="0" fontId="0" fillId="0" borderId="0" xfId="0" applyFill="1" applyAlignment="1" applyProtection="1">
      <alignment shrinkToFit="1"/>
      <protection locked="0"/>
    </xf>
    <xf numFmtId="0" fontId="1" fillId="0" borderId="0" xfId="0" applyFont="1" applyProtection="1">
      <protection locked="0"/>
    </xf>
    <xf numFmtId="0" fontId="44" fillId="29" borderId="0" xfId="0" applyFont="1" applyFill="1" applyAlignment="1" applyProtection="1">
      <alignment horizontal="left" vertical="center"/>
      <protection locked="0"/>
    </xf>
    <xf numFmtId="0" fontId="44" fillId="29" borderId="0" xfId="0" applyFont="1" applyFill="1" applyAlignment="1" applyProtection="1">
      <alignment horizontal="left" vertical="center" wrapText="1"/>
      <protection locked="0"/>
    </xf>
    <xf numFmtId="0" fontId="2" fillId="0" borderId="25" xfId="0" applyFont="1" applyFill="1" applyBorder="1" applyAlignment="1">
      <alignment horizontal="center" vertical="distributed"/>
    </xf>
    <xf numFmtId="0" fontId="2" fillId="0" borderId="30" xfId="0" applyFont="1" applyFill="1" applyBorder="1" applyAlignment="1">
      <alignment horizontal="center" vertical="distributed"/>
    </xf>
    <xf numFmtId="0" fontId="5" fillId="0" borderId="55" xfId="0" applyFont="1" applyFill="1" applyBorder="1" applyAlignment="1" applyProtection="1">
      <alignment horizontal="center" vertical="center"/>
    </xf>
    <xf numFmtId="0" fontId="5" fillId="0" borderId="56" xfId="0" applyFont="1" applyFill="1" applyBorder="1" applyAlignment="1" applyProtection="1">
      <alignment horizontal="center" vertical="center"/>
    </xf>
    <xf numFmtId="0" fontId="5" fillId="0" borderId="57"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0" borderId="58"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19" xfId="0" applyFont="1" applyFill="1" applyBorder="1" applyAlignment="1" applyProtection="1">
      <alignment vertical="center"/>
    </xf>
    <xf numFmtId="0" fontId="6" fillId="0" borderId="16" xfId="0" applyFont="1" applyFill="1" applyBorder="1" applyAlignment="1" applyProtection="1">
      <alignment horizontal="center" vertical="center"/>
    </xf>
    <xf numFmtId="0" fontId="6" fillId="0" borderId="26" xfId="0" applyFont="1" applyFill="1" applyBorder="1" applyAlignment="1" applyProtection="1">
      <alignment horizontal="center" vertical="center"/>
    </xf>
    <xf numFmtId="0" fontId="6" fillId="0" borderId="59" xfId="0" applyFont="1" applyFill="1" applyBorder="1" applyAlignment="1" applyProtection="1">
      <alignment horizontal="center" vertical="center"/>
    </xf>
    <xf numFmtId="0" fontId="7" fillId="0" borderId="27" xfId="0" applyFont="1" applyFill="1" applyBorder="1" applyAlignment="1" applyProtection="1">
      <alignment vertical="center"/>
    </xf>
    <xf numFmtId="0" fontId="7" fillId="0" borderId="26" xfId="0" applyFont="1" applyFill="1" applyBorder="1" applyAlignment="1" applyProtection="1">
      <alignment vertical="center"/>
    </xf>
    <xf numFmtId="0" fontId="7" fillId="0" borderId="59" xfId="0" applyFont="1" applyFill="1" applyBorder="1" applyAlignment="1" applyProtection="1">
      <alignment vertical="center"/>
    </xf>
    <xf numFmtId="0" fontId="6" fillId="0" borderId="14"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7" fillId="0" borderId="32"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18" xfId="0" applyFont="1" applyFill="1" applyBorder="1" applyAlignment="1" applyProtection="1">
      <alignment vertical="center"/>
    </xf>
    <xf numFmtId="0" fontId="3" fillId="25" borderId="9" xfId="0" applyFont="1" applyFill="1" applyBorder="1" applyAlignment="1">
      <alignment horizontal="center"/>
    </xf>
    <xf numFmtId="0" fontId="3" fillId="25" borderId="25" xfId="0" applyFont="1" applyFill="1" applyBorder="1" applyAlignment="1">
      <alignment horizontal="center"/>
    </xf>
    <xf numFmtId="0" fontId="3" fillId="25" borderId="30" xfId="0" applyFont="1" applyFill="1" applyBorder="1" applyAlignment="1">
      <alignment horizontal="center"/>
    </xf>
    <xf numFmtId="0" fontId="2" fillId="25" borderId="9" xfId="0" applyFont="1" applyFill="1" applyBorder="1" applyAlignment="1">
      <alignment horizontal="justify" vertical="justify" wrapText="1"/>
    </xf>
    <xf numFmtId="0" fontId="2" fillId="25" borderId="25" xfId="0" applyFont="1" applyFill="1" applyBorder="1" applyAlignment="1">
      <alignment horizontal="justify" vertical="justify" wrapText="1"/>
    </xf>
    <xf numFmtId="0" fontId="2" fillId="25" borderId="30" xfId="0" applyFont="1" applyFill="1" applyBorder="1" applyAlignment="1">
      <alignment horizontal="justify" vertical="justify" wrapText="1"/>
    </xf>
    <xf numFmtId="0" fontId="3" fillId="0" borderId="11" xfId="0" applyFont="1" applyFill="1" applyBorder="1" applyAlignment="1">
      <alignment horizontal="center"/>
    </xf>
    <xf numFmtId="0" fontId="3" fillId="24" borderId="9" xfId="0" applyFont="1" applyFill="1" applyBorder="1" applyAlignment="1">
      <alignment horizontal="center"/>
    </xf>
    <xf numFmtId="0" fontId="3" fillId="24" borderId="25" xfId="0" applyFont="1" applyFill="1" applyBorder="1" applyAlignment="1">
      <alignment horizontal="center"/>
    </xf>
    <xf numFmtId="0" fontId="3" fillId="24" borderId="30" xfId="0" applyFont="1" applyFill="1" applyBorder="1" applyAlignment="1">
      <alignment horizontal="center"/>
    </xf>
    <xf numFmtId="0" fontId="3" fillId="0" borderId="9" xfId="0" applyFont="1" applyFill="1" applyBorder="1" applyAlignment="1">
      <alignment horizontal="center"/>
    </xf>
    <xf numFmtId="0" fontId="3" fillId="0" borderId="25" xfId="0" applyFont="1" applyFill="1" applyBorder="1" applyAlignment="1">
      <alignment horizontal="center"/>
    </xf>
    <xf numFmtId="0" fontId="3" fillId="0" borderId="30" xfId="0" applyFont="1" applyFill="1" applyBorder="1" applyAlignment="1">
      <alignment horizont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8" xfId="0" applyFont="1" applyFill="1" applyBorder="1" applyAlignment="1">
      <alignment horizontal="center" vertical="center" wrapText="1"/>
    </xf>
    <xf numFmtId="0" fontId="9" fillId="24" borderId="39" xfId="0" applyFont="1" applyFill="1" applyBorder="1" applyAlignment="1">
      <alignment horizontal="center" vertical="center" wrapText="1"/>
    </xf>
    <xf numFmtId="0" fontId="9" fillId="24" borderId="40"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5" xfId="0" applyFont="1" applyFill="1" applyBorder="1" applyAlignment="1">
      <alignment horizontal="center" vertical="distributed"/>
    </xf>
    <xf numFmtId="0" fontId="1" fillId="25" borderId="37" xfId="0" applyFont="1" applyFill="1" applyBorder="1" applyAlignment="1">
      <alignment horizontal="center"/>
    </xf>
    <xf numFmtId="0" fontId="1" fillId="25" borderId="0" xfId="0" applyFont="1" applyFill="1" applyBorder="1" applyAlignment="1">
      <alignment horizontal="center"/>
    </xf>
    <xf numFmtId="0" fontId="1" fillId="25" borderId="36" xfId="0" applyFont="1" applyFill="1" applyBorder="1" applyAlignment="1">
      <alignment horizontal="center"/>
    </xf>
    <xf numFmtId="0" fontId="2" fillId="25" borderId="25" xfId="0" applyFont="1" applyFill="1" applyBorder="1" applyAlignment="1">
      <alignment horizontal="center"/>
    </xf>
    <xf numFmtId="0" fontId="2" fillId="25" borderId="30" xfId="0" applyFont="1" applyFill="1" applyBorder="1" applyAlignment="1">
      <alignment horizontal="center"/>
    </xf>
    <xf numFmtId="0" fontId="3" fillId="25" borderId="12"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1" fillId="25" borderId="9" xfId="0" applyFont="1" applyFill="1" applyBorder="1" applyAlignment="1">
      <alignment horizontal="center"/>
    </xf>
    <xf numFmtId="0" fontId="1" fillId="25" borderId="25" xfId="0" applyFont="1" applyFill="1" applyBorder="1" applyAlignment="1">
      <alignment horizontal="center"/>
    </xf>
    <xf numFmtId="0" fontId="1" fillId="25" borderId="30" xfId="0" applyFont="1" applyFill="1" applyBorder="1" applyAlignment="1">
      <alignment horizontal="center"/>
    </xf>
    <xf numFmtId="0" fontId="1" fillId="25" borderId="9" xfId="0" applyFont="1" applyFill="1" applyBorder="1" applyAlignment="1">
      <alignment horizontal="left" vertical="center" wrapText="1"/>
    </xf>
    <xf numFmtId="0" fontId="1" fillId="25" borderId="25" xfId="0" applyFont="1" applyFill="1" applyBorder="1" applyAlignment="1">
      <alignment horizontal="left" vertical="center" wrapText="1"/>
    </xf>
    <xf numFmtId="0" fontId="1" fillId="25" borderId="30" xfId="0" applyFont="1" applyFill="1" applyBorder="1" applyAlignment="1">
      <alignment horizontal="left" vertical="center" wrapText="1"/>
    </xf>
    <xf numFmtId="0" fontId="3" fillId="0" borderId="12" xfId="0" applyFont="1" applyFill="1" applyBorder="1" applyAlignment="1">
      <alignment horizontal="center"/>
    </xf>
    <xf numFmtId="0" fontId="3" fillId="0" borderId="13" xfId="0" applyFont="1" applyFill="1" applyBorder="1" applyAlignment="1">
      <alignment horizontal="center"/>
    </xf>
    <xf numFmtId="0" fontId="2" fillId="25" borderId="9" xfId="0" applyFont="1" applyFill="1" applyBorder="1" applyAlignment="1">
      <alignment horizontal="center"/>
    </xf>
    <xf numFmtId="0" fontId="1" fillId="25" borderId="9" xfId="0" applyFont="1" applyFill="1" applyBorder="1" applyAlignment="1">
      <alignment horizontal="center" wrapText="1"/>
    </xf>
    <xf numFmtId="0" fontId="1" fillId="25" borderId="25" xfId="0" applyFont="1" applyFill="1" applyBorder="1" applyAlignment="1">
      <alignment horizontal="left" vertical="center"/>
    </xf>
    <xf numFmtId="0" fontId="1" fillId="25" borderId="30" xfId="0" applyFont="1" applyFill="1" applyBorder="1" applyAlignment="1">
      <alignment horizontal="left" vertical="center"/>
    </xf>
    <xf numFmtId="0" fontId="2" fillId="25" borderId="9" xfId="0" applyFont="1" applyFill="1" applyBorder="1" applyAlignment="1">
      <alignment horizontal="center" wrapText="1"/>
    </xf>
    <xf numFmtId="0" fontId="2" fillId="25" borderId="25" xfId="0" applyFont="1" applyFill="1" applyBorder="1" applyAlignment="1">
      <alignment horizontal="center" wrapText="1"/>
    </xf>
    <xf numFmtId="0" fontId="2" fillId="25" borderId="30" xfId="0" applyFont="1" applyFill="1" applyBorder="1" applyAlignment="1">
      <alignment horizontal="center" wrapText="1"/>
    </xf>
    <xf numFmtId="0" fontId="3" fillId="0" borderId="37" xfId="0" applyFont="1" applyFill="1" applyBorder="1" applyAlignment="1">
      <alignment horizontal="center"/>
    </xf>
    <xf numFmtId="0" fontId="3" fillId="0" borderId="0" xfId="0" applyFont="1" applyFill="1" applyBorder="1" applyAlignment="1">
      <alignment horizontal="center"/>
    </xf>
    <xf numFmtId="0" fontId="3" fillId="0" borderId="36" xfId="0" applyFont="1" applyFill="1" applyBorder="1" applyAlignment="1">
      <alignment horizontal="center"/>
    </xf>
    <xf numFmtId="0" fontId="1" fillId="25" borderId="25" xfId="0" applyFont="1" applyFill="1" applyBorder="1" applyAlignment="1">
      <alignment horizontal="center" wrapText="1"/>
    </xf>
    <xf numFmtId="0" fontId="1" fillId="25" borderId="30" xfId="0" applyFont="1" applyFill="1" applyBorder="1" applyAlignment="1">
      <alignment horizontal="center" wrapText="1"/>
    </xf>
    <xf numFmtId="0" fontId="2" fillId="27" borderId="25"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30" xfId="0" applyFont="1" applyFill="1" applyBorder="1" applyAlignment="1">
      <alignment horizontal="center" vertical="center" wrapText="1"/>
    </xf>
    <xf numFmtId="0" fontId="3" fillId="24" borderId="48" xfId="0" applyFont="1" applyFill="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51" xfId="0" applyFont="1" applyFill="1" applyBorder="1" applyAlignment="1">
      <alignment horizontal="center"/>
    </xf>
    <xf numFmtId="0" fontId="3" fillId="24" borderId="52" xfId="0" applyFont="1" applyFill="1" applyBorder="1" applyAlignment="1">
      <alignment horizontal="center"/>
    </xf>
    <xf numFmtId="0" fontId="3" fillId="24" borderId="20" xfId="0" applyFont="1" applyFill="1" applyBorder="1" applyAlignment="1">
      <alignment horizontal="center"/>
    </xf>
    <xf numFmtId="0" fontId="3" fillId="24" borderId="53" xfId="0" applyFont="1" applyFill="1" applyBorder="1" applyAlignment="1">
      <alignment horizontal="center"/>
    </xf>
    <xf numFmtId="0" fontId="3" fillId="24" borderId="54" xfId="0" applyFont="1" applyFill="1" applyBorder="1" applyAlignment="1">
      <alignment horizontal="center"/>
    </xf>
    <xf numFmtId="0" fontId="2" fillId="25" borderId="44" xfId="0" applyFont="1" applyFill="1" applyBorder="1" applyAlignment="1">
      <alignment horizontal="center"/>
    </xf>
    <xf numFmtId="0" fontId="2" fillId="25" borderId="45" xfId="0" applyFont="1" applyFill="1" applyBorder="1" applyAlignment="1">
      <alignment horizontal="center"/>
    </xf>
    <xf numFmtId="0" fontId="2" fillId="25" borderId="46" xfId="0" applyFont="1" applyFill="1" applyBorder="1" applyAlignment="1">
      <alignment horizontal="center"/>
    </xf>
    <xf numFmtId="0" fontId="2" fillId="25" borderId="47" xfId="0" applyFont="1" applyFill="1" applyBorder="1" applyAlignment="1">
      <alignment horizontal="center"/>
    </xf>
    <xf numFmtId="0" fontId="1" fillId="25" borderId="9" xfId="0" applyFont="1" applyFill="1" applyBorder="1" applyAlignment="1">
      <alignment vertical="top" wrapText="1"/>
    </xf>
    <xf numFmtId="0" fontId="1" fillId="25" borderId="25" xfId="0" applyFont="1" applyFill="1" applyBorder="1" applyAlignment="1">
      <alignment vertical="top" wrapText="1"/>
    </xf>
    <xf numFmtId="0" fontId="1" fillId="25" borderId="30" xfId="0" applyFont="1" applyFill="1" applyBorder="1" applyAlignment="1">
      <alignment vertical="top" wrapText="1"/>
    </xf>
    <xf numFmtId="0" fontId="2" fillId="25" borderId="41" xfId="0" applyFont="1" applyFill="1" applyBorder="1" applyAlignment="1">
      <alignment horizontal="center"/>
    </xf>
    <xf numFmtId="0" fontId="2" fillId="25" borderId="42" xfId="0" applyFont="1" applyFill="1" applyBorder="1" applyAlignment="1">
      <alignment horizontal="center"/>
    </xf>
    <xf numFmtId="0" fontId="2" fillId="25" borderId="27" xfId="0" applyFont="1" applyFill="1" applyBorder="1" applyAlignment="1">
      <alignment horizontal="center"/>
    </xf>
    <xf numFmtId="0" fontId="2" fillId="25" borderId="43" xfId="0" applyFont="1" applyFill="1" applyBorder="1" applyAlignment="1">
      <alignment horizontal="center"/>
    </xf>
    <xf numFmtId="0" fontId="2" fillId="0" borderId="25"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3" fillId="25" borderId="22" xfId="0" applyFont="1" applyFill="1" applyBorder="1" applyAlignment="1">
      <alignment horizontal="center"/>
    </xf>
    <xf numFmtId="0" fontId="3" fillId="25" borderId="31" xfId="0" applyFont="1" applyFill="1" applyBorder="1" applyAlignment="1">
      <alignment horizontal="center"/>
    </xf>
    <xf numFmtId="0" fontId="3" fillId="25" borderId="32" xfId="0" applyFont="1" applyFill="1" applyBorder="1" applyAlignment="1">
      <alignment horizontal="center"/>
    </xf>
    <xf numFmtId="0" fontId="3" fillId="25" borderId="33" xfId="0" applyFont="1" applyFill="1" applyBorder="1" applyAlignment="1">
      <alignment horizontal="center"/>
    </xf>
    <xf numFmtId="0" fontId="3" fillId="24" borderId="34" xfId="0" applyFont="1" applyFill="1" applyBorder="1" applyAlignment="1">
      <alignment horizontal="left" vertical="center" wrapText="1"/>
    </xf>
    <xf numFmtId="0" fontId="3" fillId="24" borderId="35" xfId="0" applyFont="1" applyFill="1" applyBorder="1" applyAlignment="1">
      <alignment horizontal="left" vertical="center" wrapText="1"/>
    </xf>
    <xf numFmtId="0" fontId="3" fillId="25" borderId="0" xfId="0" applyFont="1" applyFill="1" applyBorder="1" applyAlignment="1">
      <alignment horizontal="center"/>
    </xf>
    <xf numFmtId="0" fontId="3" fillId="25" borderId="36"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37" xfId="0" applyFont="1" applyFill="1" applyBorder="1" applyAlignment="1">
      <alignment horizontal="center" vertical="center"/>
    </xf>
    <xf numFmtId="0" fontId="31" fillId="25" borderId="0" xfId="0" applyFont="1" applyFill="1" applyBorder="1" applyAlignment="1">
      <alignment horizontal="center" vertical="center"/>
    </xf>
    <xf numFmtId="0" fontId="31" fillId="25" borderId="36" xfId="0" applyFont="1" applyFill="1" applyBorder="1" applyAlignment="1">
      <alignment horizontal="center" vertical="center"/>
    </xf>
    <xf numFmtId="0" fontId="31" fillId="25" borderId="38" xfId="0" applyFont="1" applyFill="1" applyBorder="1" applyAlignment="1">
      <alignment horizontal="center" vertical="center"/>
    </xf>
    <xf numFmtId="0" fontId="31" fillId="25" borderId="39" xfId="0" applyFont="1" applyFill="1" applyBorder="1" applyAlignment="1">
      <alignment horizontal="center" vertical="center"/>
    </xf>
    <xf numFmtId="0" fontId="31" fillId="25" borderId="40" xfId="0" applyFont="1" applyFill="1" applyBorder="1" applyAlignment="1">
      <alignment horizontal="center" vertical="center"/>
    </xf>
    <xf numFmtId="0" fontId="1" fillId="0" borderId="0" xfId="0" applyFont="1" applyFill="1" applyAlignment="1">
      <alignment horizontal="center"/>
    </xf>
    <xf numFmtId="0" fontId="26" fillId="0" borderId="76" xfId="0" applyFont="1" applyBorder="1" applyAlignment="1">
      <alignment horizontal="center"/>
    </xf>
    <xf numFmtId="0" fontId="0" fillId="0" borderId="77" xfId="0" applyBorder="1" applyAlignment="1">
      <alignment horizontal="left"/>
    </xf>
    <xf numFmtId="0" fontId="0" fillId="0" borderId="78" xfId="0" applyBorder="1" applyAlignment="1">
      <alignment horizontal="left"/>
    </xf>
    <xf numFmtId="0" fontId="0" fillId="0" borderId="79" xfId="0" applyBorder="1" applyAlignment="1">
      <alignment horizontal="left"/>
    </xf>
    <xf numFmtId="0" fontId="27" fillId="0" borderId="0" xfId="0" applyFont="1" applyAlignment="1">
      <alignment horizontal="center"/>
    </xf>
    <xf numFmtId="0" fontId="2" fillId="0" borderId="80"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83" xfId="0" applyFont="1" applyBorder="1" applyAlignment="1">
      <alignment horizontal="center" wrapText="1"/>
    </xf>
    <xf numFmtId="0" fontId="2" fillId="0" borderId="84" xfId="0" applyFont="1" applyBorder="1" applyAlignment="1">
      <alignment horizontal="center" wrapText="1"/>
    </xf>
    <xf numFmtId="0" fontId="2" fillId="0" borderId="10" xfId="0" applyFont="1" applyBorder="1" applyAlignment="1">
      <alignment horizontal="center"/>
    </xf>
    <xf numFmtId="0" fontId="2" fillId="0" borderId="85" xfId="0" applyFont="1" applyBorder="1" applyAlignment="1">
      <alignment horizontal="center"/>
    </xf>
    <xf numFmtId="0" fontId="0" fillId="0" borderId="60" xfId="0" applyBorder="1" applyAlignment="1" applyProtection="1">
      <alignment horizontal="center" vertical="center" wrapText="1"/>
    </xf>
    <xf numFmtId="0" fontId="0" fillId="0" borderId="61" xfId="0" applyBorder="1" applyAlignment="1" applyProtection="1">
      <alignment horizontal="center" vertical="center" wrapText="1"/>
    </xf>
    <xf numFmtId="9" fontId="0" fillId="0" borderId="49" xfId="0" applyNumberFormat="1" applyBorder="1" applyAlignment="1" applyProtection="1">
      <alignment horizontal="center" vertical="center" wrapText="1"/>
      <protection locked="0"/>
    </xf>
    <xf numFmtId="9" fontId="0" fillId="0" borderId="62" xfId="0" applyNumberFormat="1" applyBorder="1" applyAlignment="1" applyProtection="1">
      <alignment horizontal="center" vertical="center" wrapText="1"/>
      <protection locked="0"/>
    </xf>
    <xf numFmtId="0" fontId="1" fillId="0" borderId="50"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3" xfId="0" applyBorder="1" applyAlignment="1" applyProtection="1">
      <alignment horizontal="justify" vertical="center"/>
      <protection locked="0"/>
    </xf>
    <xf numFmtId="0" fontId="0" fillId="0" borderId="64" xfId="0" applyBorder="1" applyAlignment="1" applyProtection="1">
      <alignment horizontal="justify" vertical="center"/>
      <protection locked="0"/>
    </xf>
    <xf numFmtId="0" fontId="0" fillId="0" borderId="39" xfId="0" applyBorder="1" applyAlignment="1" applyProtection="1">
      <alignment horizontal="justify" vertical="center"/>
      <protection locked="0"/>
    </xf>
    <xf numFmtId="0" fontId="0" fillId="0" borderId="65" xfId="0" applyBorder="1" applyAlignment="1" applyProtection="1">
      <alignment horizontal="justify" vertical="center"/>
      <protection locked="0"/>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25" fillId="0" borderId="69" xfId="0" applyFont="1" applyBorder="1" applyAlignment="1">
      <alignment horizontal="center"/>
    </xf>
    <xf numFmtId="0" fontId="0" fillId="0" borderId="70" xfId="0" applyBorder="1" applyAlignment="1">
      <alignment horizontal="left"/>
    </xf>
    <xf numFmtId="0" fontId="0" fillId="0" borderId="71" xfId="0" applyBorder="1" applyAlignment="1">
      <alignment horizontal="left"/>
    </xf>
    <xf numFmtId="0" fontId="0" fillId="0" borderId="72" xfId="0" applyBorder="1" applyAlignment="1">
      <alignment horizontal="left"/>
    </xf>
    <xf numFmtId="0" fontId="25" fillId="0" borderId="73" xfId="0" applyFont="1" applyBorder="1" applyAlignment="1">
      <alignment horizontal="center"/>
    </xf>
    <xf numFmtId="0" fontId="0" fillId="0" borderId="74" xfId="0" applyBorder="1" applyAlignment="1">
      <alignment horizontal="left"/>
    </xf>
    <xf numFmtId="0" fontId="0" fillId="0" borderId="42" xfId="0" applyBorder="1" applyAlignment="1">
      <alignment horizontal="left"/>
    </xf>
    <xf numFmtId="0" fontId="0" fillId="0" borderId="75" xfId="0" applyBorder="1" applyAlignment="1">
      <alignment horizontal="left"/>
    </xf>
    <xf numFmtId="0" fontId="1" fillId="25" borderId="9" xfId="0" applyFont="1" applyFill="1" applyBorder="1" applyAlignment="1">
      <alignment horizontal="center" vertical="center"/>
    </xf>
    <xf numFmtId="0" fontId="1" fillId="25" borderId="25" xfId="0" applyFont="1" applyFill="1" applyBorder="1" applyAlignment="1">
      <alignment horizontal="center" vertical="center"/>
    </xf>
    <xf numFmtId="0" fontId="1" fillId="25" borderId="30" xfId="0" applyFont="1" applyFill="1" applyBorder="1" applyAlignment="1">
      <alignment horizontal="center" vertical="center"/>
    </xf>
    <xf numFmtId="0" fontId="1" fillId="25" borderId="9" xfId="0" applyFont="1" applyFill="1" applyBorder="1" applyAlignment="1">
      <alignment horizontal="center" vertical="center" wrapText="1"/>
    </xf>
    <xf numFmtId="9" fontId="2" fillId="25" borderId="9" xfId="0" applyNumberFormat="1" applyFont="1" applyFill="1" applyBorder="1" applyAlignment="1">
      <alignment horizontal="center" wrapText="1"/>
    </xf>
    <xf numFmtId="0" fontId="2" fillId="25" borderId="9" xfId="32" applyFont="1" applyFill="1" applyBorder="1" applyAlignment="1" applyProtection="1">
      <alignment horizontal="center" vertical="center"/>
    </xf>
    <xf numFmtId="0" fontId="2" fillId="25" borderId="25" xfId="32" applyFont="1" applyFill="1" applyBorder="1" applyAlignment="1" applyProtection="1">
      <alignment horizontal="center" vertical="center"/>
    </xf>
    <xf numFmtId="0" fontId="2" fillId="25" borderId="30" xfId="32" applyFont="1" applyFill="1" applyBorder="1" applyAlignment="1" applyProtection="1">
      <alignment horizontal="center" vertical="center"/>
    </xf>
    <xf numFmtId="0" fontId="2" fillId="0" borderId="25" xfId="32" applyFont="1" applyFill="1" applyBorder="1" applyAlignment="1" applyProtection="1">
      <alignment horizontal="center" vertical="center" wrapText="1"/>
    </xf>
    <xf numFmtId="0" fontId="2" fillId="0" borderId="30" xfId="32" applyFont="1" applyFill="1" applyBorder="1" applyAlignment="1" applyProtection="1">
      <alignment horizontal="center" vertical="center" wrapText="1"/>
    </xf>
    <xf numFmtId="0" fontId="1" fillId="0" borderId="37" xfId="32" applyFont="1" applyFill="1" applyBorder="1" applyAlignment="1" applyProtection="1">
      <alignment horizontal="justify" vertical="top" wrapText="1"/>
      <protection locked="0"/>
    </xf>
    <xf numFmtId="0" fontId="2" fillId="0" borderId="0" xfId="32" applyFont="1" applyFill="1" applyBorder="1" applyAlignment="1" applyProtection="1">
      <alignment horizontal="justify" vertical="top" wrapText="1"/>
      <protection locked="0"/>
    </xf>
    <xf numFmtId="0" fontId="2" fillId="0" borderId="36" xfId="32" applyFont="1" applyFill="1" applyBorder="1" applyAlignment="1" applyProtection="1">
      <alignment horizontal="justify" vertical="top" wrapText="1"/>
      <protection locked="0"/>
    </xf>
    <xf numFmtId="0" fontId="2" fillId="29" borderId="87" xfId="32" applyFont="1" applyFill="1" applyBorder="1" applyAlignment="1" applyProtection="1">
      <alignment horizontal="left" vertical="top" wrapText="1"/>
    </xf>
    <xf numFmtId="0" fontId="2" fillId="29" borderId="88" xfId="32" applyFont="1" applyFill="1" applyBorder="1" applyAlignment="1" applyProtection="1">
      <alignment horizontal="left" vertical="top" wrapText="1"/>
    </xf>
    <xf numFmtId="0" fontId="2" fillId="29" borderId="89" xfId="32" applyFont="1" applyFill="1" applyBorder="1" applyAlignment="1" applyProtection="1">
      <alignment horizontal="left" vertical="top" wrapText="1"/>
    </xf>
    <xf numFmtId="0" fontId="1" fillId="0" borderId="37" xfId="32" applyFont="1" applyFill="1" applyBorder="1" applyAlignment="1" applyProtection="1">
      <alignment horizontal="justify" vertical="center" wrapText="1"/>
      <protection locked="0"/>
    </xf>
    <xf numFmtId="0" fontId="2" fillId="0" borderId="0" xfId="32" applyFont="1" applyFill="1" applyBorder="1" applyAlignment="1" applyProtection="1">
      <alignment horizontal="justify" vertical="center" wrapText="1"/>
      <protection locked="0"/>
    </xf>
    <xf numFmtId="0" fontId="2" fillId="0" borderId="36" xfId="32" applyFont="1" applyFill="1" applyBorder="1" applyAlignment="1" applyProtection="1">
      <alignment horizontal="justify" vertical="center" wrapText="1"/>
      <protection locked="0"/>
    </xf>
    <xf numFmtId="0" fontId="2" fillId="29" borderId="12" xfId="32" applyFont="1" applyFill="1" applyBorder="1" applyAlignment="1" applyProtection="1">
      <alignment horizontal="left" vertical="top" wrapText="1"/>
    </xf>
    <xf numFmtId="0" fontId="2" fillId="29" borderId="11" xfId="32" applyFont="1" applyFill="1" applyBorder="1" applyAlignment="1" applyProtection="1">
      <alignment horizontal="left" vertical="top" wrapText="1"/>
    </xf>
    <xf numFmtId="0" fontId="2" fillId="29" borderId="13" xfId="32" applyFont="1" applyFill="1" applyBorder="1" applyAlignment="1" applyProtection="1">
      <alignment horizontal="left" vertical="top" wrapText="1"/>
    </xf>
    <xf numFmtId="0" fontId="3" fillId="24" borderId="34" xfId="0" applyFont="1" applyFill="1" applyBorder="1" applyAlignment="1" applyProtection="1">
      <alignment horizontal="left" vertical="center" wrapText="1"/>
    </xf>
    <xf numFmtId="0" fontId="3" fillId="24" borderId="86" xfId="0" applyFont="1" applyFill="1" applyBorder="1" applyAlignment="1" applyProtection="1">
      <alignment horizontal="left" vertical="center" wrapText="1"/>
    </xf>
    <xf numFmtId="0" fontId="3" fillId="24" borderId="35" xfId="0" applyFont="1" applyFill="1" applyBorder="1" applyAlignment="1" applyProtection="1">
      <alignment horizontal="left" vertical="center" wrapText="1"/>
    </xf>
    <xf numFmtId="0" fontId="31" fillId="25" borderId="12" xfId="0" applyFont="1" applyFill="1" applyBorder="1" applyAlignment="1" applyProtection="1">
      <alignment horizontal="center" vertical="center"/>
    </xf>
    <xf numFmtId="0" fontId="31" fillId="25" borderId="11" xfId="0" applyFont="1" applyFill="1" applyBorder="1" applyAlignment="1" applyProtection="1">
      <alignment horizontal="center" vertical="center"/>
    </xf>
    <xf numFmtId="0" fontId="31" fillId="25" borderId="13" xfId="0" applyFont="1" applyFill="1" applyBorder="1" applyAlignment="1" applyProtection="1">
      <alignment horizontal="center" vertical="center"/>
    </xf>
    <xf numFmtId="0" fontId="31" fillId="25" borderId="37" xfId="0" applyFont="1" applyFill="1" applyBorder="1" applyAlignment="1" applyProtection="1">
      <alignment horizontal="center" vertical="center"/>
    </xf>
    <xf numFmtId="0" fontId="31" fillId="25" borderId="0" xfId="0" applyFont="1" applyFill="1" applyBorder="1" applyAlignment="1" applyProtection="1">
      <alignment horizontal="center" vertical="center"/>
    </xf>
    <xf numFmtId="0" fontId="31" fillId="25" borderId="36" xfId="0" applyFont="1" applyFill="1" applyBorder="1" applyAlignment="1" applyProtection="1">
      <alignment horizontal="center" vertical="center"/>
    </xf>
    <xf numFmtId="0" fontId="31" fillId="25" borderId="38" xfId="0" applyFont="1" applyFill="1" applyBorder="1" applyAlignment="1" applyProtection="1">
      <alignment horizontal="center" vertical="center"/>
    </xf>
    <xf numFmtId="0" fontId="31" fillId="25" borderId="39" xfId="0" applyFont="1" applyFill="1" applyBorder="1" applyAlignment="1" applyProtection="1">
      <alignment horizontal="center" vertical="center"/>
    </xf>
    <xf numFmtId="0" fontId="31" fillId="25" borderId="40" xfId="0" applyFont="1" applyFill="1" applyBorder="1" applyAlignment="1" applyProtection="1">
      <alignment horizontal="center" vertical="center"/>
    </xf>
    <xf numFmtId="0" fontId="1" fillId="0" borderId="0" xfId="0" applyFont="1" applyFill="1" applyAlignment="1" applyProtection="1">
      <alignment horizontal="center"/>
    </xf>
    <xf numFmtId="0" fontId="3" fillId="25" borderId="17" xfId="0" applyFont="1" applyFill="1" applyBorder="1" applyAlignment="1" applyProtection="1">
      <alignment horizontal="center"/>
    </xf>
    <xf numFmtId="0" fontId="3" fillId="25" borderId="18" xfId="0" applyFont="1" applyFill="1" applyBorder="1" applyAlignment="1" applyProtection="1">
      <alignment horizontal="center"/>
    </xf>
    <xf numFmtId="0" fontId="3" fillId="24" borderId="9" xfId="0" applyFont="1" applyFill="1" applyBorder="1" applyAlignment="1" applyProtection="1">
      <alignment horizontal="center"/>
    </xf>
    <xf numFmtId="0" fontId="3" fillId="24" borderId="25" xfId="0" applyFont="1" applyFill="1" applyBorder="1" applyAlignment="1" applyProtection="1">
      <alignment horizontal="center"/>
    </xf>
    <xf numFmtId="0" fontId="3" fillId="24" borderId="30" xfId="0" applyFont="1" applyFill="1" applyBorder="1" applyAlignment="1" applyProtection="1">
      <alignment horizontal="center"/>
    </xf>
    <xf numFmtId="0" fontId="3" fillId="24" borderId="34" xfId="32" applyFont="1" applyFill="1" applyBorder="1" applyAlignment="1" applyProtection="1">
      <alignment horizontal="left" vertical="center" wrapText="1"/>
    </xf>
    <xf numFmtId="0" fontId="3" fillId="24" borderId="35" xfId="32" applyFont="1" applyFill="1" applyBorder="1" applyAlignment="1" applyProtection="1">
      <alignment horizontal="left" vertical="center" wrapText="1"/>
    </xf>
    <xf numFmtId="0" fontId="2" fillId="25" borderId="26" xfId="0" applyFont="1" applyFill="1" applyBorder="1" applyAlignment="1" applyProtection="1">
      <alignment horizontal="center"/>
    </xf>
    <xf numFmtId="0" fontId="2" fillId="25" borderId="59" xfId="0" applyFont="1" applyFill="1" applyBorder="1" applyAlignment="1" applyProtection="1">
      <alignment horizontal="center"/>
    </xf>
    <xf numFmtId="0" fontId="1" fillId="25" borderId="44" xfId="0" applyFont="1" applyFill="1" applyBorder="1" applyAlignment="1" applyProtection="1">
      <alignment horizontal="center" vertical="center"/>
    </xf>
    <xf numFmtId="0" fontId="1" fillId="25" borderId="45" xfId="0" applyFont="1" applyFill="1" applyBorder="1" applyAlignment="1" applyProtection="1">
      <alignment horizontal="center" vertical="center"/>
    </xf>
    <xf numFmtId="0" fontId="1" fillId="25" borderId="46" xfId="0" applyFont="1" applyFill="1" applyBorder="1" applyAlignment="1" applyProtection="1">
      <alignment horizontal="center" vertical="center"/>
    </xf>
    <xf numFmtId="0" fontId="1" fillId="25" borderId="26" xfId="0" applyFont="1" applyFill="1" applyBorder="1" applyAlignment="1" applyProtection="1">
      <alignment horizontal="center" vertical="center"/>
    </xf>
    <xf numFmtId="0" fontId="1" fillId="25" borderId="26" xfId="0" applyFont="1" applyFill="1" applyBorder="1" applyAlignment="1" applyProtection="1">
      <alignment horizontal="center" vertical="center" wrapText="1"/>
    </xf>
    <xf numFmtId="0" fontId="1" fillId="25" borderId="59" xfId="0" applyFont="1" applyFill="1" applyBorder="1" applyAlignment="1" applyProtection="1">
      <alignment horizontal="center" vertical="center" wrapText="1"/>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 fillId="25" borderId="13" xfId="32" applyFont="1" applyFill="1" applyBorder="1" applyAlignment="1" applyProtection="1">
      <alignment horizontal="center"/>
    </xf>
    <xf numFmtId="0" fontId="2" fillId="25" borderId="9" xfId="32" applyFont="1" applyFill="1" applyBorder="1" applyAlignment="1" applyProtection="1">
      <alignment horizontal="center"/>
    </xf>
    <xf numFmtId="0" fontId="2" fillId="25" borderId="25" xfId="32" applyFont="1" applyFill="1" applyBorder="1" applyAlignment="1" applyProtection="1">
      <alignment horizontal="center"/>
    </xf>
    <xf numFmtId="0" fontId="2" fillId="25" borderId="30" xfId="32" applyFont="1" applyFill="1" applyBorder="1" applyAlignment="1" applyProtection="1">
      <alignment horizontal="center"/>
    </xf>
    <xf numFmtId="0" fontId="3" fillId="24" borderId="48" xfId="0" applyFont="1" applyFill="1" applyBorder="1" applyAlignment="1" applyProtection="1">
      <alignment horizontal="center"/>
    </xf>
    <xf numFmtId="0" fontId="3" fillId="24" borderId="49" xfId="0" applyFont="1" applyFill="1" applyBorder="1" applyAlignment="1" applyProtection="1">
      <alignment horizontal="center"/>
    </xf>
    <xf numFmtId="0" fontId="3" fillId="24" borderId="50" xfId="0" applyFont="1" applyFill="1" applyBorder="1" applyAlignment="1" applyProtection="1">
      <alignment horizontal="center"/>
    </xf>
    <xf numFmtId="0" fontId="3" fillId="24" borderId="51" xfId="0" applyFont="1" applyFill="1" applyBorder="1" applyAlignment="1" applyProtection="1">
      <alignment horizontal="center"/>
    </xf>
    <xf numFmtId="0" fontId="3" fillId="0" borderId="12" xfId="32" applyFont="1" applyFill="1" applyBorder="1" applyAlignment="1" applyProtection="1">
      <alignment horizontal="center"/>
    </xf>
    <xf numFmtId="0" fontId="3" fillId="0" borderId="11" xfId="32" applyFont="1" applyFill="1" applyBorder="1" applyAlignment="1" applyProtection="1">
      <alignment horizontal="center"/>
    </xf>
    <xf numFmtId="0" fontId="3" fillId="0" borderId="13" xfId="32" applyFont="1" applyFill="1" applyBorder="1" applyAlignment="1" applyProtection="1">
      <alignment horizontal="center"/>
    </xf>
    <xf numFmtId="0" fontId="3" fillId="25" borderId="9" xfId="32" applyFont="1" applyFill="1" applyBorder="1" applyAlignment="1" applyProtection="1">
      <alignment horizontal="center"/>
    </xf>
    <xf numFmtId="0" fontId="3" fillId="25" borderId="25" xfId="32" applyFont="1" applyFill="1" applyBorder="1" applyAlignment="1" applyProtection="1">
      <alignment horizontal="center"/>
    </xf>
    <xf numFmtId="0" fontId="3" fillId="25" borderId="30" xfId="32" applyFont="1" applyFill="1" applyBorder="1" applyAlignment="1" applyProtection="1">
      <alignment horizontal="center"/>
    </xf>
    <xf numFmtId="0" fontId="2" fillId="25" borderId="9" xfId="32" applyFont="1" applyFill="1" applyBorder="1" applyAlignment="1" applyProtection="1">
      <alignment horizontal="center" wrapText="1"/>
    </xf>
    <xf numFmtId="0" fontId="2" fillId="25" borderId="25" xfId="32" applyFont="1" applyFill="1" applyBorder="1" applyAlignment="1" applyProtection="1">
      <alignment horizontal="center" wrapText="1"/>
    </xf>
    <xf numFmtId="0" fontId="2" fillId="25" borderId="30" xfId="32" applyFont="1" applyFill="1" applyBorder="1" applyAlignment="1" applyProtection="1">
      <alignment horizontal="center" wrapText="1"/>
    </xf>
    <xf numFmtId="0" fontId="2" fillId="0" borderId="9" xfId="32" applyFont="1" applyFill="1" applyBorder="1" applyAlignment="1" applyProtection="1">
      <alignment horizontal="justify" vertical="center" wrapText="1"/>
    </xf>
    <xf numFmtId="0" fontId="1" fillId="0" borderId="25" xfId="32" applyFont="1" applyFill="1" applyBorder="1" applyAlignment="1" applyProtection="1">
      <alignment horizontal="justify" vertical="center"/>
    </xf>
    <xf numFmtId="0" fontId="1" fillId="0" borderId="30" xfId="32" applyFont="1" applyFill="1" applyBorder="1" applyAlignment="1" applyProtection="1">
      <alignment horizontal="justify" vertical="center"/>
    </xf>
    <xf numFmtId="0" fontId="3" fillId="25" borderId="9" xfId="0" applyFont="1" applyFill="1" applyBorder="1" applyAlignment="1" applyProtection="1">
      <alignment horizontal="center"/>
    </xf>
    <xf numFmtId="0" fontId="3" fillId="25" borderId="25" xfId="0" applyFont="1" applyFill="1" applyBorder="1" applyAlignment="1" applyProtection="1">
      <alignment horizontal="center"/>
    </xf>
    <xf numFmtId="0" fontId="3" fillId="25" borderId="30" xfId="0" applyFont="1" applyFill="1" applyBorder="1" applyAlignment="1" applyProtection="1">
      <alignment horizontal="center"/>
    </xf>
    <xf numFmtId="9" fontId="2" fillId="25" borderId="9" xfId="0" applyNumberFormat="1" applyFont="1" applyFill="1" applyBorder="1" applyAlignment="1" applyProtection="1">
      <alignment horizontal="center" wrapText="1"/>
    </xf>
    <xf numFmtId="0" fontId="2" fillId="25" borderId="25" xfId="0" applyFont="1" applyFill="1" applyBorder="1" applyAlignment="1" applyProtection="1">
      <alignment horizontal="center" wrapText="1"/>
    </xf>
    <xf numFmtId="0" fontId="2" fillId="25" borderId="30" xfId="0" applyFont="1" applyFill="1" applyBorder="1" applyAlignment="1" applyProtection="1">
      <alignment horizontal="center" wrapText="1"/>
    </xf>
    <xf numFmtId="0" fontId="3" fillId="0" borderId="37"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36" xfId="0" applyFont="1" applyFill="1" applyBorder="1" applyAlignment="1" applyProtection="1">
      <alignment horizontal="center"/>
    </xf>
    <xf numFmtId="0" fontId="2" fillId="25" borderId="9" xfId="0" applyFont="1" applyFill="1" applyBorder="1" applyAlignment="1" applyProtection="1">
      <alignment horizontal="center" wrapText="1"/>
    </xf>
    <xf numFmtId="0" fontId="2" fillId="27" borderId="25" xfId="0" applyFont="1" applyFill="1" applyBorder="1" applyAlignment="1" applyProtection="1">
      <alignment horizontal="center" wrapText="1"/>
    </xf>
    <xf numFmtId="0" fontId="2" fillId="28" borderId="9" xfId="0" applyFont="1" applyFill="1" applyBorder="1" applyAlignment="1" applyProtection="1">
      <alignment horizontal="center" vertical="center" wrapText="1"/>
    </xf>
    <xf numFmtId="0" fontId="2" fillId="28" borderId="30"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xf>
    <xf numFmtId="0" fontId="3" fillId="0" borderId="9" xfId="0" applyFont="1" applyFill="1" applyBorder="1" applyAlignment="1" applyProtection="1">
      <alignment horizontal="center"/>
    </xf>
    <xf numFmtId="0" fontId="3" fillId="0" borderId="25" xfId="0" applyFont="1" applyFill="1" applyBorder="1" applyAlignment="1" applyProtection="1">
      <alignment horizontal="center"/>
    </xf>
    <xf numFmtId="0" fontId="3" fillId="0" borderId="30" xfId="0" applyFont="1" applyFill="1" applyBorder="1" applyAlignment="1" applyProtection="1">
      <alignment horizontal="center"/>
    </xf>
    <xf numFmtId="0" fontId="1" fillId="25" borderId="9" xfId="32" applyFont="1" applyFill="1" applyBorder="1" applyAlignment="1" applyProtection="1">
      <alignment horizontal="center" vertical="center" wrapText="1"/>
    </xf>
    <xf numFmtId="0" fontId="1" fillId="25" borderId="25" xfId="32" applyFont="1" applyFill="1" applyBorder="1" applyAlignment="1" applyProtection="1">
      <alignment horizontal="center" vertical="center"/>
    </xf>
    <xf numFmtId="0" fontId="1" fillId="25" borderId="30" xfId="32" applyFont="1" applyFill="1" applyBorder="1" applyAlignment="1" applyProtection="1">
      <alignment horizontal="center" vertical="center"/>
    </xf>
    <xf numFmtId="0" fontId="2" fillId="25" borderId="25" xfId="32" applyFont="1" applyFill="1" applyBorder="1" applyAlignment="1" applyProtection="1">
      <alignment horizontal="center"/>
      <protection locked="0"/>
    </xf>
    <xf numFmtId="0" fontId="2" fillId="25" borderId="30" xfId="32" applyFont="1" applyFill="1" applyBorder="1" applyAlignment="1" applyProtection="1">
      <alignment horizontal="center"/>
      <protection locked="0"/>
    </xf>
    <xf numFmtId="0" fontId="1" fillId="0" borderId="9" xfId="32" applyFont="1" applyFill="1" applyBorder="1" applyAlignment="1" applyProtection="1">
      <alignment horizontal="center" vertical="center"/>
    </xf>
    <xf numFmtId="0" fontId="1" fillId="0" borderId="25" xfId="32" applyFont="1" applyFill="1" applyBorder="1" applyAlignment="1" applyProtection="1">
      <alignment horizontal="center" vertical="center"/>
    </xf>
    <xf numFmtId="0" fontId="1" fillId="0" borderId="30" xfId="32" applyFont="1" applyFill="1" applyBorder="1" applyAlignment="1" applyProtection="1">
      <alignment horizontal="center" vertical="center"/>
    </xf>
    <xf numFmtId="0" fontId="1" fillId="0" borderId="9"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30" xfId="0" applyFont="1" applyFill="1" applyBorder="1" applyAlignment="1" applyProtection="1">
      <alignment horizontal="center" vertical="center"/>
    </xf>
    <xf numFmtId="0" fontId="9" fillId="24" borderId="12" xfId="0" applyFont="1" applyFill="1" applyBorder="1" applyAlignment="1" applyProtection="1">
      <alignment horizontal="center" vertical="center" wrapText="1"/>
    </xf>
    <xf numFmtId="0" fontId="9" fillId="24" borderId="11" xfId="0" applyFont="1" applyFill="1" applyBorder="1" applyAlignment="1" applyProtection="1">
      <alignment horizontal="center" vertical="center" wrapText="1"/>
    </xf>
    <xf numFmtId="0" fontId="9" fillId="24" borderId="13" xfId="0" applyFont="1" applyFill="1" applyBorder="1" applyAlignment="1" applyProtection="1">
      <alignment horizontal="center" vertical="center" wrapText="1"/>
    </xf>
    <xf numFmtId="0" fontId="9" fillId="24" borderId="38" xfId="0" applyFont="1" applyFill="1" applyBorder="1" applyAlignment="1" applyProtection="1">
      <alignment horizontal="center" vertical="center" wrapText="1"/>
    </xf>
    <xf numFmtId="0" fontId="9" fillId="24" borderId="39" xfId="0" applyFont="1" applyFill="1" applyBorder="1" applyAlignment="1" applyProtection="1">
      <alignment horizontal="center" vertical="center" wrapText="1"/>
    </xf>
    <xf numFmtId="0" fontId="9" fillId="24" borderId="40"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3" fillId="24" borderId="9" xfId="32" applyFont="1" applyFill="1" applyBorder="1" applyAlignment="1" applyProtection="1">
      <alignment horizontal="center" vertical="distributed"/>
    </xf>
    <xf numFmtId="0" fontId="3" fillId="24" borderId="25" xfId="32" applyFont="1" applyFill="1" applyBorder="1" applyAlignment="1" applyProtection="1">
      <alignment horizontal="center" vertical="distributed"/>
    </xf>
    <xf numFmtId="0" fontId="2" fillId="0" borderId="9" xfId="32" applyFont="1" applyFill="1" applyBorder="1" applyAlignment="1" applyProtection="1">
      <alignment horizontal="center" vertical="distributed"/>
      <protection locked="0"/>
    </xf>
    <xf numFmtId="0" fontId="2" fillId="0" borderId="25" xfId="32" applyFont="1" applyFill="1" applyBorder="1" applyAlignment="1" applyProtection="1">
      <alignment horizontal="center" vertical="distributed"/>
      <protection locked="0"/>
    </xf>
    <xf numFmtId="0" fontId="2" fillId="0" borderId="30" xfId="32" applyFont="1" applyFill="1" applyBorder="1" applyAlignment="1" applyProtection="1">
      <alignment horizontal="center" vertical="distributed"/>
      <protection locked="0"/>
    </xf>
    <xf numFmtId="0" fontId="1" fillId="25" borderId="37" xfId="32" applyFont="1" applyFill="1" applyBorder="1" applyAlignment="1" applyProtection="1">
      <alignment horizontal="center"/>
    </xf>
    <xf numFmtId="0" fontId="1" fillId="25" borderId="0" xfId="32" applyFont="1" applyFill="1" applyBorder="1" applyAlignment="1" applyProtection="1">
      <alignment horizontal="center"/>
    </xf>
    <xf numFmtId="0" fontId="1" fillId="25" borderId="36" xfId="32" applyFont="1" applyFill="1" applyBorder="1" applyAlignment="1" applyProtection="1">
      <alignment horizontal="center"/>
    </xf>
    <xf numFmtId="0" fontId="36" fillId="0" borderId="55" xfId="0" applyFont="1" applyFill="1" applyBorder="1" applyAlignment="1" applyProtection="1">
      <alignment horizontal="center" vertical="center"/>
    </xf>
    <xf numFmtId="0" fontId="36" fillId="0" borderId="56" xfId="0" applyFont="1" applyFill="1" applyBorder="1" applyAlignment="1" applyProtection="1">
      <alignment horizontal="center" vertical="center"/>
    </xf>
    <xf numFmtId="0" fontId="36" fillId="0" borderId="57"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8" fillId="0" borderId="58" xfId="0" applyFont="1" applyFill="1" applyBorder="1" applyAlignment="1" applyProtection="1">
      <alignment vertical="center"/>
    </xf>
    <xf numFmtId="0" fontId="38" fillId="0" borderId="23" xfId="0" applyFont="1" applyFill="1" applyBorder="1" applyAlignment="1" applyProtection="1">
      <alignment vertical="center"/>
    </xf>
    <xf numFmtId="0" fontId="38" fillId="0" borderId="19" xfId="0" applyFont="1" applyFill="1" applyBorder="1" applyAlignment="1" applyProtection="1">
      <alignment vertical="center"/>
    </xf>
    <xf numFmtId="0" fontId="37" fillId="0" borderId="16" xfId="0" applyFont="1" applyFill="1" applyBorder="1" applyAlignment="1" applyProtection="1">
      <alignment horizontal="center" vertical="center"/>
    </xf>
    <xf numFmtId="0" fontId="37" fillId="0" borderId="26" xfId="0" applyFont="1" applyFill="1" applyBorder="1" applyAlignment="1" applyProtection="1">
      <alignment horizontal="center" vertical="center"/>
    </xf>
    <xf numFmtId="0" fontId="37" fillId="0" borderId="59" xfId="0" applyFont="1" applyFill="1" applyBorder="1" applyAlignment="1" applyProtection="1">
      <alignment horizontal="center" vertical="center"/>
    </xf>
    <xf numFmtId="0" fontId="38" fillId="0" borderId="27" xfId="0" applyFont="1" applyFill="1" applyBorder="1" applyAlignment="1" applyProtection="1">
      <alignment vertical="center"/>
    </xf>
    <xf numFmtId="0" fontId="38" fillId="0" borderId="26" xfId="0" applyFont="1" applyFill="1" applyBorder="1" applyAlignment="1" applyProtection="1">
      <alignment vertical="center"/>
    </xf>
    <xf numFmtId="0" fontId="38" fillId="0" borderId="59" xfId="0" applyFont="1" applyFill="1" applyBorder="1" applyAlignment="1" applyProtection="1">
      <alignment vertical="center"/>
    </xf>
    <xf numFmtId="0" fontId="37" fillId="0" borderId="1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18" xfId="0" applyFont="1" applyFill="1" applyBorder="1" applyAlignment="1" applyProtection="1">
      <alignment horizontal="center" vertical="center"/>
    </xf>
    <xf numFmtId="0" fontId="38" fillId="0" borderId="32" xfId="0" applyFont="1" applyFill="1" applyBorder="1" applyAlignment="1" applyProtection="1">
      <alignment vertical="center"/>
    </xf>
    <xf numFmtId="0" fontId="38" fillId="0" borderId="17" xfId="0" applyFont="1" applyFill="1" applyBorder="1" applyAlignment="1" applyProtection="1">
      <alignment vertical="center"/>
    </xf>
    <xf numFmtId="0" fontId="38" fillId="0" borderId="18" xfId="0" applyFont="1" applyFill="1" applyBorder="1" applyAlignment="1" applyProtection="1">
      <alignment vertical="center"/>
    </xf>
    <xf numFmtId="0" fontId="1" fillId="0" borderId="26" xfId="0" applyFont="1" applyFill="1" applyBorder="1" applyAlignment="1" applyProtection="1">
      <alignment horizontal="center" vertical="center" wrapText="1"/>
    </xf>
    <xf numFmtId="10" fontId="2" fillId="0" borderId="26" xfId="0" applyNumberFormat="1" applyFont="1" applyFill="1" applyBorder="1" applyAlignment="1" applyProtection="1">
      <alignment horizontal="center" vertical="center" wrapText="1"/>
    </xf>
    <xf numFmtId="165" fontId="2" fillId="0" borderId="26" xfId="34" applyNumberFormat="1" applyFont="1" applyFill="1" applyBorder="1" applyAlignment="1" applyProtection="1">
      <alignment horizontal="center" vertical="center"/>
    </xf>
    <xf numFmtId="9" fontId="1" fillId="25" borderId="26" xfId="34" applyFont="1" applyFill="1" applyBorder="1" applyAlignment="1" applyProtection="1">
      <alignment horizontal="center" vertical="center" wrapText="1"/>
    </xf>
    <xf numFmtId="9" fontId="1" fillId="0" borderId="26" xfId="34" applyFont="1" applyFill="1" applyBorder="1" applyAlignment="1" applyProtection="1">
      <alignment horizontal="center" vertical="center" wrapText="1"/>
    </xf>
    <xf numFmtId="0" fontId="48" fillId="31" borderId="26" xfId="0" applyFont="1" applyFill="1" applyBorder="1" applyAlignment="1" applyProtection="1">
      <alignment horizontal="center" vertical="center" wrapText="1"/>
    </xf>
    <xf numFmtId="0" fontId="25" fillId="0" borderId="41" xfId="0" applyFont="1" applyBorder="1" applyAlignment="1" applyProtection="1">
      <alignment horizontal="center" vertical="center"/>
    </xf>
    <xf numFmtId="0" fontId="25" fillId="0" borderId="42" xfId="0" applyFont="1" applyBorder="1" applyAlignment="1" applyProtection="1">
      <alignment horizontal="center" vertical="center"/>
    </xf>
    <xf numFmtId="0" fontId="25" fillId="0" borderId="27" xfId="0" applyFont="1" applyBorder="1" applyAlignment="1" applyProtection="1">
      <alignment horizontal="center" vertical="center"/>
    </xf>
    <xf numFmtId="0" fontId="0" fillId="0" borderId="26" xfId="0" applyBorder="1" applyAlignment="1" applyProtection="1">
      <alignment horizontal="left" vertical="center"/>
    </xf>
    <xf numFmtId="0" fontId="47" fillId="31" borderId="26" xfId="0" applyFont="1" applyFill="1" applyBorder="1" applyAlignment="1" applyProtection="1">
      <alignment horizontal="center" vertical="center" wrapText="1"/>
    </xf>
    <xf numFmtId="0" fontId="44" fillId="31" borderId="26" xfId="0" applyFont="1" applyFill="1" applyBorder="1" applyAlignment="1" applyProtection="1">
      <alignment horizontal="center" vertical="center" wrapText="1"/>
    </xf>
    <xf numFmtId="0" fontId="0" fillId="0" borderId="26" xfId="0" applyBorder="1" applyAlignment="1" applyProtection="1">
      <alignment horizontal="center" vertical="center"/>
    </xf>
    <xf numFmtId="0" fontId="1" fillId="0" borderId="26" xfId="0" applyFont="1" applyBorder="1" applyAlignment="1" applyProtection="1">
      <alignment horizontal="left" vertical="center"/>
    </xf>
    <xf numFmtId="0" fontId="27" fillId="29" borderId="0" xfId="0" applyFont="1" applyFill="1" applyAlignment="1" applyProtection="1">
      <alignment horizontal="center" vertical="center"/>
    </xf>
    <xf numFmtId="0" fontId="41" fillId="0" borderId="26" xfId="0" applyFont="1" applyFill="1" applyBorder="1" applyAlignment="1" applyProtection="1">
      <alignment horizontal="left" vertical="top" wrapText="1"/>
      <protection locked="0"/>
    </xf>
    <xf numFmtId="0" fontId="1" fillId="25" borderId="41" xfId="0" applyFont="1" applyFill="1" applyBorder="1" applyAlignment="1">
      <alignment horizontal="center" vertical="center" wrapText="1"/>
    </xf>
    <xf numFmtId="0" fontId="1" fillId="25" borderId="42" xfId="0" applyFont="1" applyFill="1" applyBorder="1" applyAlignment="1">
      <alignment horizontal="center" vertical="center" wrapText="1"/>
    </xf>
    <xf numFmtId="0" fontId="1" fillId="25" borderId="43" xfId="0" applyFont="1" applyFill="1" applyBorder="1" applyAlignment="1">
      <alignment horizontal="center" vertical="center" wrapText="1"/>
    </xf>
    <xf numFmtId="0" fontId="1" fillId="25" borderId="24" xfId="0" applyFont="1" applyFill="1" applyBorder="1" applyAlignment="1">
      <alignment horizontal="center" vertical="center" wrapText="1"/>
    </xf>
    <xf numFmtId="0" fontId="1" fillId="25" borderId="90" xfId="0" applyFont="1" applyFill="1" applyBorder="1" applyAlignment="1">
      <alignment horizontal="center" vertical="center" wrapText="1"/>
    </xf>
    <xf numFmtId="0" fontId="1" fillId="25" borderId="58" xfId="0" applyFont="1" applyFill="1" applyBorder="1" applyAlignment="1">
      <alignment horizontal="center" vertical="center" wrapText="1"/>
    </xf>
    <xf numFmtId="0" fontId="1" fillId="25" borderId="24" xfId="0" applyFont="1" applyFill="1" applyBorder="1" applyAlignment="1">
      <alignment horizontal="center" vertical="center"/>
    </xf>
    <xf numFmtId="0" fontId="1" fillId="25" borderId="90" xfId="0" applyFont="1" applyFill="1" applyBorder="1" applyAlignment="1">
      <alignment horizontal="center" vertical="center"/>
    </xf>
    <xf numFmtId="0" fontId="1" fillId="25" borderId="58" xfId="0" applyFont="1" applyFill="1" applyBorder="1" applyAlignment="1">
      <alignment horizontal="center" vertical="center"/>
    </xf>
    <xf numFmtId="0" fontId="1" fillId="25" borderId="91" xfId="0" applyFont="1" applyFill="1" applyBorder="1" applyAlignment="1">
      <alignment horizontal="center" vertical="center" wrapText="1"/>
    </xf>
    <xf numFmtId="0" fontId="1" fillId="25" borderId="27" xfId="0" applyFont="1" applyFill="1" applyBorder="1" applyAlignment="1">
      <alignment horizontal="center" vertical="center" wrapText="1"/>
    </xf>
    <xf numFmtId="0" fontId="1" fillId="25" borderId="41" xfId="0" applyFont="1" applyFill="1" applyBorder="1" applyAlignment="1">
      <alignment horizontal="center" vertical="center"/>
    </xf>
    <xf numFmtId="0" fontId="1" fillId="25" borderId="42" xfId="0" applyFont="1" applyFill="1" applyBorder="1" applyAlignment="1">
      <alignment horizontal="center" vertical="center"/>
    </xf>
    <xf numFmtId="0" fontId="1" fillId="25" borderId="27" xfId="0" applyFont="1" applyFill="1" applyBorder="1" applyAlignment="1">
      <alignment horizontal="center" vertical="center"/>
    </xf>
    <xf numFmtId="0" fontId="2" fillId="29" borderId="87" xfId="32" applyFont="1" applyFill="1" applyBorder="1" applyAlignment="1" applyProtection="1">
      <alignment horizontal="left" vertical="top" wrapText="1"/>
      <protection locked="0"/>
    </xf>
    <xf numFmtId="0" fontId="2" fillId="29" borderId="88" xfId="32" applyFont="1" applyFill="1" applyBorder="1" applyAlignment="1" applyProtection="1">
      <alignment horizontal="left" vertical="top" wrapText="1"/>
      <protection locked="0"/>
    </xf>
    <xf numFmtId="0" fontId="2" fillId="29" borderId="89" xfId="32" applyFont="1" applyFill="1" applyBorder="1" applyAlignment="1" applyProtection="1">
      <alignment horizontal="left" vertical="top" wrapText="1"/>
      <protection locked="0"/>
    </xf>
    <xf numFmtId="0" fontId="1" fillId="0" borderId="38" xfId="32" applyFont="1" applyFill="1" applyBorder="1" applyAlignment="1" applyProtection="1">
      <alignment horizontal="justify" vertical="center" wrapText="1"/>
      <protection locked="0"/>
    </xf>
    <xf numFmtId="0" fontId="2" fillId="0" borderId="39" xfId="32" applyFont="1" applyFill="1" applyBorder="1" applyAlignment="1" applyProtection="1">
      <alignment horizontal="justify" vertical="center" wrapText="1"/>
      <protection locked="0"/>
    </xf>
    <xf numFmtId="0" fontId="2" fillId="0" borderId="40" xfId="32" applyFont="1" applyFill="1" applyBorder="1" applyAlignment="1" applyProtection="1">
      <alignment horizontal="justify" vertical="center" wrapText="1"/>
      <protection locked="0"/>
    </xf>
    <xf numFmtId="0" fontId="2" fillId="0" borderId="25" xfId="32" applyFont="1" applyFill="1" applyBorder="1" applyAlignment="1" applyProtection="1">
      <alignment horizontal="center" vertical="center" wrapText="1"/>
      <protection locked="0"/>
    </xf>
    <xf numFmtId="0" fontId="2" fillId="0" borderId="30" xfId="32" applyFont="1" applyFill="1" applyBorder="1" applyAlignment="1" applyProtection="1">
      <alignment horizontal="center" vertical="center" wrapText="1"/>
      <protection locked="0"/>
    </xf>
    <xf numFmtId="0" fontId="1" fillId="0" borderId="0" xfId="0" applyFont="1" applyFill="1" applyAlignment="1" applyProtection="1">
      <alignment horizontal="center"/>
      <protection locked="0"/>
    </xf>
    <xf numFmtId="0" fontId="3" fillId="24" borderId="34" xfId="0" applyFont="1" applyFill="1" applyBorder="1" applyAlignment="1" applyProtection="1">
      <alignment horizontal="left" vertical="center" wrapText="1"/>
      <protection locked="0"/>
    </xf>
    <xf numFmtId="0" fontId="3" fillId="24" borderId="86" xfId="0" applyFont="1" applyFill="1" applyBorder="1" applyAlignment="1" applyProtection="1">
      <alignment horizontal="left" vertical="center" wrapText="1"/>
      <protection locked="0"/>
    </xf>
    <xf numFmtId="0" fontId="3" fillId="24" borderId="35" xfId="0" applyFont="1" applyFill="1" applyBorder="1" applyAlignment="1" applyProtection="1">
      <alignment horizontal="left" vertical="center" wrapText="1"/>
      <protection locked="0"/>
    </xf>
    <xf numFmtId="0" fontId="2" fillId="29" borderId="12" xfId="32" applyFont="1" applyFill="1" applyBorder="1" applyAlignment="1" applyProtection="1">
      <alignment horizontal="left" vertical="top" wrapText="1"/>
      <protection locked="0"/>
    </xf>
    <xf numFmtId="0" fontId="2" fillId="29" borderId="11" xfId="32" applyFont="1" applyFill="1" applyBorder="1" applyAlignment="1" applyProtection="1">
      <alignment horizontal="left" vertical="top" wrapText="1"/>
      <protection locked="0"/>
    </xf>
    <xf numFmtId="0" fontId="2" fillId="29" borderId="13" xfId="32" applyFont="1" applyFill="1" applyBorder="1" applyAlignment="1" applyProtection="1">
      <alignment horizontal="left" vertical="top" wrapText="1"/>
      <protection locked="0"/>
    </xf>
    <xf numFmtId="10" fontId="2" fillId="29" borderId="26" xfId="0" applyNumberFormat="1" applyFont="1" applyFill="1" applyBorder="1" applyAlignment="1" applyProtection="1">
      <alignment horizontal="center" vertical="center" wrapText="1"/>
    </xf>
    <xf numFmtId="0" fontId="1" fillId="0" borderId="92" xfId="0" applyFont="1" applyFill="1" applyBorder="1" applyAlignment="1" applyProtection="1">
      <alignment horizontal="left" vertical="top" wrapText="1"/>
      <protection locked="0"/>
    </xf>
    <xf numFmtId="0" fontId="1" fillId="0" borderId="88" xfId="0" applyFont="1" applyFill="1" applyBorder="1" applyAlignment="1" applyProtection="1">
      <alignment horizontal="left" vertical="top" wrapText="1"/>
      <protection locked="0"/>
    </xf>
    <xf numFmtId="0" fontId="1" fillId="0" borderId="93" xfId="0" applyFont="1" applyFill="1" applyBorder="1" applyAlignment="1" applyProtection="1">
      <alignment horizontal="left" vertical="top" wrapText="1"/>
      <protection locked="0"/>
    </xf>
    <xf numFmtId="0" fontId="1" fillId="0" borderId="44" xfId="0" applyFont="1" applyFill="1" applyBorder="1" applyAlignment="1" applyProtection="1">
      <alignment horizontal="left" vertical="top" wrapText="1"/>
      <protection locked="0"/>
    </xf>
    <xf numFmtId="0" fontId="1" fillId="0" borderId="45" xfId="0" applyFont="1" applyFill="1" applyBorder="1" applyAlignment="1" applyProtection="1">
      <alignment horizontal="left" vertical="top" wrapText="1"/>
      <protection locked="0"/>
    </xf>
    <xf numFmtId="0" fontId="1" fillId="0" borderId="46" xfId="0" applyFont="1" applyFill="1" applyBorder="1" applyAlignment="1" applyProtection="1">
      <alignment horizontal="left" vertical="top" wrapText="1"/>
      <protection locked="0"/>
    </xf>
    <xf numFmtId="0" fontId="27" fillId="29" borderId="0" xfId="0" applyFont="1" applyFill="1" applyAlignment="1" applyProtection="1">
      <alignment horizontal="center"/>
    </xf>
    <xf numFmtId="0" fontId="1" fillId="25" borderId="44" xfId="32" applyFont="1" applyFill="1" applyBorder="1" applyAlignment="1">
      <alignment horizontal="center" vertical="center"/>
    </xf>
    <xf numFmtId="0" fontId="1" fillId="25" borderId="45" xfId="32" applyFont="1" applyFill="1" applyBorder="1" applyAlignment="1">
      <alignment horizontal="center" vertical="center"/>
    </xf>
    <xf numFmtId="0" fontId="1" fillId="25" borderId="47" xfId="32" applyFont="1" applyFill="1" applyBorder="1" applyAlignment="1">
      <alignment horizontal="center" vertical="center"/>
    </xf>
    <xf numFmtId="0" fontId="1" fillId="25" borderId="44" xfId="0" applyFont="1" applyFill="1" applyBorder="1" applyAlignment="1">
      <alignment horizontal="center" vertical="center"/>
    </xf>
    <xf numFmtId="0" fontId="1" fillId="25" borderId="45" xfId="0" applyFont="1" applyFill="1" applyBorder="1" applyAlignment="1">
      <alignment horizontal="center" vertical="center"/>
    </xf>
    <xf numFmtId="0" fontId="1" fillId="25" borderId="46" xfId="0" applyFont="1" applyFill="1" applyBorder="1" applyAlignment="1">
      <alignment horizontal="center" vertical="center"/>
    </xf>
    <xf numFmtId="0" fontId="1" fillId="0" borderId="37" xfId="32" applyFont="1" applyFill="1" applyBorder="1" applyAlignment="1" applyProtection="1">
      <alignment horizontal="left" vertical="center" wrapText="1"/>
      <protection locked="0"/>
    </xf>
    <xf numFmtId="0" fontId="2" fillId="0" borderId="0" xfId="32" applyFont="1" applyFill="1" applyBorder="1" applyAlignment="1" applyProtection="1">
      <alignment horizontal="left" vertical="center" wrapText="1"/>
      <protection locked="0"/>
    </xf>
    <xf numFmtId="0" fontId="2" fillId="0" borderId="36" xfId="32" applyFont="1" applyFill="1" applyBorder="1" applyAlignment="1" applyProtection="1">
      <alignment horizontal="left" vertical="center" wrapText="1"/>
      <protection locked="0"/>
    </xf>
    <xf numFmtId="0" fontId="38" fillId="0" borderId="41" xfId="0" applyFont="1" applyFill="1" applyBorder="1" applyAlignment="1" applyProtection="1">
      <alignment horizontal="left" vertical="center"/>
    </xf>
    <xf numFmtId="0" fontId="38" fillId="0" borderId="27" xfId="0" applyFont="1" applyFill="1" applyBorder="1" applyAlignment="1" applyProtection="1">
      <alignment horizontal="left" vertical="center"/>
    </xf>
    <xf numFmtId="0" fontId="47" fillId="31" borderId="94" xfId="0" applyFont="1" applyFill="1" applyBorder="1" applyAlignment="1" applyProtection="1">
      <alignment horizontal="center" vertical="center" wrapText="1"/>
    </xf>
    <xf numFmtId="0" fontId="47" fillId="31" borderId="95"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0" fontId="1" fillId="0" borderId="26" xfId="0" applyFont="1" applyFill="1" applyBorder="1" applyAlignment="1" applyProtection="1">
      <alignment horizontal="justify" vertical="center" wrapText="1"/>
      <protection locked="0"/>
    </xf>
    <xf numFmtId="0" fontId="40" fillId="0" borderId="26" xfId="0" applyFont="1" applyFill="1" applyBorder="1" applyAlignment="1" applyProtection="1">
      <alignment horizontal="left" vertical="top" wrapText="1"/>
      <protection locked="0"/>
    </xf>
    <xf numFmtId="0" fontId="1" fillId="25" borderId="44" xfId="0" applyFont="1" applyFill="1" applyBorder="1" applyAlignment="1">
      <alignment horizontal="center" vertical="center" wrapText="1"/>
    </xf>
    <xf numFmtId="0" fontId="1" fillId="25" borderId="45" xfId="0" applyFont="1" applyFill="1" applyBorder="1" applyAlignment="1">
      <alignment horizontal="center" vertical="center" wrapText="1"/>
    </xf>
    <xf numFmtId="0" fontId="1" fillId="25" borderId="47" xfId="0" applyFont="1" applyFill="1" applyBorder="1" applyAlignment="1">
      <alignment horizontal="center" vertical="center" wrapText="1"/>
    </xf>
    <xf numFmtId="0" fontId="2" fillId="25" borderId="9" xfId="32" applyFont="1" applyFill="1" applyBorder="1" applyAlignment="1" applyProtection="1">
      <alignment horizontal="center" vertical="center"/>
      <protection locked="0"/>
    </xf>
    <xf numFmtId="0" fontId="2" fillId="25" borderId="25" xfId="32" applyFont="1" applyFill="1" applyBorder="1" applyAlignment="1" applyProtection="1">
      <alignment horizontal="center" vertical="center"/>
      <protection locked="0"/>
    </xf>
    <xf numFmtId="0" fontId="2" fillId="25" borderId="30" xfId="32" applyFont="1" applyFill="1" applyBorder="1" applyAlignment="1" applyProtection="1">
      <alignment horizontal="center" vertical="center"/>
      <protection locked="0"/>
    </xf>
    <xf numFmtId="0" fontId="1" fillId="0" borderId="21" xfId="0" applyFont="1" applyFill="1" applyBorder="1" applyAlignment="1" applyProtection="1">
      <alignment horizontal="center" vertical="center" wrapText="1"/>
    </xf>
    <xf numFmtId="0" fontId="1" fillId="0" borderId="14" xfId="0" applyFont="1" applyFill="1" applyBorder="1" applyAlignment="1" applyProtection="1">
      <alignment horizontal="center" vertical="center" wrapText="1"/>
    </xf>
    <xf numFmtId="0" fontId="47" fillId="31" borderId="48" xfId="0" applyFont="1" applyFill="1" applyBorder="1" applyAlignment="1" applyProtection="1">
      <alignment horizontal="center" vertical="center" wrapText="1"/>
    </xf>
    <xf numFmtId="0" fontId="47" fillId="31" borderId="97" xfId="0" applyFont="1" applyFill="1" applyBorder="1" applyAlignment="1" applyProtection="1">
      <alignment horizontal="center" vertical="center" wrapText="1"/>
    </xf>
    <xf numFmtId="0" fontId="47" fillId="31" borderId="23" xfId="0" applyFont="1" applyFill="1" applyBorder="1" applyAlignment="1" applyProtection="1">
      <alignment horizontal="center" vertical="center" wrapText="1"/>
    </xf>
    <xf numFmtId="0" fontId="47" fillId="31" borderId="19" xfId="0" applyFont="1" applyFill="1" applyBorder="1" applyAlignment="1" applyProtection="1">
      <alignment horizontal="center" vertical="center" wrapText="1"/>
    </xf>
    <xf numFmtId="0" fontId="47" fillId="31" borderId="17" xfId="0" applyFont="1" applyFill="1" applyBorder="1" applyAlignment="1" applyProtection="1">
      <alignment horizontal="center" vertical="center" wrapText="1"/>
    </xf>
    <xf numFmtId="0" fontId="47" fillId="31" borderId="18" xfId="0" applyFont="1" applyFill="1" applyBorder="1" applyAlignment="1" applyProtection="1">
      <alignment horizontal="center" vertical="center" wrapText="1"/>
    </xf>
    <xf numFmtId="10" fontId="2" fillId="29" borderId="28" xfId="0" applyNumberFormat="1" applyFont="1" applyFill="1" applyBorder="1" applyAlignment="1" applyProtection="1">
      <alignment horizontal="center" vertical="center" wrapText="1"/>
    </xf>
    <xf numFmtId="10" fontId="2" fillId="29" borderId="17" xfId="0" applyNumberFormat="1" applyFont="1" applyFill="1" applyBorder="1" applyAlignment="1" applyProtection="1">
      <alignment horizontal="center" vertical="center" wrapText="1"/>
    </xf>
    <xf numFmtId="10" fontId="2" fillId="29" borderId="95" xfId="0" applyNumberFormat="1" applyFont="1" applyFill="1" applyBorder="1" applyAlignment="1" applyProtection="1">
      <alignment horizontal="center" vertical="center" wrapText="1"/>
    </xf>
    <xf numFmtId="10" fontId="2" fillId="29" borderId="62" xfId="0" applyNumberFormat="1" applyFont="1" applyFill="1" applyBorder="1" applyAlignment="1" applyProtection="1">
      <alignment horizontal="center" vertical="center" wrapText="1"/>
    </xf>
    <xf numFmtId="0" fontId="1" fillId="0" borderId="28" xfId="0" applyFont="1" applyFill="1" applyBorder="1" applyAlignment="1" applyProtection="1">
      <alignment horizontal="justify" vertical="top" wrapText="1"/>
      <protection locked="0"/>
    </xf>
    <xf numFmtId="0" fontId="1" fillId="0" borderId="96" xfId="0" applyFont="1" applyFill="1" applyBorder="1" applyAlignment="1" applyProtection="1">
      <alignment horizontal="justify" vertical="top" wrapText="1"/>
      <protection locked="0"/>
    </xf>
    <xf numFmtId="0" fontId="1" fillId="0" borderId="17" xfId="0" applyFont="1" applyFill="1" applyBorder="1" applyAlignment="1" applyProtection="1">
      <alignment horizontal="justify" vertical="top" wrapText="1"/>
      <protection locked="0"/>
    </xf>
    <xf numFmtId="0" fontId="1" fillId="0" borderId="18" xfId="0" applyFont="1" applyFill="1" applyBorder="1" applyAlignment="1" applyProtection="1">
      <alignment horizontal="justify" vertical="top" wrapText="1"/>
      <protection locked="0"/>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100">
    <dxf>
      <fill>
        <patternFill>
          <bgColor rgb="FFFFFF00"/>
        </patternFill>
      </fill>
    </dxf>
    <dxf>
      <fill>
        <patternFill>
          <bgColor rgb="FF00FF00"/>
        </patternFill>
      </fill>
    </dxf>
    <dxf>
      <fill>
        <patternFill>
          <bgColor rgb="FFFF0000"/>
        </patternFill>
      </fill>
    </dxf>
    <dxf>
      <fill>
        <patternFill>
          <bgColor theme="0" tint="-0.14996795556505021"/>
        </patternFill>
      </fill>
    </dxf>
    <dxf>
      <font>
        <color rgb="FFFF0000"/>
      </font>
    </dxf>
    <dxf>
      <font>
        <color rgb="FFFF0000"/>
      </font>
    </dxf>
    <dxf>
      <font>
        <color rgb="FFFF0000"/>
      </font>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rgb="FFFF0000"/>
      </font>
    </dxf>
    <dxf>
      <font>
        <color rgb="FFFF0000"/>
      </font>
    </dxf>
    <dxf>
      <font>
        <color rgb="FFFF0000"/>
      </font>
    </dxf>
    <dxf>
      <font>
        <color rgb="FFFF0000"/>
      </font>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theme="0" tint="-4.9989318521683403E-2"/>
        </patternFill>
      </fill>
    </dxf>
    <dxf>
      <fill>
        <patternFill>
          <bgColor rgb="FF00FF00"/>
        </patternFill>
      </fill>
    </dxf>
    <dxf>
      <fill>
        <patternFill>
          <bgColor rgb="FFFF0000"/>
        </patternFill>
      </fill>
    </dxf>
    <dxf>
      <fill>
        <patternFill>
          <bgColor theme="0" tint="-4.9989318521683403E-2"/>
        </patternFill>
      </fill>
    </dxf>
    <dxf>
      <fill>
        <patternFill>
          <bgColor rgb="FF00FF00"/>
        </patternFill>
      </fill>
    </dxf>
    <dxf>
      <fill>
        <patternFill>
          <bgColor rgb="FFFF0000"/>
        </patternFill>
      </fill>
    </dxf>
    <dxf>
      <fill>
        <patternFill>
          <bgColor theme="0" tint="-4.9989318521683403E-2"/>
        </patternFill>
      </fill>
    </dxf>
    <dxf>
      <fill>
        <patternFill>
          <bgColor rgb="FF00FF00"/>
        </patternFill>
      </fill>
    </dxf>
    <dxf>
      <fill>
        <patternFill>
          <bgColor rgb="FFFF0000"/>
        </patternFill>
      </fill>
    </dxf>
    <dxf>
      <fill>
        <patternFill>
          <bgColor theme="0" tint="-4.9989318521683403E-2"/>
        </patternFill>
      </fill>
    </dxf>
    <dxf>
      <fill>
        <patternFill>
          <bgColor rgb="FF00FF00"/>
        </patternFill>
      </fill>
    </dxf>
    <dxf>
      <fill>
        <patternFill>
          <bgColor rgb="FFFF0000"/>
        </patternFill>
      </fill>
    </dxf>
    <dxf>
      <fill>
        <patternFill>
          <bgColor theme="0" tint="-4.9989318521683403E-2"/>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ont>
        <color rgb="FFFF0000"/>
      </font>
    </dxf>
    <dxf>
      <font>
        <color rgb="FFFF0000"/>
      </font>
    </dxf>
    <dxf>
      <font>
        <color rgb="FFFF0000"/>
      </font>
    </dxf>
    <dxf>
      <font>
        <color rgb="FFFF0000"/>
      </font>
    </dxf>
    <dxf>
      <fill>
        <patternFill>
          <bgColor rgb="FFFFFF00"/>
        </patternFill>
      </fill>
    </dxf>
    <dxf>
      <fill>
        <patternFill>
          <bgColor rgb="FF00FF00"/>
        </patternFill>
      </fill>
    </dxf>
    <dxf>
      <fill>
        <patternFill>
          <bgColor rgb="FFFF0000"/>
        </patternFill>
      </fill>
    </dxf>
    <dxf>
      <fill>
        <patternFill>
          <bgColor theme="0" tint="-4.9989318521683403E-2"/>
        </patternFill>
      </fill>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00FF00"/>
        </patternFill>
      </fill>
    </dxf>
    <dxf>
      <fill>
        <patternFill>
          <bgColor rgb="FFFF0000"/>
        </patternFill>
      </fill>
    </dxf>
    <dxf>
      <fill>
        <patternFill>
          <bgColor theme="0" tint="-4.9989318521683403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Encuesta!$C$49</c:f>
              <c:strCache>
                <c:ptCount val="1"/>
                <c:pt idx="0">
                  <c:v>RESULTADO</c:v>
                </c:pt>
              </c:strCache>
            </c:strRef>
          </c:tx>
          <c:invertIfNegative val="0"/>
          <c:cat>
            <c:strRef>
              <c:f>(Encuesta!$F$48,Encuesta!$I$48,Encuesta!$L$48,Encuesta!$O$48,Encuesta!$P$48)</c:f>
              <c:strCache>
                <c:ptCount val="5"/>
                <c:pt idx="0">
                  <c:v>MAR</c:v>
                </c:pt>
                <c:pt idx="1">
                  <c:v>JUN</c:v>
                </c:pt>
                <c:pt idx="2">
                  <c:v>SEP</c:v>
                </c:pt>
                <c:pt idx="3">
                  <c:v>DIC</c:v>
                </c:pt>
                <c:pt idx="4">
                  <c:v>PROMEDIO</c:v>
                </c:pt>
              </c:strCache>
            </c:strRef>
          </c:cat>
          <c:val>
            <c:numRef>
              <c:f>(Encuesta!$F$49,Encuesta!$I$49,Encuesta!$L$49,Encuesta!$O$49,Encuesta!$P$49)</c:f>
              <c:numCache>
                <c:formatCode>0.0%</c:formatCode>
                <c:ptCount val="5"/>
                <c:pt idx="0">
                  <c:v>0.99122807017543857</c:v>
                </c:pt>
                <c:pt idx="1">
                  <c:v>0.96296296296296291</c:v>
                </c:pt>
                <c:pt idx="2">
                  <c:v>0.96747967479674801</c:v>
                </c:pt>
                <c:pt idx="3">
                  <c:v>1.0178571428571428</c:v>
                </c:pt>
                <c:pt idx="4">
                  <c:v>0.98004987531172072</c:v>
                </c:pt>
              </c:numCache>
            </c:numRef>
          </c:val>
          <c:extLst>
            <c:ext xmlns:c16="http://schemas.microsoft.com/office/drawing/2014/chart" uri="{C3380CC4-5D6E-409C-BE32-E72D297353CC}">
              <c16:uniqueId val="{00000000-245A-426B-BE6F-8BCF0D73438E}"/>
            </c:ext>
          </c:extLst>
        </c:ser>
        <c:dLbls>
          <c:showLegendKey val="0"/>
          <c:showVal val="0"/>
          <c:showCatName val="0"/>
          <c:showSerName val="0"/>
          <c:showPercent val="0"/>
          <c:showBubbleSize val="0"/>
        </c:dLbls>
        <c:gapWidth val="75"/>
        <c:axId val="301945304"/>
        <c:axId val="1"/>
      </c:barChart>
      <c:lineChart>
        <c:grouping val="standard"/>
        <c:varyColors val="0"/>
        <c:ser>
          <c:idx val="1"/>
          <c:order val="1"/>
          <c:tx>
            <c:v>META</c:v>
          </c:tx>
          <c:marker>
            <c:symbol val="none"/>
          </c:marker>
          <c:cat>
            <c:strRef>
              <c:f>(Encuesta!$F$48,Encuesta!$I$48,Encuesta!$L$48,Encuesta!$O$48,Encuesta!$P$48)</c:f>
              <c:strCache>
                <c:ptCount val="5"/>
                <c:pt idx="0">
                  <c:v>MAR</c:v>
                </c:pt>
                <c:pt idx="1">
                  <c:v>JUN</c:v>
                </c:pt>
                <c:pt idx="2">
                  <c:v>SEP</c:v>
                </c:pt>
                <c:pt idx="3">
                  <c:v>DIC</c:v>
                </c:pt>
                <c:pt idx="4">
                  <c:v>PROMEDIO</c:v>
                </c:pt>
              </c:strCache>
            </c:strRef>
          </c:cat>
          <c:val>
            <c:numRef>
              <c:f>(Encuesta!$F$50,Encuesta!$I$50,Encuesta!$L$50,Encuesta!$O$50,Encuesta!$P$50)</c:f>
              <c:numCache>
                <c:formatCode>0%</c:formatCode>
                <c:ptCount val="5"/>
                <c:pt idx="0">
                  <c:v>0.95</c:v>
                </c:pt>
                <c:pt idx="1">
                  <c:v>0.95</c:v>
                </c:pt>
                <c:pt idx="2">
                  <c:v>0.95</c:v>
                </c:pt>
                <c:pt idx="3">
                  <c:v>0.95</c:v>
                </c:pt>
                <c:pt idx="4">
                  <c:v>0.95</c:v>
                </c:pt>
              </c:numCache>
            </c:numRef>
          </c:val>
          <c:smooth val="0"/>
          <c:extLst>
            <c:ext xmlns:c16="http://schemas.microsoft.com/office/drawing/2014/chart" uri="{C3380CC4-5D6E-409C-BE32-E72D297353CC}">
              <c16:uniqueId val="{00000001-245A-426B-BE6F-8BCF0D73438E}"/>
            </c:ext>
          </c:extLst>
        </c:ser>
        <c:dLbls>
          <c:showLegendKey val="0"/>
          <c:showVal val="0"/>
          <c:showCatName val="0"/>
          <c:showSerName val="0"/>
          <c:showPercent val="0"/>
          <c:showBubbleSize val="0"/>
        </c:dLbls>
        <c:marker val="1"/>
        <c:smooth val="0"/>
        <c:axId val="301945304"/>
        <c:axId val="1"/>
      </c:lineChart>
      <c:catAx>
        <c:axId val="30194530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301945304"/>
        <c:crosses val="autoZero"/>
        <c:crossBetween val="between"/>
      </c:valAx>
    </c:plotArea>
    <c:legend>
      <c:legendPos val="r"/>
      <c:layout>
        <c:manualLayout>
          <c:xMode val="edge"/>
          <c:yMode val="edge"/>
          <c:wMode val="edge"/>
          <c:hMode val="edge"/>
          <c:x val="0.35532443015388737"/>
          <c:y val="0.87398700162479692"/>
          <c:w val="0.64120442601287364"/>
          <c:h val="0.96341832270966132"/>
        </c:manualLayout>
      </c:layout>
      <c:overlay val="0"/>
      <c:txPr>
        <a:bodyPr/>
        <a:lstStyle/>
        <a:p>
          <a:pPr>
            <a:defRPr sz="3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Almacen!$C$49</c:f>
              <c:strCache>
                <c:ptCount val="1"/>
                <c:pt idx="0">
                  <c:v>RESULTADO</c:v>
                </c:pt>
              </c:strCache>
            </c:strRef>
          </c:tx>
          <c:invertIfNegative val="0"/>
          <c:cat>
            <c:strRef>
              <c:f>(Almacen!$F$48,Almacen!$I$48,Almacen!$L$48,Almacen!$O$48,Almacen!$P$48)</c:f>
              <c:strCache>
                <c:ptCount val="5"/>
                <c:pt idx="0">
                  <c:v>MAR</c:v>
                </c:pt>
                <c:pt idx="1">
                  <c:v>JUN</c:v>
                </c:pt>
                <c:pt idx="2">
                  <c:v>SEP</c:v>
                </c:pt>
                <c:pt idx="3">
                  <c:v>DIC</c:v>
                </c:pt>
                <c:pt idx="4">
                  <c:v>PROMEDIO</c:v>
                </c:pt>
              </c:strCache>
            </c:strRef>
          </c:cat>
          <c:val>
            <c:numRef>
              <c:f>(Almacen!$F$49,Almacen!$I$49,Almacen!$L$49,Almacen!$O$49,Almacen!$P$49)</c:f>
              <c:numCache>
                <c:formatCode>0.0%</c:formatCode>
                <c:ptCount val="5"/>
                <c:pt idx="0">
                  <c:v>1</c:v>
                </c:pt>
                <c:pt idx="1">
                  <c:v>1</c:v>
                </c:pt>
                <c:pt idx="2">
                  <c:v>1</c:v>
                </c:pt>
                <c:pt idx="3">
                  <c:v>1</c:v>
                </c:pt>
                <c:pt idx="4">
                  <c:v>0.98004987531172072</c:v>
                </c:pt>
              </c:numCache>
            </c:numRef>
          </c:val>
          <c:extLst>
            <c:ext xmlns:c16="http://schemas.microsoft.com/office/drawing/2014/chart" uri="{C3380CC4-5D6E-409C-BE32-E72D297353CC}">
              <c16:uniqueId val="{00000000-E9D0-4E17-B767-E19E02F27790}"/>
            </c:ext>
          </c:extLst>
        </c:ser>
        <c:dLbls>
          <c:showLegendKey val="0"/>
          <c:showVal val="0"/>
          <c:showCatName val="0"/>
          <c:showSerName val="0"/>
          <c:showPercent val="0"/>
          <c:showBubbleSize val="0"/>
        </c:dLbls>
        <c:gapWidth val="150"/>
        <c:axId val="473303744"/>
        <c:axId val="1"/>
      </c:barChart>
      <c:lineChart>
        <c:grouping val="standard"/>
        <c:varyColors val="0"/>
        <c:ser>
          <c:idx val="1"/>
          <c:order val="1"/>
          <c:tx>
            <c:v>META</c:v>
          </c:tx>
          <c:marker>
            <c:symbol val="none"/>
          </c:marker>
          <c:cat>
            <c:strRef>
              <c:f>(Almacen!$F$48,Almacen!$I$48,Almacen!$L$48,Almacen!$O$48,Almacen!$P$48)</c:f>
              <c:strCache>
                <c:ptCount val="5"/>
                <c:pt idx="0">
                  <c:v>MAR</c:v>
                </c:pt>
                <c:pt idx="1">
                  <c:v>JUN</c:v>
                </c:pt>
                <c:pt idx="2">
                  <c:v>SEP</c:v>
                </c:pt>
                <c:pt idx="3">
                  <c:v>DIC</c:v>
                </c:pt>
                <c:pt idx="4">
                  <c:v>PROMEDIO</c:v>
                </c:pt>
              </c:strCache>
            </c:strRef>
          </c:cat>
          <c:val>
            <c:numRef>
              <c:f>(Almacen!$F$50,Almacen!$I$50,Almacen!$L$50,Almacen!$O$50,Almacen!$P$50)</c:f>
              <c:numCache>
                <c:formatCode>0%</c:formatCode>
                <c:ptCount val="5"/>
                <c:pt idx="0">
                  <c:v>0.95</c:v>
                </c:pt>
                <c:pt idx="1">
                  <c:v>0.95</c:v>
                </c:pt>
                <c:pt idx="2">
                  <c:v>0.95</c:v>
                </c:pt>
                <c:pt idx="3">
                  <c:v>0.95</c:v>
                </c:pt>
                <c:pt idx="4">
                  <c:v>0.95</c:v>
                </c:pt>
              </c:numCache>
            </c:numRef>
          </c:val>
          <c:smooth val="0"/>
          <c:extLst>
            <c:ext xmlns:c16="http://schemas.microsoft.com/office/drawing/2014/chart" uri="{C3380CC4-5D6E-409C-BE32-E72D297353CC}">
              <c16:uniqueId val="{00000001-E9D0-4E17-B767-E19E02F27790}"/>
            </c:ext>
          </c:extLst>
        </c:ser>
        <c:dLbls>
          <c:showLegendKey val="0"/>
          <c:showVal val="0"/>
          <c:showCatName val="0"/>
          <c:showSerName val="0"/>
          <c:showPercent val="0"/>
          <c:showBubbleSize val="0"/>
        </c:dLbls>
        <c:marker val="1"/>
        <c:smooth val="0"/>
        <c:axId val="473303744"/>
        <c:axId val="1"/>
      </c:lineChart>
      <c:catAx>
        <c:axId val="47330374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73303744"/>
        <c:crosses val="autoZero"/>
        <c:crossBetween val="between"/>
      </c:valAx>
    </c:plotArea>
    <c:legend>
      <c:legendPos val="r"/>
      <c:layout>
        <c:manualLayout>
          <c:xMode val="edge"/>
          <c:yMode val="edge"/>
          <c:wMode val="edge"/>
          <c:hMode val="edge"/>
          <c:x val="0.88126014205428316"/>
          <c:y val="0.43496105325543982"/>
          <c:w val="0.97997266746792167"/>
          <c:h val="0.5487824908983151"/>
        </c:manualLayout>
      </c:layout>
      <c:overlay val="0"/>
      <c:txPr>
        <a:bodyPr/>
        <a:lstStyle/>
        <a:p>
          <a:pPr>
            <a:defRPr sz="3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Mantenimiento!$C$49</c:f>
              <c:strCache>
                <c:ptCount val="1"/>
                <c:pt idx="0">
                  <c:v>RESULTADO</c:v>
                </c:pt>
              </c:strCache>
            </c:strRef>
          </c:tx>
          <c:invertIfNegative val="0"/>
          <c:cat>
            <c:strRef>
              <c:f>(Mantenimiento!$F$48,Mantenimiento!$I$48,Mantenimiento!$L$48,Mantenimiento!$O$48,Mantenimiento!$P$48)</c:f>
              <c:strCache>
                <c:ptCount val="5"/>
                <c:pt idx="0">
                  <c:v>MAR</c:v>
                </c:pt>
                <c:pt idx="1">
                  <c:v>JUN</c:v>
                </c:pt>
                <c:pt idx="2">
                  <c:v>SEP</c:v>
                </c:pt>
                <c:pt idx="3">
                  <c:v>DIC</c:v>
                </c:pt>
                <c:pt idx="4">
                  <c:v>PROMEDIO</c:v>
                </c:pt>
              </c:strCache>
            </c:strRef>
          </c:cat>
          <c:val>
            <c:numRef>
              <c:f>(Mantenimiento!$F$49,Mantenimiento!$I$49,Mantenimiento!$L$49,Mantenimiento!$O$49,Mantenimiento!$P$49)</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0-37FB-4CF6-B135-D098B03CCE22}"/>
            </c:ext>
          </c:extLst>
        </c:ser>
        <c:dLbls>
          <c:showLegendKey val="0"/>
          <c:showVal val="0"/>
          <c:showCatName val="0"/>
          <c:showSerName val="0"/>
          <c:showPercent val="0"/>
          <c:showBubbleSize val="0"/>
        </c:dLbls>
        <c:gapWidth val="150"/>
        <c:axId val="472446008"/>
        <c:axId val="1"/>
      </c:barChart>
      <c:lineChart>
        <c:grouping val="standard"/>
        <c:varyColors val="0"/>
        <c:ser>
          <c:idx val="1"/>
          <c:order val="1"/>
          <c:tx>
            <c:v>META</c:v>
          </c:tx>
          <c:marker>
            <c:symbol val="none"/>
          </c:marker>
          <c:cat>
            <c:strRef>
              <c:f>(Mantenimiento!$F$48,Mantenimiento!$I$48,Mantenimiento!$L$48,Mantenimiento!$O$48,Mantenimiento!$P$48)</c:f>
              <c:strCache>
                <c:ptCount val="5"/>
                <c:pt idx="0">
                  <c:v>MAR</c:v>
                </c:pt>
                <c:pt idx="1">
                  <c:v>JUN</c:v>
                </c:pt>
                <c:pt idx="2">
                  <c:v>SEP</c:v>
                </c:pt>
                <c:pt idx="3">
                  <c:v>DIC</c:v>
                </c:pt>
                <c:pt idx="4">
                  <c:v>PROMEDIO</c:v>
                </c:pt>
              </c:strCache>
            </c:strRef>
          </c:cat>
          <c:val>
            <c:numRef>
              <c:f>(Mantenimiento!$F$50,Mantenimiento!$I$50,Mantenimiento!$L$50,Mantenimiento!$O$50,Mantenimiento!$P$50)</c:f>
              <c:numCache>
                <c:formatCode>0%</c:formatCode>
                <c:ptCount val="5"/>
                <c:pt idx="0">
                  <c:v>0.95</c:v>
                </c:pt>
                <c:pt idx="1">
                  <c:v>0.95</c:v>
                </c:pt>
                <c:pt idx="2">
                  <c:v>0.95</c:v>
                </c:pt>
                <c:pt idx="3">
                  <c:v>0.95</c:v>
                </c:pt>
                <c:pt idx="4">
                  <c:v>0.95</c:v>
                </c:pt>
              </c:numCache>
            </c:numRef>
          </c:val>
          <c:smooth val="0"/>
          <c:extLst>
            <c:ext xmlns:c16="http://schemas.microsoft.com/office/drawing/2014/chart" uri="{C3380CC4-5D6E-409C-BE32-E72D297353CC}">
              <c16:uniqueId val="{00000001-37FB-4CF6-B135-D098B03CCE22}"/>
            </c:ext>
          </c:extLst>
        </c:ser>
        <c:dLbls>
          <c:showLegendKey val="0"/>
          <c:showVal val="0"/>
          <c:showCatName val="0"/>
          <c:showSerName val="0"/>
          <c:showPercent val="0"/>
          <c:showBubbleSize val="0"/>
        </c:dLbls>
        <c:marker val="1"/>
        <c:smooth val="0"/>
        <c:axId val="472446008"/>
        <c:axId val="1"/>
      </c:lineChart>
      <c:catAx>
        <c:axId val="47244600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72446008"/>
        <c:crosses val="autoZero"/>
        <c:crossBetween val="between"/>
      </c:valAx>
    </c:plotArea>
    <c:legend>
      <c:legendPos val="r"/>
      <c:layout>
        <c:manualLayout>
          <c:xMode val="edge"/>
          <c:yMode val="edge"/>
          <c:wMode val="edge"/>
          <c:hMode val="edge"/>
          <c:x val="0.88355289649929125"/>
          <c:y val="0.4268308128150648"/>
          <c:w val="0.98398973054132421"/>
          <c:h val="0.54471732700079156"/>
        </c:manualLayout>
      </c:layout>
      <c:overlay val="0"/>
      <c:txPr>
        <a:bodyPr/>
        <a:lstStyle/>
        <a:p>
          <a:pPr>
            <a:defRPr sz="3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Requerimiento!$C$49</c:f>
              <c:strCache>
                <c:ptCount val="1"/>
                <c:pt idx="0">
                  <c:v>RESULTADO</c:v>
                </c:pt>
              </c:strCache>
            </c:strRef>
          </c:tx>
          <c:invertIfNegative val="0"/>
          <c:cat>
            <c:strRef>
              <c:f>(Requerimiento!$F$48,Requerimiento!$I$48,Requerimiento!$L$48,Requerimiento!$O$48,Requerimiento!$P$48)</c:f>
              <c:strCache>
                <c:ptCount val="5"/>
                <c:pt idx="0">
                  <c:v>MAR</c:v>
                </c:pt>
                <c:pt idx="1">
                  <c:v>JUN</c:v>
                </c:pt>
                <c:pt idx="2">
                  <c:v>SEP</c:v>
                </c:pt>
                <c:pt idx="3">
                  <c:v>DIC</c:v>
                </c:pt>
                <c:pt idx="4">
                  <c:v>PROMEDIO</c:v>
                </c:pt>
              </c:strCache>
            </c:strRef>
          </c:cat>
          <c:val>
            <c:numRef>
              <c:f>(Requerimiento!$F$49,Requerimiento!$I$49,Requerimiento!$L$49,Requerimiento!$O$49,Requerimiento!$P$49)</c:f>
              <c:numCache>
                <c:formatCode>0.0%</c:formatCode>
                <c:ptCount val="5"/>
                <c:pt idx="0">
                  <c:v>0.99659863945578231</c:v>
                </c:pt>
                <c:pt idx="1">
                  <c:v>0.97692307692307689</c:v>
                </c:pt>
                <c:pt idx="2">
                  <c:v>1</c:v>
                </c:pt>
                <c:pt idx="3">
                  <c:v>0.99456521739130432</c:v>
                </c:pt>
                <c:pt idx="4">
                  <c:v>0.99184505606523954</c:v>
                </c:pt>
              </c:numCache>
            </c:numRef>
          </c:val>
          <c:extLst>
            <c:ext xmlns:c16="http://schemas.microsoft.com/office/drawing/2014/chart" uri="{C3380CC4-5D6E-409C-BE32-E72D297353CC}">
              <c16:uniqueId val="{00000000-8991-4922-82F3-F5970A20BA41}"/>
            </c:ext>
          </c:extLst>
        </c:ser>
        <c:dLbls>
          <c:showLegendKey val="0"/>
          <c:showVal val="0"/>
          <c:showCatName val="0"/>
          <c:showSerName val="0"/>
          <c:showPercent val="0"/>
          <c:showBubbleSize val="0"/>
        </c:dLbls>
        <c:gapWidth val="150"/>
        <c:axId val="472447976"/>
        <c:axId val="1"/>
      </c:barChart>
      <c:lineChart>
        <c:grouping val="standard"/>
        <c:varyColors val="0"/>
        <c:ser>
          <c:idx val="1"/>
          <c:order val="1"/>
          <c:tx>
            <c:v>META</c:v>
          </c:tx>
          <c:marker>
            <c:symbol val="none"/>
          </c:marker>
          <c:cat>
            <c:strRef>
              <c:f>(Requerimiento!$F$48,Requerimiento!$I$48,Requerimiento!$L$48,Requerimiento!$O$48,Requerimiento!$P$48)</c:f>
              <c:strCache>
                <c:ptCount val="5"/>
                <c:pt idx="0">
                  <c:v>MAR</c:v>
                </c:pt>
                <c:pt idx="1">
                  <c:v>JUN</c:v>
                </c:pt>
                <c:pt idx="2">
                  <c:v>SEP</c:v>
                </c:pt>
                <c:pt idx="3">
                  <c:v>DIC</c:v>
                </c:pt>
                <c:pt idx="4">
                  <c:v>PROMEDIO</c:v>
                </c:pt>
              </c:strCache>
            </c:strRef>
          </c:cat>
          <c:val>
            <c:numRef>
              <c:f>(Requerimiento!$F$50,Requerimiento!$I$50,Requerimiento!$L$50,Requerimiento!$O$50,Requerimiento!$P$50)</c:f>
              <c:numCache>
                <c:formatCode>0%</c:formatCode>
                <c:ptCount val="5"/>
                <c:pt idx="0">
                  <c:v>0.95</c:v>
                </c:pt>
                <c:pt idx="1">
                  <c:v>0.95</c:v>
                </c:pt>
                <c:pt idx="2">
                  <c:v>0.95</c:v>
                </c:pt>
                <c:pt idx="3">
                  <c:v>0.95</c:v>
                </c:pt>
                <c:pt idx="4">
                  <c:v>0.95</c:v>
                </c:pt>
              </c:numCache>
            </c:numRef>
          </c:val>
          <c:smooth val="0"/>
          <c:extLst>
            <c:ext xmlns:c16="http://schemas.microsoft.com/office/drawing/2014/chart" uri="{C3380CC4-5D6E-409C-BE32-E72D297353CC}">
              <c16:uniqueId val="{00000001-8991-4922-82F3-F5970A20BA41}"/>
            </c:ext>
          </c:extLst>
        </c:ser>
        <c:dLbls>
          <c:showLegendKey val="0"/>
          <c:showVal val="0"/>
          <c:showCatName val="0"/>
          <c:showSerName val="0"/>
          <c:showPercent val="0"/>
          <c:showBubbleSize val="0"/>
        </c:dLbls>
        <c:marker val="1"/>
        <c:smooth val="0"/>
        <c:axId val="472447976"/>
        <c:axId val="1"/>
      </c:lineChart>
      <c:catAx>
        <c:axId val="47244797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72447976"/>
        <c:crosses val="autoZero"/>
        <c:crossBetween val="between"/>
      </c:valAx>
    </c:plotArea>
    <c:legend>
      <c:legendPos val="r"/>
      <c:layout>
        <c:manualLayout>
          <c:xMode val="edge"/>
          <c:yMode val="edge"/>
          <c:x val="0.88984398409426291"/>
          <c:y val="0.43902609734758763"/>
          <c:w val="9.5851366218707601E-2"/>
          <c:h val="0.11788703241363124"/>
        </c:manualLayout>
      </c:layout>
      <c:overlay val="0"/>
      <c:txPr>
        <a:bodyPr/>
        <a:lstStyle/>
        <a:p>
          <a:pPr>
            <a:defRPr sz="3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465"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17891" name="Group 1"/>
        <xdr:cNvGrpSpPr>
          <a:grpSpLocks/>
        </xdr:cNvGrpSpPr>
      </xdr:nvGrpSpPr>
      <xdr:grpSpPr bwMode="auto">
        <a:xfrm>
          <a:off x="3705225" y="104775"/>
          <a:ext cx="0" cy="428625"/>
          <a:chOff x="5362575" y="104775"/>
          <a:chExt cx="0" cy="314325"/>
        </a:xfrm>
      </xdr:grpSpPr>
      <xdr:sp macro="" textlink="">
        <xdr:nvSpPr>
          <xdr:cNvPr id="51793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86395907-2657-4E06-BD46-E9A80D44E9B7}"/>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7892" name="Group 15"/>
        <xdr:cNvGrpSpPr>
          <a:grpSpLocks/>
        </xdr:cNvGrpSpPr>
      </xdr:nvGrpSpPr>
      <xdr:grpSpPr bwMode="auto">
        <a:xfrm>
          <a:off x="3705225" y="104775"/>
          <a:ext cx="0" cy="428625"/>
          <a:chOff x="5362575" y="104775"/>
          <a:chExt cx="0" cy="314325"/>
        </a:xfrm>
      </xdr:grpSpPr>
      <xdr:sp macro="" textlink="">
        <xdr:nvSpPr>
          <xdr:cNvPr id="51793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F0CD99F5-1649-4E3C-9C3D-EA8C288B84FD}"/>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7893" name="Group 1"/>
        <xdr:cNvGrpSpPr>
          <a:grpSpLocks/>
        </xdr:cNvGrpSpPr>
      </xdr:nvGrpSpPr>
      <xdr:grpSpPr bwMode="auto">
        <a:xfrm>
          <a:off x="3705225" y="104775"/>
          <a:ext cx="0" cy="428625"/>
          <a:chOff x="5362575" y="104775"/>
          <a:chExt cx="0" cy="314325"/>
        </a:xfrm>
      </xdr:grpSpPr>
      <xdr:sp macro="" textlink="">
        <xdr:nvSpPr>
          <xdr:cNvPr id="51793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BEC87DB7-7280-49F6-8ECC-CC51CC0F824F}"/>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7894" name="Group 15"/>
        <xdr:cNvGrpSpPr>
          <a:grpSpLocks/>
        </xdr:cNvGrpSpPr>
      </xdr:nvGrpSpPr>
      <xdr:grpSpPr bwMode="auto">
        <a:xfrm>
          <a:off x="3705225" y="104775"/>
          <a:ext cx="0" cy="428625"/>
          <a:chOff x="5362575" y="104775"/>
          <a:chExt cx="0" cy="314325"/>
        </a:xfrm>
      </xdr:grpSpPr>
      <xdr:sp macro="" textlink="">
        <xdr:nvSpPr>
          <xdr:cNvPr id="51792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5E64965D-FFD4-4EBC-8526-CA936894AC46}"/>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7895" name="Group 1"/>
        <xdr:cNvGrpSpPr>
          <a:grpSpLocks/>
        </xdr:cNvGrpSpPr>
      </xdr:nvGrpSpPr>
      <xdr:grpSpPr bwMode="auto">
        <a:xfrm>
          <a:off x="3705225" y="104775"/>
          <a:ext cx="0" cy="428625"/>
          <a:chOff x="7950200" y="104775"/>
          <a:chExt cx="0" cy="314325"/>
        </a:xfrm>
      </xdr:grpSpPr>
      <xdr:sp macro="" textlink="">
        <xdr:nvSpPr>
          <xdr:cNvPr id="51792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B1174754-2097-4C21-8FA2-9564510F7EDB}"/>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7896" name="Group 1"/>
        <xdr:cNvGrpSpPr>
          <a:grpSpLocks/>
        </xdr:cNvGrpSpPr>
      </xdr:nvGrpSpPr>
      <xdr:grpSpPr bwMode="auto">
        <a:xfrm>
          <a:off x="3705225" y="104775"/>
          <a:ext cx="0" cy="428625"/>
          <a:chOff x="5362575" y="104775"/>
          <a:chExt cx="0" cy="314325"/>
        </a:xfrm>
      </xdr:grpSpPr>
      <xdr:sp macro="" textlink="">
        <xdr:nvSpPr>
          <xdr:cNvPr id="51792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69DA8F67-2D4F-4123-BD98-3CA0AE05008B}"/>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7897" name="Group 15"/>
        <xdr:cNvGrpSpPr>
          <a:grpSpLocks/>
        </xdr:cNvGrpSpPr>
      </xdr:nvGrpSpPr>
      <xdr:grpSpPr bwMode="auto">
        <a:xfrm>
          <a:off x="3705225" y="104775"/>
          <a:ext cx="0" cy="428625"/>
          <a:chOff x="5362575" y="104775"/>
          <a:chExt cx="0" cy="314325"/>
        </a:xfrm>
      </xdr:grpSpPr>
      <xdr:sp macro="" textlink="">
        <xdr:nvSpPr>
          <xdr:cNvPr id="51792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8C0D71DC-16E0-4426-A575-2D91A083943F}"/>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7898" name="Group 1"/>
        <xdr:cNvGrpSpPr>
          <a:grpSpLocks/>
        </xdr:cNvGrpSpPr>
      </xdr:nvGrpSpPr>
      <xdr:grpSpPr bwMode="auto">
        <a:xfrm>
          <a:off x="3705225" y="104775"/>
          <a:ext cx="0" cy="428625"/>
          <a:chOff x="5362575" y="104775"/>
          <a:chExt cx="0" cy="314325"/>
        </a:xfrm>
      </xdr:grpSpPr>
      <xdr:sp macro="" textlink="">
        <xdr:nvSpPr>
          <xdr:cNvPr id="51792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4E7804E0-EDE4-4F4D-94C9-EBEC6534D8C8}"/>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7899" name="Group 15"/>
        <xdr:cNvGrpSpPr>
          <a:grpSpLocks/>
        </xdr:cNvGrpSpPr>
      </xdr:nvGrpSpPr>
      <xdr:grpSpPr bwMode="auto">
        <a:xfrm>
          <a:off x="3705225" y="104775"/>
          <a:ext cx="0" cy="428625"/>
          <a:chOff x="5362575" y="104775"/>
          <a:chExt cx="0" cy="314325"/>
        </a:xfrm>
      </xdr:grpSpPr>
      <xdr:sp macro="" textlink="">
        <xdr:nvSpPr>
          <xdr:cNvPr id="51791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31BD5312-69BD-44C1-AF7A-60CFDB542B00}"/>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7900" name="Group 1"/>
        <xdr:cNvGrpSpPr>
          <a:grpSpLocks/>
        </xdr:cNvGrpSpPr>
      </xdr:nvGrpSpPr>
      <xdr:grpSpPr bwMode="auto">
        <a:xfrm>
          <a:off x="3705225" y="104775"/>
          <a:ext cx="0" cy="428625"/>
          <a:chOff x="7950200" y="104775"/>
          <a:chExt cx="0" cy="314325"/>
        </a:xfrm>
      </xdr:grpSpPr>
      <xdr:sp macro="" textlink="">
        <xdr:nvSpPr>
          <xdr:cNvPr id="51791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C4E0820A-5617-4325-9CCD-746CA86186A5}"/>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7901" name="Group 1"/>
        <xdr:cNvGrpSpPr>
          <a:grpSpLocks/>
        </xdr:cNvGrpSpPr>
      </xdr:nvGrpSpPr>
      <xdr:grpSpPr bwMode="auto">
        <a:xfrm>
          <a:off x="3705225" y="104775"/>
          <a:ext cx="0" cy="428625"/>
          <a:chOff x="5362575" y="104775"/>
          <a:chExt cx="0" cy="314325"/>
        </a:xfrm>
      </xdr:grpSpPr>
      <xdr:sp macro="" textlink="">
        <xdr:nvSpPr>
          <xdr:cNvPr id="5179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612E5072-6D92-4D55-890F-FDF79A8BA54D}"/>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7902" name="Group 15"/>
        <xdr:cNvGrpSpPr>
          <a:grpSpLocks/>
        </xdr:cNvGrpSpPr>
      </xdr:nvGrpSpPr>
      <xdr:grpSpPr bwMode="auto">
        <a:xfrm>
          <a:off x="3705225" y="104775"/>
          <a:ext cx="0" cy="428625"/>
          <a:chOff x="5362575" y="104775"/>
          <a:chExt cx="0" cy="314325"/>
        </a:xfrm>
      </xdr:grpSpPr>
      <xdr:sp macro="" textlink="">
        <xdr:nvSpPr>
          <xdr:cNvPr id="51791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A875B01F-5CB8-4CAC-9878-6C74FC6377F3}"/>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7903" name="Group 1"/>
        <xdr:cNvGrpSpPr>
          <a:grpSpLocks/>
        </xdr:cNvGrpSpPr>
      </xdr:nvGrpSpPr>
      <xdr:grpSpPr bwMode="auto">
        <a:xfrm>
          <a:off x="3705225" y="104775"/>
          <a:ext cx="0" cy="428625"/>
          <a:chOff x="5362575" y="104775"/>
          <a:chExt cx="0" cy="314325"/>
        </a:xfrm>
      </xdr:grpSpPr>
      <xdr:sp macro="" textlink="">
        <xdr:nvSpPr>
          <xdr:cNvPr id="51791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D3F4F752-E09D-40F0-9A00-FAD52476EAFB}"/>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7904" name="Group 15"/>
        <xdr:cNvGrpSpPr>
          <a:grpSpLocks/>
        </xdr:cNvGrpSpPr>
      </xdr:nvGrpSpPr>
      <xdr:grpSpPr bwMode="auto">
        <a:xfrm>
          <a:off x="3705225" y="104775"/>
          <a:ext cx="0" cy="428625"/>
          <a:chOff x="5362575" y="104775"/>
          <a:chExt cx="0" cy="314325"/>
        </a:xfrm>
      </xdr:grpSpPr>
      <xdr:sp macro="" textlink="">
        <xdr:nvSpPr>
          <xdr:cNvPr id="51790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508BD856-2B83-485F-A4DF-78E6589A4DEF}"/>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7905" name="Group 1"/>
        <xdr:cNvGrpSpPr>
          <a:grpSpLocks/>
        </xdr:cNvGrpSpPr>
      </xdr:nvGrpSpPr>
      <xdr:grpSpPr bwMode="auto">
        <a:xfrm>
          <a:off x="3705225" y="104775"/>
          <a:ext cx="0" cy="428625"/>
          <a:chOff x="7950200" y="104775"/>
          <a:chExt cx="0" cy="314325"/>
        </a:xfrm>
      </xdr:grpSpPr>
      <xdr:sp macro="" textlink="">
        <xdr:nvSpPr>
          <xdr:cNvPr id="51790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8D2038B8-3D8C-480D-A0C1-2A4A33F9BD53}"/>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517906"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1992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143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19921"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19939" name="Group 1"/>
        <xdr:cNvGrpSpPr>
          <a:grpSpLocks/>
        </xdr:cNvGrpSpPr>
      </xdr:nvGrpSpPr>
      <xdr:grpSpPr bwMode="auto">
        <a:xfrm>
          <a:off x="3705225" y="104775"/>
          <a:ext cx="0" cy="428625"/>
          <a:chOff x="5362575" y="104775"/>
          <a:chExt cx="0" cy="314325"/>
        </a:xfrm>
      </xdr:grpSpPr>
      <xdr:sp macro="" textlink="">
        <xdr:nvSpPr>
          <xdr:cNvPr id="51998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D6182CAF-7E74-48DD-B872-6848890189BE}"/>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9940" name="Group 15"/>
        <xdr:cNvGrpSpPr>
          <a:grpSpLocks/>
        </xdr:cNvGrpSpPr>
      </xdr:nvGrpSpPr>
      <xdr:grpSpPr bwMode="auto">
        <a:xfrm>
          <a:off x="3705225" y="104775"/>
          <a:ext cx="0" cy="428625"/>
          <a:chOff x="5362575" y="104775"/>
          <a:chExt cx="0" cy="314325"/>
        </a:xfrm>
      </xdr:grpSpPr>
      <xdr:sp macro="" textlink="">
        <xdr:nvSpPr>
          <xdr:cNvPr id="51998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A4DBB27A-AC7B-4608-BCD8-8AE10418DF49}"/>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9941" name="Group 1"/>
        <xdr:cNvGrpSpPr>
          <a:grpSpLocks/>
        </xdr:cNvGrpSpPr>
      </xdr:nvGrpSpPr>
      <xdr:grpSpPr bwMode="auto">
        <a:xfrm>
          <a:off x="3705225" y="104775"/>
          <a:ext cx="0" cy="428625"/>
          <a:chOff x="5362575" y="104775"/>
          <a:chExt cx="0" cy="314325"/>
        </a:xfrm>
      </xdr:grpSpPr>
      <xdr:sp macro="" textlink="">
        <xdr:nvSpPr>
          <xdr:cNvPr id="5199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A41F3F8A-178D-49CD-B744-8A770196518E}"/>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9942" name="Group 15"/>
        <xdr:cNvGrpSpPr>
          <a:grpSpLocks/>
        </xdr:cNvGrpSpPr>
      </xdr:nvGrpSpPr>
      <xdr:grpSpPr bwMode="auto">
        <a:xfrm>
          <a:off x="3705225" y="104775"/>
          <a:ext cx="0" cy="428625"/>
          <a:chOff x="5362575" y="104775"/>
          <a:chExt cx="0" cy="314325"/>
        </a:xfrm>
      </xdr:grpSpPr>
      <xdr:sp macro="" textlink="">
        <xdr:nvSpPr>
          <xdr:cNvPr id="51997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7A7830EB-F6CF-4DC4-A534-F6E645883EFB}"/>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9943" name="Group 1"/>
        <xdr:cNvGrpSpPr>
          <a:grpSpLocks/>
        </xdr:cNvGrpSpPr>
      </xdr:nvGrpSpPr>
      <xdr:grpSpPr bwMode="auto">
        <a:xfrm>
          <a:off x="3705225" y="104775"/>
          <a:ext cx="0" cy="428625"/>
          <a:chOff x="7950200" y="104775"/>
          <a:chExt cx="0" cy="314325"/>
        </a:xfrm>
      </xdr:grpSpPr>
      <xdr:sp macro="" textlink="">
        <xdr:nvSpPr>
          <xdr:cNvPr id="51997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9CBBF3C0-EB65-4F5B-A559-F1C002F73E9D}"/>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9944" name="Group 1"/>
        <xdr:cNvGrpSpPr>
          <a:grpSpLocks/>
        </xdr:cNvGrpSpPr>
      </xdr:nvGrpSpPr>
      <xdr:grpSpPr bwMode="auto">
        <a:xfrm>
          <a:off x="3705225" y="104775"/>
          <a:ext cx="0" cy="428625"/>
          <a:chOff x="5362575" y="104775"/>
          <a:chExt cx="0" cy="314325"/>
        </a:xfrm>
      </xdr:grpSpPr>
      <xdr:sp macro="" textlink="">
        <xdr:nvSpPr>
          <xdr:cNvPr id="51997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4AB5A870-FD8D-4EC4-8153-DD2AB0956313}"/>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9945" name="Group 15"/>
        <xdr:cNvGrpSpPr>
          <a:grpSpLocks/>
        </xdr:cNvGrpSpPr>
      </xdr:nvGrpSpPr>
      <xdr:grpSpPr bwMode="auto">
        <a:xfrm>
          <a:off x="3705225" y="104775"/>
          <a:ext cx="0" cy="428625"/>
          <a:chOff x="5362575" y="104775"/>
          <a:chExt cx="0" cy="314325"/>
        </a:xfrm>
      </xdr:grpSpPr>
      <xdr:sp macro="" textlink="">
        <xdr:nvSpPr>
          <xdr:cNvPr id="51997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FCE4D743-AA78-4BBE-BC3B-4CBA7A5E5308}"/>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9946" name="Group 1"/>
        <xdr:cNvGrpSpPr>
          <a:grpSpLocks/>
        </xdr:cNvGrpSpPr>
      </xdr:nvGrpSpPr>
      <xdr:grpSpPr bwMode="auto">
        <a:xfrm>
          <a:off x="3705225" y="104775"/>
          <a:ext cx="0" cy="428625"/>
          <a:chOff x="5362575" y="104775"/>
          <a:chExt cx="0" cy="314325"/>
        </a:xfrm>
      </xdr:grpSpPr>
      <xdr:sp macro="" textlink="">
        <xdr:nvSpPr>
          <xdr:cNvPr id="51996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FE57B794-3869-4C10-99AB-88FDA1F7AF5B}"/>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9947" name="Group 15"/>
        <xdr:cNvGrpSpPr>
          <a:grpSpLocks/>
        </xdr:cNvGrpSpPr>
      </xdr:nvGrpSpPr>
      <xdr:grpSpPr bwMode="auto">
        <a:xfrm>
          <a:off x="3705225" y="104775"/>
          <a:ext cx="0" cy="428625"/>
          <a:chOff x="5362575" y="104775"/>
          <a:chExt cx="0" cy="314325"/>
        </a:xfrm>
      </xdr:grpSpPr>
      <xdr:sp macro="" textlink="">
        <xdr:nvSpPr>
          <xdr:cNvPr id="51996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5AF41E45-83CD-478C-818F-8B5910254502}"/>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9948" name="Group 1"/>
        <xdr:cNvGrpSpPr>
          <a:grpSpLocks/>
        </xdr:cNvGrpSpPr>
      </xdr:nvGrpSpPr>
      <xdr:grpSpPr bwMode="auto">
        <a:xfrm>
          <a:off x="3705225" y="104775"/>
          <a:ext cx="0" cy="428625"/>
          <a:chOff x="7950200" y="104775"/>
          <a:chExt cx="0" cy="314325"/>
        </a:xfrm>
      </xdr:grpSpPr>
      <xdr:sp macro="" textlink="">
        <xdr:nvSpPr>
          <xdr:cNvPr id="51996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5B4748FE-6313-4BDE-B1AE-4F63BA13B7E2}"/>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9949" name="Group 1"/>
        <xdr:cNvGrpSpPr>
          <a:grpSpLocks/>
        </xdr:cNvGrpSpPr>
      </xdr:nvGrpSpPr>
      <xdr:grpSpPr bwMode="auto">
        <a:xfrm>
          <a:off x="3705225" y="104775"/>
          <a:ext cx="0" cy="428625"/>
          <a:chOff x="5362575" y="104775"/>
          <a:chExt cx="0" cy="314325"/>
        </a:xfrm>
      </xdr:grpSpPr>
      <xdr:sp macro="" textlink="">
        <xdr:nvSpPr>
          <xdr:cNvPr id="51996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9F79EA3D-B0F2-4AF1-BC27-EE3DD355791E}"/>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9950" name="Group 15"/>
        <xdr:cNvGrpSpPr>
          <a:grpSpLocks/>
        </xdr:cNvGrpSpPr>
      </xdr:nvGrpSpPr>
      <xdr:grpSpPr bwMode="auto">
        <a:xfrm>
          <a:off x="3705225" y="104775"/>
          <a:ext cx="0" cy="428625"/>
          <a:chOff x="5362575" y="104775"/>
          <a:chExt cx="0" cy="314325"/>
        </a:xfrm>
      </xdr:grpSpPr>
      <xdr:sp macro="" textlink="">
        <xdr:nvSpPr>
          <xdr:cNvPr id="51996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69A50309-351C-44DC-9BBC-CFA6711BC395}"/>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9951" name="Group 1"/>
        <xdr:cNvGrpSpPr>
          <a:grpSpLocks/>
        </xdr:cNvGrpSpPr>
      </xdr:nvGrpSpPr>
      <xdr:grpSpPr bwMode="auto">
        <a:xfrm>
          <a:off x="3705225" y="104775"/>
          <a:ext cx="0" cy="428625"/>
          <a:chOff x="5362575" y="104775"/>
          <a:chExt cx="0" cy="314325"/>
        </a:xfrm>
      </xdr:grpSpPr>
      <xdr:sp macro="" textlink="">
        <xdr:nvSpPr>
          <xdr:cNvPr id="51995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BFE00676-3373-470F-9480-DE3E0130AD97}"/>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9952" name="Group 15"/>
        <xdr:cNvGrpSpPr>
          <a:grpSpLocks/>
        </xdr:cNvGrpSpPr>
      </xdr:nvGrpSpPr>
      <xdr:grpSpPr bwMode="auto">
        <a:xfrm>
          <a:off x="3705225" y="104775"/>
          <a:ext cx="0" cy="428625"/>
          <a:chOff x="5362575" y="104775"/>
          <a:chExt cx="0" cy="314325"/>
        </a:xfrm>
      </xdr:grpSpPr>
      <xdr:sp macro="" textlink="">
        <xdr:nvSpPr>
          <xdr:cNvPr id="51995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D2B0D354-B5B1-45A7-8E0D-31271475D1C2}"/>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9953" name="Group 1"/>
        <xdr:cNvGrpSpPr>
          <a:grpSpLocks/>
        </xdr:cNvGrpSpPr>
      </xdr:nvGrpSpPr>
      <xdr:grpSpPr bwMode="auto">
        <a:xfrm>
          <a:off x="3705225" y="104775"/>
          <a:ext cx="0" cy="428625"/>
          <a:chOff x="7950200" y="104775"/>
          <a:chExt cx="0" cy="314325"/>
        </a:xfrm>
      </xdr:grpSpPr>
      <xdr:sp macro="" textlink="">
        <xdr:nvSpPr>
          <xdr:cNvPr id="51995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BE566F24-073B-45D4-AC25-49A83DD4869C}"/>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51995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0637" name="Group 1"/>
        <xdr:cNvGrpSpPr>
          <a:grpSpLocks/>
        </xdr:cNvGrpSpPr>
      </xdr:nvGrpSpPr>
      <xdr:grpSpPr bwMode="auto">
        <a:xfrm>
          <a:off x="4514850" y="104775"/>
          <a:ext cx="0" cy="285750"/>
          <a:chOff x="6238875" y="104775"/>
          <a:chExt cx="0" cy="314325"/>
        </a:xfrm>
      </xdr:grpSpPr>
      <xdr:sp macro="" textlink="">
        <xdr:nvSpPr>
          <xdr:cNvPr id="206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B909E72B-56FF-409B-B224-A1628B792FEC}"/>
              </a:ext>
            </a:extLst>
          </xdr:cNvPr>
          <xdr:cNvSpPr txBox="1">
            <a:spLocks noChangeArrowheads="1"/>
          </xdr:cNvSpPr>
        </xdr:nvSpPr>
        <xdr:spPr bwMode="auto">
          <a:xfrm>
            <a:off x="62388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20638"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490"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1661" name="Group 1"/>
        <xdr:cNvGrpSpPr>
          <a:grpSpLocks/>
        </xdr:cNvGrpSpPr>
      </xdr:nvGrpSpPr>
      <xdr:grpSpPr bwMode="auto">
        <a:xfrm>
          <a:off x="5543550" y="104775"/>
          <a:ext cx="0" cy="285750"/>
          <a:chOff x="6238875" y="104775"/>
          <a:chExt cx="0" cy="314325"/>
        </a:xfrm>
      </xdr:grpSpPr>
      <xdr:sp macro="" textlink="">
        <xdr:nvSpPr>
          <xdr:cNvPr id="2166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712AEDA0-0B62-4EC1-81B9-75BE2FB63678}"/>
              </a:ext>
            </a:extLst>
          </xdr:cNvPr>
          <xdr:cNvSpPr txBox="1">
            <a:spLocks noChangeArrowheads="1"/>
          </xdr:cNvSpPr>
        </xdr:nvSpPr>
        <xdr:spPr bwMode="auto">
          <a:xfrm>
            <a:off x="62388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21662"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088"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3089"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0</xdr:row>
      <xdr:rowOff>104775</xdr:rowOff>
    </xdr:from>
    <xdr:to>
      <xdr:col>8</xdr:col>
      <xdr:colOff>0</xdr:colOff>
      <xdr:row>1</xdr:row>
      <xdr:rowOff>152400</xdr:rowOff>
    </xdr:to>
    <xdr:grpSp>
      <xdr:nvGrpSpPr>
        <xdr:cNvPr id="513795" name="Group 1"/>
        <xdr:cNvGrpSpPr>
          <a:grpSpLocks/>
        </xdr:cNvGrpSpPr>
      </xdr:nvGrpSpPr>
      <xdr:grpSpPr bwMode="auto">
        <a:xfrm>
          <a:off x="7608794" y="104775"/>
          <a:ext cx="0" cy="428625"/>
          <a:chOff x="5362575" y="104775"/>
          <a:chExt cx="0" cy="314325"/>
        </a:xfrm>
      </xdr:grpSpPr>
      <xdr:sp macro="" textlink="">
        <xdr:nvSpPr>
          <xdr:cNvPr id="5138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FDD3178D-BC31-4F49-B0FC-55ED1B59123F}"/>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513796" name="Group 15"/>
        <xdr:cNvGrpSpPr>
          <a:grpSpLocks/>
        </xdr:cNvGrpSpPr>
      </xdr:nvGrpSpPr>
      <xdr:grpSpPr bwMode="auto">
        <a:xfrm>
          <a:off x="7608794" y="104775"/>
          <a:ext cx="0" cy="428625"/>
          <a:chOff x="5362575" y="104775"/>
          <a:chExt cx="0" cy="314325"/>
        </a:xfrm>
      </xdr:grpSpPr>
      <xdr:sp macro="" textlink="">
        <xdr:nvSpPr>
          <xdr:cNvPr id="51383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95865FFB-D16C-4B57-9646-CFDA27E93BBC}"/>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513797" name="Group 1"/>
        <xdr:cNvGrpSpPr>
          <a:grpSpLocks/>
        </xdr:cNvGrpSpPr>
      </xdr:nvGrpSpPr>
      <xdr:grpSpPr bwMode="auto">
        <a:xfrm>
          <a:off x="7608794" y="104775"/>
          <a:ext cx="0" cy="428625"/>
          <a:chOff x="5362575" y="104775"/>
          <a:chExt cx="0" cy="314325"/>
        </a:xfrm>
      </xdr:grpSpPr>
      <xdr:sp macro="" textlink="">
        <xdr:nvSpPr>
          <xdr:cNvPr id="51383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87706EEB-332E-4877-B014-A2E0D7BCA667}"/>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513798" name="Group 15"/>
        <xdr:cNvGrpSpPr>
          <a:grpSpLocks/>
        </xdr:cNvGrpSpPr>
      </xdr:nvGrpSpPr>
      <xdr:grpSpPr bwMode="auto">
        <a:xfrm>
          <a:off x="7608794" y="104775"/>
          <a:ext cx="0" cy="428625"/>
          <a:chOff x="5362575" y="104775"/>
          <a:chExt cx="0" cy="314325"/>
        </a:xfrm>
      </xdr:grpSpPr>
      <xdr:sp macro="" textlink="">
        <xdr:nvSpPr>
          <xdr:cNvPr id="51383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F61E79C-8850-4730-A6D8-57179A7A4E5F}"/>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513799" name="Group 1"/>
        <xdr:cNvGrpSpPr>
          <a:grpSpLocks/>
        </xdr:cNvGrpSpPr>
      </xdr:nvGrpSpPr>
      <xdr:grpSpPr bwMode="auto">
        <a:xfrm>
          <a:off x="7608794" y="104775"/>
          <a:ext cx="0" cy="428625"/>
          <a:chOff x="7950200" y="104775"/>
          <a:chExt cx="0" cy="314325"/>
        </a:xfrm>
      </xdr:grpSpPr>
      <xdr:sp macro="" textlink="">
        <xdr:nvSpPr>
          <xdr:cNvPr id="51383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417039EF-9612-4774-A135-EF4B29EF6E16}"/>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513800" name="Group 1"/>
        <xdr:cNvGrpSpPr>
          <a:grpSpLocks/>
        </xdr:cNvGrpSpPr>
      </xdr:nvGrpSpPr>
      <xdr:grpSpPr bwMode="auto">
        <a:xfrm>
          <a:off x="7608794" y="104775"/>
          <a:ext cx="0" cy="428625"/>
          <a:chOff x="5362575" y="104775"/>
          <a:chExt cx="0" cy="314325"/>
        </a:xfrm>
      </xdr:grpSpPr>
      <xdr:sp macro="" textlink="">
        <xdr:nvSpPr>
          <xdr:cNvPr id="51382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7B97B87B-DF5B-46C7-93D2-0D43AA7F43F4}"/>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513801" name="Group 15"/>
        <xdr:cNvGrpSpPr>
          <a:grpSpLocks/>
        </xdr:cNvGrpSpPr>
      </xdr:nvGrpSpPr>
      <xdr:grpSpPr bwMode="auto">
        <a:xfrm>
          <a:off x="7608794" y="104775"/>
          <a:ext cx="0" cy="428625"/>
          <a:chOff x="5362575" y="104775"/>
          <a:chExt cx="0" cy="314325"/>
        </a:xfrm>
      </xdr:grpSpPr>
      <xdr:sp macro="" textlink="">
        <xdr:nvSpPr>
          <xdr:cNvPr id="5138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35EDBF25-A746-4615-B1C0-64C0E687A801}"/>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513802" name="Group 1"/>
        <xdr:cNvGrpSpPr>
          <a:grpSpLocks/>
        </xdr:cNvGrpSpPr>
      </xdr:nvGrpSpPr>
      <xdr:grpSpPr bwMode="auto">
        <a:xfrm>
          <a:off x="7608794" y="104775"/>
          <a:ext cx="0" cy="428625"/>
          <a:chOff x="5362575" y="104775"/>
          <a:chExt cx="0" cy="314325"/>
        </a:xfrm>
      </xdr:grpSpPr>
      <xdr:sp macro="" textlink="">
        <xdr:nvSpPr>
          <xdr:cNvPr id="51382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CCFE1F6-FA81-406E-BB9D-43FBA56B8A7B}"/>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513803" name="Group 15"/>
        <xdr:cNvGrpSpPr>
          <a:grpSpLocks/>
        </xdr:cNvGrpSpPr>
      </xdr:nvGrpSpPr>
      <xdr:grpSpPr bwMode="auto">
        <a:xfrm>
          <a:off x="7608794" y="104775"/>
          <a:ext cx="0" cy="428625"/>
          <a:chOff x="5362575" y="104775"/>
          <a:chExt cx="0" cy="314325"/>
        </a:xfrm>
      </xdr:grpSpPr>
      <xdr:sp macro="" textlink="">
        <xdr:nvSpPr>
          <xdr:cNvPr id="51382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85B62FC7-7AAC-4FA8-9994-C59AA7396A3C}"/>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513804" name="Group 1"/>
        <xdr:cNvGrpSpPr>
          <a:grpSpLocks/>
        </xdr:cNvGrpSpPr>
      </xdr:nvGrpSpPr>
      <xdr:grpSpPr bwMode="auto">
        <a:xfrm>
          <a:off x="7608794" y="104775"/>
          <a:ext cx="0" cy="428625"/>
          <a:chOff x="7950200" y="104775"/>
          <a:chExt cx="0" cy="314325"/>
        </a:xfrm>
      </xdr:grpSpPr>
      <xdr:sp macro="" textlink="">
        <xdr:nvSpPr>
          <xdr:cNvPr id="51382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668B1489-5ED4-4049-AD19-CF305B635B12}"/>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513805" name="Group 1"/>
        <xdr:cNvGrpSpPr>
          <a:grpSpLocks/>
        </xdr:cNvGrpSpPr>
      </xdr:nvGrpSpPr>
      <xdr:grpSpPr bwMode="auto">
        <a:xfrm>
          <a:off x="7608794" y="104775"/>
          <a:ext cx="0" cy="428625"/>
          <a:chOff x="5362575" y="104775"/>
          <a:chExt cx="0" cy="314325"/>
        </a:xfrm>
      </xdr:grpSpPr>
      <xdr:sp macro="" textlink="">
        <xdr:nvSpPr>
          <xdr:cNvPr id="51381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3A938805-C4E1-4FB5-B059-A024F710F8D5}"/>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513806" name="Group 15"/>
        <xdr:cNvGrpSpPr>
          <a:grpSpLocks/>
        </xdr:cNvGrpSpPr>
      </xdr:nvGrpSpPr>
      <xdr:grpSpPr bwMode="auto">
        <a:xfrm>
          <a:off x="7608794" y="104775"/>
          <a:ext cx="0" cy="428625"/>
          <a:chOff x="5362575" y="104775"/>
          <a:chExt cx="0" cy="314325"/>
        </a:xfrm>
      </xdr:grpSpPr>
      <xdr:sp macro="" textlink="">
        <xdr:nvSpPr>
          <xdr:cNvPr id="51381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8DBBAC3E-42F6-4F04-A203-C01E673258DC}"/>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513807" name="Group 1"/>
        <xdr:cNvGrpSpPr>
          <a:grpSpLocks/>
        </xdr:cNvGrpSpPr>
      </xdr:nvGrpSpPr>
      <xdr:grpSpPr bwMode="auto">
        <a:xfrm>
          <a:off x="7608794" y="104775"/>
          <a:ext cx="0" cy="428625"/>
          <a:chOff x="5362575" y="104775"/>
          <a:chExt cx="0" cy="314325"/>
        </a:xfrm>
      </xdr:grpSpPr>
      <xdr:sp macro="" textlink="">
        <xdr:nvSpPr>
          <xdr:cNvPr id="5138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A06056D3-A015-441C-AAAF-53892AB817E4}"/>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513808" name="Group 15"/>
        <xdr:cNvGrpSpPr>
          <a:grpSpLocks/>
        </xdr:cNvGrpSpPr>
      </xdr:nvGrpSpPr>
      <xdr:grpSpPr bwMode="auto">
        <a:xfrm>
          <a:off x="7608794" y="104775"/>
          <a:ext cx="0" cy="428625"/>
          <a:chOff x="5362575" y="104775"/>
          <a:chExt cx="0" cy="314325"/>
        </a:xfrm>
      </xdr:grpSpPr>
      <xdr:sp macro="" textlink="">
        <xdr:nvSpPr>
          <xdr:cNvPr id="51381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6812DD3E-BB1D-41B6-BAA4-80FE0AD21FA7}"/>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513809" name="Group 1"/>
        <xdr:cNvGrpSpPr>
          <a:grpSpLocks/>
        </xdr:cNvGrpSpPr>
      </xdr:nvGrpSpPr>
      <xdr:grpSpPr bwMode="auto">
        <a:xfrm>
          <a:off x="7608794" y="104775"/>
          <a:ext cx="0" cy="428625"/>
          <a:chOff x="7950200" y="104775"/>
          <a:chExt cx="0" cy="314325"/>
        </a:xfrm>
      </xdr:grpSpPr>
      <xdr:sp macro="" textlink="">
        <xdr:nvSpPr>
          <xdr:cNvPr id="51381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637933CB-1AA7-40E0-A746-66CEDB4BE2C7}"/>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51381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00465"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114300</xdr:colOff>
      <xdr:row>51</xdr:row>
      <xdr:rowOff>133350</xdr:rowOff>
    </xdr:from>
    <xdr:to>
      <xdr:col>14</xdr:col>
      <xdr:colOff>685800</xdr:colOff>
      <xdr:row>66</xdr:row>
      <xdr:rowOff>47625</xdr:rowOff>
    </xdr:to>
    <xdr:graphicFrame macro="">
      <xdr:nvGraphicFramePr>
        <xdr:cNvPr id="400466"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15843" name="Group 1"/>
        <xdr:cNvGrpSpPr>
          <a:grpSpLocks/>
        </xdr:cNvGrpSpPr>
      </xdr:nvGrpSpPr>
      <xdr:grpSpPr bwMode="auto">
        <a:xfrm>
          <a:off x="3705225" y="104775"/>
          <a:ext cx="0" cy="428625"/>
          <a:chOff x="5362575" y="104775"/>
          <a:chExt cx="0" cy="314325"/>
        </a:xfrm>
      </xdr:grpSpPr>
      <xdr:sp macro="" textlink="">
        <xdr:nvSpPr>
          <xdr:cNvPr id="51588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B7BF4AC5-DAA4-4FE1-AB76-B1604E4265F9}"/>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5844" name="Group 15"/>
        <xdr:cNvGrpSpPr>
          <a:grpSpLocks/>
        </xdr:cNvGrpSpPr>
      </xdr:nvGrpSpPr>
      <xdr:grpSpPr bwMode="auto">
        <a:xfrm>
          <a:off x="3705225" y="104775"/>
          <a:ext cx="0" cy="428625"/>
          <a:chOff x="5362575" y="104775"/>
          <a:chExt cx="0" cy="314325"/>
        </a:xfrm>
      </xdr:grpSpPr>
      <xdr:sp macro="" textlink="">
        <xdr:nvSpPr>
          <xdr:cNvPr id="51588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2BA17873-F33D-4B2A-8967-F80BB60955DE}"/>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5845" name="Group 1"/>
        <xdr:cNvGrpSpPr>
          <a:grpSpLocks/>
        </xdr:cNvGrpSpPr>
      </xdr:nvGrpSpPr>
      <xdr:grpSpPr bwMode="auto">
        <a:xfrm>
          <a:off x="3705225" y="104775"/>
          <a:ext cx="0" cy="428625"/>
          <a:chOff x="5362575" y="104775"/>
          <a:chExt cx="0" cy="314325"/>
        </a:xfrm>
      </xdr:grpSpPr>
      <xdr:sp macro="" textlink="">
        <xdr:nvSpPr>
          <xdr:cNvPr id="51588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CB7C117D-0919-48E3-9012-6959062BA0CD}"/>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5846" name="Group 15"/>
        <xdr:cNvGrpSpPr>
          <a:grpSpLocks/>
        </xdr:cNvGrpSpPr>
      </xdr:nvGrpSpPr>
      <xdr:grpSpPr bwMode="auto">
        <a:xfrm>
          <a:off x="3705225" y="104775"/>
          <a:ext cx="0" cy="428625"/>
          <a:chOff x="5362575" y="104775"/>
          <a:chExt cx="0" cy="314325"/>
        </a:xfrm>
      </xdr:grpSpPr>
      <xdr:sp macro="" textlink="">
        <xdr:nvSpPr>
          <xdr:cNvPr id="51588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9D295D0B-5039-49AF-B76B-153703795AB4}"/>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5847" name="Group 1"/>
        <xdr:cNvGrpSpPr>
          <a:grpSpLocks/>
        </xdr:cNvGrpSpPr>
      </xdr:nvGrpSpPr>
      <xdr:grpSpPr bwMode="auto">
        <a:xfrm>
          <a:off x="3705225" y="104775"/>
          <a:ext cx="0" cy="428625"/>
          <a:chOff x="7950200" y="104775"/>
          <a:chExt cx="0" cy="314325"/>
        </a:xfrm>
      </xdr:grpSpPr>
      <xdr:sp macro="" textlink="">
        <xdr:nvSpPr>
          <xdr:cNvPr id="5158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A55BD4B1-7D02-4290-AB90-7CEA126EC58D}"/>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5848" name="Group 1"/>
        <xdr:cNvGrpSpPr>
          <a:grpSpLocks/>
        </xdr:cNvGrpSpPr>
      </xdr:nvGrpSpPr>
      <xdr:grpSpPr bwMode="auto">
        <a:xfrm>
          <a:off x="3705225" y="104775"/>
          <a:ext cx="0" cy="428625"/>
          <a:chOff x="5362575" y="104775"/>
          <a:chExt cx="0" cy="314325"/>
        </a:xfrm>
      </xdr:grpSpPr>
      <xdr:sp macro="" textlink="">
        <xdr:nvSpPr>
          <xdr:cNvPr id="51587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D0365E24-62E0-46F0-B4B2-A438A5506515}"/>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5849" name="Group 15"/>
        <xdr:cNvGrpSpPr>
          <a:grpSpLocks/>
        </xdr:cNvGrpSpPr>
      </xdr:nvGrpSpPr>
      <xdr:grpSpPr bwMode="auto">
        <a:xfrm>
          <a:off x="3705225" y="104775"/>
          <a:ext cx="0" cy="428625"/>
          <a:chOff x="5362575" y="104775"/>
          <a:chExt cx="0" cy="314325"/>
        </a:xfrm>
      </xdr:grpSpPr>
      <xdr:sp macro="" textlink="">
        <xdr:nvSpPr>
          <xdr:cNvPr id="51587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552A0725-35C7-46A3-BACB-7F4D0A94AC73}"/>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5850" name="Group 1"/>
        <xdr:cNvGrpSpPr>
          <a:grpSpLocks/>
        </xdr:cNvGrpSpPr>
      </xdr:nvGrpSpPr>
      <xdr:grpSpPr bwMode="auto">
        <a:xfrm>
          <a:off x="3705225" y="104775"/>
          <a:ext cx="0" cy="428625"/>
          <a:chOff x="5362575" y="104775"/>
          <a:chExt cx="0" cy="314325"/>
        </a:xfrm>
      </xdr:grpSpPr>
      <xdr:sp macro="" textlink="">
        <xdr:nvSpPr>
          <xdr:cNvPr id="51587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BE94E658-9A5A-4C38-ADF4-389ACC283790}"/>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5851" name="Group 15"/>
        <xdr:cNvGrpSpPr>
          <a:grpSpLocks/>
        </xdr:cNvGrpSpPr>
      </xdr:nvGrpSpPr>
      <xdr:grpSpPr bwMode="auto">
        <a:xfrm>
          <a:off x="3705225" y="104775"/>
          <a:ext cx="0" cy="428625"/>
          <a:chOff x="5362575" y="104775"/>
          <a:chExt cx="0" cy="314325"/>
        </a:xfrm>
      </xdr:grpSpPr>
      <xdr:sp macro="" textlink="">
        <xdr:nvSpPr>
          <xdr:cNvPr id="51587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31624613-F60B-4A23-8667-49BF84356E50}"/>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5852" name="Group 1"/>
        <xdr:cNvGrpSpPr>
          <a:grpSpLocks/>
        </xdr:cNvGrpSpPr>
      </xdr:nvGrpSpPr>
      <xdr:grpSpPr bwMode="auto">
        <a:xfrm>
          <a:off x="3705225" y="104775"/>
          <a:ext cx="0" cy="428625"/>
          <a:chOff x="7950200" y="104775"/>
          <a:chExt cx="0" cy="314325"/>
        </a:xfrm>
      </xdr:grpSpPr>
      <xdr:sp macro="" textlink="">
        <xdr:nvSpPr>
          <xdr:cNvPr id="51586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FAA48B16-C9B6-4D84-A630-0E455779C45C}"/>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5853" name="Group 1"/>
        <xdr:cNvGrpSpPr>
          <a:grpSpLocks/>
        </xdr:cNvGrpSpPr>
      </xdr:nvGrpSpPr>
      <xdr:grpSpPr bwMode="auto">
        <a:xfrm>
          <a:off x="3705225" y="104775"/>
          <a:ext cx="0" cy="428625"/>
          <a:chOff x="5362575" y="104775"/>
          <a:chExt cx="0" cy="314325"/>
        </a:xfrm>
      </xdr:grpSpPr>
      <xdr:sp macro="" textlink="">
        <xdr:nvSpPr>
          <xdr:cNvPr id="51586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F143EAD3-7758-408C-BD47-27704FB6A6B6}"/>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5854" name="Group 15"/>
        <xdr:cNvGrpSpPr>
          <a:grpSpLocks/>
        </xdr:cNvGrpSpPr>
      </xdr:nvGrpSpPr>
      <xdr:grpSpPr bwMode="auto">
        <a:xfrm>
          <a:off x="3705225" y="104775"/>
          <a:ext cx="0" cy="428625"/>
          <a:chOff x="5362575" y="104775"/>
          <a:chExt cx="0" cy="314325"/>
        </a:xfrm>
      </xdr:grpSpPr>
      <xdr:sp macro="" textlink="">
        <xdr:nvSpPr>
          <xdr:cNvPr id="51586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14292132-36E4-4F69-885F-98558348A6E8}"/>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5855" name="Group 1"/>
        <xdr:cNvGrpSpPr>
          <a:grpSpLocks/>
        </xdr:cNvGrpSpPr>
      </xdr:nvGrpSpPr>
      <xdr:grpSpPr bwMode="auto">
        <a:xfrm>
          <a:off x="3705225" y="104775"/>
          <a:ext cx="0" cy="428625"/>
          <a:chOff x="5362575" y="104775"/>
          <a:chExt cx="0" cy="314325"/>
        </a:xfrm>
      </xdr:grpSpPr>
      <xdr:sp macro="" textlink="">
        <xdr:nvSpPr>
          <xdr:cNvPr id="51586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2883C361-2D89-45CF-AB80-2CE2CF4BE0BA}"/>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5856" name="Group 15"/>
        <xdr:cNvGrpSpPr>
          <a:grpSpLocks/>
        </xdr:cNvGrpSpPr>
      </xdr:nvGrpSpPr>
      <xdr:grpSpPr bwMode="auto">
        <a:xfrm>
          <a:off x="3705225" y="104775"/>
          <a:ext cx="0" cy="428625"/>
          <a:chOff x="5362575" y="104775"/>
          <a:chExt cx="0" cy="314325"/>
        </a:xfrm>
      </xdr:grpSpPr>
      <xdr:sp macro="" textlink="">
        <xdr:nvSpPr>
          <xdr:cNvPr id="51586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BF790236-1EAD-40F7-880C-F1915A16D220}"/>
              </a:ext>
            </a:extLst>
          </xdr:cNvPr>
          <xdr:cNvSpPr txBox="1">
            <a:spLocks noChangeArrowheads="1"/>
          </xdr:cNvSpPr>
        </xdr:nvSpPr>
        <xdr:spPr bwMode="auto">
          <a:xfrm>
            <a:off x="13103849919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5857" name="Group 1"/>
        <xdr:cNvGrpSpPr>
          <a:grpSpLocks/>
        </xdr:cNvGrpSpPr>
      </xdr:nvGrpSpPr>
      <xdr:grpSpPr bwMode="auto">
        <a:xfrm>
          <a:off x="3705225" y="104775"/>
          <a:ext cx="0" cy="428625"/>
          <a:chOff x="7950200" y="104775"/>
          <a:chExt cx="0" cy="314325"/>
        </a:xfrm>
      </xdr:grpSpPr>
      <xdr:sp macro="" textlink="">
        <xdr:nvSpPr>
          <xdr:cNvPr id="51585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27FAFCCF-C8CF-4F43-B925-DE42125DE4DF}"/>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51585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1480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14801"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166"/>
      <c r="C2" s="169" t="s">
        <v>56</v>
      </c>
      <c r="D2" s="170"/>
      <c r="E2" s="170"/>
      <c r="F2" s="170"/>
      <c r="G2" s="170"/>
      <c r="H2" s="170"/>
      <c r="I2" s="170"/>
      <c r="J2" s="170"/>
      <c r="K2" s="170"/>
      <c r="L2" s="170"/>
      <c r="M2" s="171"/>
      <c r="N2" s="172" t="s">
        <v>57</v>
      </c>
      <c r="O2" s="173"/>
      <c r="P2" s="174"/>
    </row>
    <row r="3" spans="1:17" ht="15.75" customHeight="1" x14ac:dyDescent="0.2">
      <c r="B3" s="167"/>
      <c r="C3" s="175" t="s">
        <v>58</v>
      </c>
      <c r="D3" s="176"/>
      <c r="E3" s="176"/>
      <c r="F3" s="176"/>
      <c r="G3" s="176"/>
      <c r="H3" s="176"/>
      <c r="I3" s="176"/>
      <c r="J3" s="176"/>
      <c r="K3" s="176"/>
      <c r="L3" s="176"/>
      <c r="M3" s="177"/>
      <c r="N3" s="178" t="s">
        <v>97</v>
      </c>
      <c r="O3" s="179"/>
      <c r="P3" s="180"/>
    </row>
    <row r="4" spans="1:17" ht="15.75" customHeight="1" x14ac:dyDescent="0.2">
      <c r="B4" s="167"/>
      <c r="C4" s="175" t="s">
        <v>59</v>
      </c>
      <c r="D4" s="176"/>
      <c r="E4" s="176"/>
      <c r="F4" s="176"/>
      <c r="G4" s="176"/>
      <c r="H4" s="176"/>
      <c r="I4" s="176"/>
      <c r="J4" s="176"/>
      <c r="K4" s="176"/>
      <c r="L4" s="176"/>
      <c r="M4" s="177"/>
      <c r="N4" s="178" t="s">
        <v>62</v>
      </c>
      <c r="O4" s="179"/>
      <c r="P4" s="180"/>
    </row>
    <row r="5" spans="1:17" ht="16.5" customHeight="1" thickBot="1" x14ac:dyDescent="0.25">
      <c r="B5" s="168"/>
      <c r="C5" s="181" t="s">
        <v>60</v>
      </c>
      <c r="D5" s="182"/>
      <c r="E5" s="182"/>
      <c r="F5" s="182"/>
      <c r="G5" s="182"/>
      <c r="H5" s="182"/>
      <c r="I5" s="182"/>
      <c r="J5" s="182"/>
      <c r="K5" s="182"/>
      <c r="L5" s="182"/>
      <c r="M5" s="183"/>
      <c r="N5" s="184" t="s">
        <v>61</v>
      </c>
      <c r="O5" s="185"/>
      <c r="P5" s="186"/>
    </row>
    <row r="6" spans="1:17" ht="13.5" thickBot="1" x14ac:dyDescent="0.25"/>
    <row r="7" spans="1:17" x14ac:dyDescent="0.2">
      <c r="A7" s="32"/>
      <c r="B7" s="200" t="s">
        <v>65</v>
      </c>
      <c r="C7" s="201"/>
      <c r="D7" s="201"/>
      <c r="E7" s="201"/>
      <c r="F7" s="201"/>
      <c r="G7" s="201"/>
      <c r="H7" s="201"/>
      <c r="I7" s="201"/>
      <c r="J7" s="201"/>
      <c r="K7" s="201"/>
      <c r="L7" s="201"/>
      <c r="M7" s="201"/>
      <c r="N7" s="201"/>
      <c r="O7" s="201"/>
      <c r="P7" s="202"/>
      <c r="Q7" s="32"/>
    </row>
    <row r="8" spans="1:17" ht="13.5" thickBot="1" x14ac:dyDescent="0.25">
      <c r="A8" s="32"/>
      <c r="B8" s="203"/>
      <c r="C8" s="204"/>
      <c r="D8" s="204"/>
      <c r="E8" s="204"/>
      <c r="F8" s="204"/>
      <c r="G8" s="204"/>
      <c r="H8" s="204"/>
      <c r="I8" s="204"/>
      <c r="J8" s="204"/>
      <c r="K8" s="204"/>
      <c r="L8" s="204"/>
      <c r="M8" s="204"/>
      <c r="N8" s="204"/>
      <c r="O8" s="204"/>
      <c r="P8" s="205"/>
      <c r="Q8" s="32"/>
    </row>
    <row r="9" spans="1:17" ht="6.75" customHeight="1" thickBot="1" x14ac:dyDescent="0.25">
      <c r="A9" s="32"/>
      <c r="B9" s="206"/>
      <c r="C9" s="206"/>
      <c r="D9" s="206"/>
      <c r="E9" s="206"/>
      <c r="F9" s="206"/>
      <c r="G9" s="206"/>
      <c r="H9" s="206"/>
      <c r="I9" s="206"/>
      <c r="J9" s="206"/>
      <c r="K9" s="206"/>
      <c r="L9" s="206"/>
      <c r="M9" s="206"/>
      <c r="N9" s="206"/>
      <c r="O9" s="206"/>
      <c r="P9" s="206"/>
      <c r="Q9" s="32"/>
    </row>
    <row r="10" spans="1:17" ht="26.25" customHeight="1" thickBot="1" x14ac:dyDescent="0.25">
      <c r="A10" s="32"/>
      <c r="B10" s="16" t="s">
        <v>83</v>
      </c>
      <c r="C10" s="17">
        <v>2017</v>
      </c>
      <c r="D10" s="207" t="s">
        <v>1</v>
      </c>
      <c r="E10" s="208"/>
      <c r="F10" s="208"/>
      <c r="G10" s="208"/>
      <c r="H10" s="164" t="s">
        <v>96</v>
      </c>
      <c r="I10" s="164"/>
      <c r="J10" s="164"/>
      <c r="K10" s="208" t="s">
        <v>27</v>
      </c>
      <c r="L10" s="208"/>
      <c r="M10" s="208"/>
      <c r="N10" s="208"/>
      <c r="O10" s="164" t="s">
        <v>35</v>
      </c>
      <c r="P10" s="165"/>
      <c r="Q10" s="32"/>
    </row>
    <row r="11" spans="1:17" ht="4.5" customHeight="1" thickBot="1" x14ac:dyDescent="0.25">
      <c r="A11" s="32"/>
      <c r="B11" s="209"/>
      <c r="C11" s="210"/>
      <c r="D11" s="210"/>
      <c r="E11" s="210"/>
      <c r="F11" s="210"/>
      <c r="G11" s="210"/>
      <c r="H11" s="210"/>
      <c r="I11" s="210"/>
      <c r="J11" s="210"/>
      <c r="K11" s="210"/>
      <c r="L11" s="210"/>
      <c r="M11" s="210"/>
      <c r="N11" s="210"/>
      <c r="O11" s="210"/>
      <c r="P11" s="211"/>
      <c r="Q11" s="32"/>
    </row>
    <row r="12" spans="1:17" ht="13.5" thickBot="1" x14ac:dyDescent="0.25">
      <c r="A12" s="32"/>
      <c r="B12" s="23" t="s">
        <v>0</v>
      </c>
      <c r="C12" s="212" t="s">
        <v>46</v>
      </c>
      <c r="D12" s="212"/>
      <c r="E12" s="212"/>
      <c r="F12" s="212"/>
      <c r="G12" s="212"/>
      <c r="H12" s="212"/>
      <c r="I12" s="212"/>
      <c r="J12" s="212"/>
      <c r="K12" s="212"/>
      <c r="L12" s="212"/>
      <c r="M12" s="212"/>
      <c r="N12" s="212"/>
      <c r="O12" s="212"/>
      <c r="P12" s="213"/>
      <c r="Q12" s="32"/>
    </row>
    <row r="13" spans="1:17" ht="4.5" customHeight="1" thickBot="1" x14ac:dyDescent="0.25">
      <c r="A13" s="32"/>
      <c r="B13" s="214"/>
      <c r="C13" s="215"/>
      <c r="D13" s="215"/>
      <c r="E13" s="215"/>
      <c r="F13" s="215"/>
      <c r="G13" s="215"/>
      <c r="H13" s="215"/>
      <c r="I13" s="215"/>
      <c r="J13" s="215"/>
      <c r="K13" s="215"/>
      <c r="L13" s="215"/>
      <c r="M13" s="215"/>
      <c r="N13" s="215"/>
      <c r="O13" s="215"/>
      <c r="P13" s="216"/>
      <c r="Q13" s="32"/>
    </row>
    <row r="14" spans="1:17" ht="13.5" thickBot="1" x14ac:dyDescent="0.25">
      <c r="A14" s="32"/>
      <c r="B14" s="23" t="s">
        <v>6</v>
      </c>
      <c r="C14" s="217" t="s">
        <v>98</v>
      </c>
      <c r="D14" s="218"/>
      <c r="E14" s="218"/>
      <c r="F14" s="218"/>
      <c r="G14" s="218"/>
      <c r="H14" s="218"/>
      <c r="I14" s="218"/>
      <c r="J14" s="218"/>
      <c r="K14" s="218"/>
      <c r="L14" s="218"/>
      <c r="M14" s="218"/>
      <c r="N14" s="218"/>
      <c r="O14" s="218"/>
      <c r="P14" s="219"/>
      <c r="Q14" s="32"/>
    </row>
    <row r="15" spans="1:17" ht="4.5" customHeight="1" thickBot="1" x14ac:dyDescent="0.25">
      <c r="A15" s="32"/>
      <c r="B15" s="187"/>
      <c r="C15" s="188"/>
      <c r="D15" s="188"/>
      <c r="E15" s="188"/>
      <c r="F15" s="188"/>
      <c r="G15" s="188"/>
      <c r="H15" s="188"/>
      <c r="I15" s="188"/>
      <c r="J15" s="188"/>
      <c r="K15" s="188"/>
      <c r="L15" s="188"/>
      <c r="M15" s="188"/>
      <c r="N15" s="188"/>
      <c r="O15" s="188"/>
      <c r="P15" s="189"/>
      <c r="Q15" s="32"/>
    </row>
    <row r="16" spans="1:17" ht="37.5" customHeight="1" thickBot="1" x14ac:dyDescent="0.25">
      <c r="A16" s="32"/>
      <c r="B16" s="23" t="s">
        <v>25</v>
      </c>
      <c r="C16" s="220" t="s">
        <v>99</v>
      </c>
      <c r="D16" s="221"/>
      <c r="E16" s="221"/>
      <c r="F16" s="221"/>
      <c r="G16" s="221"/>
      <c r="H16" s="221"/>
      <c r="I16" s="221"/>
      <c r="J16" s="221"/>
      <c r="K16" s="221"/>
      <c r="L16" s="221"/>
      <c r="M16" s="221"/>
      <c r="N16" s="221"/>
      <c r="O16" s="221"/>
      <c r="P16" s="222"/>
      <c r="Q16" s="32"/>
    </row>
    <row r="17" spans="1:17" ht="4.5" customHeight="1" thickBot="1" x14ac:dyDescent="0.25">
      <c r="A17" s="32"/>
      <c r="B17" s="187"/>
      <c r="C17" s="188"/>
      <c r="D17" s="188"/>
      <c r="E17" s="188"/>
      <c r="F17" s="188"/>
      <c r="G17" s="188"/>
      <c r="H17" s="188"/>
      <c r="I17" s="188"/>
      <c r="J17" s="188"/>
      <c r="K17" s="188"/>
      <c r="L17" s="188"/>
      <c r="M17" s="188"/>
      <c r="N17" s="188"/>
      <c r="O17" s="188"/>
      <c r="P17" s="189"/>
      <c r="Q17" s="32"/>
    </row>
    <row r="18" spans="1:17" ht="26.25" customHeight="1" thickBot="1" x14ac:dyDescent="0.25">
      <c r="A18" s="32"/>
      <c r="B18" s="23" t="s">
        <v>11</v>
      </c>
      <c r="C18" s="190" t="s">
        <v>114</v>
      </c>
      <c r="D18" s="191"/>
      <c r="E18" s="191"/>
      <c r="F18" s="191"/>
      <c r="G18" s="191"/>
      <c r="H18" s="191"/>
      <c r="I18" s="191"/>
      <c r="J18" s="191"/>
      <c r="K18" s="191"/>
      <c r="L18" s="191"/>
      <c r="M18" s="191"/>
      <c r="N18" s="191"/>
      <c r="O18" s="191"/>
      <c r="P18" s="192"/>
      <c r="Q18" s="32"/>
    </row>
    <row r="19" spans="1:17" ht="4.5" customHeight="1" thickBot="1" x14ac:dyDescent="0.25">
      <c r="A19" s="32"/>
      <c r="B19" s="193"/>
      <c r="C19" s="193"/>
      <c r="D19" s="193"/>
      <c r="E19" s="193"/>
      <c r="F19" s="193"/>
      <c r="G19" s="193"/>
      <c r="H19" s="193"/>
      <c r="I19" s="193"/>
      <c r="J19" s="193"/>
      <c r="K19" s="193"/>
      <c r="L19" s="193"/>
      <c r="M19" s="193"/>
      <c r="N19" s="193"/>
      <c r="O19" s="193"/>
      <c r="P19" s="193"/>
      <c r="Q19" s="32"/>
    </row>
    <row r="20" spans="1:17" ht="17.25" customHeight="1" thickBot="1" x14ac:dyDescent="0.25">
      <c r="A20" s="32"/>
      <c r="B20" s="194" t="s">
        <v>26</v>
      </c>
      <c r="C20" s="195"/>
      <c r="D20" s="195"/>
      <c r="E20" s="195"/>
      <c r="F20" s="195"/>
      <c r="G20" s="195"/>
      <c r="H20" s="195"/>
      <c r="I20" s="195"/>
      <c r="J20" s="195"/>
      <c r="K20" s="195"/>
      <c r="L20" s="195"/>
      <c r="M20" s="195"/>
      <c r="N20" s="195"/>
      <c r="O20" s="195"/>
      <c r="P20" s="196"/>
      <c r="Q20" s="32"/>
    </row>
    <row r="21" spans="1:17" ht="4.5" customHeight="1" thickBot="1" x14ac:dyDescent="0.25">
      <c r="A21" s="32"/>
      <c r="B21" s="197"/>
      <c r="C21" s="198"/>
      <c r="D21" s="198"/>
      <c r="E21" s="198"/>
      <c r="F21" s="198"/>
      <c r="G21" s="198"/>
      <c r="H21" s="198"/>
      <c r="I21" s="198"/>
      <c r="J21" s="198"/>
      <c r="K21" s="198"/>
      <c r="L21" s="198"/>
      <c r="M21" s="198"/>
      <c r="N21" s="198"/>
      <c r="O21" s="198"/>
      <c r="P21" s="199"/>
      <c r="Q21" s="32"/>
    </row>
    <row r="22" spans="1:17" ht="45.75" customHeight="1" thickBot="1" x14ac:dyDescent="0.25">
      <c r="A22" s="32"/>
      <c r="B22" s="23" t="s">
        <v>3</v>
      </c>
      <c r="C22" s="226" t="s">
        <v>145</v>
      </c>
      <c r="D22" s="218"/>
      <c r="E22" s="218"/>
      <c r="F22" s="218"/>
      <c r="G22" s="218"/>
      <c r="H22" s="218"/>
      <c r="I22" s="218"/>
      <c r="J22" s="218"/>
      <c r="K22" s="218"/>
      <c r="L22" s="218"/>
      <c r="M22" s="218"/>
      <c r="N22" s="218"/>
      <c r="O22" s="218"/>
      <c r="P22" s="219"/>
      <c r="Q22" s="32"/>
    </row>
    <row r="23" spans="1:17" ht="4.5" customHeight="1" thickBot="1" x14ac:dyDescent="0.25">
      <c r="A23" s="32"/>
      <c r="B23" s="187"/>
      <c r="C23" s="188"/>
      <c r="D23" s="188"/>
      <c r="E23" s="188"/>
      <c r="F23" s="188"/>
      <c r="G23" s="188"/>
      <c r="H23" s="188"/>
      <c r="I23" s="188"/>
      <c r="J23" s="188"/>
      <c r="K23" s="188"/>
      <c r="L23" s="188"/>
      <c r="M23" s="188"/>
      <c r="N23" s="188"/>
      <c r="O23" s="188"/>
      <c r="P23" s="189"/>
      <c r="Q23" s="32"/>
    </row>
    <row r="24" spans="1:17" ht="52.5" customHeight="1" thickBot="1" x14ac:dyDescent="0.25">
      <c r="A24" s="32"/>
      <c r="B24" s="23" t="s">
        <v>12</v>
      </c>
      <c r="C24" s="220" t="s">
        <v>146</v>
      </c>
      <c r="D24" s="227"/>
      <c r="E24" s="227"/>
      <c r="F24" s="227"/>
      <c r="G24" s="227"/>
      <c r="H24" s="227"/>
      <c r="I24" s="227"/>
      <c r="J24" s="227"/>
      <c r="K24" s="227"/>
      <c r="L24" s="227"/>
      <c r="M24" s="227"/>
      <c r="N24" s="227"/>
      <c r="O24" s="227"/>
      <c r="P24" s="228"/>
      <c r="Q24" s="32"/>
    </row>
    <row r="25" spans="1:17" ht="4.5" customHeight="1" thickBot="1" x14ac:dyDescent="0.25">
      <c r="A25" s="32"/>
      <c r="B25" s="187"/>
      <c r="C25" s="188"/>
      <c r="D25" s="188"/>
      <c r="E25" s="188"/>
      <c r="F25" s="188"/>
      <c r="G25" s="188"/>
      <c r="H25" s="188"/>
      <c r="I25" s="188"/>
      <c r="J25" s="188"/>
      <c r="K25" s="188"/>
      <c r="L25" s="188"/>
      <c r="M25" s="188"/>
      <c r="N25" s="188"/>
      <c r="O25" s="188"/>
      <c r="P25" s="189"/>
      <c r="Q25" s="32"/>
    </row>
    <row r="26" spans="1:17" ht="13.5" customHeight="1" thickBot="1" x14ac:dyDescent="0.25">
      <c r="A26" s="32"/>
      <c r="B26" s="2" t="s">
        <v>2</v>
      </c>
      <c r="C26" s="229" t="s">
        <v>100</v>
      </c>
      <c r="D26" s="230"/>
      <c r="E26" s="230"/>
      <c r="F26" s="230"/>
      <c r="G26" s="230"/>
      <c r="H26" s="230"/>
      <c r="I26" s="230"/>
      <c r="J26" s="230"/>
      <c r="K26" s="230"/>
      <c r="L26" s="230"/>
      <c r="M26" s="230"/>
      <c r="N26" s="230"/>
      <c r="O26" s="230"/>
      <c r="P26" s="231"/>
      <c r="Q26" s="32"/>
    </row>
    <row r="27" spans="1:17" ht="4.5" customHeight="1" thickBot="1" x14ac:dyDescent="0.25">
      <c r="A27" s="32"/>
      <c r="B27" s="232"/>
      <c r="C27" s="233"/>
      <c r="D27" s="233"/>
      <c r="E27" s="233"/>
      <c r="F27" s="233"/>
      <c r="G27" s="233"/>
      <c r="H27" s="233"/>
      <c r="I27" s="233"/>
      <c r="J27" s="233"/>
      <c r="K27" s="233"/>
      <c r="L27" s="233"/>
      <c r="M27" s="233"/>
      <c r="N27" s="233"/>
      <c r="O27" s="233"/>
      <c r="P27" s="234"/>
      <c r="Q27" s="32"/>
    </row>
    <row r="28" spans="1:17" ht="12.75" customHeight="1" thickBot="1" x14ac:dyDescent="0.25">
      <c r="A28" s="32"/>
      <c r="B28" s="2" t="s">
        <v>13</v>
      </c>
      <c r="C28" s="11" t="s">
        <v>14</v>
      </c>
      <c r="D28" s="226" t="s">
        <v>101</v>
      </c>
      <c r="E28" s="235"/>
      <c r="F28" s="235"/>
      <c r="G28" s="236"/>
      <c r="H28" s="237" t="s">
        <v>15</v>
      </c>
      <c r="I28" s="237"/>
      <c r="J28" s="237"/>
      <c r="K28" s="226" t="s">
        <v>102</v>
      </c>
      <c r="L28" s="235"/>
      <c r="M28" s="236"/>
      <c r="N28" s="238" t="s">
        <v>16</v>
      </c>
      <c r="O28" s="239"/>
      <c r="P28" s="33" t="s">
        <v>103</v>
      </c>
      <c r="Q28" s="32"/>
    </row>
    <row r="29" spans="1:17" ht="4.5" customHeight="1" thickBot="1" x14ac:dyDescent="0.25">
      <c r="A29" s="32"/>
      <c r="B29" s="223"/>
      <c r="C29" s="193"/>
      <c r="D29" s="193"/>
      <c r="E29" s="193"/>
      <c r="F29" s="193"/>
      <c r="G29" s="193"/>
      <c r="H29" s="193"/>
      <c r="I29" s="193"/>
      <c r="J29" s="193"/>
      <c r="K29" s="193"/>
      <c r="L29" s="193"/>
      <c r="M29" s="193"/>
      <c r="N29" s="193"/>
      <c r="O29" s="193"/>
      <c r="P29" s="224"/>
      <c r="Q29" s="32"/>
    </row>
    <row r="30" spans="1:17" ht="13.5" thickBot="1" x14ac:dyDescent="0.25">
      <c r="A30" s="32"/>
      <c r="B30" s="2" t="s">
        <v>7</v>
      </c>
      <c r="C30" s="217" t="s">
        <v>104</v>
      </c>
      <c r="D30" s="218"/>
      <c r="E30" s="218"/>
      <c r="F30" s="218"/>
      <c r="G30" s="218"/>
      <c r="H30" s="218"/>
      <c r="I30" s="218"/>
      <c r="J30" s="218"/>
      <c r="K30" s="218"/>
      <c r="L30" s="218"/>
      <c r="M30" s="218"/>
      <c r="N30" s="218"/>
      <c r="O30" s="218"/>
      <c r="P30" s="219"/>
      <c r="Q30" s="32"/>
    </row>
    <row r="31" spans="1:17" ht="4.5" customHeight="1" thickBot="1" x14ac:dyDescent="0.25">
      <c r="A31" s="32"/>
      <c r="B31" s="187"/>
      <c r="C31" s="188"/>
      <c r="D31" s="188"/>
      <c r="E31" s="188"/>
      <c r="F31" s="188"/>
      <c r="G31" s="188"/>
      <c r="H31" s="188"/>
      <c r="I31" s="188"/>
      <c r="J31" s="188"/>
      <c r="K31" s="188"/>
      <c r="L31" s="188"/>
      <c r="M31" s="188"/>
      <c r="N31" s="188"/>
      <c r="O31" s="188"/>
      <c r="P31" s="189"/>
      <c r="Q31" s="32"/>
    </row>
    <row r="32" spans="1:17" ht="13.5" thickBot="1" x14ac:dyDescent="0.25">
      <c r="A32" s="32"/>
      <c r="B32" s="2" t="s">
        <v>4</v>
      </c>
      <c r="C32" s="225" t="s">
        <v>147</v>
      </c>
      <c r="D32" s="212"/>
      <c r="E32" s="212"/>
      <c r="F32" s="212"/>
      <c r="G32" s="212"/>
      <c r="H32" s="212"/>
      <c r="I32" s="212"/>
      <c r="J32" s="212"/>
      <c r="K32" s="212"/>
      <c r="L32" s="212"/>
      <c r="M32" s="212"/>
      <c r="N32" s="212"/>
      <c r="O32" s="212"/>
      <c r="P32" s="212"/>
      <c r="Q32" s="32"/>
    </row>
    <row r="33" spans="1:17" ht="4.5" customHeight="1" thickBot="1" x14ac:dyDescent="0.25">
      <c r="A33" s="32"/>
      <c r="B33" s="187"/>
      <c r="C33" s="188"/>
      <c r="D33" s="188"/>
      <c r="E33" s="188"/>
      <c r="F33" s="188"/>
      <c r="G33" s="188"/>
      <c r="H33" s="188"/>
      <c r="I33" s="188"/>
      <c r="J33" s="188"/>
      <c r="K33" s="188"/>
      <c r="L33" s="188"/>
      <c r="M33" s="188"/>
      <c r="N33" s="188"/>
      <c r="O33" s="188"/>
      <c r="P33" s="189"/>
      <c r="Q33" s="32"/>
    </row>
    <row r="34" spans="1:17" ht="13.5" thickBot="1" x14ac:dyDescent="0.25">
      <c r="A34" s="32"/>
      <c r="B34" s="2" t="s">
        <v>23</v>
      </c>
      <c r="C34" s="225" t="s">
        <v>69</v>
      </c>
      <c r="D34" s="212"/>
      <c r="E34" s="212"/>
      <c r="F34" s="212"/>
      <c r="G34" s="212"/>
      <c r="H34" s="212"/>
      <c r="I34" s="212"/>
      <c r="J34" s="212"/>
      <c r="K34" s="212"/>
      <c r="L34" s="212"/>
      <c r="M34" s="212"/>
      <c r="N34" s="212"/>
      <c r="O34" s="212"/>
      <c r="P34" s="213"/>
      <c r="Q34" s="32"/>
    </row>
    <row r="35" spans="1:17" ht="4.5" customHeight="1" thickBot="1" x14ac:dyDescent="0.25">
      <c r="A35" s="32"/>
      <c r="B35" s="214"/>
      <c r="C35" s="215"/>
      <c r="D35" s="215"/>
      <c r="E35" s="215"/>
      <c r="F35" s="215"/>
      <c r="G35" s="215"/>
      <c r="H35" s="215"/>
      <c r="I35" s="215"/>
      <c r="J35" s="215"/>
      <c r="K35" s="215"/>
      <c r="L35" s="215"/>
      <c r="M35" s="215"/>
      <c r="N35" s="215"/>
      <c r="O35" s="215"/>
      <c r="P35" s="216"/>
      <c r="Q35" s="32"/>
    </row>
    <row r="36" spans="1:17" ht="16.5" customHeight="1" thickBot="1" x14ac:dyDescent="0.25">
      <c r="A36" s="32"/>
      <c r="B36" s="2" t="s">
        <v>64</v>
      </c>
      <c r="C36" s="225" t="s">
        <v>69</v>
      </c>
      <c r="D36" s="212"/>
      <c r="E36" s="212"/>
      <c r="F36" s="212"/>
      <c r="G36" s="212"/>
      <c r="H36" s="212"/>
      <c r="I36" s="212"/>
      <c r="J36" s="212"/>
      <c r="K36" s="212"/>
      <c r="L36" s="212"/>
      <c r="M36" s="212"/>
      <c r="N36" s="212"/>
      <c r="O36" s="212"/>
      <c r="P36" s="213"/>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40" t="s">
        <v>17</v>
      </c>
      <c r="C38" s="241"/>
      <c r="D38" s="241"/>
      <c r="E38" s="241"/>
      <c r="F38" s="241"/>
      <c r="G38" s="241"/>
      <c r="H38" s="241"/>
      <c r="I38" s="241"/>
      <c r="J38" s="241"/>
      <c r="K38" s="241"/>
      <c r="L38" s="241"/>
      <c r="M38" s="241"/>
      <c r="N38" s="241"/>
      <c r="O38" s="242"/>
      <c r="P38" s="243"/>
      <c r="Q38" s="32"/>
    </row>
    <row r="39" spans="1:17" ht="13.5" thickBot="1" x14ac:dyDescent="0.25">
      <c r="A39" s="32"/>
      <c r="B39" s="1" t="s">
        <v>22</v>
      </c>
      <c r="C39" s="244" t="s">
        <v>18</v>
      </c>
      <c r="D39" s="245"/>
      <c r="E39" s="245"/>
      <c r="F39" s="245"/>
      <c r="G39" s="246"/>
      <c r="H39" s="244" t="s">
        <v>7</v>
      </c>
      <c r="I39" s="245"/>
      <c r="J39" s="245"/>
      <c r="K39" s="245"/>
      <c r="L39" s="246"/>
      <c r="M39" s="244" t="s">
        <v>19</v>
      </c>
      <c r="N39" s="245"/>
      <c r="O39" s="247"/>
      <c r="P39" s="246"/>
      <c r="Q39" s="32"/>
    </row>
    <row r="40" spans="1:17" ht="12" customHeight="1" x14ac:dyDescent="0.2">
      <c r="A40" s="32"/>
      <c r="B40" s="34" t="s">
        <v>105</v>
      </c>
      <c r="C40" s="248" t="s">
        <v>106</v>
      </c>
      <c r="D40" s="249"/>
      <c r="E40" s="249"/>
      <c r="F40" s="249"/>
      <c r="G40" s="250"/>
      <c r="H40" s="248" t="s">
        <v>104</v>
      </c>
      <c r="I40" s="249"/>
      <c r="J40" s="249"/>
      <c r="K40" s="249"/>
      <c r="L40" s="250"/>
      <c r="M40" s="248" t="s">
        <v>107</v>
      </c>
      <c r="N40" s="249"/>
      <c r="O40" s="249"/>
      <c r="P40" s="251"/>
      <c r="Q40" s="32"/>
    </row>
    <row r="41" spans="1:17" ht="23.25" customHeight="1" x14ac:dyDescent="0.2">
      <c r="A41" s="32"/>
      <c r="B41" s="35" t="s">
        <v>108</v>
      </c>
      <c r="C41" s="248" t="s">
        <v>138</v>
      </c>
      <c r="D41" s="249"/>
      <c r="E41" s="249"/>
      <c r="F41" s="249"/>
      <c r="G41" s="250"/>
      <c r="H41" s="248" t="s">
        <v>104</v>
      </c>
      <c r="I41" s="249"/>
      <c r="J41" s="249"/>
      <c r="K41" s="249"/>
      <c r="L41" s="250"/>
      <c r="M41" s="248" t="s">
        <v>107</v>
      </c>
      <c r="N41" s="249"/>
      <c r="O41" s="249"/>
      <c r="P41" s="251"/>
      <c r="Q41" s="32"/>
    </row>
    <row r="42" spans="1:17" ht="13.5" customHeight="1" x14ac:dyDescent="0.2">
      <c r="A42" s="32"/>
      <c r="B42" s="12"/>
      <c r="C42" s="255"/>
      <c r="D42" s="256"/>
      <c r="E42" s="256"/>
      <c r="F42" s="256"/>
      <c r="G42" s="257"/>
      <c r="H42" s="255"/>
      <c r="I42" s="256"/>
      <c r="J42" s="256"/>
      <c r="K42" s="256"/>
      <c r="L42" s="257"/>
      <c r="M42" s="255"/>
      <c r="N42" s="256"/>
      <c r="O42" s="256"/>
      <c r="P42" s="258"/>
      <c r="Q42" s="32"/>
    </row>
    <row r="43" spans="1:17" ht="12.75" customHeight="1" x14ac:dyDescent="0.2">
      <c r="A43" s="32"/>
      <c r="B43" s="12"/>
      <c r="C43" s="255"/>
      <c r="D43" s="256"/>
      <c r="E43" s="256"/>
      <c r="F43" s="256"/>
      <c r="G43" s="257"/>
      <c r="H43" s="255"/>
      <c r="I43" s="256"/>
      <c r="J43" s="256"/>
      <c r="K43" s="256"/>
      <c r="L43" s="257"/>
      <c r="M43" s="255"/>
      <c r="N43" s="256"/>
      <c r="O43" s="256"/>
      <c r="P43" s="258"/>
      <c r="Q43" s="32"/>
    </row>
    <row r="44" spans="1:17" ht="11.25" customHeight="1" thickBot="1" x14ac:dyDescent="0.25">
      <c r="A44" s="32"/>
      <c r="B44" s="8"/>
      <c r="C44" s="261"/>
      <c r="D44" s="262"/>
      <c r="E44" s="262"/>
      <c r="F44" s="262"/>
      <c r="G44" s="263"/>
      <c r="H44" s="261"/>
      <c r="I44" s="262"/>
      <c r="J44" s="262"/>
      <c r="K44" s="262"/>
      <c r="L44" s="263"/>
      <c r="M44" s="261"/>
      <c r="N44" s="262"/>
      <c r="O44" s="262"/>
      <c r="P44" s="264"/>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94" t="s">
        <v>8</v>
      </c>
      <c r="C46" s="195"/>
      <c r="D46" s="195"/>
      <c r="E46" s="195"/>
      <c r="F46" s="195"/>
      <c r="G46" s="195"/>
      <c r="H46" s="195"/>
      <c r="I46" s="195"/>
      <c r="J46" s="195"/>
      <c r="K46" s="195"/>
      <c r="L46" s="195"/>
      <c r="M46" s="195"/>
      <c r="N46" s="195"/>
      <c r="O46" s="195"/>
      <c r="P46" s="196"/>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265" t="s">
        <v>20</v>
      </c>
      <c r="C48" s="9" t="s">
        <v>9</v>
      </c>
      <c r="D48" s="47" t="s">
        <v>126</v>
      </c>
      <c r="E48" s="47" t="s">
        <v>127</v>
      </c>
      <c r="F48" s="47" t="s">
        <v>128</v>
      </c>
      <c r="G48" s="47" t="s">
        <v>129</v>
      </c>
      <c r="H48" s="47" t="s">
        <v>130</v>
      </c>
      <c r="I48" s="47" t="s">
        <v>131</v>
      </c>
      <c r="J48" s="47" t="s">
        <v>132</v>
      </c>
      <c r="K48" s="47" t="s">
        <v>133</v>
      </c>
      <c r="L48" s="47" t="s">
        <v>134</v>
      </c>
      <c r="M48" s="47" t="s">
        <v>135</v>
      </c>
      <c r="N48" s="47" t="s">
        <v>136</v>
      </c>
      <c r="O48" s="47" t="s">
        <v>137</v>
      </c>
      <c r="P48" s="15" t="s">
        <v>24</v>
      </c>
      <c r="Q48" s="32"/>
    </row>
    <row r="49" spans="1:17" ht="13.5" thickBot="1" x14ac:dyDescent="0.25">
      <c r="A49" s="32"/>
      <c r="B49" s="266"/>
      <c r="C49" s="10" t="s">
        <v>10</v>
      </c>
      <c r="D49" s="13"/>
      <c r="E49" s="13"/>
      <c r="F49" s="13"/>
      <c r="G49" s="13"/>
      <c r="H49" s="13"/>
      <c r="I49" s="13"/>
      <c r="J49" s="13"/>
      <c r="K49" s="13"/>
      <c r="L49" s="13"/>
      <c r="M49" s="13"/>
      <c r="N49" s="13"/>
      <c r="O49" s="45">
        <f>'Registro Toma Poses '!C12</f>
        <v>0</v>
      </c>
      <c r="P49" s="14"/>
      <c r="Q49" s="32"/>
    </row>
    <row r="50" spans="1:17" ht="4.5" customHeight="1" thickBot="1" x14ac:dyDescent="0.25">
      <c r="A50" s="32"/>
      <c r="B50" s="214">
        <v>0.9</v>
      </c>
      <c r="C50" s="267"/>
      <c r="D50" s="267"/>
      <c r="E50" s="267"/>
      <c r="F50" s="267"/>
      <c r="G50" s="267"/>
      <c r="H50" s="267"/>
      <c r="I50" s="267"/>
      <c r="J50" s="267"/>
      <c r="K50" s="267"/>
      <c r="L50" s="267"/>
      <c r="M50" s="267"/>
      <c r="N50" s="267"/>
      <c r="O50" s="267"/>
      <c r="P50" s="268"/>
      <c r="Q50" s="32"/>
    </row>
    <row r="51" spans="1:17" ht="13.5" thickBot="1" x14ac:dyDescent="0.25">
      <c r="A51" s="32"/>
      <c r="B51" s="194" t="s">
        <v>21</v>
      </c>
      <c r="C51" s="195"/>
      <c r="D51" s="195"/>
      <c r="E51" s="195"/>
      <c r="F51" s="195"/>
      <c r="G51" s="195"/>
      <c r="H51" s="195"/>
      <c r="I51" s="195"/>
      <c r="J51" s="195"/>
      <c r="K51" s="195"/>
      <c r="L51" s="195"/>
      <c r="M51" s="195"/>
      <c r="N51" s="195"/>
      <c r="O51" s="195"/>
      <c r="P51" s="196"/>
      <c r="Q51" s="32"/>
    </row>
    <row r="52" spans="1:17" x14ac:dyDescent="0.2">
      <c r="A52" s="32"/>
      <c r="B52" s="269" t="s">
        <v>109</v>
      </c>
      <c r="C52" s="270"/>
      <c r="D52" s="270"/>
      <c r="E52" s="270"/>
      <c r="F52" s="270"/>
      <c r="G52" s="270"/>
      <c r="H52" s="270"/>
      <c r="I52" s="270"/>
      <c r="J52" s="270"/>
      <c r="K52" s="270"/>
      <c r="L52" s="270"/>
      <c r="M52" s="270"/>
      <c r="N52" s="270"/>
      <c r="O52" s="270"/>
      <c r="P52" s="271"/>
      <c r="Q52" s="32"/>
    </row>
    <row r="53" spans="1:17" x14ac:dyDescent="0.2">
      <c r="A53" s="32"/>
      <c r="B53" s="272"/>
      <c r="C53" s="273"/>
      <c r="D53" s="273"/>
      <c r="E53" s="273"/>
      <c r="F53" s="273"/>
      <c r="G53" s="273"/>
      <c r="H53" s="273"/>
      <c r="I53" s="273"/>
      <c r="J53" s="273"/>
      <c r="K53" s="273"/>
      <c r="L53" s="273"/>
      <c r="M53" s="273"/>
      <c r="N53" s="273"/>
      <c r="O53" s="273"/>
      <c r="P53" s="274"/>
      <c r="Q53" s="32"/>
    </row>
    <row r="54" spans="1:17" x14ac:dyDescent="0.2">
      <c r="A54" s="32"/>
      <c r="B54" s="272"/>
      <c r="C54" s="273"/>
      <c r="D54" s="273"/>
      <c r="E54" s="273"/>
      <c r="F54" s="273"/>
      <c r="G54" s="273"/>
      <c r="H54" s="273"/>
      <c r="I54" s="273"/>
      <c r="J54" s="273"/>
      <c r="K54" s="273"/>
      <c r="L54" s="273"/>
      <c r="M54" s="273"/>
      <c r="N54" s="273"/>
      <c r="O54" s="273"/>
      <c r="P54" s="274"/>
      <c r="Q54" s="32"/>
    </row>
    <row r="55" spans="1:17" x14ac:dyDescent="0.2">
      <c r="A55" s="32"/>
      <c r="B55" s="272"/>
      <c r="C55" s="273"/>
      <c r="D55" s="273"/>
      <c r="E55" s="273"/>
      <c r="F55" s="273"/>
      <c r="G55" s="273"/>
      <c r="H55" s="273"/>
      <c r="I55" s="273"/>
      <c r="J55" s="273"/>
      <c r="K55" s="273"/>
      <c r="L55" s="273"/>
      <c r="M55" s="273"/>
      <c r="N55" s="273"/>
      <c r="O55" s="273"/>
      <c r="P55" s="274"/>
      <c r="Q55" s="32"/>
    </row>
    <row r="56" spans="1:17" x14ac:dyDescent="0.2">
      <c r="A56" s="32"/>
      <c r="B56" s="272"/>
      <c r="C56" s="273"/>
      <c r="D56" s="273"/>
      <c r="E56" s="273"/>
      <c r="F56" s="273"/>
      <c r="G56" s="273"/>
      <c r="H56" s="273"/>
      <c r="I56" s="273"/>
      <c r="J56" s="273"/>
      <c r="K56" s="273"/>
      <c r="L56" s="273"/>
      <c r="M56" s="273"/>
      <c r="N56" s="273"/>
      <c r="O56" s="273"/>
      <c r="P56" s="274"/>
      <c r="Q56" s="32"/>
    </row>
    <row r="57" spans="1:17" x14ac:dyDescent="0.2">
      <c r="A57" s="32"/>
      <c r="B57" s="272"/>
      <c r="C57" s="273"/>
      <c r="D57" s="273"/>
      <c r="E57" s="273"/>
      <c r="F57" s="273"/>
      <c r="G57" s="273"/>
      <c r="H57" s="273"/>
      <c r="I57" s="273"/>
      <c r="J57" s="273"/>
      <c r="K57" s="273"/>
      <c r="L57" s="273"/>
      <c r="M57" s="273"/>
      <c r="N57" s="273"/>
      <c r="O57" s="273"/>
      <c r="P57" s="274"/>
      <c r="Q57" s="32"/>
    </row>
    <row r="58" spans="1:17" x14ac:dyDescent="0.2">
      <c r="A58" s="32"/>
      <c r="B58" s="272"/>
      <c r="C58" s="273"/>
      <c r="D58" s="273"/>
      <c r="E58" s="273"/>
      <c r="F58" s="273"/>
      <c r="G58" s="273"/>
      <c r="H58" s="273"/>
      <c r="I58" s="273"/>
      <c r="J58" s="273"/>
      <c r="K58" s="273"/>
      <c r="L58" s="273"/>
      <c r="M58" s="273"/>
      <c r="N58" s="273"/>
      <c r="O58" s="273"/>
      <c r="P58" s="274"/>
      <c r="Q58" s="32"/>
    </row>
    <row r="59" spans="1:17" x14ac:dyDescent="0.2">
      <c r="A59" s="32"/>
      <c r="B59" s="272"/>
      <c r="C59" s="273"/>
      <c r="D59" s="273"/>
      <c r="E59" s="273"/>
      <c r="F59" s="273"/>
      <c r="G59" s="273"/>
      <c r="H59" s="273"/>
      <c r="I59" s="273"/>
      <c r="J59" s="273"/>
      <c r="K59" s="273"/>
      <c r="L59" s="273"/>
      <c r="M59" s="273"/>
      <c r="N59" s="273"/>
      <c r="O59" s="273"/>
      <c r="P59" s="274"/>
      <c r="Q59" s="32"/>
    </row>
    <row r="60" spans="1:17" x14ac:dyDescent="0.2">
      <c r="A60" s="32"/>
      <c r="B60" s="272"/>
      <c r="C60" s="273"/>
      <c r="D60" s="273"/>
      <c r="E60" s="273"/>
      <c r="F60" s="273"/>
      <c r="G60" s="273"/>
      <c r="H60" s="273"/>
      <c r="I60" s="273"/>
      <c r="J60" s="273"/>
      <c r="K60" s="273"/>
      <c r="L60" s="273"/>
      <c r="M60" s="273"/>
      <c r="N60" s="273"/>
      <c r="O60" s="273"/>
      <c r="P60" s="274"/>
      <c r="Q60" s="32"/>
    </row>
    <row r="61" spans="1:17" x14ac:dyDescent="0.2">
      <c r="A61" s="32"/>
      <c r="B61" s="272"/>
      <c r="C61" s="273"/>
      <c r="D61" s="273"/>
      <c r="E61" s="273"/>
      <c r="F61" s="273"/>
      <c r="G61" s="273"/>
      <c r="H61" s="273"/>
      <c r="I61" s="273"/>
      <c r="J61" s="273"/>
      <c r="K61" s="273"/>
      <c r="L61" s="273"/>
      <c r="M61" s="273"/>
      <c r="N61" s="273"/>
      <c r="O61" s="273"/>
      <c r="P61" s="274"/>
      <c r="Q61" s="32"/>
    </row>
    <row r="62" spans="1:17" x14ac:dyDescent="0.2">
      <c r="A62" s="32"/>
      <c r="B62" s="272"/>
      <c r="C62" s="273"/>
      <c r="D62" s="273"/>
      <c r="E62" s="273"/>
      <c r="F62" s="273"/>
      <c r="G62" s="273"/>
      <c r="H62" s="273"/>
      <c r="I62" s="273"/>
      <c r="J62" s="273"/>
      <c r="K62" s="273"/>
      <c r="L62" s="273"/>
      <c r="M62" s="273"/>
      <c r="N62" s="273"/>
      <c r="O62" s="273"/>
      <c r="P62" s="274"/>
      <c r="Q62" s="32"/>
    </row>
    <row r="63" spans="1:17" x14ac:dyDescent="0.2">
      <c r="A63" s="32"/>
      <c r="B63" s="272"/>
      <c r="C63" s="273"/>
      <c r="D63" s="273"/>
      <c r="E63" s="273"/>
      <c r="F63" s="273"/>
      <c r="G63" s="273"/>
      <c r="H63" s="273"/>
      <c r="I63" s="273"/>
      <c r="J63" s="273"/>
      <c r="K63" s="273"/>
      <c r="L63" s="273"/>
      <c r="M63" s="273"/>
      <c r="N63" s="273"/>
      <c r="O63" s="273"/>
      <c r="P63" s="274"/>
      <c r="Q63" s="32"/>
    </row>
    <row r="64" spans="1:17" x14ac:dyDescent="0.2">
      <c r="A64" s="32"/>
      <c r="B64" s="272"/>
      <c r="C64" s="273"/>
      <c r="D64" s="273"/>
      <c r="E64" s="273"/>
      <c r="F64" s="273"/>
      <c r="G64" s="273"/>
      <c r="H64" s="273"/>
      <c r="I64" s="273"/>
      <c r="J64" s="273"/>
      <c r="K64" s="273"/>
      <c r="L64" s="273"/>
      <c r="M64" s="273"/>
      <c r="N64" s="273"/>
      <c r="O64" s="273"/>
      <c r="P64" s="274"/>
      <c r="Q64" s="32"/>
    </row>
    <row r="65" spans="1:17" x14ac:dyDescent="0.2">
      <c r="A65" s="32"/>
      <c r="B65" s="272"/>
      <c r="C65" s="273"/>
      <c r="D65" s="273"/>
      <c r="E65" s="273"/>
      <c r="F65" s="273"/>
      <c r="G65" s="273"/>
      <c r="H65" s="273"/>
      <c r="I65" s="273"/>
      <c r="J65" s="273"/>
      <c r="K65" s="273"/>
      <c r="L65" s="273"/>
      <c r="M65" s="273"/>
      <c r="N65" s="273"/>
      <c r="O65" s="273"/>
      <c r="P65" s="274"/>
      <c r="Q65" s="32"/>
    </row>
    <row r="66" spans="1:17" x14ac:dyDescent="0.2">
      <c r="A66" s="32"/>
      <c r="B66" s="272"/>
      <c r="C66" s="273"/>
      <c r="D66" s="273"/>
      <c r="E66" s="273"/>
      <c r="F66" s="273"/>
      <c r="G66" s="273"/>
      <c r="H66" s="273"/>
      <c r="I66" s="273"/>
      <c r="J66" s="273"/>
      <c r="K66" s="273"/>
      <c r="L66" s="273"/>
      <c r="M66" s="273"/>
      <c r="N66" s="273"/>
      <c r="O66" s="273"/>
      <c r="P66" s="274"/>
      <c r="Q66" s="32"/>
    </row>
    <row r="67" spans="1:17" ht="13.5" thickBot="1" x14ac:dyDescent="0.25">
      <c r="A67" s="32"/>
      <c r="B67" s="275"/>
      <c r="C67" s="276"/>
      <c r="D67" s="276"/>
      <c r="E67" s="276"/>
      <c r="F67" s="276"/>
      <c r="G67" s="276"/>
      <c r="H67" s="276"/>
      <c r="I67" s="276"/>
      <c r="J67" s="276"/>
      <c r="K67" s="276"/>
      <c r="L67" s="276"/>
      <c r="M67" s="276"/>
      <c r="N67" s="276"/>
      <c r="O67" s="276"/>
      <c r="P67" s="277"/>
      <c r="Q67" s="32"/>
    </row>
    <row r="68" spans="1:17" s="21" customFormat="1" ht="4.5" customHeight="1" thickBot="1" x14ac:dyDescent="0.25">
      <c r="A68" s="278"/>
      <c r="B68" s="278"/>
      <c r="C68" s="278"/>
      <c r="D68" s="278"/>
      <c r="E68" s="278"/>
      <c r="F68" s="278"/>
      <c r="G68" s="278"/>
      <c r="H68" s="278"/>
      <c r="I68" s="278"/>
      <c r="J68" s="278"/>
      <c r="K68" s="278"/>
      <c r="L68" s="278"/>
      <c r="M68" s="278"/>
      <c r="N68" s="278"/>
      <c r="O68" s="278"/>
      <c r="P68" s="278"/>
      <c r="Q68" s="278"/>
    </row>
    <row r="69" spans="1:17" ht="80.25" customHeight="1" thickBot="1" x14ac:dyDescent="0.25">
      <c r="A69" s="32"/>
      <c r="B69" s="20" t="s">
        <v>5</v>
      </c>
      <c r="C69" s="252"/>
      <c r="D69" s="253"/>
      <c r="E69" s="253"/>
      <c r="F69" s="253"/>
      <c r="G69" s="253"/>
      <c r="H69" s="253"/>
      <c r="I69" s="253"/>
      <c r="J69" s="253"/>
      <c r="K69" s="253"/>
      <c r="L69" s="253"/>
      <c r="M69" s="253"/>
      <c r="N69" s="253"/>
      <c r="O69" s="253"/>
      <c r="P69" s="254"/>
      <c r="Q69" s="32"/>
    </row>
    <row r="70" spans="1:17" ht="41.25" customHeight="1" thickBot="1" x14ac:dyDescent="0.25">
      <c r="A70" s="32"/>
      <c r="B70" s="19" t="s">
        <v>63</v>
      </c>
      <c r="C70" s="225" t="s">
        <v>139</v>
      </c>
      <c r="D70" s="212"/>
      <c r="E70" s="212"/>
      <c r="F70" s="212"/>
      <c r="G70" s="212"/>
      <c r="H70" s="212"/>
      <c r="I70" s="212"/>
      <c r="J70" s="212"/>
      <c r="K70" s="212"/>
      <c r="L70" s="212"/>
      <c r="M70" s="212"/>
      <c r="N70" s="212"/>
      <c r="O70" s="212"/>
      <c r="P70" s="213"/>
      <c r="Q70" s="32"/>
    </row>
    <row r="71" spans="1:17" ht="27.75" customHeight="1" thickBot="1" x14ac:dyDescent="0.25">
      <c r="A71" s="32"/>
      <c r="B71" s="19" t="s">
        <v>84</v>
      </c>
      <c r="C71" s="259"/>
      <c r="D71" s="259"/>
      <c r="E71" s="259"/>
      <c r="F71" s="259"/>
      <c r="G71" s="259"/>
      <c r="H71" s="259"/>
      <c r="I71" s="259"/>
      <c r="J71" s="259"/>
      <c r="K71" s="259"/>
      <c r="L71" s="259"/>
      <c r="M71" s="259"/>
      <c r="N71" s="259"/>
      <c r="O71" s="259"/>
      <c r="P71" s="260"/>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7"/>
      <c r="G120" s="37"/>
      <c r="H120" s="37"/>
      <c r="I120" s="38"/>
      <c r="J120" s="38"/>
      <c r="K120" s="38"/>
      <c r="L120" s="38"/>
      <c r="M120" s="38"/>
      <c r="N120" s="38"/>
      <c r="O120" s="38"/>
      <c r="P120" s="38"/>
      <c r="Q120" s="38"/>
      <c r="R120" s="38"/>
      <c r="S120" s="38"/>
    </row>
    <row r="121" spans="1:19" ht="76.5" x14ac:dyDescent="0.2">
      <c r="A121" s="38"/>
      <c r="B121" s="42" t="s">
        <v>77</v>
      </c>
      <c r="C121" s="38"/>
      <c r="D121" s="38">
        <v>2014</v>
      </c>
      <c r="E121" s="38"/>
      <c r="F121" s="37"/>
      <c r="G121" s="37"/>
      <c r="H121" s="37"/>
      <c r="I121" s="38"/>
      <c r="J121" s="38"/>
      <c r="K121" s="38"/>
      <c r="L121" s="38"/>
      <c r="M121" s="38"/>
      <c r="N121" s="38"/>
      <c r="O121" s="38"/>
      <c r="P121" s="38"/>
      <c r="Q121" s="38"/>
      <c r="R121" s="38"/>
      <c r="S121" s="38"/>
    </row>
    <row r="122" spans="1:19" ht="63.75" x14ac:dyDescent="0.2">
      <c r="A122" s="38"/>
      <c r="B122" s="42" t="s">
        <v>78</v>
      </c>
      <c r="C122" s="38"/>
      <c r="D122" s="38">
        <v>2016</v>
      </c>
      <c r="E122" s="38"/>
      <c r="F122" s="37"/>
      <c r="G122" s="37"/>
      <c r="H122" s="37"/>
      <c r="I122" s="38"/>
      <c r="J122" s="38"/>
      <c r="K122" s="38"/>
      <c r="L122" s="38"/>
      <c r="M122" s="38"/>
      <c r="N122" s="38"/>
      <c r="O122" s="38"/>
      <c r="P122" s="38"/>
      <c r="Q122" s="38"/>
      <c r="R122" s="38"/>
      <c r="S122" s="38"/>
    </row>
    <row r="123" spans="1:19" ht="38.25" x14ac:dyDescent="0.2">
      <c r="A123" s="38"/>
      <c r="B123" s="42" t="s">
        <v>82</v>
      </c>
      <c r="C123" s="38"/>
      <c r="D123" s="38">
        <v>2017</v>
      </c>
      <c r="E123" s="38"/>
      <c r="F123" s="37"/>
      <c r="G123" s="37"/>
      <c r="H123" s="37"/>
      <c r="I123" s="38"/>
      <c r="J123" s="38"/>
      <c r="K123" s="38"/>
      <c r="L123" s="38"/>
      <c r="M123" s="38"/>
      <c r="N123" s="38"/>
      <c r="O123" s="38"/>
      <c r="P123" s="38"/>
      <c r="Q123" s="38"/>
      <c r="R123" s="38"/>
      <c r="S123" s="38"/>
    </row>
    <row r="124" spans="1:19" ht="63.75" x14ac:dyDescent="0.2">
      <c r="A124" s="38"/>
      <c r="B124" s="42" t="s">
        <v>79</v>
      </c>
      <c r="C124" s="38"/>
      <c r="D124" s="38"/>
      <c r="E124" s="38"/>
      <c r="F124" s="37"/>
      <c r="G124" s="37"/>
      <c r="H124" s="37"/>
      <c r="I124" s="38"/>
      <c r="J124" s="38"/>
      <c r="K124" s="38"/>
      <c r="L124" s="38"/>
      <c r="M124" s="38"/>
      <c r="N124" s="38"/>
      <c r="O124" s="38"/>
      <c r="P124" s="38"/>
      <c r="Q124" s="38"/>
      <c r="R124" s="38"/>
      <c r="S124" s="38"/>
    </row>
    <row r="125" spans="1:19" ht="63.75" x14ac:dyDescent="0.2">
      <c r="A125" s="38"/>
      <c r="B125" s="42" t="s">
        <v>80</v>
      </c>
      <c r="C125" s="38"/>
      <c r="D125" s="38"/>
      <c r="E125" s="38"/>
      <c r="F125" s="37"/>
      <c r="G125" s="37"/>
      <c r="H125" s="37"/>
      <c r="I125" s="38"/>
      <c r="J125" s="38"/>
      <c r="K125" s="38"/>
      <c r="L125" s="38"/>
      <c r="M125" s="38"/>
      <c r="N125" s="38"/>
      <c r="O125" s="38"/>
      <c r="P125" s="38"/>
      <c r="Q125" s="38"/>
      <c r="R125" s="38"/>
      <c r="S125" s="38"/>
    </row>
    <row r="126" spans="1:19" ht="51" x14ac:dyDescent="0.2">
      <c r="A126" s="38"/>
      <c r="B126" s="42" t="s">
        <v>81</v>
      </c>
      <c r="C126" s="38"/>
      <c r="D126" s="38"/>
      <c r="E126" s="38"/>
      <c r="F126" s="37"/>
      <c r="G126" s="37"/>
      <c r="H126" s="37"/>
      <c r="I126" s="38"/>
      <c r="J126" s="38"/>
      <c r="K126" s="38"/>
      <c r="L126" s="38"/>
      <c r="M126" s="38"/>
      <c r="N126" s="38"/>
      <c r="O126" s="38"/>
      <c r="P126" s="38"/>
      <c r="Q126" s="38"/>
      <c r="R126" s="38"/>
      <c r="S126" s="38"/>
    </row>
    <row r="127" spans="1:19" x14ac:dyDescent="0.2">
      <c r="A127" s="38"/>
      <c r="B127" s="42" t="s">
        <v>114</v>
      </c>
      <c r="C127" s="37"/>
      <c r="D127" s="37"/>
      <c r="E127" s="37"/>
      <c r="F127" s="37"/>
      <c r="G127" s="37"/>
      <c r="H127" s="37"/>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C71:P71"/>
    <mergeCell ref="C44:G44"/>
    <mergeCell ref="H44:L44"/>
    <mergeCell ref="M44:P44"/>
    <mergeCell ref="B46:P46"/>
    <mergeCell ref="B48:B49"/>
    <mergeCell ref="B50:P50"/>
    <mergeCell ref="B51:P51"/>
    <mergeCell ref="B52:P67"/>
    <mergeCell ref="A68:Q68"/>
    <mergeCell ref="C69:P69"/>
    <mergeCell ref="C70:P70"/>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22:P22"/>
    <mergeCell ref="B11:P11"/>
    <mergeCell ref="C12:P12"/>
    <mergeCell ref="B13:P13"/>
    <mergeCell ref="C14:P14"/>
    <mergeCell ref="B15:P15"/>
    <mergeCell ref="C16:P16"/>
    <mergeCell ref="B17:P17"/>
    <mergeCell ref="C18:P18"/>
    <mergeCell ref="B19:P19"/>
    <mergeCell ref="B20:P20"/>
    <mergeCell ref="B21:P21"/>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X146"/>
  <sheetViews>
    <sheetView zoomScale="70" zoomScaleNormal="70" workbookViewId="0">
      <selection activeCell="M11" sqref="M11:O11"/>
    </sheetView>
  </sheetViews>
  <sheetFormatPr baseColWidth="10" defaultRowHeight="30" customHeight="1" x14ac:dyDescent="0.2"/>
  <cols>
    <col min="1" max="1" width="28.5703125" style="86" customWidth="1"/>
    <col min="2" max="2" width="27" style="79" bestFit="1" customWidth="1"/>
    <col min="3" max="12" width="15.7109375" style="79" customWidth="1"/>
    <col min="13" max="13" width="5.28515625" style="79" customWidth="1"/>
    <col min="14" max="14" width="10.7109375" style="79" customWidth="1"/>
    <col min="15" max="15" width="33" style="79" customWidth="1"/>
    <col min="16" max="18" width="11.42578125" style="111"/>
    <col min="19" max="19" width="11.42578125" style="99" hidden="1" customWidth="1"/>
    <col min="20" max="20" width="11.42578125" style="111"/>
    <col min="21" max="16384" width="11.42578125" style="79"/>
  </cols>
  <sheetData>
    <row r="1" spans="1:24" ht="30" customHeight="1" x14ac:dyDescent="0.25">
      <c r="A1" s="464"/>
      <c r="B1" s="458" t="s">
        <v>56</v>
      </c>
      <c r="C1" s="459"/>
      <c r="D1" s="459"/>
      <c r="E1" s="459"/>
      <c r="F1" s="459"/>
      <c r="G1" s="459"/>
      <c r="H1" s="459"/>
      <c r="I1" s="459"/>
      <c r="J1" s="459"/>
      <c r="K1" s="459"/>
      <c r="L1" s="459"/>
      <c r="M1" s="460"/>
      <c r="N1" s="465" t="s">
        <v>57</v>
      </c>
      <c r="O1" s="461"/>
      <c r="P1" s="110"/>
      <c r="Q1" s="110"/>
      <c r="T1" s="110"/>
      <c r="U1" s="76"/>
      <c r="V1" s="76"/>
      <c r="W1" s="77"/>
      <c r="X1" s="78"/>
    </row>
    <row r="2" spans="1:24" s="53" customFormat="1" ht="30" customHeight="1" x14ac:dyDescent="0.25">
      <c r="A2" s="464"/>
      <c r="B2" s="458" t="s">
        <v>87</v>
      </c>
      <c r="C2" s="459"/>
      <c r="D2" s="459"/>
      <c r="E2" s="459"/>
      <c r="F2" s="459"/>
      <c r="G2" s="459"/>
      <c r="H2" s="459"/>
      <c r="I2" s="459"/>
      <c r="J2" s="459"/>
      <c r="K2" s="459"/>
      <c r="L2" s="459"/>
      <c r="M2" s="460"/>
      <c r="N2" s="514" t="s">
        <v>190</v>
      </c>
      <c r="O2" s="515"/>
      <c r="P2" s="142"/>
      <c r="Q2" s="112"/>
      <c r="R2" s="113"/>
      <c r="S2" s="49">
        <v>0.95</v>
      </c>
      <c r="T2" s="112"/>
      <c r="U2" s="80"/>
      <c r="V2" s="80"/>
      <c r="W2" s="81"/>
      <c r="X2" s="82"/>
    </row>
    <row r="3" spans="1:24" s="53" customFormat="1" ht="30" customHeight="1" x14ac:dyDescent="0.25">
      <c r="A3" s="464"/>
      <c r="B3" s="458" t="s">
        <v>89</v>
      </c>
      <c r="C3" s="459"/>
      <c r="D3" s="459"/>
      <c r="E3" s="459"/>
      <c r="F3" s="459"/>
      <c r="G3" s="459"/>
      <c r="H3" s="459"/>
      <c r="I3" s="459"/>
      <c r="J3" s="459"/>
      <c r="K3" s="459"/>
      <c r="L3" s="459"/>
      <c r="M3" s="460"/>
      <c r="N3" s="465" t="s">
        <v>175</v>
      </c>
      <c r="O3" s="461"/>
      <c r="P3" s="112"/>
      <c r="Q3" s="112"/>
      <c r="R3" s="113"/>
      <c r="S3" s="49">
        <v>0.94999</v>
      </c>
      <c r="T3" s="112"/>
      <c r="U3" s="80"/>
      <c r="V3" s="80"/>
      <c r="W3" s="81"/>
      <c r="X3" s="82"/>
    </row>
    <row r="4" spans="1:24" s="53" customFormat="1" ht="30" customHeight="1" x14ac:dyDescent="0.25">
      <c r="A4" s="464"/>
      <c r="B4" s="458" t="s">
        <v>91</v>
      </c>
      <c r="C4" s="459"/>
      <c r="D4" s="459"/>
      <c r="E4" s="459"/>
      <c r="F4" s="459"/>
      <c r="G4" s="459"/>
      <c r="H4" s="459"/>
      <c r="I4" s="459"/>
      <c r="J4" s="459"/>
      <c r="K4" s="459"/>
      <c r="L4" s="459"/>
      <c r="M4" s="460"/>
      <c r="N4" s="461" t="s">
        <v>61</v>
      </c>
      <c r="O4" s="461"/>
      <c r="P4" s="114"/>
      <c r="Q4" s="114"/>
      <c r="R4" s="113"/>
      <c r="S4" s="49">
        <v>0.65</v>
      </c>
      <c r="T4" s="114"/>
      <c r="U4" s="83"/>
      <c r="V4" s="83"/>
      <c r="W4" s="81"/>
      <c r="X4" s="82"/>
    </row>
    <row r="5" spans="1:24" s="53" customFormat="1" ht="18" x14ac:dyDescent="0.25">
      <c r="A5" s="103"/>
      <c r="B5" s="104"/>
      <c r="C5" s="105"/>
      <c r="D5" s="105"/>
      <c r="E5" s="105"/>
      <c r="F5" s="105"/>
      <c r="G5" s="105"/>
      <c r="H5" s="105"/>
      <c r="I5" s="105"/>
      <c r="J5" s="105"/>
      <c r="K5" s="105"/>
      <c r="L5" s="105"/>
      <c r="M5" s="106"/>
      <c r="N5" s="106"/>
      <c r="O5" s="106"/>
      <c r="P5" s="114"/>
      <c r="Q5" s="114"/>
      <c r="R5" s="113"/>
      <c r="S5" s="49">
        <v>0.64998999999999996</v>
      </c>
      <c r="T5" s="114"/>
      <c r="U5" s="83"/>
      <c r="V5" s="83"/>
      <c r="W5" s="81"/>
      <c r="X5" s="82"/>
    </row>
    <row r="6" spans="1:24" s="53" customFormat="1" ht="13.5" customHeight="1" x14ac:dyDescent="0.25">
      <c r="A6" s="107" t="s">
        <v>0</v>
      </c>
      <c r="B6" s="108"/>
      <c r="C6" s="504" t="str">
        <f>Mantenimiento!C12</f>
        <v>GESTION DE INFRAESTRUCTURA FISICA</v>
      </c>
      <c r="D6" s="504"/>
      <c r="E6" s="504"/>
      <c r="F6" s="504"/>
      <c r="G6" s="504"/>
      <c r="H6" s="504"/>
      <c r="I6" s="504"/>
      <c r="J6" s="504"/>
      <c r="K6" s="504"/>
      <c r="L6" s="504"/>
      <c r="M6" s="504"/>
      <c r="N6" s="504"/>
      <c r="O6" s="504"/>
      <c r="P6" s="113"/>
      <c r="Q6" s="113"/>
      <c r="R6" s="113"/>
      <c r="S6" s="100"/>
      <c r="T6" s="113"/>
    </row>
    <row r="7" spans="1:24" s="53" customFormat="1" ht="11.25" customHeight="1" x14ac:dyDescent="0.2">
      <c r="A7" s="109"/>
      <c r="B7" s="108"/>
      <c r="C7" s="108"/>
      <c r="D7" s="108"/>
      <c r="E7" s="108"/>
      <c r="F7" s="108"/>
      <c r="G7" s="108"/>
      <c r="H7" s="108"/>
      <c r="I7" s="108"/>
      <c r="J7" s="108"/>
      <c r="K7" s="108"/>
      <c r="L7" s="108"/>
      <c r="M7" s="108"/>
      <c r="N7" s="108"/>
      <c r="O7" s="108"/>
      <c r="P7" s="113"/>
      <c r="Q7" s="113"/>
      <c r="R7" s="113"/>
      <c r="S7" s="100"/>
      <c r="T7" s="113"/>
    </row>
    <row r="8" spans="1:24" s="84" customFormat="1" ht="30" customHeight="1" x14ac:dyDescent="0.2">
      <c r="A8" s="516" t="s">
        <v>92</v>
      </c>
      <c r="B8" s="462" t="s">
        <v>20</v>
      </c>
      <c r="C8" s="462" t="str">
        <f>Mantenimiento!C14</f>
        <v>Cumplimiento al plan de Mantenimiento Preventivo</v>
      </c>
      <c r="D8" s="462"/>
      <c r="E8" s="462"/>
      <c r="F8" s="462"/>
      <c r="G8" s="462"/>
      <c r="H8" s="462"/>
      <c r="I8" s="462"/>
      <c r="J8" s="462"/>
      <c r="K8" s="462"/>
      <c r="L8" s="462"/>
      <c r="M8" s="462" t="s">
        <v>94</v>
      </c>
      <c r="N8" s="462"/>
      <c r="O8" s="462"/>
      <c r="P8" s="115"/>
      <c r="Q8" s="115"/>
      <c r="R8" s="115"/>
      <c r="S8" s="99"/>
      <c r="T8" s="115"/>
    </row>
    <row r="9" spans="1:24" s="85" customFormat="1" ht="30" customHeight="1" thickBot="1" x14ac:dyDescent="0.25">
      <c r="A9" s="517"/>
      <c r="B9" s="462"/>
      <c r="C9" s="140" t="s">
        <v>176</v>
      </c>
      <c r="D9" s="140" t="s">
        <v>93</v>
      </c>
      <c r="E9" s="140" t="s">
        <v>177</v>
      </c>
      <c r="F9" s="140" t="s">
        <v>93</v>
      </c>
      <c r="G9" s="140" t="s">
        <v>178</v>
      </c>
      <c r="H9" s="140" t="s">
        <v>93</v>
      </c>
      <c r="I9" s="140" t="s">
        <v>179</v>
      </c>
      <c r="J9" s="140" t="s">
        <v>93</v>
      </c>
      <c r="K9" s="140" t="s">
        <v>10</v>
      </c>
      <c r="L9" s="140" t="s">
        <v>93</v>
      </c>
      <c r="M9" s="462"/>
      <c r="N9" s="462"/>
      <c r="O9" s="462"/>
      <c r="P9" s="116"/>
      <c r="Q9" s="116"/>
      <c r="R9" s="116"/>
      <c r="S9" s="99"/>
      <c r="T9" s="116"/>
    </row>
    <row r="10" spans="1:24" s="53" customFormat="1" ht="150" customHeight="1" x14ac:dyDescent="0.2">
      <c r="A10" s="518" t="str">
        <f>Mantenimiento!M40</f>
        <v>Coordinador Grupo Administrativo</v>
      </c>
      <c r="B10" s="117" t="str">
        <f>Mantenimiento!B40</f>
        <v>Mantenimientos Realizados</v>
      </c>
      <c r="C10" s="125">
        <v>33</v>
      </c>
      <c r="D10" s="497">
        <f>IF(C10=0,"0",((C10)/C11))</f>
        <v>1</v>
      </c>
      <c r="E10" s="125">
        <v>65</v>
      </c>
      <c r="F10" s="497">
        <f>IF(E10=0,"0",((E10)/E11))</f>
        <v>1</v>
      </c>
      <c r="G10" s="125">
        <v>21</v>
      </c>
      <c r="H10" s="497">
        <f>IF(G10=0,"0",((G10)/G11))</f>
        <v>1</v>
      </c>
      <c r="I10" s="125">
        <v>40</v>
      </c>
      <c r="J10" s="497">
        <f>IF(I10=0,"0",((I10)/I11))</f>
        <v>1</v>
      </c>
      <c r="K10" s="118">
        <f>+C10+E10+G10+I10</f>
        <v>159</v>
      </c>
      <c r="L10" s="454">
        <f>IF(K10=0,"0",K10/K11)</f>
        <v>1</v>
      </c>
      <c r="M10" s="520" t="s">
        <v>275</v>
      </c>
      <c r="N10" s="520"/>
      <c r="O10" s="520"/>
      <c r="P10" s="113"/>
      <c r="Q10" s="113"/>
      <c r="R10" s="113"/>
      <c r="S10" s="99"/>
      <c r="T10" s="113"/>
    </row>
    <row r="11" spans="1:24" s="53" customFormat="1" ht="165" customHeight="1" x14ac:dyDescent="0.2">
      <c r="A11" s="519"/>
      <c r="B11" s="117" t="str">
        <f>Mantenimiento!B41</f>
        <v>Mantenimientos Programados</v>
      </c>
      <c r="C11" s="125">
        <v>33</v>
      </c>
      <c r="D11" s="497"/>
      <c r="E11" s="125">
        <v>65</v>
      </c>
      <c r="F11" s="497"/>
      <c r="G11" s="125">
        <v>21</v>
      </c>
      <c r="H11" s="497"/>
      <c r="I11" s="125">
        <v>40</v>
      </c>
      <c r="J11" s="497"/>
      <c r="K11" s="118">
        <f>+C11+E11+G11+I11</f>
        <v>159</v>
      </c>
      <c r="L11" s="454"/>
      <c r="M11" s="521"/>
      <c r="N11" s="521"/>
      <c r="O11" s="521"/>
      <c r="P11" s="113"/>
      <c r="Q11" s="113"/>
      <c r="R11" s="113"/>
      <c r="S11" s="99"/>
      <c r="T11" s="113"/>
    </row>
    <row r="12" spans="1:24" ht="30" customHeight="1" x14ac:dyDescent="0.2">
      <c r="B12" s="77"/>
      <c r="C12" s="87"/>
      <c r="D12" s="87"/>
      <c r="E12" s="87"/>
      <c r="F12" s="87"/>
      <c r="G12" s="87"/>
      <c r="H12" s="87"/>
      <c r="I12" s="87"/>
      <c r="J12" s="87"/>
      <c r="K12" s="87"/>
      <c r="L12" s="87"/>
    </row>
    <row r="66" spans="19:19" ht="30" customHeight="1" x14ac:dyDescent="0.2">
      <c r="S66" s="101"/>
    </row>
    <row r="136" spans="19:19" ht="30" customHeight="1" x14ac:dyDescent="0.2">
      <c r="S136" s="102"/>
    </row>
    <row r="137" spans="19:19" ht="30" customHeight="1" x14ac:dyDescent="0.2">
      <c r="S137" s="102"/>
    </row>
    <row r="138" spans="19:19" ht="30" customHeight="1" x14ac:dyDescent="0.2">
      <c r="S138" s="102"/>
    </row>
    <row r="139" spans="19:19" ht="30" customHeight="1" x14ac:dyDescent="0.2">
      <c r="S139" s="102"/>
    </row>
    <row r="140" spans="19:19" ht="30" customHeight="1" x14ac:dyDescent="0.2">
      <c r="S140" s="102"/>
    </row>
    <row r="141" spans="19:19" ht="30" customHeight="1" x14ac:dyDescent="0.2">
      <c r="S141" s="102"/>
    </row>
    <row r="142" spans="19:19" ht="30" customHeight="1" x14ac:dyDescent="0.2">
      <c r="S142" s="102"/>
    </row>
    <row r="143" spans="19:19" ht="30" customHeight="1" x14ac:dyDescent="0.2">
      <c r="S143" s="102"/>
    </row>
    <row r="144" spans="19:19" ht="30" customHeight="1" x14ac:dyDescent="0.2">
      <c r="S144" s="102"/>
    </row>
    <row r="145" spans="19:19" ht="30" customHeight="1" x14ac:dyDescent="0.2">
      <c r="S145" s="102"/>
    </row>
    <row r="146" spans="19:19" ht="30" customHeight="1" x14ac:dyDescent="0.2">
      <c r="S146" s="102"/>
    </row>
  </sheetData>
  <sheetProtection sheet="1" objects="1" scenarios="1" formatColumns="0" formatRows="0"/>
  <mergeCells count="22">
    <mergeCell ref="A10:A11"/>
    <mergeCell ref="D10:D11"/>
    <mergeCell ref="J10:J11"/>
    <mergeCell ref="L10:L11"/>
    <mergeCell ref="M10:O10"/>
    <mergeCell ref="M11:O11"/>
    <mergeCell ref="M8:O9"/>
    <mergeCell ref="N3:O3"/>
    <mergeCell ref="C6:O6"/>
    <mergeCell ref="B4:M4"/>
    <mergeCell ref="N4:O4"/>
    <mergeCell ref="B3:M3"/>
    <mergeCell ref="N2:O2"/>
    <mergeCell ref="F10:F11"/>
    <mergeCell ref="H10:H11"/>
    <mergeCell ref="A1:A4"/>
    <mergeCell ref="B1:M1"/>
    <mergeCell ref="N1:O1"/>
    <mergeCell ref="B2:M2"/>
    <mergeCell ref="A8:A9"/>
    <mergeCell ref="B8:B9"/>
    <mergeCell ref="C8:L8"/>
  </mergeCells>
  <conditionalFormatting sqref="L10">
    <cfRule type="cellIs" dxfId="35" priority="5" stopIfTrue="1" operator="equal">
      <formula>"0"</formula>
    </cfRule>
    <cfRule type="cellIs" dxfId="34" priority="6" stopIfTrue="1" operator="lessThanOrEqual">
      <formula>$S$5</formula>
    </cfRule>
    <cfRule type="cellIs" dxfId="33" priority="7" stopIfTrue="1" operator="greaterThanOrEqual">
      <formula>$S$2</formula>
    </cfRule>
    <cfRule type="cellIs" dxfId="28" priority="8" stopIfTrue="1" operator="between">
      <formula>$S$4</formula>
      <formula>$S$3</formula>
    </cfRule>
  </conditionalFormatting>
  <conditionalFormatting sqref="D10">
    <cfRule type="cellIs" dxfId="32" priority="4" operator="lessThanOrEqual">
      <formula>0</formula>
    </cfRule>
  </conditionalFormatting>
  <conditionalFormatting sqref="F10">
    <cfRule type="cellIs" dxfId="31" priority="3" operator="lessThanOrEqual">
      <formula>0</formula>
    </cfRule>
  </conditionalFormatting>
  <conditionalFormatting sqref="H10">
    <cfRule type="cellIs" dxfId="30" priority="2" operator="lessThanOrEqual">
      <formula>0</formula>
    </cfRule>
  </conditionalFormatting>
  <conditionalFormatting sqref="J10">
    <cfRule type="cellIs" dxfId="29" priority="1" operator="lessThanOrEqual">
      <formula>0</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S180"/>
  <sheetViews>
    <sheetView zoomScaleNormal="100" workbookViewId="0">
      <selection activeCell="C77" sqref="C77:P77"/>
    </sheetView>
  </sheetViews>
  <sheetFormatPr baseColWidth="10" defaultRowHeight="12.75" x14ac:dyDescent="0.2"/>
  <cols>
    <col min="1" max="1" width="0.7109375" style="49" customWidth="1"/>
    <col min="2" max="2" width="30" style="49" customWidth="1"/>
    <col min="3" max="3" width="16.85546875" style="49" customWidth="1"/>
    <col min="4" max="4" width="5" style="49" bestFit="1" customWidth="1"/>
    <col min="5" max="5" width="4.7109375" style="49" bestFit="1" customWidth="1"/>
    <col min="6" max="6" width="9.5703125" style="49" bestFit="1" customWidth="1"/>
    <col min="7" max="7" width="5.42578125" style="49" bestFit="1" customWidth="1"/>
    <col min="8" max="8" width="5.140625" style="49" bestFit="1" customWidth="1"/>
    <col min="9" max="9" width="9.5703125" style="49" bestFit="1" customWidth="1"/>
    <col min="10" max="10" width="4.140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140625" style="49" customWidth="1"/>
    <col min="17" max="18" width="11.7109375" style="49" customWidth="1"/>
    <col min="19" max="19" width="11.42578125" style="99" hidden="1" customWidth="1"/>
    <col min="20" max="16384" width="11.42578125" style="49"/>
  </cols>
  <sheetData>
    <row r="1" spans="1:19" ht="6" customHeight="1" thickBot="1" x14ac:dyDescent="0.25">
      <c r="B1" s="89"/>
      <c r="C1" s="89"/>
      <c r="D1" s="89"/>
      <c r="E1" s="89"/>
      <c r="F1" s="89"/>
      <c r="G1" s="89"/>
      <c r="H1" s="89"/>
      <c r="I1" s="89"/>
      <c r="J1" s="89"/>
      <c r="K1" s="89"/>
      <c r="L1" s="89"/>
      <c r="M1" s="89"/>
      <c r="N1" s="89"/>
      <c r="O1" s="89"/>
      <c r="P1" s="89"/>
    </row>
    <row r="2" spans="1:19" ht="16.5" customHeight="1" x14ac:dyDescent="0.2">
      <c r="B2" s="431"/>
      <c r="C2" s="434" t="s">
        <v>56</v>
      </c>
      <c r="D2" s="435"/>
      <c r="E2" s="435"/>
      <c r="F2" s="435"/>
      <c r="G2" s="435"/>
      <c r="H2" s="435"/>
      <c r="I2" s="435"/>
      <c r="J2" s="435"/>
      <c r="K2" s="435"/>
      <c r="L2" s="435"/>
      <c r="M2" s="436"/>
      <c r="N2" s="437" t="s">
        <v>185</v>
      </c>
      <c r="O2" s="438"/>
      <c r="P2" s="439"/>
      <c r="S2" s="49">
        <v>0.95</v>
      </c>
    </row>
    <row r="3" spans="1:19" ht="15.75" customHeight="1" x14ac:dyDescent="0.2">
      <c r="B3" s="432"/>
      <c r="C3" s="440" t="s">
        <v>58</v>
      </c>
      <c r="D3" s="441"/>
      <c r="E3" s="441"/>
      <c r="F3" s="441"/>
      <c r="G3" s="441"/>
      <c r="H3" s="441"/>
      <c r="I3" s="441"/>
      <c r="J3" s="441"/>
      <c r="K3" s="441"/>
      <c r="L3" s="441"/>
      <c r="M3" s="442"/>
      <c r="N3" s="443" t="s">
        <v>190</v>
      </c>
      <c r="O3" s="444"/>
      <c r="P3" s="445"/>
      <c r="S3" s="49">
        <v>0.94999</v>
      </c>
    </row>
    <row r="4" spans="1:19" ht="15.75" customHeight="1" x14ac:dyDescent="0.2">
      <c r="B4" s="432"/>
      <c r="C4" s="440" t="s">
        <v>59</v>
      </c>
      <c r="D4" s="441"/>
      <c r="E4" s="441"/>
      <c r="F4" s="441"/>
      <c r="G4" s="441"/>
      <c r="H4" s="441"/>
      <c r="I4" s="441"/>
      <c r="J4" s="441"/>
      <c r="K4" s="441"/>
      <c r="L4" s="441"/>
      <c r="M4" s="442"/>
      <c r="N4" s="443" t="s">
        <v>186</v>
      </c>
      <c r="O4" s="444"/>
      <c r="P4" s="445"/>
      <c r="S4" s="49">
        <v>0.65</v>
      </c>
    </row>
    <row r="5" spans="1:19" ht="16.5" customHeight="1" thickBot="1" x14ac:dyDescent="0.25">
      <c r="B5" s="433"/>
      <c r="C5" s="446" t="s">
        <v>60</v>
      </c>
      <c r="D5" s="447"/>
      <c r="E5" s="447"/>
      <c r="F5" s="447"/>
      <c r="G5" s="447"/>
      <c r="H5" s="447"/>
      <c r="I5" s="447"/>
      <c r="J5" s="447"/>
      <c r="K5" s="447"/>
      <c r="L5" s="447"/>
      <c r="M5" s="448"/>
      <c r="N5" s="449" t="s">
        <v>61</v>
      </c>
      <c r="O5" s="450"/>
      <c r="P5" s="451"/>
      <c r="S5" s="49">
        <v>0.64998999999999996</v>
      </c>
    </row>
    <row r="6" spans="1:19" ht="3" customHeight="1" thickBot="1" x14ac:dyDescent="0.25">
      <c r="B6" s="89"/>
      <c r="C6" s="89"/>
      <c r="D6" s="89"/>
      <c r="E6" s="89"/>
      <c r="F6" s="89"/>
      <c r="G6" s="89"/>
      <c r="H6" s="89"/>
      <c r="I6" s="89"/>
      <c r="J6" s="89"/>
      <c r="K6" s="89"/>
      <c r="L6" s="89"/>
      <c r="M6" s="89"/>
      <c r="N6" s="89"/>
      <c r="O6" s="89"/>
      <c r="P6" s="89"/>
      <c r="S6" s="100"/>
    </row>
    <row r="7" spans="1:19" x14ac:dyDescent="0.2">
      <c r="A7" s="52"/>
      <c r="B7" s="416" t="s">
        <v>65</v>
      </c>
      <c r="C7" s="417"/>
      <c r="D7" s="417"/>
      <c r="E7" s="417"/>
      <c r="F7" s="417"/>
      <c r="G7" s="417"/>
      <c r="H7" s="417"/>
      <c r="I7" s="417"/>
      <c r="J7" s="417"/>
      <c r="K7" s="417"/>
      <c r="L7" s="417"/>
      <c r="M7" s="417"/>
      <c r="N7" s="417"/>
      <c r="O7" s="417"/>
      <c r="P7" s="418"/>
      <c r="Q7" s="52"/>
      <c r="S7" s="100"/>
    </row>
    <row r="8" spans="1:19" ht="13.5" thickBot="1" x14ac:dyDescent="0.25">
      <c r="A8" s="52"/>
      <c r="B8" s="419"/>
      <c r="C8" s="420"/>
      <c r="D8" s="420"/>
      <c r="E8" s="420"/>
      <c r="F8" s="420"/>
      <c r="G8" s="420"/>
      <c r="H8" s="420"/>
      <c r="I8" s="420"/>
      <c r="J8" s="420"/>
      <c r="K8" s="420"/>
      <c r="L8" s="420"/>
      <c r="M8" s="420"/>
      <c r="N8" s="420"/>
      <c r="O8" s="420"/>
      <c r="P8" s="421"/>
      <c r="Q8" s="52"/>
    </row>
    <row r="9" spans="1:19" ht="6.75" customHeight="1" thickBot="1" x14ac:dyDescent="0.25">
      <c r="A9" s="52"/>
      <c r="B9" s="422"/>
      <c r="C9" s="422"/>
      <c r="D9" s="422"/>
      <c r="E9" s="422"/>
      <c r="F9" s="422"/>
      <c r="G9" s="422"/>
      <c r="H9" s="422"/>
      <c r="I9" s="422"/>
      <c r="J9" s="422"/>
      <c r="K9" s="422"/>
      <c r="L9" s="422"/>
      <c r="M9" s="422"/>
      <c r="N9" s="422"/>
      <c r="O9" s="422"/>
      <c r="P9" s="422"/>
      <c r="Q9" s="52"/>
    </row>
    <row r="10" spans="1:19" ht="26.25" customHeight="1" thickBot="1" x14ac:dyDescent="0.25">
      <c r="A10" s="52"/>
      <c r="B10" s="90" t="s">
        <v>83</v>
      </c>
      <c r="C10" s="425">
        <v>2023</v>
      </c>
      <c r="D10" s="426"/>
      <c r="E10" s="426"/>
      <c r="F10" s="426"/>
      <c r="G10" s="426"/>
      <c r="H10" s="426"/>
      <c r="I10" s="427"/>
      <c r="J10" s="423" t="s">
        <v>1</v>
      </c>
      <c r="K10" s="424"/>
      <c r="L10" s="424"/>
      <c r="M10" s="424"/>
      <c r="N10" s="413" t="s">
        <v>191</v>
      </c>
      <c r="O10" s="414"/>
      <c r="P10" s="415"/>
      <c r="Q10" s="52"/>
    </row>
    <row r="11" spans="1:19" ht="4.5" customHeight="1" thickBot="1" x14ac:dyDescent="0.25">
      <c r="A11" s="52"/>
      <c r="B11" s="428"/>
      <c r="C11" s="429"/>
      <c r="D11" s="429"/>
      <c r="E11" s="429"/>
      <c r="F11" s="429"/>
      <c r="G11" s="429"/>
      <c r="H11" s="429"/>
      <c r="I11" s="429"/>
      <c r="J11" s="429"/>
      <c r="K11" s="429"/>
      <c r="L11" s="429"/>
      <c r="M11" s="429"/>
      <c r="N11" s="429"/>
      <c r="O11" s="429"/>
      <c r="P11" s="430"/>
      <c r="Q11" s="52"/>
    </row>
    <row r="12" spans="1:19" ht="13.5" thickBot="1" x14ac:dyDescent="0.25">
      <c r="A12" s="52"/>
      <c r="B12" s="62" t="s">
        <v>0</v>
      </c>
      <c r="C12" s="408" t="s">
        <v>170</v>
      </c>
      <c r="D12" s="408"/>
      <c r="E12" s="408"/>
      <c r="F12" s="408"/>
      <c r="G12" s="408"/>
      <c r="H12" s="408"/>
      <c r="I12" s="408"/>
      <c r="J12" s="408"/>
      <c r="K12" s="408"/>
      <c r="L12" s="408"/>
      <c r="M12" s="408"/>
      <c r="N12" s="408"/>
      <c r="O12" s="408"/>
      <c r="P12" s="409"/>
      <c r="Q12" s="52"/>
    </row>
    <row r="13" spans="1:19" ht="4.5" customHeight="1" thickBot="1" x14ac:dyDescent="0.25">
      <c r="A13" s="52"/>
      <c r="B13" s="363"/>
      <c r="C13" s="364"/>
      <c r="D13" s="364"/>
      <c r="E13" s="364"/>
      <c r="F13" s="364"/>
      <c r="G13" s="364"/>
      <c r="H13" s="364"/>
      <c r="I13" s="364"/>
      <c r="J13" s="364"/>
      <c r="K13" s="364"/>
      <c r="L13" s="364"/>
      <c r="M13" s="364"/>
      <c r="N13" s="364"/>
      <c r="O13" s="364"/>
      <c r="P13" s="365"/>
      <c r="Q13" s="52"/>
    </row>
    <row r="14" spans="1:19" ht="18" customHeight="1" thickBot="1" x14ac:dyDescent="0.25">
      <c r="A14" s="52"/>
      <c r="B14" s="62" t="s">
        <v>6</v>
      </c>
      <c r="C14" s="410" t="s">
        <v>228</v>
      </c>
      <c r="D14" s="411"/>
      <c r="E14" s="411"/>
      <c r="F14" s="411"/>
      <c r="G14" s="411"/>
      <c r="H14" s="411"/>
      <c r="I14" s="411"/>
      <c r="J14" s="411"/>
      <c r="K14" s="411"/>
      <c r="L14" s="411"/>
      <c r="M14" s="411"/>
      <c r="N14" s="411"/>
      <c r="O14" s="411"/>
      <c r="P14" s="412"/>
      <c r="Q14" s="52"/>
    </row>
    <row r="15" spans="1:19" ht="4.5" customHeight="1" thickBot="1" x14ac:dyDescent="0.25">
      <c r="A15" s="52"/>
      <c r="B15" s="376"/>
      <c r="C15" s="377"/>
      <c r="D15" s="377"/>
      <c r="E15" s="377"/>
      <c r="F15" s="377"/>
      <c r="G15" s="377"/>
      <c r="H15" s="377"/>
      <c r="I15" s="377"/>
      <c r="J15" s="377"/>
      <c r="K15" s="377"/>
      <c r="L15" s="377"/>
      <c r="M15" s="377"/>
      <c r="N15" s="377"/>
      <c r="O15" s="377"/>
      <c r="P15" s="378"/>
      <c r="Q15" s="52"/>
    </row>
    <row r="16" spans="1:19" ht="32.25" customHeight="1" thickBot="1" x14ac:dyDescent="0.25">
      <c r="A16" s="52"/>
      <c r="B16" s="62" t="s">
        <v>25</v>
      </c>
      <c r="C16" s="413" t="s">
        <v>217</v>
      </c>
      <c r="D16" s="414"/>
      <c r="E16" s="414"/>
      <c r="F16" s="414"/>
      <c r="G16" s="414"/>
      <c r="H16" s="414"/>
      <c r="I16" s="414"/>
      <c r="J16" s="414"/>
      <c r="K16" s="414"/>
      <c r="L16" s="414"/>
      <c r="M16" s="414"/>
      <c r="N16" s="414"/>
      <c r="O16" s="414"/>
      <c r="P16" s="415"/>
      <c r="Q16" s="52"/>
    </row>
    <row r="17" spans="1:17" ht="4.5" customHeight="1" thickBot="1" x14ac:dyDescent="0.25">
      <c r="A17" s="52"/>
      <c r="B17" s="376"/>
      <c r="C17" s="377"/>
      <c r="D17" s="377"/>
      <c r="E17" s="377"/>
      <c r="F17" s="377"/>
      <c r="G17" s="377"/>
      <c r="H17" s="377"/>
      <c r="I17" s="377"/>
      <c r="J17" s="377"/>
      <c r="K17" s="377"/>
      <c r="L17" s="377"/>
      <c r="M17" s="377"/>
      <c r="N17" s="377"/>
      <c r="O17" s="377"/>
      <c r="P17" s="378"/>
      <c r="Q17" s="52"/>
    </row>
    <row r="18" spans="1:17" ht="26.25" customHeight="1" thickBot="1" x14ac:dyDescent="0.25">
      <c r="A18" s="52"/>
      <c r="B18" s="62" t="s">
        <v>11</v>
      </c>
      <c r="C18" s="398" t="s">
        <v>254</v>
      </c>
      <c r="D18" s="399"/>
      <c r="E18" s="399"/>
      <c r="F18" s="399"/>
      <c r="G18" s="399"/>
      <c r="H18" s="399"/>
      <c r="I18" s="399"/>
      <c r="J18" s="399"/>
      <c r="K18" s="399"/>
      <c r="L18" s="399"/>
      <c r="M18" s="399"/>
      <c r="N18" s="399"/>
      <c r="O18" s="399"/>
      <c r="P18" s="400"/>
      <c r="Q18" s="52"/>
    </row>
    <row r="19" spans="1:17" ht="4.5" customHeight="1" thickBot="1" x14ac:dyDescent="0.25">
      <c r="A19" s="52"/>
      <c r="B19" s="401"/>
      <c r="C19" s="401"/>
      <c r="D19" s="401"/>
      <c r="E19" s="401"/>
      <c r="F19" s="401"/>
      <c r="G19" s="401"/>
      <c r="H19" s="401"/>
      <c r="I19" s="401"/>
      <c r="J19" s="401"/>
      <c r="K19" s="401"/>
      <c r="L19" s="401"/>
      <c r="M19" s="401"/>
      <c r="N19" s="401"/>
      <c r="O19" s="401"/>
      <c r="P19" s="401"/>
      <c r="Q19" s="52"/>
    </row>
    <row r="20" spans="1:17" ht="17.25" customHeight="1" thickBot="1" x14ac:dyDescent="0.25">
      <c r="A20" s="52"/>
      <c r="B20" s="350" t="s">
        <v>26</v>
      </c>
      <c r="C20" s="351"/>
      <c r="D20" s="351"/>
      <c r="E20" s="351"/>
      <c r="F20" s="351"/>
      <c r="G20" s="351"/>
      <c r="H20" s="351"/>
      <c r="I20" s="351"/>
      <c r="J20" s="351"/>
      <c r="K20" s="351"/>
      <c r="L20" s="351"/>
      <c r="M20" s="351"/>
      <c r="N20" s="351"/>
      <c r="O20" s="351"/>
      <c r="P20" s="352"/>
      <c r="Q20" s="52"/>
    </row>
    <row r="21" spans="1:17" ht="4.5" customHeight="1" thickBot="1" x14ac:dyDescent="0.25">
      <c r="A21" s="52"/>
      <c r="B21" s="402"/>
      <c r="C21" s="403"/>
      <c r="D21" s="403"/>
      <c r="E21" s="403"/>
      <c r="F21" s="403"/>
      <c r="G21" s="403"/>
      <c r="H21" s="403"/>
      <c r="I21" s="403"/>
      <c r="J21" s="403"/>
      <c r="K21" s="403"/>
      <c r="L21" s="403"/>
      <c r="M21" s="403"/>
      <c r="N21" s="403"/>
      <c r="O21" s="403"/>
      <c r="P21" s="404"/>
      <c r="Q21" s="52"/>
    </row>
    <row r="22" spans="1:17" ht="51" customHeight="1" thickBot="1" x14ac:dyDescent="0.25">
      <c r="A22" s="52"/>
      <c r="B22" s="62" t="s">
        <v>3</v>
      </c>
      <c r="C22" s="405" t="s">
        <v>223</v>
      </c>
      <c r="D22" s="406"/>
      <c r="E22" s="406"/>
      <c r="F22" s="406"/>
      <c r="G22" s="406"/>
      <c r="H22" s="406"/>
      <c r="I22" s="406"/>
      <c r="J22" s="406"/>
      <c r="K22" s="406"/>
      <c r="L22" s="406"/>
      <c r="M22" s="406"/>
      <c r="N22" s="406"/>
      <c r="O22" s="406"/>
      <c r="P22" s="407"/>
      <c r="Q22" s="52"/>
    </row>
    <row r="23" spans="1:17" ht="4.5" customHeight="1" thickBot="1" x14ac:dyDescent="0.25">
      <c r="A23" s="52"/>
      <c r="B23" s="376"/>
      <c r="C23" s="377"/>
      <c r="D23" s="377"/>
      <c r="E23" s="377"/>
      <c r="F23" s="377"/>
      <c r="G23" s="377"/>
      <c r="H23" s="377"/>
      <c r="I23" s="377"/>
      <c r="J23" s="377"/>
      <c r="K23" s="377"/>
      <c r="L23" s="377"/>
      <c r="M23" s="377"/>
      <c r="N23" s="377"/>
      <c r="O23" s="377"/>
      <c r="P23" s="378"/>
      <c r="Q23" s="52"/>
    </row>
    <row r="24" spans="1:17" ht="82.5" customHeight="1" thickBot="1" x14ac:dyDescent="0.25">
      <c r="A24" s="52"/>
      <c r="B24" s="62" t="s">
        <v>12</v>
      </c>
      <c r="C24" s="382" t="s">
        <v>251</v>
      </c>
      <c r="D24" s="383"/>
      <c r="E24" s="383"/>
      <c r="F24" s="383"/>
      <c r="G24" s="383"/>
      <c r="H24" s="383"/>
      <c r="I24" s="383"/>
      <c r="J24" s="383"/>
      <c r="K24" s="383"/>
      <c r="L24" s="383"/>
      <c r="M24" s="383"/>
      <c r="N24" s="383"/>
      <c r="O24" s="383"/>
      <c r="P24" s="384"/>
      <c r="Q24" s="52"/>
    </row>
    <row r="25" spans="1:17" ht="4.5" customHeight="1" thickBot="1" x14ac:dyDescent="0.25">
      <c r="A25" s="52"/>
      <c r="B25" s="385"/>
      <c r="C25" s="386"/>
      <c r="D25" s="386"/>
      <c r="E25" s="386"/>
      <c r="F25" s="386"/>
      <c r="G25" s="386"/>
      <c r="H25" s="386"/>
      <c r="I25" s="386"/>
      <c r="J25" s="386"/>
      <c r="K25" s="386"/>
      <c r="L25" s="386"/>
      <c r="M25" s="386"/>
      <c r="N25" s="386"/>
      <c r="O25" s="386"/>
      <c r="P25" s="387"/>
      <c r="Q25" s="52"/>
    </row>
    <row r="26" spans="1:17" ht="13.5" customHeight="1" thickBot="1" x14ac:dyDescent="0.25">
      <c r="A26" s="52"/>
      <c r="B26" s="63" t="s">
        <v>2</v>
      </c>
      <c r="C26" s="388">
        <v>0.95</v>
      </c>
      <c r="D26" s="389"/>
      <c r="E26" s="389"/>
      <c r="F26" s="389"/>
      <c r="G26" s="389"/>
      <c r="H26" s="389"/>
      <c r="I26" s="389"/>
      <c r="J26" s="389"/>
      <c r="K26" s="389"/>
      <c r="L26" s="389"/>
      <c r="M26" s="389"/>
      <c r="N26" s="389"/>
      <c r="O26" s="389"/>
      <c r="P26" s="390"/>
      <c r="Q26" s="52"/>
    </row>
    <row r="27" spans="1:17" ht="4.5" customHeight="1" thickBot="1" x14ac:dyDescent="0.25">
      <c r="A27" s="52"/>
      <c r="B27" s="391"/>
      <c r="C27" s="392"/>
      <c r="D27" s="392"/>
      <c r="E27" s="392"/>
      <c r="F27" s="392"/>
      <c r="G27" s="392"/>
      <c r="H27" s="392"/>
      <c r="I27" s="392"/>
      <c r="J27" s="392"/>
      <c r="K27" s="392"/>
      <c r="L27" s="392"/>
      <c r="M27" s="392"/>
      <c r="N27" s="392"/>
      <c r="O27" s="392"/>
      <c r="P27" s="393"/>
      <c r="Q27" s="52"/>
    </row>
    <row r="28" spans="1:17" ht="12.75" customHeight="1" thickBot="1" x14ac:dyDescent="0.25">
      <c r="A28" s="52"/>
      <c r="B28" s="63" t="s">
        <v>13</v>
      </c>
      <c r="C28" s="64" t="s">
        <v>14</v>
      </c>
      <c r="D28" s="394" t="s">
        <v>245</v>
      </c>
      <c r="E28" s="389"/>
      <c r="F28" s="389"/>
      <c r="G28" s="390"/>
      <c r="H28" s="395" t="s">
        <v>15</v>
      </c>
      <c r="I28" s="395"/>
      <c r="J28" s="395"/>
      <c r="K28" s="394" t="s">
        <v>246</v>
      </c>
      <c r="L28" s="389"/>
      <c r="M28" s="390"/>
      <c r="N28" s="396" t="s">
        <v>16</v>
      </c>
      <c r="O28" s="397"/>
      <c r="P28" s="147" t="s">
        <v>247</v>
      </c>
      <c r="Q28" s="52"/>
    </row>
    <row r="29" spans="1:17" ht="4.5" customHeight="1" thickBot="1" x14ac:dyDescent="0.25">
      <c r="A29" s="52"/>
      <c r="B29" s="373"/>
      <c r="C29" s="374"/>
      <c r="D29" s="374"/>
      <c r="E29" s="374"/>
      <c r="F29" s="374"/>
      <c r="G29" s="374"/>
      <c r="H29" s="374"/>
      <c r="I29" s="374"/>
      <c r="J29" s="374"/>
      <c r="K29" s="374"/>
      <c r="L29" s="374"/>
      <c r="M29" s="374"/>
      <c r="N29" s="374"/>
      <c r="O29" s="374"/>
      <c r="P29" s="375"/>
      <c r="Q29" s="52"/>
    </row>
    <row r="30" spans="1:17" ht="13.5" thickBot="1" x14ac:dyDescent="0.25">
      <c r="A30" s="52"/>
      <c r="B30" s="88" t="s">
        <v>7</v>
      </c>
      <c r="C30" s="366" t="s">
        <v>184</v>
      </c>
      <c r="D30" s="367"/>
      <c r="E30" s="367"/>
      <c r="F30" s="367"/>
      <c r="G30" s="367"/>
      <c r="H30" s="367"/>
      <c r="I30" s="367"/>
      <c r="J30" s="367"/>
      <c r="K30" s="367"/>
      <c r="L30" s="367"/>
      <c r="M30" s="367"/>
      <c r="N30" s="367"/>
      <c r="O30" s="367"/>
      <c r="P30" s="368"/>
      <c r="Q30" s="52"/>
    </row>
    <row r="31" spans="1:17" ht="4.5" customHeight="1" thickBot="1" x14ac:dyDescent="0.25">
      <c r="A31" s="52"/>
      <c r="B31" s="376"/>
      <c r="C31" s="377"/>
      <c r="D31" s="377"/>
      <c r="E31" s="377"/>
      <c r="F31" s="377"/>
      <c r="G31" s="377"/>
      <c r="H31" s="377"/>
      <c r="I31" s="377"/>
      <c r="J31" s="377"/>
      <c r="K31" s="377"/>
      <c r="L31" s="377"/>
      <c r="M31" s="377"/>
      <c r="N31" s="377"/>
      <c r="O31" s="377"/>
      <c r="P31" s="378"/>
      <c r="Q31" s="52"/>
    </row>
    <row r="32" spans="1:17" ht="13.5" thickBot="1" x14ac:dyDescent="0.25">
      <c r="A32" s="52"/>
      <c r="B32" s="88" t="s">
        <v>4</v>
      </c>
      <c r="C32" s="379" t="s">
        <v>71</v>
      </c>
      <c r="D32" s="367"/>
      <c r="E32" s="367"/>
      <c r="F32" s="367"/>
      <c r="G32" s="367"/>
      <c r="H32" s="367"/>
      <c r="I32" s="367"/>
      <c r="J32" s="367"/>
      <c r="K32" s="367"/>
      <c r="L32" s="367"/>
      <c r="M32" s="367"/>
      <c r="N32" s="367"/>
      <c r="O32" s="367"/>
      <c r="P32" s="368"/>
      <c r="Q32" s="52"/>
    </row>
    <row r="33" spans="1:17" ht="4.5" customHeight="1" thickBot="1" x14ac:dyDescent="0.25">
      <c r="A33" s="52"/>
      <c r="B33" s="376"/>
      <c r="C33" s="377"/>
      <c r="D33" s="377"/>
      <c r="E33" s="377"/>
      <c r="F33" s="377"/>
      <c r="G33" s="377"/>
      <c r="H33" s="377"/>
      <c r="I33" s="377"/>
      <c r="J33" s="377"/>
      <c r="K33" s="377"/>
      <c r="L33" s="377"/>
      <c r="M33" s="377"/>
      <c r="N33" s="377"/>
      <c r="O33" s="377"/>
      <c r="P33" s="378"/>
      <c r="Q33" s="52"/>
    </row>
    <row r="34" spans="1:17" ht="13.5" thickBot="1" x14ac:dyDescent="0.25">
      <c r="A34" s="52"/>
      <c r="B34" s="88" t="s">
        <v>23</v>
      </c>
      <c r="C34" s="379" t="s">
        <v>71</v>
      </c>
      <c r="D34" s="367"/>
      <c r="E34" s="367"/>
      <c r="F34" s="367"/>
      <c r="G34" s="367"/>
      <c r="H34" s="367"/>
      <c r="I34" s="367"/>
      <c r="J34" s="367"/>
      <c r="K34" s="367"/>
      <c r="L34" s="367"/>
      <c r="M34" s="367"/>
      <c r="N34" s="367"/>
      <c r="O34" s="367"/>
      <c r="P34" s="368"/>
      <c r="Q34" s="52"/>
    </row>
    <row r="35" spans="1:17" ht="4.5" customHeight="1" thickBot="1" x14ac:dyDescent="0.25">
      <c r="A35" s="52"/>
      <c r="B35" s="363"/>
      <c r="C35" s="364"/>
      <c r="D35" s="364"/>
      <c r="E35" s="364"/>
      <c r="F35" s="364"/>
      <c r="G35" s="364"/>
      <c r="H35" s="364"/>
      <c r="I35" s="364"/>
      <c r="J35" s="364"/>
      <c r="K35" s="364"/>
      <c r="L35" s="364"/>
      <c r="M35" s="364"/>
      <c r="N35" s="364"/>
      <c r="O35" s="364"/>
      <c r="P35" s="365"/>
      <c r="Q35" s="52"/>
    </row>
    <row r="36" spans="1:17" ht="16.5" customHeight="1" thickBot="1" x14ac:dyDescent="0.25">
      <c r="A36" s="52"/>
      <c r="B36" s="88" t="s">
        <v>64</v>
      </c>
      <c r="C36" s="366" t="s">
        <v>71</v>
      </c>
      <c r="D36" s="367"/>
      <c r="E36" s="367"/>
      <c r="F36" s="367"/>
      <c r="G36" s="367"/>
      <c r="H36" s="367"/>
      <c r="I36" s="367"/>
      <c r="J36" s="367"/>
      <c r="K36" s="367"/>
      <c r="L36" s="367"/>
      <c r="M36" s="367"/>
      <c r="N36" s="367"/>
      <c r="O36" s="367"/>
      <c r="P36" s="368"/>
      <c r="Q36" s="52"/>
    </row>
    <row r="37" spans="1:17" ht="4.5" customHeight="1" thickBot="1" x14ac:dyDescent="0.25">
      <c r="A37" s="52"/>
      <c r="B37" s="91"/>
      <c r="C37" s="91"/>
      <c r="D37" s="91"/>
      <c r="E37" s="91"/>
      <c r="F37" s="91"/>
      <c r="G37" s="91"/>
      <c r="H37" s="91"/>
      <c r="I37" s="91"/>
      <c r="J37" s="91"/>
      <c r="K37" s="91"/>
      <c r="L37" s="91"/>
      <c r="M37" s="91"/>
      <c r="N37" s="91"/>
      <c r="O37" s="91"/>
      <c r="P37" s="91"/>
      <c r="Q37" s="52"/>
    </row>
    <row r="38" spans="1:17" ht="13.5" thickBot="1" x14ac:dyDescent="0.25">
      <c r="A38" s="52"/>
      <c r="B38" s="369" t="s">
        <v>17</v>
      </c>
      <c r="C38" s="370"/>
      <c r="D38" s="370"/>
      <c r="E38" s="370"/>
      <c r="F38" s="370"/>
      <c r="G38" s="370"/>
      <c r="H38" s="370"/>
      <c r="I38" s="370"/>
      <c r="J38" s="370"/>
      <c r="K38" s="370"/>
      <c r="L38" s="370"/>
      <c r="M38" s="370"/>
      <c r="N38" s="370"/>
      <c r="O38" s="371"/>
      <c r="P38" s="372"/>
      <c r="Q38" s="52"/>
    </row>
    <row r="39" spans="1:17" x14ac:dyDescent="0.2">
      <c r="A39" s="52"/>
      <c r="B39" s="92" t="s">
        <v>22</v>
      </c>
      <c r="C39" s="369" t="s">
        <v>18</v>
      </c>
      <c r="D39" s="370"/>
      <c r="E39" s="370"/>
      <c r="F39" s="370"/>
      <c r="G39" s="372"/>
      <c r="H39" s="369" t="s">
        <v>7</v>
      </c>
      <c r="I39" s="370"/>
      <c r="J39" s="370"/>
      <c r="K39" s="370"/>
      <c r="L39" s="372"/>
      <c r="M39" s="369" t="s">
        <v>19</v>
      </c>
      <c r="N39" s="370"/>
      <c r="O39" s="371"/>
      <c r="P39" s="372"/>
      <c r="Q39" s="52"/>
    </row>
    <row r="40" spans="1:17" ht="54" customHeight="1" x14ac:dyDescent="0.2">
      <c r="A40" s="52"/>
      <c r="B40" s="132" t="s">
        <v>224</v>
      </c>
      <c r="C40" s="508" t="s">
        <v>192</v>
      </c>
      <c r="D40" s="509"/>
      <c r="E40" s="509"/>
      <c r="F40" s="509"/>
      <c r="G40" s="510"/>
      <c r="H40" s="508" t="s">
        <v>225</v>
      </c>
      <c r="I40" s="509"/>
      <c r="J40" s="509"/>
      <c r="K40" s="509"/>
      <c r="L40" s="510"/>
      <c r="M40" s="522" t="s">
        <v>194</v>
      </c>
      <c r="N40" s="523"/>
      <c r="O40" s="523"/>
      <c r="P40" s="524"/>
      <c r="Q40" s="52"/>
    </row>
    <row r="41" spans="1:17" ht="55.5" customHeight="1" x14ac:dyDescent="0.2">
      <c r="A41" s="52"/>
      <c r="B41" s="133" t="s">
        <v>226</v>
      </c>
      <c r="C41" s="479" t="s">
        <v>227</v>
      </c>
      <c r="D41" s="480"/>
      <c r="E41" s="480"/>
      <c r="F41" s="480"/>
      <c r="G41" s="481"/>
      <c r="H41" s="508" t="s">
        <v>225</v>
      </c>
      <c r="I41" s="509"/>
      <c r="J41" s="509"/>
      <c r="K41" s="509"/>
      <c r="L41" s="510"/>
      <c r="M41" s="468" t="s">
        <v>194</v>
      </c>
      <c r="N41" s="469"/>
      <c r="O41" s="469"/>
      <c r="P41" s="470"/>
      <c r="Q41" s="52"/>
    </row>
    <row r="42" spans="1:17" ht="13.5" customHeight="1" x14ac:dyDescent="0.2">
      <c r="A42" s="52"/>
      <c r="B42" s="93"/>
      <c r="C42" s="355"/>
      <c r="D42" s="355"/>
      <c r="E42" s="355"/>
      <c r="F42" s="355"/>
      <c r="G42" s="355"/>
      <c r="H42" s="355"/>
      <c r="I42" s="355"/>
      <c r="J42" s="355"/>
      <c r="K42" s="355"/>
      <c r="L42" s="355"/>
      <c r="M42" s="355"/>
      <c r="N42" s="355"/>
      <c r="O42" s="355"/>
      <c r="P42" s="356"/>
      <c r="Q42" s="52"/>
    </row>
    <row r="43" spans="1:17" ht="12.75" customHeight="1" x14ac:dyDescent="0.2">
      <c r="A43" s="52"/>
      <c r="B43" s="93"/>
      <c r="C43" s="355"/>
      <c r="D43" s="355"/>
      <c r="E43" s="355"/>
      <c r="F43" s="355"/>
      <c r="G43" s="355"/>
      <c r="H43" s="355"/>
      <c r="I43" s="355"/>
      <c r="J43" s="355"/>
      <c r="K43" s="355"/>
      <c r="L43" s="355"/>
      <c r="M43" s="355"/>
      <c r="N43" s="355"/>
      <c r="O43" s="355"/>
      <c r="P43" s="356"/>
      <c r="Q43" s="52"/>
    </row>
    <row r="44" spans="1:17" ht="11.25" customHeight="1" thickBot="1" x14ac:dyDescent="0.25">
      <c r="A44" s="52"/>
      <c r="B44" s="94"/>
      <c r="C44" s="348"/>
      <c r="D44" s="348"/>
      <c r="E44" s="348"/>
      <c r="F44" s="348"/>
      <c r="G44" s="348"/>
      <c r="H44" s="348"/>
      <c r="I44" s="348"/>
      <c r="J44" s="348"/>
      <c r="K44" s="348"/>
      <c r="L44" s="348"/>
      <c r="M44" s="348"/>
      <c r="N44" s="348"/>
      <c r="O44" s="348"/>
      <c r="P44" s="349"/>
      <c r="Q44" s="52"/>
    </row>
    <row r="45" spans="1:17" ht="4.5" customHeight="1" thickBot="1" x14ac:dyDescent="0.25">
      <c r="A45" s="52"/>
      <c r="B45" s="95"/>
      <c r="C45" s="95"/>
      <c r="D45" s="95"/>
      <c r="E45" s="95"/>
      <c r="F45" s="95"/>
      <c r="G45" s="95"/>
      <c r="H45" s="95"/>
      <c r="I45" s="95"/>
      <c r="J45" s="95"/>
      <c r="K45" s="95"/>
      <c r="L45" s="95"/>
      <c r="M45" s="95"/>
      <c r="N45" s="95"/>
      <c r="O45" s="95"/>
      <c r="P45" s="95"/>
      <c r="Q45" s="52"/>
    </row>
    <row r="46" spans="1:17" ht="13.5" customHeight="1" thickBot="1" x14ac:dyDescent="0.25">
      <c r="A46" s="52"/>
      <c r="B46" s="350" t="s">
        <v>8</v>
      </c>
      <c r="C46" s="351"/>
      <c r="D46" s="351"/>
      <c r="E46" s="351"/>
      <c r="F46" s="351"/>
      <c r="G46" s="351"/>
      <c r="H46" s="351"/>
      <c r="I46" s="351"/>
      <c r="J46" s="351"/>
      <c r="K46" s="351"/>
      <c r="L46" s="351"/>
      <c r="M46" s="351"/>
      <c r="N46" s="351"/>
      <c r="O46" s="351"/>
      <c r="P46" s="352"/>
      <c r="Q46" s="52"/>
    </row>
    <row r="47" spans="1:17" ht="4.5" customHeight="1" thickBot="1" x14ac:dyDescent="0.25">
      <c r="A47" s="52"/>
      <c r="B47" s="96"/>
      <c r="C47" s="91"/>
      <c r="D47" s="91"/>
      <c r="E47" s="91"/>
      <c r="F47" s="91"/>
      <c r="G47" s="91"/>
      <c r="H47" s="91"/>
      <c r="I47" s="91"/>
      <c r="J47" s="91"/>
      <c r="K47" s="91"/>
      <c r="L47" s="91"/>
      <c r="M47" s="91"/>
      <c r="N47" s="91"/>
      <c r="O47" s="91"/>
      <c r="P47" s="97"/>
      <c r="Q47" s="52"/>
    </row>
    <row r="48" spans="1:17" x14ac:dyDescent="0.2">
      <c r="A48" s="52"/>
      <c r="B48" s="353"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52"/>
    </row>
    <row r="49" spans="1:17" ht="13.5" thickBot="1" x14ac:dyDescent="0.25">
      <c r="A49" s="52"/>
      <c r="B49" s="354"/>
      <c r="C49" s="70" t="s">
        <v>10</v>
      </c>
      <c r="D49" s="71"/>
      <c r="E49" s="71"/>
      <c r="F49" s="72">
        <f>'Registro Requerimiento'!D10</f>
        <v>0.99659863945578231</v>
      </c>
      <c r="G49" s="73"/>
      <c r="H49" s="73"/>
      <c r="I49" s="72">
        <f>'Registro Requerimiento'!F10</f>
        <v>0.97692307692307689</v>
      </c>
      <c r="J49" s="73"/>
      <c r="K49" s="73"/>
      <c r="L49" s="72">
        <f>'Registro Requerimiento'!H10</f>
        <v>1</v>
      </c>
      <c r="M49" s="73"/>
      <c r="N49" s="73"/>
      <c r="O49" s="72">
        <f>'Registro Requerimiento'!J10</f>
        <v>0.99456521739130432</v>
      </c>
      <c r="P49" s="72">
        <f>'Registro Requerimiento'!L10</f>
        <v>0.99184505606523954</v>
      </c>
      <c r="Q49" s="52"/>
    </row>
    <row r="50" spans="1:17" ht="4.5" customHeight="1" thickBot="1" x14ac:dyDescent="0.25">
      <c r="A50" s="52"/>
      <c r="B50" s="98">
        <v>0.9</v>
      </c>
      <c r="C50" s="74"/>
      <c r="D50" s="74"/>
      <c r="E50" s="74"/>
      <c r="F50" s="75">
        <f>+$C$26</f>
        <v>0.95</v>
      </c>
      <c r="G50" s="74"/>
      <c r="H50" s="74"/>
      <c r="I50" s="75">
        <f>+$C$26</f>
        <v>0.95</v>
      </c>
      <c r="J50" s="74"/>
      <c r="K50" s="74"/>
      <c r="L50" s="75">
        <f>+$C$26</f>
        <v>0.95</v>
      </c>
      <c r="M50" s="74"/>
      <c r="N50" s="74"/>
      <c r="O50" s="75">
        <f>+$C$26</f>
        <v>0.95</v>
      </c>
      <c r="P50" s="75">
        <f>+$C$26</f>
        <v>0.95</v>
      </c>
      <c r="Q50" s="52"/>
    </row>
    <row r="51" spans="1:17" ht="22.5" customHeight="1" thickBot="1" x14ac:dyDescent="0.25">
      <c r="A51" s="52"/>
      <c r="B51" s="350" t="s">
        <v>21</v>
      </c>
      <c r="C51" s="351"/>
      <c r="D51" s="351"/>
      <c r="E51" s="351"/>
      <c r="F51" s="351"/>
      <c r="G51" s="351"/>
      <c r="H51" s="351"/>
      <c r="I51" s="351"/>
      <c r="J51" s="351"/>
      <c r="K51" s="351"/>
      <c r="L51" s="351"/>
      <c r="M51" s="351"/>
      <c r="N51" s="351"/>
      <c r="O51" s="351"/>
      <c r="P51" s="352"/>
      <c r="Q51" s="52"/>
    </row>
    <row r="52" spans="1:17" x14ac:dyDescent="0.2">
      <c r="A52" s="52"/>
      <c r="B52" s="338"/>
      <c r="C52" s="339"/>
      <c r="D52" s="339"/>
      <c r="E52" s="339"/>
      <c r="F52" s="339"/>
      <c r="G52" s="339"/>
      <c r="H52" s="339"/>
      <c r="I52" s="339"/>
      <c r="J52" s="339"/>
      <c r="K52" s="339"/>
      <c r="L52" s="339"/>
      <c r="M52" s="339"/>
      <c r="N52" s="339"/>
      <c r="O52" s="339"/>
      <c r="P52" s="340"/>
      <c r="Q52" s="52"/>
    </row>
    <row r="53" spans="1:17" x14ac:dyDescent="0.2">
      <c r="A53" s="52"/>
      <c r="B53" s="341"/>
      <c r="C53" s="342"/>
      <c r="D53" s="342"/>
      <c r="E53" s="342"/>
      <c r="F53" s="342"/>
      <c r="G53" s="342"/>
      <c r="H53" s="342"/>
      <c r="I53" s="342"/>
      <c r="J53" s="342"/>
      <c r="K53" s="342"/>
      <c r="L53" s="342"/>
      <c r="M53" s="342"/>
      <c r="N53" s="342"/>
      <c r="O53" s="342"/>
      <c r="P53" s="343"/>
      <c r="Q53" s="52"/>
    </row>
    <row r="54" spans="1:17" x14ac:dyDescent="0.2">
      <c r="A54" s="52"/>
      <c r="B54" s="341"/>
      <c r="C54" s="342"/>
      <c r="D54" s="342"/>
      <c r="E54" s="342"/>
      <c r="F54" s="342"/>
      <c r="G54" s="342"/>
      <c r="H54" s="342"/>
      <c r="I54" s="342"/>
      <c r="J54" s="342"/>
      <c r="K54" s="342"/>
      <c r="L54" s="342"/>
      <c r="M54" s="342"/>
      <c r="N54" s="342"/>
      <c r="O54" s="342"/>
      <c r="P54" s="343"/>
      <c r="Q54" s="52"/>
    </row>
    <row r="55" spans="1:17" x14ac:dyDescent="0.2">
      <c r="A55" s="52"/>
      <c r="B55" s="341"/>
      <c r="C55" s="342"/>
      <c r="D55" s="342"/>
      <c r="E55" s="342"/>
      <c r="F55" s="342"/>
      <c r="G55" s="342"/>
      <c r="H55" s="342"/>
      <c r="I55" s="342"/>
      <c r="J55" s="342"/>
      <c r="K55" s="342"/>
      <c r="L55" s="342"/>
      <c r="M55" s="342"/>
      <c r="N55" s="342"/>
      <c r="O55" s="342"/>
      <c r="P55" s="343"/>
      <c r="Q55" s="52"/>
    </row>
    <row r="56" spans="1:17" x14ac:dyDescent="0.2">
      <c r="A56" s="52"/>
      <c r="B56" s="341"/>
      <c r="C56" s="342"/>
      <c r="D56" s="342"/>
      <c r="E56" s="342"/>
      <c r="F56" s="342"/>
      <c r="G56" s="342"/>
      <c r="H56" s="342"/>
      <c r="I56" s="342"/>
      <c r="J56" s="342"/>
      <c r="K56" s="342"/>
      <c r="L56" s="342"/>
      <c r="M56" s="342"/>
      <c r="N56" s="342"/>
      <c r="O56" s="342"/>
      <c r="P56" s="343"/>
      <c r="Q56" s="52"/>
    </row>
    <row r="57" spans="1:17" x14ac:dyDescent="0.2">
      <c r="A57" s="52"/>
      <c r="B57" s="341"/>
      <c r="C57" s="342"/>
      <c r="D57" s="342"/>
      <c r="E57" s="342"/>
      <c r="F57" s="342"/>
      <c r="G57" s="342"/>
      <c r="H57" s="342"/>
      <c r="I57" s="342"/>
      <c r="J57" s="342"/>
      <c r="K57" s="342"/>
      <c r="L57" s="342"/>
      <c r="M57" s="342"/>
      <c r="N57" s="342"/>
      <c r="O57" s="342"/>
      <c r="P57" s="343"/>
      <c r="Q57" s="52"/>
    </row>
    <row r="58" spans="1:17" x14ac:dyDescent="0.2">
      <c r="A58" s="52"/>
      <c r="B58" s="341"/>
      <c r="C58" s="342"/>
      <c r="D58" s="342"/>
      <c r="E58" s="342"/>
      <c r="F58" s="342"/>
      <c r="G58" s="342"/>
      <c r="H58" s="342"/>
      <c r="I58" s="342"/>
      <c r="J58" s="342"/>
      <c r="K58" s="342"/>
      <c r="L58" s="342"/>
      <c r="M58" s="342"/>
      <c r="N58" s="342"/>
      <c r="O58" s="342"/>
      <c r="P58" s="343"/>
      <c r="Q58" s="52"/>
    </row>
    <row r="59" spans="1:17" x14ac:dyDescent="0.2">
      <c r="A59" s="52"/>
      <c r="B59" s="341"/>
      <c r="C59" s="342"/>
      <c r="D59" s="342"/>
      <c r="E59" s="342"/>
      <c r="F59" s="342"/>
      <c r="G59" s="342"/>
      <c r="H59" s="342"/>
      <c r="I59" s="342"/>
      <c r="J59" s="342"/>
      <c r="K59" s="342"/>
      <c r="L59" s="342"/>
      <c r="M59" s="342"/>
      <c r="N59" s="342"/>
      <c r="O59" s="342"/>
      <c r="P59" s="343"/>
      <c r="Q59" s="52"/>
    </row>
    <row r="60" spans="1:17" x14ac:dyDescent="0.2">
      <c r="A60" s="52"/>
      <c r="B60" s="341"/>
      <c r="C60" s="342"/>
      <c r="D60" s="342"/>
      <c r="E60" s="342"/>
      <c r="F60" s="342"/>
      <c r="G60" s="342"/>
      <c r="H60" s="342"/>
      <c r="I60" s="342"/>
      <c r="J60" s="342"/>
      <c r="K60" s="342"/>
      <c r="L60" s="342"/>
      <c r="M60" s="342"/>
      <c r="N60" s="342"/>
      <c r="O60" s="342"/>
      <c r="P60" s="343"/>
      <c r="Q60" s="52"/>
    </row>
    <row r="61" spans="1:17" x14ac:dyDescent="0.2">
      <c r="A61" s="52"/>
      <c r="B61" s="341"/>
      <c r="C61" s="342"/>
      <c r="D61" s="342"/>
      <c r="E61" s="342"/>
      <c r="F61" s="342"/>
      <c r="G61" s="342"/>
      <c r="H61" s="342"/>
      <c r="I61" s="342"/>
      <c r="J61" s="342"/>
      <c r="K61" s="342"/>
      <c r="L61" s="342"/>
      <c r="M61" s="342"/>
      <c r="N61" s="342"/>
      <c r="O61" s="342"/>
      <c r="P61" s="343"/>
      <c r="Q61" s="52"/>
    </row>
    <row r="62" spans="1:17" x14ac:dyDescent="0.2">
      <c r="A62" s="52"/>
      <c r="B62" s="341"/>
      <c r="C62" s="342"/>
      <c r="D62" s="342"/>
      <c r="E62" s="342"/>
      <c r="F62" s="342"/>
      <c r="G62" s="342"/>
      <c r="H62" s="342"/>
      <c r="I62" s="342"/>
      <c r="J62" s="342"/>
      <c r="K62" s="342"/>
      <c r="L62" s="342"/>
      <c r="M62" s="342"/>
      <c r="N62" s="342"/>
      <c r="O62" s="342"/>
      <c r="P62" s="343"/>
      <c r="Q62" s="52"/>
    </row>
    <row r="63" spans="1:17" x14ac:dyDescent="0.2">
      <c r="A63" s="52"/>
      <c r="B63" s="341"/>
      <c r="C63" s="342"/>
      <c r="D63" s="342"/>
      <c r="E63" s="342"/>
      <c r="F63" s="342"/>
      <c r="G63" s="342"/>
      <c r="H63" s="342"/>
      <c r="I63" s="342"/>
      <c r="J63" s="342"/>
      <c r="K63" s="342"/>
      <c r="L63" s="342"/>
      <c r="M63" s="342"/>
      <c r="N63" s="342"/>
      <c r="O63" s="342"/>
      <c r="P63" s="343"/>
      <c r="Q63" s="52"/>
    </row>
    <row r="64" spans="1:17" x14ac:dyDescent="0.2">
      <c r="A64" s="52"/>
      <c r="B64" s="341"/>
      <c r="C64" s="342"/>
      <c r="D64" s="342"/>
      <c r="E64" s="342"/>
      <c r="F64" s="342"/>
      <c r="G64" s="342"/>
      <c r="H64" s="342"/>
      <c r="I64" s="342"/>
      <c r="J64" s="342"/>
      <c r="K64" s="342"/>
      <c r="L64" s="342"/>
      <c r="M64" s="342"/>
      <c r="N64" s="342"/>
      <c r="O64" s="342"/>
      <c r="P64" s="343"/>
      <c r="Q64" s="52"/>
    </row>
    <row r="65" spans="1:19" x14ac:dyDescent="0.2">
      <c r="A65" s="52"/>
      <c r="B65" s="341"/>
      <c r="C65" s="342"/>
      <c r="D65" s="342"/>
      <c r="E65" s="342"/>
      <c r="F65" s="342"/>
      <c r="G65" s="342"/>
      <c r="H65" s="342"/>
      <c r="I65" s="342"/>
      <c r="J65" s="342"/>
      <c r="K65" s="342"/>
      <c r="L65" s="342"/>
      <c r="M65" s="342"/>
      <c r="N65" s="342"/>
      <c r="O65" s="342"/>
      <c r="P65" s="343"/>
      <c r="Q65" s="52"/>
    </row>
    <row r="66" spans="1:19" x14ac:dyDescent="0.2">
      <c r="A66" s="52"/>
      <c r="B66" s="341"/>
      <c r="C66" s="342"/>
      <c r="D66" s="342"/>
      <c r="E66" s="342"/>
      <c r="F66" s="342"/>
      <c r="G66" s="342"/>
      <c r="H66" s="342"/>
      <c r="I66" s="342"/>
      <c r="J66" s="342"/>
      <c r="K66" s="342"/>
      <c r="L66" s="342"/>
      <c r="M66" s="342"/>
      <c r="N66" s="342"/>
      <c r="O66" s="342"/>
      <c r="P66" s="343"/>
      <c r="Q66" s="52"/>
    </row>
    <row r="67" spans="1:19" ht="13.5" thickBot="1" x14ac:dyDescent="0.25">
      <c r="A67" s="52"/>
      <c r="B67" s="344"/>
      <c r="C67" s="345"/>
      <c r="D67" s="345"/>
      <c r="E67" s="345"/>
      <c r="F67" s="345"/>
      <c r="G67" s="345"/>
      <c r="H67" s="345"/>
      <c r="I67" s="345"/>
      <c r="J67" s="345"/>
      <c r="K67" s="345"/>
      <c r="L67" s="345"/>
      <c r="M67" s="345"/>
      <c r="N67" s="345"/>
      <c r="O67" s="345"/>
      <c r="P67" s="346"/>
      <c r="Q67" s="52"/>
    </row>
    <row r="68" spans="1:19" s="53" customFormat="1" ht="4.5" customHeight="1" thickBot="1" x14ac:dyDescent="0.25">
      <c r="A68" s="490"/>
      <c r="B68" s="490"/>
      <c r="C68" s="490"/>
      <c r="D68" s="490"/>
      <c r="E68" s="490"/>
      <c r="F68" s="490"/>
      <c r="G68" s="490"/>
      <c r="H68" s="490"/>
      <c r="I68" s="490"/>
      <c r="J68" s="490"/>
      <c r="K68" s="490"/>
      <c r="L68" s="490"/>
      <c r="M68" s="490"/>
      <c r="N68" s="490"/>
      <c r="O68" s="490"/>
      <c r="P68" s="490"/>
      <c r="Q68" s="490"/>
      <c r="S68" s="101"/>
    </row>
    <row r="69" spans="1:19" ht="15" customHeight="1" x14ac:dyDescent="0.2">
      <c r="A69" s="52"/>
      <c r="B69" s="491" t="s">
        <v>5</v>
      </c>
      <c r="C69" s="494" t="s">
        <v>180</v>
      </c>
      <c r="D69" s="495"/>
      <c r="E69" s="495"/>
      <c r="F69" s="495"/>
      <c r="G69" s="495"/>
      <c r="H69" s="495"/>
      <c r="I69" s="495"/>
      <c r="J69" s="495"/>
      <c r="K69" s="495"/>
      <c r="L69" s="495"/>
      <c r="M69" s="495"/>
      <c r="N69" s="495"/>
      <c r="O69" s="495"/>
      <c r="P69" s="496"/>
      <c r="Q69" s="52"/>
    </row>
    <row r="70" spans="1:19" ht="96" customHeight="1" x14ac:dyDescent="0.2">
      <c r="A70" s="52"/>
      <c r="B70" s="492"/>
      <c r="C70" s="329" t="s">
        <v>261</v>
      </c>
      <c r="D70" s="330"/>
      <c r="E70" s="330"/>
      <c r="F70" s="330"/>
      <c r="G70" s="330"/>
      <c r="H70" s="330"/>
      <c r="I70" s="330"/>
      <c r="J70" s="330"/>
      <c r="K70" s="330"/>
      <c r="L70" s="330"/>
      <c r="M70" s="330"/>
      <c r="N70" s="330"/>
      <c r="O70" s="330"/>
      <c r="P70" s="331"/>
      <c r="Q70" s="52"/>
    </row>
    <row r="71" spans="1:19" ht="15" customHeight="1" x14ac:dyDescent="0.2">
      <c r="A71" s="52"/>
      <c r="B71" s="492"/>
      <c r="C71" s="482" t="s">
        <v>181</v>
      </c>
      <c r="D71" s="483"/>
      <c r="E71" s="483"/>
      <c r="F71" s="483"/>
      <c r="G71" s="483"/>
      <c r="H71" s="483"/>
      <c r="I71" s="483"/>
      <c r="J71" s="483"/>
      <c r="K71" s="483"/>
      <c r="L71" s="483"/>
      <c r="M71" s="483"/>
      <c r="N71" s="483"/>
      <c r="O71" s="483"/>
      <c r="P71" s="484"/>
      <c r="Q71" s="52"/>
    </row>
    <row r="72" spans="1:19" ht="90" customHeight="1" x14ac:dyDescent="0.2">
      <c r="A72" s="52"/>
      <c r="B72" s="492"/>
      <c r="C72" s="329" t="s">
        <v>260</v>
      </c>
      <c r="D72" s="330"/>
      <c r="E72" s="330"/>
      <c r="F72" s="330"/>
      <c r="G72" s="330"/>
      <c r="H72" s="330"/>
      <c r="I72" s="330"/>
      <c r="J72" s="330"/>
      <c r="K72" s="330"/>
      <c r="L72" s="330"/>
      <c r="M72" s="330"/>
      <c r="N72" s="330"/>
      <c r="O72" s="330"/>
      <c r="P72" s="331"/>
      <c r="Q72" s="52"/>
    </row>
    <row r="73" spans="1:19" ht="18" customHeight="1" x14ac:dyDescent="0.2">
      <c r="A73" s="52"/>
      <c r="B73" s="492"/>
      <c r="C73" s="482" t="s">
        <v>182</v>
      </c>
      <c r="D73" s="483"/>
      <c r="E73" s="483"/>
      <c r="F73" s="483"/>
      <c r="G73" s="483"/>
      <c r="H73" s="483"/>
      <c r="I73" s="483"/>
      <c r="J73" s="483"/>
      <c r="K73" s="483"/>
      <c r="L73" s="483"/>
      <c r="M73" s="483"/>
      <c r="N73" s="483"/>
      <c r="O73" s="483"/>
      <c r="P73" s="484"/>
      <c r="Q73" s="52"/>
    </row>
    <row r="74" spans="1:19" ht="90" customHeight="1" x14ac:dyDescent="0.2">
      <c r="A74" s="52"/>
      <c r="B74" s="492"/>
      <c r="C74" s="329" t="s">
        <v>269</v>
      </c>
      <c r="D74" s="330"/>
      <c r="E74" s="330"/>
      <c r="F74" s="330"/>
      <c r="G74" s="330"/>
      <c r="H74" s="330"/>
      <c r="I74" s="330"/>
      <c r="J74" s="330"/>
      <c r="K74" s="330"/>
      <c r="L74" s="330"/>
      <c r="M74" s="330"/>
      <c r="N74" s="330"/>
      <c r="O74" s="330"/>
      <c r="P74" s="331"/>
      <c r="Q74" s="52"/>
    </row>
    <row r="75" spans="1:19" ht="17.25" customHeight="1" x14ac:dyDescent="0.2">
      <c r="A75" s="52"/>
      <c r="B75" s="492"/>
      <c r="C75" s="482" t="s">
        <v>183</v>
      </c>
      <c r="D75" s="483"/>
      <c r="E75" s="483"/>
      <c r="F75" s="483"/>
      <c r="G75" s="483"/>
      <c r="H75" s="483"/>
      <c r="I75" s="483"/>
      <c r="J75" s="483"/>
      <c r="K75" s="483"/>
      <c r="L75" s="483"/>
      <c r="M75" s="483"/>
      <c r="N75" s="483"/>
      <c r="O75" s="483"/>
      <c r="P75" s="484"/>
      <c r="Q75" s="52"/>
    </row>
    <row r="76" spans="1:19" ht="90" customHeight="1" thickBot="1" x14ac:dyDescent="0.25">
      <c r="A76" s="52"/>
      <c r="B76" s="493"/>
      <c r="C76" s="485" t="s">
        <v>277</v>
      </c>
      <c r="D76" s="486"/>
      <c r="E76" s="486"/>
      <c r="F76" s="486"/>
      <c r="G76" s="486"/>
      <c r="H76" s="486"/>
      <c r="I76" s="486"/>
      <c r="J76" s="486"/>
      <c r="K76" s="486"/>
      <c r="L76" s="486"/>
      <c r="M76" s="486"/>
      <c r="N76" s="486"/>
      <c r="O76" s="486"/>
      <c r="P76" s="487"/>
      <c r="Q76" s="52"/>
    </row>
    <row r="77" spans="1:19" ht="30.75" customHeight="1" thickBot="1" x14ac:dyDescent="0.25">
      <c r="A77" s="52"/>
      <c r="B77" s="54" t="s">
        <v>63</v>
      </c>
      <c r="C77" s="525" t="s">
        <v>197</v>
      </c>
      <c r="D77" s="526"/>
      <c r="E77" s="526"/>
      <c r="F77" s="526"/>
      <c r="G77" s="526"/>
      <c r="H77" s="526"/>
      <c r="I77" s="526"/>
      <c r="J77" s="526"/>
      <c r="K77" s="526"/>
      <c r="L77" s="526"/>
      <c r="M77" s="526"/>
      <c r="N77" s="526"/>
      <c r="O77" s="526"/>
      <c r="P77" s="527"/>
      <c r="Q77" s="52"/>
    </row>
    <row r="78" spans="1:19" ht="27.75" customHeight="1" thickBot="1" x14ac:dyDescent="0.25">
      <c r="A78" s="52"/>
      <c r="B78" s="54" t="s">
        <v>84</v>
      </c>
      <c r="C78" s="488" t="s">
        <v>85</v>
      </c>
      <c r="D78" s="488"/>
      <c r="E78" s="488"/>
      <c r="F78" s="488"/>
      <c r="G78" s="488"/>
      <c r="H78" s="488"/>
      <c r="I78" s="488"/>
      <c r="J78" s="488"/>
      <c r="K78" s="488"/>
      <c r="L78" s="488"/>
      <c r="M78" s="488"/>
      <c r="N78" s="488"/>
      <c r="O78" s="488"/>
      <c r="P78" s="489"/>
      <c r="Q78" s="52"/>
    </row>
    <row r="81" spans="3:19" x14ac:dyDescent="0.2">
      <c r="C81" s="55"/>
    </row>
    <row r="82" spans="3:19" hidden="1" x14ac:dyDescent="0.2">
      <c r="C82" s="49">
        <v>2018</v>
      </c>
    </row>
    <row r="83" spans="3:19" hidden="1" x14ac:dyDescent="0.2">
      <c r="C83" s="49">
        <v>2019</v>
      </c>
    </row>
    <row r="89" spans="3:19" s="50" customFormat="1" x14ac:dyDescent="0.2">
      <c r="S89" s="99"/>
    </row>
    <row r="90" spans="3:19" s="50" customFormat="1" x14ac:dyDescent="0.2">
      <c r="S90" s="99"/>
    </row>
    <row r="91" spans="3:19" s="50" customFormat="1" x14ac:dyDescent="0.2">
      <c r="S91" s="99"/>
    </row>
    <row r="92" spans="3:19" s="50" customFormat="1" x14ac:dyDescent="0.2">
      <c r="S92" s="99"/>
    </row>
    <row r="93" spans="3:19" s="50" customFormat="1" x14ac:dyDescent="0.2">
      <c r="S93" s="99"/>
    </row>
    <row r="94" spans="3:19" s="50" customFormat="1" x14ac:dyDescent="0.2">
      <c r="S94" s="99"/>
    </row>
    <row r="95" spans="3:19" s="50" customFormat="1" x14ac:dyDescent="0.2">
      <c r="D95" s="119"/>
      <c r="E95" s="119"/>
      <c r="F95" s="119"/>
      <c r="G95" s="119"/>
      <c r="H95" s="119"/>
      <c r="I95" s="119"/>
      <c r="S95" s="99"/>
    </row>
    <row r="96" spans="3:19" s="50" customFormat="1" x14ac:dyDescent="0.2">
      <c r="D96" s="119"/>
      <c r="E96" s="119"/>
      <c r="F96" s="119"/>
      <c r="G96" s="119"/>
      <c r="H96" s="119"/>
      <c r="I96" s="119"/>
      <c r="S96" s="99"/>
    </row>
    <row r="97" spans="2:19" s="50" customFormat="1" x14ac:dyDescent="0.2">
      <c r="B97" s="119"/>
      <c r="C97" s="119"/>
      <c r="D97" s="119"/>
      <c r="E97" s="119"/>
      <c r="F97" s="119"/>
      <c r="G97" s="119"/>
      <c r="H97" s="119"/>
      <c r="I97" s="119"/>
      <c r="S97" s="99"/>
    </row>
    <row r="98" spans="2:19" s="50" customFormat="1" x14ac:dyDescent="0.2">
      <c r="B98" s="119"/>
      <c r="C98" s="119"/>
      <c r="D98" s="119"/>
      <c r="E98" s="119"/>
      <c r="F98" s="119"/>
      <c r="G98" s="119"/>
      <c r="H98" s="119"/>
      <c r="I98" s="119"/>
      <c r="S98" s="99"/>
    </row>
    <row r="99" spans="2:19" s="50" customFormat="1" x14ac:dyDescent="0.2">
      <c r="B99" s="119"/>
      <c r="C99" s="119"/>
      <c r="D99" s="119"/>
      <c r="E99" s="119"/>
      <c r="F99" s="119"/>
      <c r="G99" s="119"/>
      <c r="H99" s="119"/>
      <c r="I99" s="119"/>
      <c r="S99" s="99"/>
    </row>
    <row r="100" spans="2:19" s="50" customFormat="1" x14ac:dyDescent="0.2">
      <c r="B100" s="119"/>
      <c r="C100" s="119"/>
      <c r="D100" s="119"/>
      <c r="E100" s="119"/>
      <c r="F100" s="119"/>
      <c r="G100" s="119"/>
      <c r="H100" s="119"/>
      <c r="I100" s="119"/>
      <c r="K100" s="119"/>
      <c r="L100" s="119"/>
      <c r="M100" s="119"/>
      <c r="N100" s="119"/>
      <c r="O100" s="119"/>
      <c r="P100" s="119"/>
      <c r="S100" s="99"/>
    </row>
    <row r="101" spans="2:19" s="50" customFormat="1" x14ac:dyDescent="0.2">
      <c r="B101" s="119"/>
      <c r="C101" s="119"/>
      <c r="D101" s="119"/>
      <c r="E101" s="119"/>
      <c r="F101" s="119"/>
      <c r="G101" s="119"/>
      <c r="H101" s="119"/>
      <c r="I101" s="119"/>
      <c r="K101" s="119"/>
      <c r="L101" s="119"/>
      <c r="M101" s="119"/>
      <c r="N101" s="119"/>
      <c r="O101" s="119"/>
      <c r="P101" s="119"/>
      <c r="S101" s="99"/>
    </row>
    <row r="102" spans="2:19" s="50" customFormat="1" x14ac:dyDescent="0.2">
      <c r="B102" s="119"/>
      <c r="C102" s="119"/>
      <c r="D102" s="119"/>
      <c r="E102" s="119"/>
      <c r="F102" s="119"/>
      <c r="G102" s="119"/>
      <c r="H102" s="119"/>
      <c r="I102" s="119"/>
      <c r="K102" s="119"/>
      <c r="L102" s="119"/>
      <c r="M102" s="119"/>
      <c r="N102" s="119"/>
      <c r="O102" s="119"/>
      <c r="P102" s="119"/>
      <c r="S102" s="99"/>
    </row>
    <row r="103" spans="2:19" s="50" customFormat="1" x14ac:dyDescent="0.2">
      <c r="B103" s="119"/>
      <c r="C103" s="119"/>
      <c r="D103" s="119"/>
      <c r="E103" s="119"/>
      <c r="F103" s="119"/>
      <c r="G103" s="119"/>
      <c r="H103" s="119"/>
      <c r="I103" s="119"/>
      <c r="K103" s="119"/>
      <c r="L103" s="119"/>
      <c r="M103" s="119"/>
      <c r="N103" s="119"/>
      <c r="O103" s="119"/>
      <c r="P103" s="119"/>
      <c r="Q103" s="56" t="s">
        <v>69</v>
      </c>
      <c r="S103" s="99"/>
    </row>
    <row r="104" spans="2:19" s="50" customFormat="1" x14ac:dyDescent="0.2">
      <c r="B104" s="120"/>
      <c r="C104" s="120"/>
      <c r="D104" s="119"/>
      <c r="E104" s="119"/>
      <c r="F104" s="119"/>
      <c r="G104" s="119"/>
      <c r="H104" s="119"/>
      <c r="I104" s="119"/>
      <c r="K104" s="119"/>
      <c r="L104" s="119"/>
      <c r="O104" s="119"/>
      <c r="P104" s="119"/>
      <c r="Q104" s="56" t="s">
        <v>70</v>
      </c>
      <c r="S104" s="99"/>
    </row>
    <row r="105" spans="2:19" s="50" customFormat="1" x14ac:dyDescent="0.2">
      <c r="B105" s="120"/>
      <c r="C105" s="120"/>
      <c r="D105" s="119"/>
      <c r="E105" s="119"/>
      <c r="F105" s="119"/>
      <c r="G105" s="119"/>
      <c r="H105" s="119"/>
      <c r="I105" s="119"/>
      <c r="K105" s="119"/>
      <c r="L105" s="119"/>
      <c r="O105" s="119"/>
      <c r="P105" s="119"/>
      <c r="Q105" s="56" t="s">
        <v>72</v>
      </c>
      <c r="S105" s="99"/>
    </row>
    <row r="106" spans="2:19" s="50" customFormat="1" x14ac:dyDescent="0.2">
      <c r="B106" s="120"/>
      <c r="C106" s="120"/>
      <c r="D106" s="119"/>
      <c r="E106" s="119"/>
      <c r="F106" s="119"/>
      <c r="G106" s="119"/>
      <c r="H106" s="119"/>
      <c r="I106" s="119"/>
      <c r="K106" s="119"/>
      <c r="L106" s="119"/>
      <c r="O106" s="119"/>
      <c r="P106" s="119"/>
      <c r="Q106" s="56" t="s">
        <v>71</v>
      </c>
      <c r="S106" s="99"/>
    </row>
    <row r="107" spans="2:19" s="50" customFormat="1" x14ac:dyDescent="0.2">
      <c r="B107" s="119"/>
      <c r="C107" s="120"/>
      <c r="D107" s="119"/>
      <c r="E107" s="119"/>
      <c r="F107" s="119"/>
      <c r="G107" s="119"/>
      <c r="H107" s="119"/>
      <c r="I107" s="119"/>
      <c r="K107" s="119"/>
      <c r="L107" s="119"/>
      <c r="M107" s="120"/>
      <c r="N107" s="119"/>
      <c r="O107" s="119"/>
      <c r="P107" s="119"/>
      <c r="Q107" s="56" t="s">
        <v>73</v>
      </c>
      <c r="S107" s="99"/>
    </row>
    <row r="108" spans="2:19" s="50" customFormat="1" x14ac:dyDescent="0.2">
      <c r="B108" s="119"/>
      <c r="C108" s="120"/>
      <c r="D108" s="119"/>
      <c r="E108" s="119"/>
      <c r="F108" s="119"/>
      <c r="G108" s="119"/>
      <c r="H108" s="119"/>
      <c r="I108" s="119"/>
      <c r="K108" s="119"/>
      <c r="L108" s="119"/>
      <c r="M108" s="119"/>
      <c r="N108" s="119" t="s">
        <v>67</v>
      </c>
      <c r="O108" s="119"/>
      <c r="P108" s="119"/>
      <c r="Q108" s="56" t="s">
        <v>74</v>
      </c>
      <c r="S108" s="99"/>
    </row>
    <row r="109" spans="2:19" s="50" customFormat="1" x14ac:dyDescent="0.2">
      <c r="B109" s="119"/>
      <c r="C109" s="120"/>
      <c r="D109" s="119"/>
      <c r="E109" s="119"/>
      <c r="F109" s="119"/>
      <c r="G109" s="119"/>
      <c r="H109" s="119"/>
      <c r="I109" s="119"/>
      <c r="K109" s="119"/>
      <c r="L109" s="119"/>
      <c r="M109" s="119"/>
      <c r="N109" s="119"/>
      <c r="O109" s="119"/>
      <c r="P109" s="119"/>
      <c r="S109" s="99"/>
    </row>
    <row r="110" spans="2:19" s="50" customFormat="1" x14ac:dyDescent="0.2">
      <c r="B110" s="119"/>
      <c r="C110" s="120"/>
      <c r="D110" s="119"/>
      <c r="E110" s="119"/>
      <c r="F110" s="119"/>
      <c r="G110" s="119"/>
      <c r="H110" s="119"/>
      <c r="I110" s="119"/>
      <c r="K110" s="119"/>
      <c r="L110" s="119"/>
      <c r="M110" s="119"/>
      <c r="N110" s="119"/>
      <c r="O110" s="119"/>
      <c r="P110" s="119"/>
      <c r="S110" s="99"/>
    </row>
    <row r="111" spans="2:19" s="50" customFormat="1" x14ac:dyDescent="0.2">
      <c r="B111" s="119"/>
      <c r="C111" s="119"/>
      <c r="D111" s="119"/>
      <c r="E111" s="119"/>
      <c r="F111" s="119"/>
      <c r="G111" s="119"/>
      <c r="H111" s="119"/>
      <c r="I111" s="119"/>
      <c r="K111" s="119"/>
      <c r="L111" s="119"/>
      <c r="M111" s="119"/>
      <c r="N111" s="119"/>
      <c r="O111" s="119"/>
      <c r="P111" s="119"/>
      <c r="S111" s="99"/>
    </row>
    <row r="112" spans="2:19" s="50" customFormat="1" x14ac:dyDescent="0.2">
      <c r="B112" s="119"/>
      <c r="C112" s="119"/>
      <c r="D112" s="119"/>
      <c r="E112" s="119"/>
      <c r="F112" s="119"/>
      <c r="G112" s="119"/>
      <c r="H112" s="119"/>
      <c r="I112" s="119"/>
      <c r="K112" s="119"/>
      <c r="L112" s="119"/>
      <c r="M112" s="119"/>
      <c r="N112" s="119"/>
      <c r="O112" s="119"/>
      <c r="P112" s="119"/>
      <c r="S112" s="99"/>
    </row>
    <row r="113" spans="2:19" s="50" customFormat="1" x14ac:dyDescent="0.2">
      <c r="B113" s="119"/>
      <c r="C113" s="119"/>
      <c r="D113" s="119"/>
      <c r="E113" s="119"/>
      <c r="F113" s="119"/>
      <c r="G113" s="119"/>
      <c r="H113" s="119"/>
      <c r="I113" s="119"/>
      <c r="K113" s="119"/>
      <c r="L113" s="119"/>
      <c r="M113" s="119"/>
      <c r="N113" s="119"/>
      <c r="O113" s="119"/>
      <c r="P113" s="119"/>
      <c r="Q113" s="56">
        <v>2015</v>
      </c>
      <c r="S113" s="99"/>
    </row>
    <row r="114" spans="2:19" s="50" customFormat="1" ht="12.75" customHeight="1" x14ac:dyDescent="0.2">
      <c r="B114" s="119"/>
      <c r="C114" s="119"/>
      <c r="D114" s="119"/>
      <c r="E114" s="119"/>
      <c r="F114" s="119"/>
      <c r="G114" s="119"/>
      <c r="H114" s="119"/>
      <c r="I114" s="119"/>
      <c r="Q114" s="56">
        <v>2016</v>
      </c>
      <c r="S114" s="99"/>
    </row>
    <row r="115" spans="2:19" s="50" customFormat="1" x14ac:dyDescent="0.2">
      <c r="B115" s="119"/>
      <c r="C115" s="119"/>
      <c r="D115" s="119"/>
      <c r="E115" s="119"/>
      <c r="F115" s="119"/>
      <c r="G115" s="119"/>
      <c r="H115" s="119"/>
      <c r="I115" s="119"/>
      <c r="Q115" s="56">
        <v>2017</v>
      </c>
      <c r="S115" s="99"/>
    </row>
    <row r="116" spans="2:19" s="50" customFormat="1" x14ac:dyDescent="0.2">
      <c r="C116" s="119"/>
      <c r="H116" s="119"/>
      <c r="I116" s="119"/>
      <c r="Q116" s="56">
        <v>2018</v>
      </c>
      <c r="S116" s="99"/>
    </row>
    <row r="117" spans="2:19" s="50" customFormat="1" x14ac:dyDescent="0.2">
      <c r="C117" s="119"/>
      <c r="H117" s="119"/>
      <c r="I117" s="119"/>
      <c r="S117" s="99"/>
    </row>
    <row r="118" spans="2:19" s="50" customFormat="1" x14ac:dyDescent="0.2">
      <c r="C118" s="119"/>
      <c r="H118" s="119"/>
      <c r="I118" s="119"/>
      <c r="S118" s="99"/>
    </row>
    <row r="119" spans="2:19" s="50" customFormat="1" x14ac:dyDescent="0.2">
      <c r="B119" s="58"/>
      <c r="C119" s="119"/>
      <c r="H119" s="119"/>
      <c r="I119" s="119"/>
      <c r="S119" s="99"/>
    </row>
    <row r="120" spans="2:19" s="50" customFormat="1" x14ac:dyDescent="0.2">
      <c r="B120" s="58"/>
      <c r="C120" s="119"/>
      <c r="H120" s="119"/>
      <c r="I120" s="119"/>
      <c r="S120" s="99"/>
    </row>
    <row r="121" spans="2:19" s="50" customFormat="1" x14ac:dyDescent="0.2">
      <c r="B121" s="58"/>
      <c r="C121" s="119"/>
      <c r="H121" s="119"/>
      <c r="I121" s="119"/>
      <c r="S121" s="99"/>
    </row>
    <row r="122" spans="2:19" s="50" customFormat="1" x14ac:dyDescent="0.2">
      <c r="B122" s="58"/>
      <c r="C122" s="119"/>
      <c r="H122" s="119"/>
      <c r="I122" s="119"/>
      <c r="S122" s="99"/>
    </row>
    <row r="123" spans="2:19" s="50" customFormat="1" x14ac:dyDescent="0.2">
      <c r="B123" s="58"/>
      <c r="C123" s="119"/>
      <c r="H123" s="119"/>
      <c r="I123" s="119"/>
      <c r="S123" s="99"/>
    </row>
    <row r="124" spans="2:19" s="50" customFormat="1" x14ac:dyDescent="0.2">
      <c r="B124" s="58"/>
      <c r="C124" s="119"/>
      <c r="H124" s="119"/>
      <c r="I124" s="119"/>
      <c r="S124" s="99"/>
    </row>
    <row r="125" spans="2:19" s="50" customFormat="1" x14ac:dyDescent="0.2">
      <c r="B125" s="58"/>
      <c r="C125" s="119"/>
      <c r="H125" s="119"/>
      <c r="I125" s="119"/>
      <c r="S125" s="99"/>
    </row>
    <row r="126" spans="2:19" s="50" customFormat="1" x14ac:dyDescent="0.2">
      <c r="B126" s="59"/>
      <c r="C126" s="119"/>
      <c r="H126" s="119"/>
      <c r="I126" s="119"/>
      <c r="S126" s="99"/>
    </row>
    <row r="127" spans="2:19" s="50" customFormat="1" x14ac:dyDescent="0.2">
      <c r="B127" s="59"/>
      <c r="C127" s="119"/>
      <c r="H127" s="119"/>
      <c r="I127" s="119"/>
      <c r="S127" s="99"/>
    </row>
    <row r="128" spans="2:19" s="50" customFormat="1" x14ac:dyDescent="0.2">
      <c r="C128" s="119"/>
      <c r="H128" s="119"/>
      <c r="I128" s="119"/>
      <c r="S128" s="99"/>
    </row>
    <row r="129" spans="2:19" s="50" customFormat="1" x14ac:dyDescent="0.2">
      <c r="B129" s="162" t="s">
        <v>252</v>
      </c>
      <c r="C129" s="119"/>
      <c r="F129" s="119"/>
      <c r="I129" s="119"/>
      <c r="S129" s="99"/>
    </row>
    <row r="130" spans="2:19" s="50" customFormat="1" x14ac:dyDescent="0.2">
      <c r="B130" s="162" t="s">
        <v>253</v>
      </c>
      <c r="C130" s="119"/>
      <c r="F130" s="119"/>
      <c r="I130" s="119"/>
      <c r="S130" s="99"/>
    </row>
    <row r="131" spans="2:19" s="50" customFormat="1" x14ac:dyDescent="0.2">
      <c r="B131" s="162" t="s">
        <v>254</v>
      </c>
      <c r="C131" s="119"/>
      <c r="F131" s="119"/>
      <c r="I131" s="51"/>
      <c r="J131" s="51"/>
      <c r="K131" s="51"/>
      <c r="S131" s="99"/>
    </row>
    <row r="132" spans="2:19" s="50" customFormat="1" x14ac:dyDescent="0.2">
      <c r="B132" s="162" t="s">
        <v>255</v>
      </c>
      <c r="C132" s="119"/>
      <c r="F132" s="119"/>
      <c r="G132" s="119"/>
      <c r="H132" s="51"/>
      <c r="I132" s="51"/>
      <c r="J132" s="51"/>
      <c r="K132" s="51"/>
      <c r="S132" s="99"/>
    </row>
    <row r="133" spans="2:19" s="50" customFormat="1" x14ac:dyDescent="0.2">
      <c r="B133" s="163" t="s">
        <v>256</v>
      </c>
      <c r="C133" s="119"/>
      <c r="F133" s="119"/>
      <c r="G133" s="119"/>
      <c r="H133" s="51"/>
      <c r="I133" s="51"/>
      <c r="J133" s="51"/>
      <c r="K133" s="51"/>
      <c r="S133" s="99"/>
    </row>
    <row r="134" spans="2:19" s="50" customFormat="1" x14ac:dyDescent="0.2">
      <c r="B134" s="60"/>
      <c r="C134" s="119"/>
      <c r="F134" s="119"/>
      <c r="G134" s="119"/>
      <c r="H134" s="51"/>
      <c r="I134" s="51"/>
      <c r="J134" s="51"/>
      <c r="K134" s="51"/>
      <c r="S134" s="99"/>
    </row>
    <row r="135" spans="2:19" s="50" customFormat="1" x14ac:dyDescent="0.2">
      <c r="B135" s="60"/>
      <c r="C135" s="119"/>
      <c r="F135" s="119"/>
      <c r="G135" s="119"/>
      <c r="H135" s="51"/>
      <c r="I135" s="51"/>
      <c r="J135" s="51"/>
      <c r="K135" s="51"/>
      <c r="S135" s="99"/>
    </row>
    <row r="136" spans="2:19" s="50" customFormat="1" x14ac:dyDescent="0.2">
      <c r="B136" s="60"/>
      <c r="C136" s="119"/>
      <c r="F136" s="119"/>
      <c r="G136" s="119"/>
      <c r="H136" s="51"/>
      <c r="I136" s="51"/>
      <c r="J136" s="51"/>
      <c r="K136" s="51"/>
      <c r="S136" s="99"/>
    </row>
    <row r="137" spans="2:19" s="50" customFormat="1" x14ac:dyDescent="0.2">
      <c r="B137" s="58"/>
      <c r="C137" s="119"/>
      <c r="F137" s="119"/>
      <c r="G137" s="119"/>
      <c r="H137" s="51"/>
      <c r="I137" s="51"/>
      <c r="J137" s="51"/>
      <c r="K137" s="51"/>
      <c r="S137" s="99"/>
    </row>
    <row r="138" spans="2:19" s="52" customFormat="1" x14ac:dyDescent="0.2">
      <c r="B138" s="58"/>
      <c r="C138" s="119"/>
      <c r="F138" s="119"/>
      <c r="G138" s="119"/>
      <c r="H138" s="51"/>
      <c r="I138" s="51"/>
      <c r="J138" s="51"/>
      <c r="K138" s="51"/>
      <c r="S138" s="102"/>
    </row>
    <row r="139" spans="2:19" s="52" customFormat="1" x14ac:dyDescent="0.2">
      <c r="B139" s="50" t="s">
        <v>29</v>
      </c>
      <c r="C139" s="119"/>
      <c r="F139" s="119"/>
      <c r="G139" s="119"/>
      <c r="H139" s="51"/>
      <c r="I139" s="51"/>
      <c r="J139" s="51"/>
      <c r="K139" s="51"/>
      <c r="S139" s="102"/>
    </row>
    <row r="140" spans="2:19" s="52" customFormat="1" x14ac:dyDescent="0.2">
      <c r="B140" s="57" t="s">
        <v>55</v>
      </c>
      <c r="C140" s="119"/>
      <c r="F140" s="119"/>
      <c r="G140" s="119"/>
      <c r="H140" s="51"/>
      <c r="I140" s="51"/>
      <c r="J140" s="51"/>
      <c r="K140" s="51"/>
      <c r="S140" s="102"/>
    </row>
    <row r="141" spans="2:19" s="52" customFormat="1" x14ac:dyDescent="0.2">
      <c r="B141" s="57" t="s">
        <v>166</v>
      </c>
      <c r="C141" s="119"/>
      <c r="F141" s="119"/>
      <c r="G141" s="119"/>
      <c r="H141" s="51"/>
      <c r="I141" s="51"/>
      <c r="J141" s="51"/>
      <c r="K141" s="51"/>
      <c r="S141" s="102"/>
    </row>
    <row r="142" spans="2:19" s="52" customFormat="1" x14ac:dyDescent="0.2">
      <c r="B142" s="57" t="s">
        <v>39</v>
      </c>
      <c r="C142" s="119"/>
      <c r="F142" s="119"/>
      <c r="G142" s="119"/>
      <c r="H142" s="51"/>
      <c r="I142" s="51"/>
      <c r="J142" s="51"/>
      <c r="K142" s="51"/>
      <c r="S142" s="102"/>
    </row>
    <row r="143" spans="2:19" s="52" customFormat="1" x14ac:dyDescent="0.2">
      <c r="B143" s="57" t="s">
        <v>172</v>
      </c>
      <c r="C143" s="119"/>
      <c r="F143" s="119"/>
      <c r="G143" s="119"/>
      <c r="H143" s="51"/>
      <c r="I143" s="51"/>
      <c r="J143" s="51"/>
      <c r="K143" s="51"/>
      <c r="S143" s="102"/>
    </row>
    <row r="144" spans="2:19" s="52" customFormat="1" x14ac:dyDescent="0.2">
      <c r="B144" s="57" t="s">
        <v>112</v>
      </c>
      <c r="C144" s="119"/>
      <c r="F144" s="119"/>
      <c r="G144" s="119"/>
      <c r="J144" s="51"/>
      <c r="K144" s="51"/>
      <c r="S144" s="102"/>
    </row>
    <row r="145" spans="2:19" s="52" customFormat="1" x14ac:dyDescent="0.2">
      <c r="B145" s="57" t="s">
        <v>174</v>
      </c>
      <c r="C145" s="119"/>
      <c r="F145" s="119"/>
      <c r="G145" s="119"/>
      <c r="S145" s="102"/>
    </row>
    <row r="146" spans="2:19" s="52" customFormat="1" x14ac:dyDescent="0.2">
      <c r="B146" s="57" t="s">
        <v>53</v>
      </c>
      <c r="C146" s="119"/>
      <c r="F146" s="119"/>
      <c r="G146" s="119"/>
      <c r="S146" s="102"/>
    </row>
    <row r="147" spans="2:19" s="52" customFormat="1" x14ac:dyDescent="0.2">
      <c r="B147" s="57" t="s">
        <v>163</v>
      </c>
      <c r="C147" s="119"/>
      <c r="F147" s="119"/>
      <c r="G147" s="119"/>
      <c r="S147" s="102"/>
    </row>
    <row r="148" spans="2:19" s="52" customFormat="1" x14ac:dyDescent="0.2">
      <c r="B148" s="57" t="s">
        <v>167</v>
      </c>
      <c r="C148" s="119"/>
      <c r="F148" s="119"/>
      <c r="G148" s="119"/>
      <c r="S148" s="102"/>
    </row>
    <row r="149" spans="2:19" x14ac:dyDescent="0.2">
      <c r="B149" s="121" t="s">
        <v>188</v>
      </c>
      <c r="C149" s="119"/>
      <c r="F149" s="119"/>
      <c r="G149" s="119"/>
    </row>
    <row r="150" spans="2:19" x14ac:dyDescent="0.2">
      <c r="B150" s="57" t="s">
        <v>165</v>
      </c>
      <c r="C150" s="119"/>
      <c r="F150" s="119"/>
      <c r="G150" s="119"/>
    </row>
    <row r="151" spans="2:19" x14ac:dyDescent="0.2">
      <c r="B151" s="57" t="s">
        <v>170</v>
      </c>
      <c r="C151" s="119"/>
      <c r="F151" s="119"/>
      <c r="G151" s="119"/>
    </row>
    <row r="152" spans="2:19" x14ac:dyDescent="0.2">
      <c r="B152" s="57" t="s">
        <v>173</v>
      </c>
      <c r="C152" s="119"/>
      <c r="F152" s="119"/>
      <c r="G152" s="119"/>
    </row>
    <row r="153" spans="2:19" x14ac:dyDescent="0.2">
      <c r="B153" s="57" t="s">
        <v>171</v>
      </c>
      <c r="C153" s="119"/>
      <c r="F153" s="119"/>
      <c r="G153" s="119"/>
    </row>
    <row r="154" spans="2:19" x14ac:dyDescent="0.2">
      <c r="B154" s="57" t="s">
        <v>168</v>
      </c>
      <c r="C154" s="119"/>
      <c r="F154" s="119"/>
      <c r="G154" s="119"/>
    </row>
    <row r="155" spans="2:19" x14ac:dyDescent="0.2">
      <c r="B155" s="57" t="s">
        <v>161</v>
      </c>
      <c r="C155" s="119"/>
      <c r="F155" s="119"/>
      <c r="G155" s="119"/>
    </row>
    <row r="156" spans="2:19" x14ac:dyDescent="0.2">
      <c r="B156" s="57" t="s">
        <v>169</v>
      </c>
      <c r="C156" s="119"/>
    </row>
    <row r="157" spans="2:19" x14ac:dyDescent="0.2">
      <c r="B157" s="57" t="s">
        <v>162</v>
      </c>
      <c r="C157" s="119"/>
    </row>
    <row r="158" spans="2:19" x14ac:dyDescent="0.2">
      <c r="B158" s="57" t="s">
        <v>164</v>
      </c>
      <c r="C158" s="119"/>
    </row>
    <row r="159" spans="2:19" x14ac:dyDescent="0.2">
      <c r="B159" s="57" t="s">
        <v>46</v>
      </c>
      <c r="C159" s="119"/>
    </row>
    <row r="160" spans="2:19" x14ac:dyDescent="0.2">
      <c r="B160" s="57" t="s">
        <v>54</v>
      </c>
      <c r="C160" s="119"/>
    </row>
    <row r="161" spans="2:3" x14ac:dyDescent="0.2">
      <c r="B161" s="57" t="s">
        <v>45</v>
      </c>
      <c r="C161" s="119"/>
    </row>
    <row r="162" spans="2:3" x14ac:dyDescent="0.2">
      <c r="B162" s="57" t="s">
        <v>47</v>
      </c>
      <c r="C162" s="119"/>
    </row>
    <row r="163" spans="2:3" x14ac:dyDescent="0.2">
      <c r="B163" s="57" t="s">
        <v>113</v>
      </c>
      <c r="C163" s="119"/>
    </row>
    <row r="164" spans="2:3" x14ac:dyDescent="0.2">
      <c r="B164" s="57" t="s">
        <v>111</v>
      </c>
      <c r="C164" s="119"/>
    </row>
    <row r="165" spans="2:3" x14ac:dyDescent="0.2">
      <c r="B165" s="57" t="s">
        <v>40</v>
      </c>
      <c r="C165" s="119"/>
    </row>
    <row r="166" spans="2:3" x14ac:dyDescent="0.2">
      <c r="B166" s="57" t="s">
        <v>110</v>
      </c>
    </row>
    <row r="167" spans="2:3" x14ac:dyDescent="0.2">
      <c r="B167" s="50"/>
    </row>
    <row r="168" spans="2:3" x14ac:dyDescent="0.2">
      <c r="B168" s="50"/>
    </row>
    <row r="169" spans="2:3" x14ac:dyDescent="0.2">
      <c r="B169" s="50"/>
    </row>
    <row r="170" spans="2:3" x14ac:dyDescent="0.2">
      <c r="B170" s="50" t="s">
        <v>189</v>
      </c>
    </row>
    <row r="171" spans="2:3" x14ac:dyDescent="0.2">
      <c r="B171" s="56" t="s">
        <v>66</v>
      </c>
    </row>
    <row r="172" spans="2:3" x14ac:dyDescent="0.2">
      <c r="B172" s="56" t="s">
        <v>85</v>
      </c>
    </row>
    <row r="173" spans="2:3" x14ac:dyDescent="0.2">
      <c r="B173" s="50"/>
    </row>
    <row r="174" spans="2:3" x14ac:dyDescent="0.2">
      <c r="B174" s="58"/>
    </row>
    <row r="175" spans="2:3" x14ac:dyDescent="0.2">
      <c r="B175" s="58"/>
    </row>
    <row r="176" spans="2:3" x14ac:dyDescent="0.2">
      <c r="B176" s="61"/>
    </row>
    <row r="177" spans="2:2" x14ac:dyDescent="0.2">
      <c r="B177" s="61"/>
    </row>
    <row r="178" spans="2:2" x14ac:dyDescent="0.2">
      <c r="B178" s="61"/>
    </row>
    <row r="179" spans="2:2" x14ac:dyDescent="0.2">
      <c r="B179" s="61"/>
    </row>
    <row r="180" spans="2:2" x14ac:dyDescent="0.2">
      <c r="B180" s="61"/>
    </row>
  </sheetData>
  <sheetProtection sheet="1" objects="1" scenarios="1" formatColumns="0" formatRow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s>
  <conditionalFormatting sqref="F49">
    <cfRule type="cellIs" dxfId="27" priority="17" stopIfTrue="1" operator="equal">
      <formula>"0"</formula>
    </cfRule>
    <cfRule type="cellIs" dxfId="26" priority="18" stopIfTrue="1" operator="lessThanOrEqual">
      <formula>$S$5</formula>
    </cfRule>
    <cfRule type="cellIs" dxfId="25" priority="19" stopIfTrue="1" operator="greaterThanOrEqual">
      <formula>$S$2</formula>
    </cfRule>
    <cfRule type="cellIs" dxfId="12" priority="20" stopIfTrue="1" operator="between">
      <formula>$S$4</formula>
      <formula>$S$3</formula>
    </cfRule>
  </conditionalFormatting>
  <conditionalFormatting sqref="I49">
    <cfRule type="cellIs" dxfId="24" priority="13" stopIfTrue="1" operator="equal">
      <formula>"0"</formula>
    </cfRule>
    <cfRule type="cellIs" dxfId="23" priority="14" stopIfTrue="1" operator="lessThanOrEqual">
      <formula>$S$5</formula>
    </cfRule>
    <cfRule type="cellIs" dxfId="22" priority="15" stopIfTrue="1" operator="greaterThanOrEqual">
      <formula>$S$2</formula>
    </cfRule>
    <cfRule type="cellIs" dxfId="11" priority="16" stopIfTrue="1" operator="between">
      <formula>$S$4</formula>
      <formula>$S$3</formula>
    </cfRule>
  </conditionalFormatting>
  <conditionalFormatting sqref="L49">
    <cfRule type="cellIs" dxfId="21" priority="9" stopIfTrue="1" operator="equal">
      <formula>"0"</formula>
    </cfRule>
    <cfRule type="cellIs" dxfId="20" priority="10" stopIfTrue="1" operator="lessThanOrEqual">
      <formula>$S$5</formula>
    </cfRule>
    <cfRule type="cellIs" dxfId="19" priority="11" stopIfTrue="1" operator="greaterThanOrEqual">
      <formula>$S$2</formula>
    </cfRule>
    <cfRule type="cellIs" dxfId="10" priority="12" stopIfTrue="1" operator="between">
      <formula>$S$4</formula>
      <formula>$S$3</formula>
    </cfRule>
  </conditionalFormatting>
  <conditionalFormatting sqref="O49">
    <cfRule type="cellIs" dxfId="18" priority="5" stopIfTrue="1" operator="equal">
      <formula>"0"</formula>
    </cfRule>
    <cfRule type="cellIs" dxfId="17" priority="6" stopIfTrue="1" operator="lessThanOrEqual">
      <formula>$S$5</formula>
    </cfRule>
    <cfRule type="cellIs" dxfId="16" priority="7" stopIfTrue="1" operator="greaterThanOrEqual">
      <formula>$S$2</formula>
    </cfRule>
    <cfRule type="cellIs" dxfId="9" priority="8" stopIfTrue="1" operator="between">
      <formula>$S$4</formula>
      <formula>$S$3</formula>
    </cfRule>
  </conditionalFormatting>
  <conditionalFormatting sqref="P49">
    <cfRule type="cellIs" dxfId="15" priority="1" stopIfTrue="1" operator="equal">
      <formula>"0"</formula>
    </cfRule>
    <cfRule type="cellIs" dxfId="14" priority="2" stopIfTrue="1" operator="lessThanOrEqual">
      <formula>$S$5</formula>
    </cfRule>
    <cfRule type="cellIs" dxfId="13" priority="3" stopIfTrue="1" operator="greaterThanOrEqual">
      <formula>$S$2</formula>
    </cfRule>
    <cfRule type="cellIs" dxfId="8" priority="4" stopIfTrue="1" operator="between">
      <formula>$S$4</formula>
      <formula>$S$3</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$Q$103:$Q$108</formula1>
    </dataValidation>
    <dataValidation type="list" allowBlank="1" showInputMessage="1" showErrorMessage="1" sqref="C18:P18">
      <formula1>$B$129:$B$133</formula1>
    </dataValidation>
    <dataValidation type="list" allowBlank="1" showInputMessage="1" showErrorMessage="1" sqref="C10:I10">
      <formula1>"2023,2024,2025,2026,2027"</formula1>
    </dataValidation>
  </dataValidation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W146"/>
  <sheetViews>
    <sheetView zoomScale="70" zoomScaleNormal="70" workbookViewId="0">
      <selection activeCell="M12" sqref="M12"/>
    </sheetView>
  </sheetViews>
  <sheetFormatPr baseColWidth="10" defaultRowHeight="30" customHeight="1" x14ac:dyDescent="0.2"/>
  <cols>
    <col min="1" max="1" width="28.5703125" style="86" customWidth="1"/>
    <col min="2" max="2" width="27" style="79" bestFit="1" customWidth="1"/>
    <col min="3" max="12" width="15.7109375" style="79" customWidth="1"/>
    <col min="13" max="13" width="5.28515625" style="79" customWidth="1"/>
    <col min="14" max="14" width="10.7109375" style="79" customWidth="1"/>
    <col min="15" max="15" width="34.140625" style="79" customWidth="1"/>
    <col min="16" max="17" width="11.42578125" style="111"/>
    <col min="18" max="18" width="11.42578125" style="99" hidden="1" customWidth="1"/>
    <col min="19" max="19" width="11.42578125" style="111"/>
    <col min="20" max="16384" width="11.42578125" style="79"/>
  </cols>
  <sheetData>
    <row r="1" spans="1:23" ht="30" customHeight="1" x14ac:dyDescent="0.25">
      <c r="A1" s="464"/>
      <c r="B1" s="458" t="s">
        <v>56</v>
      </c>
      <c r="C1" s="459"/>
      <c r="D1" s="459"/>
      <c r="E1" s="459"/>
      <c r="F1" s="459"/>
      <c r="G1" s="459"/>
      <c r="H1" s="459"/>
      <c r="I1" s="459"/>
      <c r="J1" s="459"/>
      <c r="K1" s="459"/>
      <c r="L1" s="459"/>
      <c r="M1" s="460"/>
      <c r="N1" s="465" t="s">
        <v>57</v>
      </c>
      <c r="O1" s="461"/>
      <c r="P1" s="110"/>
      <c r="S1" s="110"/>
      <c r="T1" s="76"/>
      <c r="U1" s="76"/>
      <c r="V1" s="77"/>
      <c r="W1" s="78"/>
    </row>
    <row r="2" spans="1:23" s="53" customFormat="1" ht="30" customHeight="1" x14ac:dyDescent="0.25">
      <c r="A2" s="464"/>
      <c r="B2" s="458" t="s">
        <v>87</v>
      </c>
      <c r="C2" s="459"/>
      <c r="D2" s="459"/>
      <c r="E2" s="459"/>
      <c r="F2" s="459"/>
      <c r="G2" s="459"/>
      <c r="H2" s="459"/>
      <c r="I2" s="459"/>
      <c r="J2" s="459"/>
      <c r="K2" s="459"/>
      <c r="L2" s="459"/>
      <c r="M2" s="460"/>
      <c r="N2" s="443" t="s">
        <v>190</v>
      </c>
      <c r="O2" s="444"/>
      <c r="P2" s="112"/>
      <c r="Q2" s="113"/>
      <c r="R2" s="49">
        <v>0.95</v>
      </c>
      <c r="S2" s="112"/>
      <c r="T2" s="80"/>
      <c r="U2" s="80"/>
      <c r="V2" s="81"/>
      <c r="W2" s="82"/>
    </row>
    <row r="3" spans="1:23" s="53" customFormat="1" ht="30" customHeight="1" x14ac:dyDescent="0.25">
      <c r="A3" s="464"/>
      <c r="B3" s="458" t="s">
        <v>89</v>
      </c>
      <c r="C3" s="459"/>
      <c r="D3" s="459"/>
      <c r="E3" s="459"/>
      <c r="F3" s="459"/>
      <c r="G3" s="459"/>
      <c r="H3" s="459"/>
      <c r="I3" s="459"/>
      <c r="J3" s="459"/>
      <c r="K3" s="459"/>
      <c r="L3" s="459"/>
      <c r="M3" s="460"/>
      <c r="N3" s="465" t="s">
        <v>175</v>
      </c>
      <c r="O3" s="461"/>
      <c r="P3" s="112"/>
      <c r="Q3" s="113"/>
      <c r="R3" s="49">
        <v>0.94999</v>
      </c>
      <c r="S3" s="112"/>
      <c r="T3" s="80"/>
      <c r="U3" s="80"/>
      <c r="V3" s="81"/>
      <c r="W3" s="82"/>
    </row>
    <row r="4" spans="1:23" s="53" customFormat="1" ht="30" customHeight="1" x14ac:dyDescent="0.25">
      <c r="A4" s="464"/>
      <c r="B4" s="458" t="s">
        <v>91</v>
      </c>
      <c r="C4" s="459"/>
      <c r="D4" s="459"/>
      <c r="E4" s="459"/>
      <c r="F4" s="459"/>
      <c r="G4" s="459"/>
      <c r="H4" s="459"/>
      <c r="I4" s="459"/>
      <c r="J4" s="459"/>
      <c r="K4" s="459"/>
      <c r="L4" s="459"/>
      <c r="M4" s="460"/>
      <c r="N4" s="461" t="s">
        <v>61</v>
      </c>
      <c r="O4" s="461"/>
      <c r="P4" s="114"/>
      <c r="Q4" s="113"/>
      <c r="R4" s="49">
        <v>0.65</v>
      </c>
      <c r="S4" s="114"/>
      <c r="T4" s="83"/>
      <c r="U4" s="83"/>
      <c r="V4" s="81"/>
      <c r="W4" s="82"/>
    </row>
    <row r="5" spans="1:23" s="53" customFormat="1" ht="18" x14ac:dyDescent="0.25">
      <c r="A5" s="103"/>
      <c r="B5" s="104"/>
      <c r="C5" s="105"/>
      <c r="D5" s="105"/>
      <c r="E5" s="105"/>
      <c r="F5" s="105"/>
      <c r="G5" s="105"/>
      <c r="H5" s="105"/>
      <c r="I5" s="105"/>
      <c r="J5" s="105"/>
      <c r="K5" s="105"/>
      <c r="L5" s="105"/>
      <c r="M5" s="106"/>
      <c r="N5" s="106"/>
      <c r="O5" s="106"/>
      <c r="P5" s="114"/>
      <c r="Q5" s="113"/>
      <c r="R5" s="49">
        <v>0.64998999999999996</v>
      </c>
      <c r="S5" s="114"/>
      <c r="T5" s="83"/>
      <c r="U5" s="83"/>
      <c r="V5" s="81"/>
      <c r="W5" s="82"/>
    </row>
    <row r="6" spans="1:23" s="53" customFormat="1" ht="13.5" customHeight="1" x14ac:dyDescent="0.25">
      <c r="A6" s="107" t="s">
        <v>0</v>
      </c>
      <c r="B6" s="108"/>
      <c r="C6" s="504" t="str">
        <f>Requerimiento!C12</f>
        <v>GESTION DE INFRAESTRUCTURA FISICA</v>
      </c>
      <c r="D6" s="504"/>
      <c r="E6" s="504"/>
      <c r="F6" s="504"/>
      <c r="G6" s="504"/>
      <c r="H6" s="504"/>
      <c r="I6" s="504"/>
      <c r="J6" s="504"/>
      <c r="K6" s="504"/>
      <c r="L6" s="504"/>
      <c r="M6" s="504"/>
      <c r="N6" s="504"/>
      <c r="O6" s="504"/>
      <c r="P6" s="113"/>
      <c r="Q6" s="113"/>
      <c r="R6" s="100"/>
      <c r="S6" s="113"/>
    </row>
    <row r="7" spans="1:23" s="53" customFormat="1" ht="11.25" customHeight="1" thickBot="1" x14ac:dyDescent="0.25">
      <c r="A7" s="109"/>
      <c r="B7" s="108"/>
      <c r="C7" s="108"/>
      <c r="D7" s="108"/>
      <c r="E7" s="108"/>
      <c r="F7" s="108"/>
      <c r="G7" s="108"/>
      <c r="H7" s="108"/>
      <c r="I7" s="108"/>
      <c r="J7" s="108"/>
      <c r="K7" s="108"/>
      <c r="L7" s="108"/>
      <c r="M7" s="108"/>
      <c r="N7" s="108"/>
      <c r="O7" s="108"/>
      <c r="P7" s="113"/>
      <c r="Q7" s="113"/>
      <c r="R7" s="100"/>
      <c r="S7" s="113"/>
    </row>
    <row r="8" spans="1:23" s="84" customFormat="1" ht="30" customHeight="1" x14ac:dyDescent="0.2">
      <c r="A8" s="530" t="s">
        <v>92</v>
      </c>
      <c r="B8" s="532" t="s">
        <v>20</v>
      </c>
      <c r="C8" s="532" t="str">
        <f>Requerimiento!C14</f>
        <v>Eficiencia en la atención de requerimientos de mantenimiento solicitados</v>
      </c>
      <c r="D8" s="532"/>
      <c r="E8" s="532"/>
      <c r="F8" s="532"/>
      <c r="G8" s="532"/>
      <c r="H8" s="532"/>
      <c r="I8" s="532"/>
      <c r="J8" s="532"/>
      <c r="K8" s="532"/>
      <c r="L8" s="532"/>
      <c r="M8" s="532" t="s">
        <v>94</v>
      </c>
      <c r="N8" s="532"/>
      <c r="O8" s="533"/>
      <c r="P8" s="115"/>
      <c r="Q8" s="115"/>
      <c r="R8" s="99"/>
      <c r="S8" s="115"/>
    </row>
    <row r="9" spans="1:23" s="85" customFormat="1" ht="30" customHeight="1" thickBot="1" x14ac:dyDescent="0.25">
      <c r="A9" s="531"/>
      <c r="B9" s="534"/>
      <c r="C9" s="153" t="s">
        <v>176</v>
      </c>
      <c r="D9" s="153" t="s">
        <v>93</v>
      </c>
      <c r="E9" s="153" t="s">
        <v>177</v>
      </c>
      <c r="F9" s="153" t="s">
        <v>93</v>
      </c>
      <c r="G9" s="153" t="s">
        <v>178</v>
      </c>
      <c r="H9" s="153" t="s">
        <v>93</v>
      </c>
      <c r="I9" s="153" t="s">
        <v>179</v>
      </c>
      <c r="J9" s="153" t="s">
        <v>93</v>
      </c>
      <c r="K9" s="153" t="s">
        <v>10</v>
      </c>
      <c r="L9" s="153" t="s">
        <v>93</v>
      </c>
      <c r="M9" s="534"/>
      <c r="N9" s="534"/>
      <c r="O9" s="535"/>
      <c r="P9" s="116"/>
      <c r="Q9" s="116"/>
      <c r="R9" s="99"/>
      <c r="S9" s="116"/>
    </row>
    <row r="10" spans="1:23" s="53" customFormat="1" ht="159" customHeight="1" x14ac:dyDescent="0.2">
      <c r="A10" s="528" t="str">
        <f>Requerimiento!M40</f>
        <v>Coordinador Grupo Administrativo</v>
      </c>
      <c r="B10" s="151" t="str">
        <f>Requerimiento!B40</f>
        <v>No. De requerimientos cumplidos oportunamente</v>
      </c>
      <c r="C10" s="128">
        <v>293</v>
      </c>
      <c r="D10" s="538">
        <f>IF(C10=0,"0",((C10)/C11))</f>
        <v>0.99659863945578231</v>
      </c>
      <c r="E10" s="128">
        <v>254</v>
      </c>
      <c r="F10" s="536">
        <f>IF(E10=0,"0",((E10)/E11))</f>
        <v>0.97692307692307689</v>
      </c>
      <c r="G10" s="128">
        <v>243</v>
      </c>
      <c r="H10" s="536">
        <f>IF(G10=0,"0",((G10)/G11))</f>
        <v>1</v>
      </c>
      <c r="I10" s="128">
        <v>183</v>
      </c>
      <c r="J10" s="536">
        <f>IF(I10=0,"0",((I10)/I11))</f>
        <v>0.99456521739130432</v>
      </c>
      <c r="K10" s="152">
        <f>+C10+E10+G10+I10</f>
        <v>973</v>
      </c>
      <c r="L10" s="454">
        <f>IF(K10=0,"0",K10/K11)</f>
        <v>0.99184505606523954</v>
      </c>
      <c r="M10" s="540" t="s">
        <v>276</v>
      </c>
      <c r="N10" s="540"/>
      <c r="O10" s="541"/>
      <c r="P10" s="113"/>
      <c r="Q10" s="113"/>
      <c r="R10" s="99"/>
      <c r="S10" s="113"/>
    </row>
    <row r="11" spans="1:23" s="53" customFormat="1" ht="150" customHeight="1" thickBot="1" x14ac:dyDescent="0.25">
      <c r="A11" s="529"/>
      <c r="B11" s="149" t="str">
        <f>Requerimiento!B41</f>
        <v>No. Total de requerimientos</v>
      </c>
      <c r="C11" s="129">
        <v>294</v>
      </c>
      <c r="D11" s="539"/>
      <c r="E11" s="129">
        <v>260</v>
      </c>
      <c r="F11" s="537"/>
      <c r="G11" s="129">
        <v>243</v>
      </c>
      <c r="H11" s="537"/>
      <c r="I11" s="129">
        <v>184</v>
      </c>
      <c r="J11" s="537"/>
      <c r="K11" s="150">
        <f>+C11+E11+G11+I11</f>
        <v>981</v>
      </c>
      <c r="L11" s="454"/>
      <c r="M11" s="542"/>
      <c r="N11" s="542"/>
      <c r="O11" s="543"/>
      <c r="P11" s="113"/>
      <c r="Q11" s="113"/>
      <c r="R11" s="99"/>
      <c r="S11" s="113"/>
    </row>
    <row r="12" spans="1:23" ht="30" customHeight="1" x14ac:dyDescent="0.2">
      <c r="B12" s="77"/>
      <c r="C12" s="87"/>
      <c r="D12" s="87"/>
      <c r="E12" s="87"/>
      <c r="F12" s="87"/>
      <c r="G12" s="87"/>
      <c r="H12" s="87"/>
      <c r="I12" s="87"/>
      <c r="J12" s="87"/>
      <c r="K12" s="87"/>
      <c r="L12" s="87"/>
    </row>
    <row r="66" spans="18:18" ht="30" customHeight="1" x14ac:dyDescent="0.2">
      <c r="R66" s="101"/>
    </row>
    <row r="136" spans="18:18" ht="30" customHeight="1" x14ac:dyDescent="0.2">
      <c r="R136" s="102"/>
    </row>
    <row r="137" spans="18:18" ht="30" customHeight="1" x14ac:dyDescent="0.2">
      <c r="R137" s="102"/>
    </row>
    <row r="138" spans="18:18" ht="30" customHeight="1" x14ac:dyDescent="0.2">
      <c r="R138" s="102"/>
    </row>
    <row r="139" spans="18:18" ht="30" customHeight="1" x14ac:dyDescent="0.2">
      <c r="R139" s="102"/>
    </row>
    <row r="140" spans="18:18" ht="30" customHeight="1" x14ac:dyDescent="0.2">
      <c r="R140" s="102"/>
    </row>
    <row r="141" spans="18:18" ht="30" customHeight="1" x14ac:dyDescent="0.2">
      <c r="R141" s="102"/>
    </row>
    <row r="142" spans="18:18" ht="30" customHeight="1" x14ac:dyDescent="0.2">
      <c r="R142" s="102"/>
    </row>
    <row r="143" spans="18:18" ht="30" customHeight="1" x14ac:dyDescent="0.2">
      <c r="R143" s="102"/>
    </row>
    <row r="144" spans="18:18" ht="30" customHeight="1" x14ac:dyDescent="0.2">
      <c r="R144" s="102"/>
    </row>
    <row r="145" spans="18:18" ht="30" customHeight="1" x14ac:dyDescent="0.2">
      <c r="R145" s="102"/>
    </row>
    <row r="146" spans="18:18" ht="30" customHeight="1" x14ac:dyDescent="0.2">
      <c r="R146" s="102"/>
    </row>
  </sheetData>
  <sheetProtection sheet="1" formatCells="0"/>
  <mergeCells count="21">
    <mergeCell ref="B2:M2"/>
    <mergeCell ref="C6:O6"/>
    <mergeCell ref="B3:M3"/>
    <mergeCell ref="J10:J11"/>
    <mergeCell ref="F10:F11"/>
    <mergeCell ref="D10:D11"/>
    <mergeCell ref="N2:O2"/>
    <mergeCell ref="M10:O11"/>
    <mergeCell ref="H10:H11"/>
    <mergeCell ref="N3:O3"/>
    <mergeCell ref="C8:L8"/>
    <mergeCell ref="N4:O4"/>
    <mergeCell ref="A10:A11"/>
    <mergeCell ref="A1:A4"/>
    <mergeCell ref="A8:A9"/>
    <mergeCell ref="B4:M4"/>
    <mergeCell ref="M8:O9"/>
    <mergeCell ref="B1:M1"/>
    <mergeCell ref="L10:L11"/>
    <mergeCell ref="B8:B9"/>
    <mergeCell ref="N1:O1"/>
  </mergeCells>
  <conditionalFormatting sqref="D10">
    <cfRule type="cellIs" dxfId="7" priority="8" operator="lessThanOrEqual">
      <formula>0</formula>
    </cfRule>
  </conditionalFormatting>
  <conditionalFormatting sqref="F10">
    <cfRule type="cellIs" dxfId="6" priority="7" operator="lessThanOrEqual">
      <formula>0</formula>
    </cfRule>
  </conditionalFormatting>
  <conditionalFormatting sqref="H10">
    <cfRule type="cellIs" dxfId="5" priority="6" operator="lessThanOrEqual">
      <formula>0</formula>
    </cfRule>
  </conditionalFormatting>
  <conditionalFormatting sqref="J10">
    <cfRule type="cellIs" dxfId="4" priority="5" operator="lessThanOrEqual">
      <formula>0</formula>
    </cfRule>
  </conditionalFormatting>
  <conditionalFormatting sqref="L10">
    <cfRule type="cellIs" dxfId="3" priority="1" stopIfTrue="1" operator="equal">
      <formula>"0"</formula>
    </cfRule>
    <cfRule type="cellIs" dxfId="2" priority="2" stopIfTrue="1" operator="lessThanOrEqual">
      <formula>$S$5</formula>
    </cfRule>
    <cfRule type="cellIs" dxfId="1" priority="3" stopIfTrue="1" operator="greaterThanOrEqual">
      <formula>$S$2</formula>
    </cfRule>
    <cfRule type="cellIs" dxfId="0" priority="4" stopIfTrue="1" operator="between">
      <formula>$S$4</formula>
      <formula>$S$3</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302"/>
      <c r="B1" s="305" t="s">
        <v>56</v>
      </c>
      <c r="C1" s="305"/>
      <c r="D1" s="306" t="s">
        <v>86</v>
      </c>
      <c r="E1" s="307"/>
      <c r="F1" s="308"/>
    </row>
    <row r="2" spans="1:6" ht="18" x14ac:dyDescent="0.25">
      <c r="A2" s="303"/>
      <c r="B2" s="309" t="s">
        <v>87</v>
      </c>
      <c r="C2" s="309"/>
      <c r="D2" s="310" t="s">
        <v>88</v>
      </c>
      <c r="E2" s="311"/>
      <c r="F2" s="312"/>
    </row>
    <row r="3" spans="1:6" ht="18" x14ac:dyDescent="0.25">
      <c r="A3" s="303"/>
      <c r="B3" s="309" t="s">
        <v>89</v>
      </c>
      <c r="C3" s="309"/>
      <c r="D3" s="310" t="s">
        <v>90</v>
      </c>
      <c r="E3" s="311"/>
      <c r="F3" s="312"/>
    </row>
    <row r="4" spans="1:6" ht="27.75" customHeight="1" thickBot="1" x14ac:dyDescent="0.3">
      <c r="A4" s="304"/>
      <c r="B4" s="279" t="s">
        <v>91</v>
      </c>
      <c r="C4" s="279"/>
      <c r="D4" s="280" t="s">
        <v>61</v>
      </c>
      <c r="E4" s="281"/>
      <c r="F4" s="282"/>
    </row>
    <row r="5" spans="1:6" ht="18.75" thickTop="1" x14ac:dyDescent="0.25">
      <c r="A5" s="25"/>
      <c r="B5" s="24"/>
      <c r="C5" s="26"/>
      <c r="D5" s="27"/>
      <c r="E5" s="27"/>
      <c r="F5" s="27"/>
    </row>
    <row r="6" spans="1:6" ht="15.75" x14ac:dyDescent="0.25">
      <c r="A6" s="28" t="s">
        <v>0</v>
      </c>
      <c r="C6" s="283"/>
      <c r="D6" s="283"/>
      <c r="E6" s="283"/>
      <c r="F6" s="283"/>
    </row>
    <row r="7" spans="1:6" ht="13.5" thickBot="1" x14ac:dyDescent="0.25">
      <c r="A7" s="28"/>
    </row>
    <row r="8" spans="1:6" ht="14.25" thickTop="1" thickBot="1" x14ac:dyDescent="0.25">
      <c r="A8" s="284" t="s">
        <v>92</v>
      </c>
      <c r="B8" s="286" t="s">
        <v>141</v>
      </c>
      <c r="C8" s="288"/>
      <c r="D8" s="288"/>
      <c r="E8" s="288"/>
      <c r="F8" s="289"/>
    </row>
    <row r="9" spans="1:6" ht="13.5" thickBot="1" x14ac:dyDescent="0.25">
      <c r="A9" s="285"/>
      <c r="B9" s="287"/>
      <c r="C9" s="31" t="s">
        <v>93</v>
      </c>
      <c r="D9" s="290" t="s">
        <v>94</v>
      </c>
      <c r="E9" s="290"/>
      <c r="F9" s="291"/>
    </row>
    <row r="10" spans="1:6" ht="50.45" customHeight="1" thickBot="1" x14ac:dyDescent="0.25">
      <c r="A10" s="292" t="s">
        <v>95</v>
      </c>
      <c r="B10" s="29"/>
      <c r="C10" s="294"/>
      <c r="D10" s="296"/>
      <c r="E10" s="297"/>
      <c r="F10" s="298"/>
    </row>
    <row r="11" spans="1:6" ht="115.9" customHeight="1" thickBot="1" x14ac:dyDescent="0.25">
      <c r="A11" s="293"/>
      <c r="B11" s="29"/>
      <c r="C11" s="295"/>
      <c r="D11" s="299"/>
      <c r="E11" s="300"/>
      <c r="F11" s="301"/>
    </row>
    <row r="12" spans="1:6" x14ac:dyDescent="0.2">
      <c r="C12" s="46">
        <f>C10</f>
        <v>0</v>
      </c>
    </row>
  </sheetData>
  <mergeCells count="17">
    <mergeCell ref="A10:A11"/>
    <mergeCell ref="C10:C11"/>
    <mergeCell ref="D10:F11"/>
    <mergeCell ref="A1:A4"/>
    <mergeCell ref="B1:C1"/>
    <mergeCell ref="D1:F1"/>
    <mergeCell ref="B2:C2"/>
    <mergeCell ref="D2:F2"/>
    <mergeCell ref="B3:C3"/>
    <mergeCell ref="D3:F3"/>
    <mergeCell ref="B4:C4"/>
    <mergeCell ref="D4:F4"/>
    <mergeCell ref="C6:F6"/>
    <mergeCell ref="A8:A9"/>
    <mergeCell ref="B8:B9"/>
    <mergeCell ref="C8:F8"/>
    <mergeCell ref="D9:F9"/>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166"/>
      <c r="C2" s="169" t="s">
        <v>56</v>
      </c>
      <c r="D2" s="170"/>
      <c r="E2" s="170"/>
      <c r="F2" s="170"/>
      <c r="G2" s="170"/>
      <c r="H2" s="170"/>
      <c r="I2" s="170"/>
      <c r="J2" s="170"/>
      <c r="K2" s="170"/>
      <c r="L2" s="170"/>
      <c r="M2" s="171"/>
      <c r="N2" s="172" t="s">
        <v>57</v>
      </c>
      <c r="O2" s="173"/>
      <c r="P2" s="174"/>
    </row>
    <row r="3" spans="1:18" ht="15.75" customHeight="1" x14ac:dyDescent="0.2">
      <c r="B3" s="167"/>
      <c r="C3" s="175" t="s">
        <v>58</v>
      </c>
      <c r="D3" s="176"/>
      <c r="E3" s="176"/>
      <c r="F3" s="176"/>
      <c r="G3" s="176"/>
      <c r="H3" s="176"/>
      <c r="I3" s="176"/>
      <c r="J3" s="176"/>
      <c r="K3" s="176"/>
      <c r="L3" s="176"/>
      <c r="M3" s="177"/>
      <c r="N3" s="178" t="s">
        <v>97</v>
      </c>
      <c r="O3" s="179"/>
      <c r="P3" s="180"/>
    </row>
    <row r="4" spans="1:18" ht="15.75" customHeight="1" x14ac:dyDescent="0.2">
      <c r="B4" s="167"/>
      <c r="C4" s="175" t="s">
        <v>59</v>
      </c>
      <c r="D4" s="176"/>
      <c r="E4" s="176"/>
      <c r="F4" s="176"/>
      <c r="G4" s="176"/>
      <c r="H4" s="176"/>
      <c r="I4" s="176"/>
      <c r="J4" s="176"/>
      <c r="K4" s="176"/>
      <c r="L4" s="176"/>
      <c r="M4" s="177"/>
      <c r="N4" s="178" t="s">
        <v>62</v>
      </c>
      <c r="O4" s="179"/>
      <c r="P4" s="180"/>
    </row>
    <row r="5" spans="1:18" ht="16.5" customHeight="1" thickBot="1" x14ac:dyDescent="0.25">
      <c r="B5" s="168"/>
      <c r="C5" s="181" t="s">
        <v>60</v>
      </c>
      <c r="D5" s="182"/>
      <c r="E5" s="182"/>
      <c r="F5" s="182"/>
      <c r="G5" s="182"/>
      <c r="H5" s="182"/>
      <c r="I5" s="182"/>
      <c r="J5" s="182"/>
      <c r="K5" s="182"/>
      <c r="L5" s="182"/>
      <c r="M5" s="183"/>
      <c r="N5" s="184" t="s">
        <v>61</v>
      </c>
      <c r="O5" s="185"/>
      <c r="P5" s="186"/>
    </row>
    <row r="6" spans="1:18" ht="13.5" thickBot="1" x14ac:dyDescent="0.25"/>
    <row r="7" spans="1:18" x14ac:dyDescent="0.2">
      <c r="A7" s="32"/>
      <c r="B7" s="200" t="s">
        <v>65</v>
      </c>
      <c r="C7" s="201"/>
      <c r="D7" s="201"/>
      <c r="E7" s="201"/>
      <c r="F7" s="201"/>
      <c r="G7" s="201"/>
      <c r="H7" s="201"/>
      <c r="I7" s="201"/>
      <c r="J7" s="201"/>
      <c r="K7" s="201"/>
      <c r="L7" s="201"/>
      <c r="M7" s="201"/>
      <c r="N7" s="201"/>
      <c r="O7" s="201"/>
      <c r="P7" s="202"/>
      <c r="Q7" s="32"/>
    </row>
    <row r="8" spans="1:18" ht="13.5" thickBot="1" x14ac:dyDescent="0.25">
      <c r="A8" s="32"/>
      <c r="B8" s="203"/>
      <c r="C8" s="204"/>
      <c r="D8" s="204"/>
      <c r="E8" s="204"/>
      <c r="F8" s="204"/>
      <c r="G8" s="204"/>
      <c r="H8" s="204"/>
      <c r="I8" s="204"/>
      <c r="J8" s="204"/>
      <c r="K8" s="204"/>
      <c r="L8" s="204"/>
      <c r="M8" s="204"/>
      <c r="N8" s="204"/>
      <c r="O8" s="204"/>
      <c r="P8" s="205"/>
      <c r="Q8" s="32"/>
    </row>
    <row r="9" spans="1:18" ht="6.75" customHeight="1" thickBot="1" x14ac:dyDescent="0.25">
      <c r="A9" s="32"/>
      <c r="B9" s="206"/>
      <c r="C9" s="206"/>
      <c r="D9" s="206"/>
      <c r="E9" s="206"/>
      <c r="F9" s="206"/>
      <c r="G9" s="206"/>
      <c r="H9" s="206"/>
      <c r="I9" s="206"/>
      <c r="J9" s="206"/>
      <c r="K9" s="206"/>
      <c r="L9" s="206"/>
      <c r="M9" s="206"/>
      <c r="N9" s="206"/>
      <c r="O9" s="206"/>
      <c r="P9" s="206"/>
      <c r="Q9" s="32"/>
    </row>
    <row r="10" spans="1:18" ht="26.25" customHeight="1" thickBot="1" x14ac:dyDescent="0.25">
      <c r="A10" s="32"/>
      <c r="B10" s="16" t="s">
        <v>83</v>
      </c>
      <c r="C10" s="17">
        <v>2017</v>
      </c>
      <c r="D10" s="207" t="s">
        <v>1</v>
      </c>
      <c r="E10" s="208"/>
      <c r="F10" s="208"/>
      <c r="G10" s="208"/>
      <c r="H10" s="164" t="s">
        <v>30</v>
      </c>
      <c r="I10" s="164"/>
      <c r="J10" s="164"/>
      <c r="K10" s="208" t="s">
        <v>27</v>
      </c>
      <c r="L10" s="208"/>
      <c r="M10" s="208"/>
      <c r="N10" s="208"/>
      <c r="O10" s="164" t="s">
        <v>36</v>
      </c>
      <c r="P10" s="165"/>
      <c r="Q10" s="32"/>
    </row>
    <row r="11" spans="1:18" ht="4.5" customHeight="1" thickBot="1" x14ac:dyDescent="0.25">
      <c r="A11" s="32"/>
      <c r="B11" s="209"/>
      <c r="C11" s="210"/>
      <c r="D11" s="210"/>
      <c r="E11" s="210"/>
      <c r="F11" s="210"/>
      <c r="G11" s="210"/>
      <c r="H11" s="210"/>
      <c r="I11" s="210"/>
      <c r="J11" s="210"/>
      <c r="K11" s="210"/>
      <c r="L11" s="210"/>
      <c r="M11" s="210"/>
      <c r="N11" s="210"/>
      <c r="O11" s="210"/>
      <c r="P11" s="211"/>
      <c r="Q11" s="32"/>
    </row>
    <row r="12" spans="1:18" ht="13.5" thickBot="1" x14ac:dyDescent="0.25">
      <c r="A12" s="32"/>
      <c r="B12" s="23" t="s">
        <v>0</v>
      </c>
      <c r="C12" s="212" t="s">
        <v>46</v>
      </c>
      <c r="D12" s="212"/>
      <c r="E12" s="212"/>
      <c r="F12" s="212"/>
      <c r="G12" s="212"/>
      <c r="H12" s="212"/>
      <c r="I12" s="212"/>
      <c r="J12" s="212"/>
      <c r="K12" s="212"/>
      <c r="L12" s="212"/>
      <c r="M12" s="212"/>
      <c r="N12" s="212"/>
      <c r="O12" s="212"/>
      <c r="P12" s="213"/>
      <c r="Q12" s="32"/>
      <c r="R12" s="44"/>
    </row>
    <row r="13" spans="1:18" ht="4.5" customHeight="1" thickBot="1" x14ac:dyDescent="0.25">
      <c r="A13" s="32"/>
      <c r="B13" s="214"/>
      <c r="C13" s="215"/>
      <c r="D13" s="215"/>
      <c r="E13" s="215"/>
      <c r="F13" s="215"/>
      <c r="G13" s="215"/>
      <c r="H13" s="215"/>
      <c r="I13" s="215"/>
      <c r="J13" s="215"/>
      <c r="K13" s="215"/>
      <c r="L13" s="215"/>
      <c r="M13" s="215"/>
      <c r="N13" s="215"/>
      <c r="O13" s="215"/>
      <c r="P13" s="216"/>
      <c r="Q13" s="32"/>
    </row>
    <row r="14" spans="1:18" ht="13.5" thickBot="1" x14ac:dyDescent="0.25">
      <c r="A14" s="32"/>
      <c r="B14" s="23" t="s">
        <v>6</v>
      </c>
      <c r="C14" s="313" t="s">
        <v>115</v>
      </c>
      <c r="D14" s="314"/>
      <c r="E14" s="314"/>
      <c r="F14" s="314"/>
      <c r="G14" s="314"/>
      <c r="H14" s="314"/>
      <c r="I14" s="314"/>
      <c r="J14" s="314"/>
      <c r="K14" s="314"/>
      <c r="L14" s="314"/>
      <c r="M14" s="314"/>
      <c r="N14" s="314"/>
      <c r="O14" s="314"/>
      <c r="P14" s="315"/>
      <c r="Q14" s="32"/>
    </row>
    <row r="15" spans="1:18" ht="4.5" customHeight="1" thickBot="1" x14ac:dyDescent="0.25">
      <c r="A15" s="32"/>
      <c r="B15" s="187"/>
      <c r="C15" s="188"/>
      <c r="D15" s="188"/>
      <c r="E15" s="188"/>
      <c r="F15" s="188"/>
      <c r="G15" s="188"/>
      <c r="H15" s="188"/>
      <c r="I15" s="188"/>
      <c r="J15" s="188"/>
      <c r="K15" s="188"/>
      <c r="L15" s="188"/>
      <c r="M15" s="188"/>
      <c r="N15" s="188"/>
      <c r="O15" s="188"/>
      <c r="P15" s="189"/>
      <c r="Q15" s="32"/>
    </row>
    <row r="16" spans="1:18" ht="27" customHeight="1" thickBot="1" x14ac:dyDescent="0.25">
      <c r="A16" s="32"/>
      <c r="B16" s="23" t="s">
        <v>25</v>
      </c>
      <c r="C16" s="220" t="s">
        <v>144</v>
      </c>
      <c r="D16" s="221"/>
      <c r="E16" s="221"/>
      <c r="F16" s="221"/>
      <c r="G16" s="221"/>
      <c r="H16" s="221"/>
      <c r="I16" s="221"/>
      <c r="J16" s="221"/>
      <c r="K16" s="221"/>
      <c r="L16" s="221"/>
      <c r="M16" s="221"/>
      <c r="N16" s="221"/>
      <c r="O16" s="221"/>
      <c r="P16" s="222"/>
      <c r="Q16" s="32"/>
    </row>
    <row r="17" spans="1:17" ht="4.5" customHeight="1" thickBot="1" x14ac:dyDescent="0.25">
      <c r="A17" s="32"/>
      <c r="B17" s="187"/>
      <c r="C17" s="188"/>
      <c r="D17" s="188"/>
      <c r="E17" s="188"/>
      <c r="F17" s="188"/>
      <c r="G17" s="188"/>
      <c r="H17" s="188"/>
      <c r="I17" s="188"/>
      <c r="J17" s="188"/>
      <c r="K17" s="188"/>
      <c r="L17" s="188"/>
      <c r="M17" s="188"/>
      <c r="N17" s="188"/>
      <c r="O17" s="188"/>
      <c r="P17" s="189"/>
      <c r="Q17" s="32"/>
    </row>
    <row r="18" spans="1:17" ht="26.25" customHeight="1" thickBot="1" x14ac:dyDescent="0.25">
      <c r="A18" s="32"/>
      <c r="B18" s="23" t="s">
        <v>11</v>
      </c>
      <c r="C18" s="190" t="s">
        <v>114</v>
      </c>
      <c r="D18" s="191"/>
      <c r="E18" s="191"/>
      <c r="F18" s="191"/>
      <c r="G18" s="191"/>
      <c r="H18" s="191"/>
      <c r="I18" s="191"/>
      <c r="J18" s="191"/>
      <c r="K18" s="191"/>
      <c r="L18" s="191"/>
      <c r="M18" s="191"/>
      <c r="N18" s="191"/>
      <c r="O18" s="191"/>
      <c r="P18" s="192"/>
      <c r="Q18" s="32"/>
    </row>
    <row r="19" spans="1:17" ht="4.5" customHeight="1" thickBot="1" x14ac:dyDescent="0.25">
      <c r="A19" s="32"/>
      <c r="B19" s="193"/>
      <c r="C19" s="193"/>
      <c r="D19" s="193"/>
      <c r="E19" s="193"/>
      <c r="F19" s="193"/>
      <c r="G19" s="193"/>
      <c r="H19" s="193"/>
      <c r="I19" s="193"/>
      <c r="J19" s="193"/>
      <c r="K19" s="193"/>
      <c r="L19" s="193"/>
      <c r="M19" s="193"/>
      <c r="N19" s="193"/>
      <c r="O19" s="193"/>
      <c r="P19" s="193"/>
      <c r="Q19" s="32"/>
    </row>
    <row r="20" spans="1:17" ht="17.25" customHeight="1" thickBot="1" x14ac:dyDescent="0.25">
      <c r="A20" s="32"/>
      <c r="B20" s="194" t="s">
        <v>26</v>
      </c>
      <c r="C20" s="195"/>
      <c r="D20" s="195"/>
      <c r="E20" s="195"/>
      <c r="F20" s="195"/>
      <c r="G20" s="195"/>
      <c r="H20" s="195"/>
      <c r="I20" s="195"/>
      <c r="J20" s="195"/>
      <c r="K20" s="195"/>
      <c r="L20" s="195"/>
      <c r="M20" s="195"/>
      <c r="N20" s="195"/>
      <c r="O20" s="195"/>
      <c r="P20" s="196"/>
      <c r="Q20" s="32"/>
    </row>
    <row r="21" spans="1:17" ht="4.5" customHeight="1" thickBot="1" x14ac:dyDescent="0.25">
      <c r="A21" s="32"/>
      <c r="B21" s="197"/>
      <c r="C21" s="198"/>
      <c r="D21" s="198"/>
      <c r="E21" s="198"/>
      <c r="F21" s="198"/>
      <c r="G21" s="198"/>
      <c r="H21" s="198"/>
      <c r="I21" s="198"/>
      <c r="J21" s="198"/>
      <c r="K21" s="198"/>
      <c r="L21" s="198"/>
      <c r="M21" s="198"/>
      <c r="N21" s="198"/>
      <c r="O21" s="198"/>
      <c r="P21" s="199"/>
      <c r="Q21" s="32"/>
    </row>
    <row r="22" spans="1:17" ht="45.75" customHeight="1" thickBot="1" x14ac:dyDescent="0.25">
      <c r="A22" s="32"/>
      <c r="B22" s="23" t="s">
        <v>3</v>
      </c>
      <c r="C22" s="316" t="s">
        <v>142</v>
      </c>
      <c r="D22" s="314"/>
      <c r="E22" s="314"/>
      <c r="F22" s="314"/>
      <c r="G22" s="314"/>
      <c r="H22" s="314"/>
      <c r="I22" s="314"/>
      <c r="J22" s="314"/>
      <c r="K22" s="314"/>
      <c r="L22" s="314"/>
      <c r="M22" s="314"/>
      <c r="N22" s="314"/>
      <c r="O22" s="314"/>
      <c r="P22" s="315"/>
      <c r="Q22" s="32"/>
    </row>
    <row r="23" spans="1:17" ht="4.5" customHeight="1" thickBot="1" x14ac:dyDescent="0.25">
      <c r="A23" s="32"/>
      <c r="B23" s="187"/>
      <c r="C23" s="188"/>
      <c r="D23" s="188"/>
      <c r="E23" s="188"/>
      <c r="F23" s="188"/>
      <c r="G23" s="188"/>
      <c r="H23" s="188"/>
      <c r="I23" s="188"/>
      <c r="J23" s="188"/>
      <c r="K23" s="188"/>
      <c r="L23" s="188"/>
      <c r="M23" s="188"/>
      <c r="N23" s="188"/>
      <c r="O23" s="188"/>
      <c r="P23" s="189"/>
      <c r="Q23" s="32"/>
    </row>
    <row r="24" spans="1:17" ht="52.5" customHeight="1" thickBot="1" x14ac:dyDescent="0.25">
      <c r="A24" s="32"/>
      <c r="B24" s="23" t="s">
        <v>12</v>
      </c>
      <c r="C24" s="220" t="s">
        <v>143</v>
      </c>
      <c r="D24" s="227"/>
      <c r="E24" s="227"/>
      <c r="F24" s="227"/>
      <c r="G24" s="227"/>
      <c r="H24" s="227"/>
      <c r="I24" s="227"/>
      <c r="J24" s="227"/>
      <c r="K24" s="227"/>
      <c r="L24" s="227"/>
      <c r="M24" s="227"/>
      <c r="N24" s="227"/>
      <c r="O24" s="227"/>
      <c r="P24" s="228"/>
      <c r="Q24" s="32"/>
    </row>
    <row r="25" spans="1:17" ht="4.5" customHeight="1" thickBot="1" x14ac:dyDescent="0.25">
      <c r="A25" s="32"/>
      <c r="B25" s="187"/>
      <c r="C25" s="188"/>
      <c r="D25" s="188"/>
      <c r="E25" s="188"/>
      <c r="F25" s="188"/>
      <c r="G25" s="188"/>
      <c r="H25" s="188"/>
      <c r="I25" s="188"/>
      <c r="J25" s="188"/>
      <c r="K25" s="188"/>
      <c r="L25" s="188"/>
      <c r="M25" s="188"/>
      <c r="N25" s="188"/>
      <c r="O25" s="188"/>
      <c r="P25" s="189"/>
      <c r="Q25" s="32"/>
    </row>
    <row r="26" spans="1:17" ht="13.5" customHeight="1" thickBot="1" x14ac:dyDescent="0.25">
      <c r="A26" s="32"/>
      <c r="B26" s="2" t="s">
        <v>2</v>
      </c>
      <c r="C26" s="317">
        <v>0.6</v>
      </c>
      <c r="D26" s="230"/>
      <c r="E26" s="230"/>
      <c r="F26" s="230"/>
      <c r="G26" s="230"/>
      <c r="H26" s="230"/>
      <c r="I26" s="230"/>
      <c r="J26" s="230"/>
      <c r="K26" s="230"/>
      <c r="L26" s="230"/>
      <c r="M26" s="230"/>
      <c r="N26" s="230"/>
      <c r="O26" s="230"/>
      <c r="P26" s="231"/>
      <c r="Q26" s="32"/>
    </row>
    <row r="27" spans="1:17" ht="4.5" customHeight="1" thickBot="1" x14ac:dyDescent="0.25">
      <c r="A27" s="32"/>
      <c r="B27" s="232"/>
      <c r="C27" s="233"/>
      <c r="D27" s="233"/>
      <c r="E27" s="233"/>
      <c r="F27" s="233"/>
      <c r="G27" s="233"/>
      <c r="H27" s="233"/>
      <c r="I27" s="233"/>
      <c r="J27" s="233"/>
      <c r="K27" s="233"/>
      <c r="L27" s="233"/>
      <c r="M27" s="233"/>
      <c r="N27" s="233"/>
      <c r="O27" s="233"/>
      <c r="P27" s="234"/>
      <c r="Q27" s="32"/>
    </row>
    <row r="28" spans="1:17" ht="12.75" customHeight="1" thickBot="1" x14ac:dyDescent="0.25">
      <c r="A28" s="32"/>
      <c r="B28" s="2" t="s">
        <v>13</v>
      </c>
      <c r="C28" s="11" t="s">
        <v>14</v>
      </c>
      <c r="D28" s="226" t="s">
        <v>116</v>
      </c>
      <c r="E28" s="235"/>
      <c r="F28" s="235"/>
      <c r="G28" s="236"/>
      <c r="H28" s="237" t="s">
        <v>15</v>
      </c>
      <c r="I28" s="237"/>
      <c r="J28" s="237"/>
      <c r="K28" s="226" t="s">
        <v>117</v>
      </c>
      <c r="L28" s="235"/>
      <c r="M28" s="236"/>
      <c r="N28" s="238" t="s">
        <v>16</v>
      </c>
      <c r="O28" s="239"/>
      <c r="P28" s="33" t="s">
        <v>118</v>
      </c>
      <c r="Q28" s="32"/>
    </row>
    <row r="29" spans="1:17" ht="4.5" customHeight="1" thickBot="1" x14ac:dyDescent="0.25">
      <c r="A29" s="32"/>
      <c r="B29" s="223"/>
      <c r="C29" s="193"/>
      <c r="D29" s="193"/>
      <c r="E29" s="193"/>
      <c r="F29" s="193"/>
      <c r="G29" s="193"/>
      <c r="H29" s="193"/>
      <c r="I29" s="193"/>
      <c r="J29" s="193"/>
      <c r="K29" s="193"/>
      <c r="L29" s="193"/>
      <c r="M29" s="193"/>
      <c r="N29" s="193"/>
      <c r="O29" s="193"/>
      <c r="P29" s="224"/>
      <c r="Q29" s="32"/>
    </row>
    <row r="30" spans="1:17" ht="13.5" thickBot="1" x14ac:dyDescent="0.25">
      <c r="A30" s="32"/>
      <c r="B30" s="2" t="s">
        <v>7</v>
      </c>
      <c r="C30" s="225" t="s">
        <v>119</v>
      </c>
      <c r="D30" s="212"/>
      <c r="E30" s="212"/>
      <c r="F30" s="212"/>
      <c r="G30" s="212"/>
      <c r="H30" s="212"/>
      <c r="I30" s="212"/>
      <c r="J30" s="212"/>
      <c r="K30" s="212"/>
      <c r="L30" s="212"/>
      <c r="M30" s="212"/>
      <c r="N30" s="212"/>
      <c r="O30" s="212"/>
      <c r="P30" s="213"/>
      <c r="Q30" s="32"/>
    </row>
    <row r="31" spans="1:17" ht="4.5" customHeight="1" thickBot="1" x14ac:dyDescent="0.25">
      <c r="A31" s="32"/>
      <c r="B31" s="187"/>
      <c r="C31" s="188"/>
      <c r="D31" s="188"/>
      <c r="E31" s="188"/>
      <c r="F31" s="188"/>
      <c r="G31" s="188"/>
      <c r="H31" s="188"/>
      <c r="I31" s="188"/>
      <c r="J31" s="188"/>
      <c r="K31" s="188"/>
      <c r="L31" s="188"/>
      <c r="M31" s="188"/>
      <c r="N31" s="188"/>
      <c r="O31" s="188"/>
      <c r="P31" s="189"/>
      <c r="Q31" s="32"/>
    </row>
    <row r="32" spans="1:17" ht="13.5" thickBot="1" x14ac:dyDescent="0.25">
      <c r="A32" s="32"/>
      <c r="B32" s="2" t="s">
        <v>4</v>
      </c>
      <c r="C32" s="225" t="s">
        <v>148</v>
      </c>
      <c r="D32" s="212"/>
      <c r="E32" s="212"/>
      <c r="F32" s="212"/>
      <c r="G32" s="212"/>
      <c r="H32" s="212"/>
      <c r="I32" s="212"/>
      <c r="J32" s="212"/>
      <c r="K32" s="212"/>
      <c r="L32" s="212"/>
      <c r="M32" s="212"/>
      <c r="N32" s="212"/>
      <c r="O32" s="212"/>
      <c r="P32" s="212"/>
      <c r="Q32" s="32"/>
    </row>
    <row r="33" spans="1:17" ht="4.5" customHeight="1" thickBot="1" x14ac:dyDescent="0.25">
      <c r="A33" s="32"/>
      <c r="B33" s="187"/>
      <c r="C33" s="188"/>
      <c r="D33" s="188"/>
      <c r="E33" s="188"/>
      <c r="F33" s="188"/>
      <c r="G33" s="188"/>
      <c r="H33" s="188"/>
      <c r="I33" s="188"/>
      <c r="J33" s="188"/>
      <c r="K33" s="188"/>
      <c r="L33" s="188"/>
      <c r="M33" s="188"/>
      <c r="N33" s="188"/>
      <c r="O33" s="188"/>
      <c r="P33" s="189"/>
      <c r="Q33" s="32"/>
    </row>
    <row r="34" spans="1:17" ht="13.5" thickBot="1" x14ac:dyDescent="0.25">
      <c r="A34" s="32"/>
      <c r="B34" s="2" t="s">
        <v>23</v>
      </c>
      <c r="C34" s="225" t="s">
        <v>69</v>
      </c>
      <c r="D34" s="212"/>
      <c r="E34" s="212"/>
      <c r="F34" s="212"/>
      <c r="G34" s="212"/>
      <c r="H34" s="212"/>
      <c r="I34" s="212"/>
      <c r="J34" s="212"/>
      <c r="K34" s="212"/>
      <c r="L34" s="212"/>
      <c r="M34" s="212"/>
      <c r="N34" s="212"/>
      <c r="O34" s="212"/>
      <c r="P34" s="213"/>
      <c r="Q34" s="32"/>
    </row>
    <row r="35" spans="1:17" ht="4.5" customHeight="1" thickBot="1" x14ac:dyDescent="0.25">
      <c r="A35" s="32"/>
      <c r="B35" s="214"/>
      <c r="C35" s="215"/>
      <c r="D35" s="215"/>
      <c r="E35" s="215"/>
      <c r="F35" s="215"/>
      <c r="G35" s="215"/>
      <c r="H35" s="215"/>
      <c r="I35" s="215"/>
      <c r="J35" s="215"/>
      <c r="K35" s="215"/>
      <c r="L35" s="215"/>
      <c r="M35" s="215"/>
      <c r="N35" s="215"/>
      <c r="O35" s="215"/>
      <c r="P35" s="216"/>
      <c r="Q35" s="32"/>
    </row>
    <row r="36" spans="1:17" ht="16.5" customHeight="1" thickBot="1" x14ac:dyDescent="0.25">
      <c r="A36" s="32"/>
      <c r="B36" s="2" t="s">
        <v>64</v>
      </c>
      <c r="C36" s="225" t="s">
        <v>69</v>
      </c>
      <c r="D36" s="212"/>
      <c r="E36" s="212"/>
      <c r="F36" s="212"/>
      <c r="G36" s="212"/>
      <c r="H36" s="212"/>
      <c r="I36" s="212"/>
      <c r="J36" s="212"/>
      <c r="K36" s="212"/>
      <c r="L36" s="212"/>
      <c r="M36" s="212"/>
      <c r="N36" s="212"/>
      <c r="O36" s="212"/>
      <c r="P36" s="213"/>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40" t="s">
        <v>17</v>
      </c>
      <c r="C38" s="241"/>
      <c r="D38" s="241"/>
      <c r="E38" s="241"/>
      <c r="F38" s="241"/>
      <c r="G38" s="241"/>
      <c r="H38" s="241"/>
      <c r="I38" s="241"/>
      <c r="J38" s="241"/>
      <c r="K38" s="241"/>
      <c r="L38" s="241"/>
      <c r="M38" s="241"/>
      <c r="N38" s="241"/>
      <c r="O38" s="242"/>
      <c r="P38" s="243"/>
      <c r="Q38" s="32"/>
    </row>
    <row r="39" spans="1:17" ht="13.5" thickBot="1" x14ac:dyDescent="0.25">
      <c r="A39" s="32"/>
      <c r="B39" s="1" t="s">
        <v>22</v>
      </c>
      <c r="C39" s="244" t="s">
        <v>18</v>
      </c>
      <c r="D39" s="245"/>
      <c r="E39" s="245"/>
      <c r="F39" s="245"/>
      <c r="G39" s="246"/>
      <c r="H39" s="244" t="s">
        <v>7</v>
      </c>
      <c r="I39" s="245"/>
      <c r="J39" s="245"/>
      <c r="K39" s="245"/>
      <c r="L39" s="246"/>
      <c r="M39" s="244" t="s">
        <v>19</v>
      </c>
      <c r="N39" s="245"/>
      <c r="O39" s="247"/>
      <c r="P39" s="246"/>
      <c r="Q39" s="32"/>
    </row>
    <row r="40" spans="1:17" ht="24" customHeight="1" x14ac:dyDescent="0.2">
      <c r="A40" s="32"/>
      <c r="B40" s="35" t="s">
        <v>120</v>
      </c>
      <c r="C40" s="248" t="s">
        <v>106</v>
      </c>
      <c r="D40" s="249"/>
      <c r="E40" s="249"/>
      <c r="F40" s="249"/>
      <c r="G40" s="250"/>
      <c r="H40" s="248" t="s">
        <v>121</v>
      </c>
      <c r="I40" s="249"/>
      <c r="J40" s="249"/>
      <c r="K40" s="249"/>
      <c r="L40" s="250"/>
      <c r="M40" s="248" t="s">
        <v>122</v>
      </c>
      <c r="N40" s="249"/>
      <c r="O40" s="249"/>
      <c r="P40" s="251"/>
      <c r="Q40" s="32"/>
    </row>
    <row r="41" spans="1:17" ht="23.25" customHeight="1" x14ac:dyDescent="0.2">
      <c r="A41" s="32"/>
      <c r="B41" s="35" t="s">
        <v>123</v>
      </c>
      <c r="C41" s="248" t="s">
        <v>106</v>
      </c>
      <c r="D41" s="249"/>
      <c r="E41" s="249"/>
      <c r="F41" s="249"/>
      <c r="G41" s="250"/>
      <c r="H41" s="248" t="s">
        <v>121</v>
      </c>
      <c r="I41" s="249"/>
      <c r="J41" s="249"/>
      <c r="K41" s="249"/>
      <c r="L41" s="250"/>
      <c r="M41" s="248" t="s">
        <v>122</v>
      </c>
      <c r="N41" s="249"/>
      <c r="O41" s="249"/>
      <c r="P41" s="251"/>
      <c r="Q41" s="32"/>
    </row>
    <row r="42" spans="1:17" ht="13.5" customHeight="1" x14ac:dyDescent="0.2">
      <c r="A42" s="32"/>
      <c r="B42" s="12"/>
      <c r="C42" s="255"/>
      <c r="D42" s="256"/>
      <c r="E42" s="256"/>
      <c r="F42" s="256"/>
      <c r="G42" s="257"/>
      <c r="H42" s="255"/>
      <c r="I42" s="256"/>
      <c r="J42" s="256"/>
      <c r="K42" s="256"/>
      <c r="L42" s="257"/>
      <c r="M42" s="255"/>
      <c r="N42" s="256"/>
      <c r="O42" s="256"/>
      <c r="P42" s="258"/>
      <c r="Q42" s="32"/>
    </row>
    <row r="43" spans="1:17" ht="12.75" customHeight="1" x14ac:dyDescent="0.2">
      <c r="A43" s="32"/>
      <c r="B43" s="12"/>
      <c r="C43" s="255"/>
      <c r="D43" s="256"/>
      <c r="E43" s="256"/>
      <c r="F43" s="256"/>
      <c r="G43" s="257"/>
      <c r="H43" s="255"/>
      <c r="I43" s="256"/>
      <c r="J43" s="256"/>
      <c r="K43" s="256"/>
      <c r="L43" s="257"/>
      <c r="M43" s="255"/>
      <c r="N43" s="256"/>
      <c r="O43" s="256"/>
      <c r="P43" s="258"/>
      <c r="Q43" s="32"/>
    </row>
    <row r="44" spans="1:17" ht="11.25" customHeight="1" thickBot="1" x14ac:dyDescent="0.25">
      <c r="A44" s="32"/>
      <c r="B44" s="8"/>
      <c r="C44" s="261"/>
      <c r="D44" s="262"/>
      <c r="E44" s="262"/>
      <c r="F44" s="262"/>
      <c r="G44" s="263"/>
      <c r="H44" s="261"/>
      <c r="I44" s="262"/>
      <c r="J44" s="262"/>
      <c r="K44" s="262"/>
      <c r="L44" s="263"/>
      <c r="M44" s="261"/>
      <c r="N44" s="262"/>
      <c r="O44" s="262"/>
      <c r="P44" s="264"/>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94" t="s">
        <v>8</v>
      </c>
      <c r="C46" s="195"/>
      <c r="D46" s="195"/>
      <c r="E46" s="195"/>
      <c r="F46" s="195"/>
      <c r="G46" s="195"/>
      <c r="H46" s="195"/>
      <c r="I46" s="195"/>
      <c r="J46" s="195"/>
      <c r="K46" s="195"/>
      <c r="L46" s="195"/>
      <c r="M46" s="195"/>
      <c r="N46" s="195"/>
      <c r="O46" s="195"/>
      <c r="P46" s="196"/>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265" t="s">
        <v>20</v>
      </c>
      <c r="C48" s="9" t="s">
        <v>9</v>
      </c>
      <c r="D48" s="48" t="s">
        <v>126</v>
      </c>
      <c r="E48" s="48" t="s">
        <v>127</v>
      </c>
      <c r="F48" s="48" t="s">
        <v>128</v>
      </c>
      <c r="G48" s="48" t="s">
        <v>129</v>
      </c>
      <c r="H48" s="48" t="s">
        <v>130</v>
      </c>
      <c r="I48" s="48" t="s">
        <v>131</v>
      </c>
      <c r="J48" s="48" t="s">
        <v>132</v>
      </c>
      <c r="K48" s="48" t="s">
        <v>133</v>
      </c>
      <c r="L48" s="48" t="s">
        <v>134</v>
      </c>
      <c r="M48" s="48" t="s">
        <v>135</v>
      </c>
      <c r="N48" s="48" t="s">
        <v>136</v>
      </c>
      <c r="O48" s="48" t="s">
        <v>137</v>
      </c>
      <c r="P48" s="15" t="s">
        <v>24</v>
      </c>
      <c r="Q48" s="32"/>
    </row>
    <row r="49" spans="1:17" ht="13.5" thickBot="1" x14ac:dyDescent="0.25">
      <c r="A49" s="32"/>
      <c r="B49" s="266"/>
      <c r="C49" s="10" t="s">
        <v>10</v>
      </c>
      <c r="D49" s="13"/>
      <c r="E49" s="13"/>
      <c r="F49" s="13"/>
      <c r="G49" s="13"/>
      <c r="H49" s="13"/>
      <c r="I49" s="13"/>
      <c r="J49" s="13"/>
      <c r="K49" s="13"/>
      <c r="L49" s="13"/>
      <c r="M49" s="13"/>
      <c r="N49" s="13"/>
      <c r="O49" s="36" t="str">
        <f>'Regis Opor Term Pro'!D12</f>
        <v>0%</v>
      </c>
      <c r="P49" s="14"/>
      <c r="Q49" s="32"/>
    </row>
    <row r="50" spans="1:17" ht="4.5" customHeight="1" thickBot="1" x14ac:dyDescent="0.25">
      <c r="A50" s="32"/>
      <c r="B50" s="214">
        <v>0.9</v>
      </c>
      <c r="C50" s="267"/>
      <c r="D50" s="267"/>
      <c r="E50" s="267"/>
      <c r="F50" s="267"/>
      <c r="G50" s="267"/>
      <c r="H50" s="267"/>
      <c r="I50" s="267"/>
      <c r="J50" s="267"/>
      <c r="K50" s="267"/>
      <c r="L50" s="267"/>
      <c r="M50" s="267"/>
      <c r="N50" s="267"/>
      <c r="O50" s="267"/>
      <c r="P50" s="268"/>
      <c r="Q50" s="32"/>
    </row>
    <row r="51" spans="1:17" ht="13.5" thickBot="1" x14ac:dyDescent="0.25">
      <c r="A51" s="32"/>
      <c r="B51" s="194" t="s">
        <v>21</v>
      </c>
      <c r="C51" s="195"/>
      <c r="D51" s="195"/>
      <c r="E51" s="195"/>
      <c r="F51" s="195"/>
      <c r="G51" s="195"/>
      <c r="H51" s="195"/>
      <c r="I51" s="195"/>
      <c r="J51" s="195"/>
      <c r="K51" s="195"/>
      <c r="L51" s="195"/>
      <c r="M51" s="195"/>
      <c r="N51" s="195"/>
      <c r="O51" s="195"/>
      <c r="P51" s="196"/>
      <c r="Q51" s="32"/>
    </row>
    <row r="52" spans="1:17" x14ac:dyDescent="0.2">
      <c r="A52" s="32"/>
      <c r="B52" s="269" t="s">
        <v>109</v>
      </c>
      <c r="C52" s="270"/>
      <c r="D52" s="270"/>
      <c r="E52" s="270"/>
      <c r="F52" s="270"/>
      <c r="G52" s="270"/>
      <c r="H52" s="270"/>
      <c r="I52" s="270"/>
      <c r="J52" s="270"/>
      <c r="K52" s="270"/>
      <c r="L52" s="270"/>
      <c r="M52" s="270"/>
      <c r="N52" s="270"/>
      <c r="O52" s="270"/>
      <c r="P52" s="271"/>
      <c r="Q52" s="32"/>
    </row>
    <row r="53" spans="1:17" x14ac:dyDescent="0.2">
      <c r="A53" s="32"/>
      <c r="B53" s="272"/>
      <c r="C53" s="273"/>
      <c r="D53" s="273"/>
      <c r="E53" s="273"/>
      <c r="F53" s="273"/>
      <c r="G53" s="273"/>
      <c r="H53" s="273"/>
      <c r="I53" s="273"/>
      <c r="J53" s="273"/>
      <c r="K53" s="273"/>
      <c r="L53" s="273"/>
      <c r="M53" s="273"/>
      <c r="N53" s="273"/>
      <c r="O53" s="273"/>
      <c r="P53" s="274"/>
      <c r="Q53" s="32"/>
    </row>
    <row r="54" spans="1:17" x14ac:dyDescent="0.2">
      <c r="A54" s="32"/>
      <c r="B54" s="272"/>
      <c r="C54" s="273"/>
      <c r="D54" s="273"/>
      <c r="E54" s="273"/>
      <c r="F54" s="273"/>
      <c r="G54" s="273"/>
      <c r="H54" s="273"/>
      <c r="I54" s="273"/>
      <c r="J54" s="273"/>
      <c r="K54" s="273"/>
      <c r="L54" s="273"/>
      <c r="M54" s="273"/>
      <c r="N54" s="273"/>
      <c r="O54" s="273"/>
      <c r="P54" s="274"/>
      <c r="Q54" s="32"/>
    </row>
    <row r="55" spans="1:17" x14ac:dyDescent="0.2">
      <c r="A55" s="32"/>
      <c r="B55" s="272"/>
      <c r="C55" s="273"/>
      <c r="D55" s="273"/>
      <c r="E55" s="273"/>
      <c r="F55" s="273"/>
      <c r="G55" s="273"/>
      <c r="H55" s="273"/>
      <c r="I55" s="273"/>
      <c r="J55" s="273"/>
      <c r="K55" s="273"/>
      <c r="L55" s="273"/>
      <c r="M55" s="273"/>
      <c r="N55" s="273"/>
      <c r="O55" s="273"/>
      <c r="P55" s="274"/>
      <c r="Q55" s="32"/>
    </row>
    <row r="56" spans="1:17" x14ac:dyDescent="0.2">
      <c r="A56" s="32"/>
      <c r="B56" s="272"/>
      <c r="C56" s="273"/>
      <c r="D56" s="273"/>
      <c r="E56" s="273"/>
      <c r="F56" s="273"/>
      <c r="G56" s="273"/>
      <c r="H56" s="273"/>
      <c r="I56" s="273"/>
      <c r="J56" s="273"/>
      <c r="K56" s="273"/>
      <c r="L56" s="273"/>
      <c r="M56" s="273"/>
      <c r="N56" s="273"/>
      <c r="O56" s="273"/>
      <c r="P56" s="274"/>
      <c r="Q56" s="32"/>
    </row>
    <row r="57" spans="1:17" x14ac:dyDescent="0.2">
      <c r="A57" s="32"/>
      <c r="B57" s="272"/>
      <c r="C57" s="273"/>
      <c r="D57" s="273"/>
      <c r="E57" s="273"/>
      <c r="F57" s="273"/>
      <c r="G57" s="273"/>
      <c r="H57" s="273"/>
      <c r="I57" s="273"/>
      <c r="J57" s="273"/>
      <c r="K57" s="273"/>
      <c r="L57" s="273"/>
      <c r="M57" s="273"/>
      <c r="N57" s="273"/>
      <c r="O57" s="273"/>
      <c r="P57" s="274"/>
      <c r="Q57" s="32"/>
    </row>
    <row r="58" spans="1:17" x14ac:dyDescent="0.2">
      <c r="A58" s="32"/>
      <c r="B58" s="272"/>
      <c r="C58" s="273"/>
      <c r="D58" s="273"/>
      <c r="E58" s="273"/>
      <c r="F58" s="273"/>
      <c r="G58" s="273"/>
      <c r="H58" s="273"/>
      <c r="I58" s="273"/>
      <c r="J58" s="273"/>
      <c r="K58" s="273"/>
      <c r="L58" s="273"/>
      <c r="M58" s="273"/>
      <c r="N58" s="273"/>
      <c r="O58" s="273"/>
      <c r="P58" s="274"/>
      <c r="Q58" s="32"/>
    </row>
    <row r="59" spans="1:17" x14ac:dyDescent="0.2">
      <c r="A59" s="32"/>
      <c r="B59" s="272"/>
      <c r="C59" s="273"/>
      <c r="D59" s="273"/>
      <c r="E59" s="273"/>
      <c r="F59" s="273"/>
      <c r="G59" s="273"/>
      <c r="H59" s="273"/>
      <c r="I59" s="273"/>
      <c r="J59" s="273"/>
      <c r="K59" s="273"/>
      <c r="L59" s="273"/>
      <c r="M59" s="273"/>
      <c r="N59" s="273"/>
      <c r="O59" s="273"/>
      <c r="P59" s="274"/>
      <c r="Q59" s="32"/>
    </row>
    <row r="60" spans="1:17" x14ac:dyDescent="0.2">
      <c r="A60" s="32"/>
      <c r="B60" s="272"/>
      <c r="C60" s="273"/>
      <c r="D60" s="273"/>
      <c r="E60" s="273"/>
      <c r="F60" s="273"/>
      <c r="G60" s="273"/>
      <c r="H60" s="273"/>
      <c r="I60" s="273"/>
      <c r="J60" s="273"/>
      <c r="K60" s="273"/>
      <c r="L60" s="273"/>
      <c r="M60" s="273"/>
      <c r="N60" s="273"/>
      <c r="O60" s="273"/>
      <c r="P60" s="274"/>
      <c r="Q60" s="32"/>
    </row>
    <row r="61" spans="1:17" x14ac:dyDescent="0.2">
      <c r="A61" s="32"/>
      <c r="B61" s="272"/>
      <c r="C61" s="273"/>
      <c r="D61" s="273"/>
      <c r="E61" s="273"/>
      <c r="F61" s="273"/>
      <c r="G61" s="273"/>
      <c r="H61" s="273"/>
      <c r="I61" s="273"/>
      <c r="J61" s="273"/>
      <c r="K61" s="273"/>
      <c r="L61" s="273"/>
      <c r="M61" s="273"/>
      <c r="N61" s="273"/>
      <c r="O61" s="273"/>
      <c r="P61" s="274"/>
      <c r="Q61" s="32"/>
    </row>
    <row r="62" spans="1:17" x14ac:dyDescent="0.2">
      <c r="A62" s="32"/>
      <c r="B62" s="272"/>
      <c r="C62" s="273"/>
      <c r="D62" s="273"/>
      <c r="E62" s="273"/>
      <c r="F62" s="273"/>
      <c r="G62" s="273"/>
      <c r="H62" s="273"/>
      <c r="I62" s="273"/>
      <c r="J62" s="273"/>
      <c r="K62" s="273"/>
      <c r="L62" s="273"/>
      <c r="M62" s="273"/>
      <c r="N62" s="273"/>
      <c r="O62" s="273"/>
      <c r="P62" s="274"/>
      <c r="Q62" s="32"/>
    </row>
    <row r="63" spans="1:17" x14ac:dyDescent="0.2">
      <c r="A63" s="32"/>
      <c r="B63" s="272"/>
      <c r="C63" s="273"/>
      <c r="D63" s="273"/>
      <c r="E63" s="273"/>
      <c r="F63" s="273"/>
      <c r="G63" s="273"/>
      <c r="H63" s="273"/>
      <c r="I63" s="273"/>
      <c r="J63" s="273"/>
      <c r="K63" s="273"/>
      <c r="L63" s="273"/>
      <c r="M63" s="273"/>
      <c r="N63" s="273"/>
      <c r="O63" s="273"/>
      <c r="P63" s="274"/>
      <c r="Q63" s="32"/>
    </row>
    <row r="64" spans="1:17" x14ac:dyDescent="0.2">
      <c r="A64" s="32"/>
      <c r="B64" s="272"/>
      <c r="C64" s="273"/>
      <c r="D64" s="273"/>
      <c r="E64" s="273"/>
      <c r="F64" s="273"/>
      <c r="G64" s="273"/>
      <c r="H64" s="273"/>
      <c r="I64" s="273"/>
      <c r="J64" s="273"/>
      <c r="K64" s="273"/>
      <c r="L64" s="273"/>
      <c r="M64" s="273"/>
      <c r="N64" s="273"/>
      <c r="O64" s="273"/>
      <c r="P64" s="274"/>
      <c r="Q64" s="32"/>
    </row>
    <row r="65" spans="1:17" x14ac:dyDescent="0.2">
      <c r="A65" s="32"/>
      <c r="B65" s="272"/>
      <c r="C65" s="273"/>
      <c r="D65" s="273"/>
      <c r="E65" s="273"/>
      <c r="F65" s="273"/>
      <c r="G65" s="273"/>
      <c r="H65" s="273"/>
      <c r="I65" s="273"/>
      <c r="J65" s="273"/>
      <c r="K65" s="273"/>
      <c r="L65" s="273"/>
      <c r="M65" s="273"/>
      <c r="N65" s="273"/>
      <c r="O65" s="273"/>
      <c r="P65" s="274"/>
      <c r="Q65" s="32"/>
    </row>
    <row r="66" spans="1:17" x14ac:dyDescent="0.2">
      <c r="A66" s="32"/>
      <c r="B66" s="272"/>
      <c r="C66" s="273"/>
      <c r="D66" s="273"/>
      <c r="E66" s="273"/>
      <c r="F66" s="273"/>
      <c r="G66" s="273"/>
      <c r="H66" s="273"/>
      <c r="I66" s="273"/>
      <c r="J66" s="273"/>
      <c r="K66" s="273"/>
      <c r="L66" s="273"/>
      <c r="M66" s="273"/>
      <c r="N66" s="273"/>
      <c r="O66" s="273"/>
      <c r="P66" s="274"/>
      <c r="Q66" s="32"/>
    </row>
    <row r="67" spans="1:17" ht="13.5" thickBot="1" x14ac:dyDescent="0.25">
      <c r="A67" s="32"/>
      <c r="B67" s="275"/>
      <c r="C67" s="276"/>
      <c r="D67" s="276"/>
      <c r="E67" s="276"/>
      <c r="F67" s="276"/>
      <c r="G67" s="276"/>
      <c r="H67" s="276"/>
      <c r="I67" s="276"/>
      <c r="J67" s="276"/>
      <c r="K67" s="276"/>
      <c r="L67" s="276"/>
      <c r="M67" s="276"/>
      <c r="N67" s="276"/>
      <c r="O67" s="276"/>
      <c r="P67" s="277"/>
      <c r="Q67" s="32"/>
    </row>
    <row r="68" spans="1:17" s="21" customFormat="1" ht="4.5" customHeight="1" thickBot="1" x14ac:dyDescent="0.25">
      <c r="A68" s="278"/>
      <c r="B68" s="278"/>
      <c r="C68" s="278"/>
      <c r="D68" s="278"/>
      <c r="E68" s="278"/>
      <c r="F68" s="278"/>
      <c r="G68" s="278"/>
      <c r="H68" s="278"/>
      <c r="I68" s="278"/>
      <c r="J68" s="278"/>
      <c r="K68" s="278"/>
      <c r="L68" s="278"/>
      <c r="M68" s="278"/>
      <c r="N68" s="278"/>
      <c r="O68" s="278"/>
      <c r="P68" s="278"/>
      <c r="Q68" s="278"/>
    </row>
    <row r="69" spans="1:17" ht="49.5" customHeight="1" thickBot="1" x14ac:dyDescent="0.25">
      <c r="A69" s="32"/>
      <c r="B69" s="20" t="s">
        <v>5</v>
      </c>
      <c r="C69" s="252"/>
      <c r="D69" s="253"/>
      <c r="E69" s="253"/>
      <c r="F69" s="253"/>
      <c r="G69" s="253"/>
      <c r="H69" s="253"/>
      <c r="I69" s="253"/>
      <c r="J69" s="253"/>
      <c r="K69" s="253"/>
      <c r="L69" s="253"/>
      <c r="M69" s="253"/>
      <c r="N69" s="253"/>
      <c r="O69" s="253"/>
      <c r="P69" s="254"/>
      <c r="Q69" s="32"/>
    </row>
    <row r="70" spans="1:17" ht="41.25" customHeight="1" thickBot="1" x14ac:dyDescent="0.25">
      <c r="A70" s="32"/>
      <c r="B70" s="19" t="s">
        <v>63</v>
      </c>
      <c r="C70" s="225" t="s">
        <v>140</v>
      </c>
      <c r="D70" s="212"/>
      <c r="E70" s="212"/>
      <c r="F70" s="212"/>
      <c r="G70" s="212"/>
      <c r="H70" s="212"/>
      <c r="I70" s="212"/>
      <c r="J70" s="212"/>
      <c r="K70" s="212"/>
      <c r="L70" s="212"/>
      <c r="M70" s="212"/>
      <c r="N70" s="212"/>
      <c r="O70" s="212"/>
      <c r="P70" s="213"/>
      <c r="Q70" s="32"/>
    </row>
    <row r="71" spans="1:17" ht="27.75" customHeight="1" thickBot="1" x14ac:dyDescent="0.25">
      <c r="A71" s="32"/>
      <c r="B71" s="19" t="s">
        <v>84</v>
      </c>
      <c r="C71" s="259"/>
      <c r="D71" s="259"/>
      <c r="E71" s="259"/>
      <c r="F71" s="259"/>
      <c r="G71" s="259"/>
      <c r="H71" s="259"/>
      <c r="I71" s="259"/>
      <c r="J71" s="259"/>
      <c r="K71" s="259"/>
      <c r="L71" s="259"/>
      <c r="M71" s="259"/>
      <c r="N71" s="259"/>
      <c r="O71" s="259"/>
      <c r="P71" s="260"/>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8"/>
      <c r="G120" s="38"/>
      <c r="H120" s="38"/>
      <c r="I120" s="38"/>
      <c r="J120" s="38"/>
      <c r="K120" s="38"/>
      <c r="L120" s="38"/>
      <c r="M120" s="38"/>
      <c r="N120" s="38"/>
      <c r="O120" s="38"/>
      <c r="P120" s="38"/>
      <c r="Q120" s="38"/>
      <c r="R120" s="38"/>
      <c r="S120" s="38"/>
    </row>
    <row r="121" spans="1:19" ht="76.5" x14ac:dyDescent="0.2">
      <c r="A121" s="38"/>
      <c r="B121" s="42" t="s">
        <v>77</v>
      </c>
      <c r="C121" s="38"/>
      <c r="D121" s="38">
        <v>2014</v>
      </c>
      <c r="E121" s="38"/>
      <c r="F121" s="38"/>
      <c r="G121" s="38"/>
      <c r="H121" s="38"/>
      <c r="I121" s="38"/>
      <c r="J121" s="38"/>
      <c r="K121" s="38"/>
      <c r="L121" s="38"/>
      <c r="M121" s="38"/>
      <c r="N121" s="38"/>
      <c r="O121" s="38"/>
      <c r="P121" s="38"/>
      <c r="Q121" s="38"/>
      <c r="R121" s="38"/>
      <c r="S121" s="38"/>
    </row>
    <row r="122" spans="1:19" ht="63.75" x14ac:dyDescent="0.2">
      <c r="A122" s="38"/>
      <c r="B122" s="42" t="s">
        <v>78</v>
      </c>
      <c r="C122" s="38"/>
      <c r="D122" s="38">
        <v>2016</v>
      </c>
      <c r="E122" s="38"/>
      <c r="F122" s="38"/>
      <c r="G122" s="38"/>
      <c r="H122" s="38"/>
      <c r="I122" s="38"/>
      <c r="J122" s="38"/>
      <c r="K122" s="38"/>
      <c r="L122" s="38"/>
      <c r="M122" s="38"/>
      <c r="N122" s="38"/>
      <c r="O122" s="38"/>
      <c r="P122" s="38"/>
      <c r="Q122" s="38"/>
      <c r="R122" s="38"/>
      <c r="S122" s="38"/>
    </row>
    <row r="123" spans="1:19" ht="38.25" x14ac:dyDescent="0.2">
      <c r="A123" s="38"/>
      <c r="B123" s="42" t="s">
        <v>82</v>
      </c>
      <c r="C123" s="38"/>
      <c r="D123" s="38">
        <v>2017</v>
      </c>
      <c r="E123" s="38"/>
      <c r="F123" s="38"/>
      <c r="G123" s="38"/>
      <c r="H123" s="38"/>
      <c r="I123" s="38"/>
      <c r="J123" s="38"/>
      <c r="K123" s="38"/>
      <c r="L123" s="38"/>
      <c r="M123" s="38"/>
      <c r="N123" s="38"/>
      <c r="O123" s="38"/>
      <c r="P123" s="38"/>
      <c r="Q123" s="38"/>
      <c r="R123" s="38"/>
      <c r="S123" s="38"/>
    </row>
    <row r="124" spans="1:19" ht="63.75" x14ac:dyDescent="0.2">
      <c r="A124" s="38"/>
      <c r="B124" s="42" t="s">
        <v>79</v>
      </c>
      <c r="C124" s="38"/>
      <c r="D124" s="38"/>
      <c r="E124" s="38"/>
      <c r="F124" s="38"/>
      <c r="G124" s="38"/>
      <c r="H124" s="38"/>
      <c r="I124" s="38"/>
      <c r="J124" s="38"/>
      <c r="K124" s="38"/>
      <c r="L124" s="38"/>
      <c r="M124" s="38"/>
      <c r="N124" s="38"/>
      <c r="O124" s="38"/>
      <c r="P124" s="38"/>
      <c r="Q124" s="38"/>
      <c r="R124" s="38"/>
      <c r="S124" s="38"/>
    </row>
    <row r="125" spans="1:19" ht="63.75" x14ac:dyDescent="0.2">
      <c r="A125" s="38"/>
      <c r="B125" s="42" t="s">
        <v>80</v>
      </c>
      <c r="C125" s="38"/>
      <c r="D125" s="38"/>
      <c r="E125" s="38"/>
      <c r="F125" s="38"/>
      <c r="G125" s="38"/>
      <c r="H125" s="38"/>
      <c r="I125" s="38"/>
      <c r="J125" s="38"/>
      <c r="K125" s="38"/>
      <c r="L125" s="38"/>
      <c r="M125" s="38"/>
      <c r="N125" s="38"/>
      <c r="O125" s="38"/>
      <c r="P125" s="38"/>
      <c r="Q125" s="38"/>
      <c r="R125" s="38"/>
      <c r="S125" s="38"/>
    </row>
    <row r="126" spans="1:19" ht="51" x14ac:dyDescent="0.2">
      <c r="A126" s="38"/>
      <c r="B126" s="42" t="s">
        <v>81</v>
      </c>
      <c r="C126" s="38"/>
      <c r="D126" s="38"/>
      <c r="E126" s="38"/>
      <c r="F126" s="38"/>
      <c r="G126" s="38"/>
      <c r="H126" s="38"/>
      <c r="I126" s="38"/>
      <c r="J126" s="38"/>
      <c r="K126" s="38"/>
      <c r="L126" s="38"/>
      <c r="M126" s="38"/>
      <c r="N126" s="38"/>
      <c r="O126" s="38"/>
      <c r="P126" s="38"/>
      <c r="Q126" s="38"/>
      <c r="R126" s="38"/>
      <c r="S126" s="38"/>
    </row>
    <row r="127" spans="1:19" x14ac:dyDescent="0.2">
      <c r="A127" s="38"/>
      <c r="B127" s="42" t="s">
        <v>114</v>
      </c>
      <c r="C127" s="38"/>
      <c r="D127" s="38"/>
      <c r="E127" s="38"/>
      <c r="F127" s="38"/>
      <c r="G127" s="38"/>
      <c r="H127" s="38"/>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C71:P71"/>
    <mergeCell ref="C44:G44"/>
    <mergeCell ref="H44:L44"/>
    <mergeCell ref="M44:P44"/>
    <mergeCell ref="B46:P46"/>
    <mergeCell ref="B48:B49"/>
    <mergeCell ref="B50:P50"/>
    <mergeCell ref="B51:P51"/>
    <mergeCell ref="B52:P67"/>
    <mergeCell ref="A68:Q68"/>
    <mergeCell ref="C69:P69"/>
    <mergeCell ref="C70:P70"/>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22:P22"/>
    <mergeCell ref="B11:P11"/>
    <mergeCell ref="C12:P12"/>
    <mergeCell ref="B13:P13"/>
    <mergeCell ref="C14:P14"/>
    <mergeCell ref="B15:P15"/>
    <mergeCell ref="C16:P16"/>
    <mergeCell ref="B17:P17"/>
    <mergeCell ref="C18:P18"/>
    <mergeCell ref="B19:P19"/>
    <mergeCell ref="B20:P20"/>
    <mergeCell ref="B21:P21"/>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302"/>
      <c r="B1" s="305" t="s">
        <v>56</v>
      </c>
      <c r="C1" s="305"/>
      <c r="D1" s="305"/>
      <c r="E1" s="306" t="s">
        <v>86</v>
      </c>
      <c r="F1" s="307"/>
      <c r="G1" s="308"/>
    </row>
    <row r="2" spans="1:7" ht="18" x14ac:dyDescent="0.25">
      <c r="A2" s="303"/>
      <c r="B2" s="309" t="s">
        <v>87</v>
      </c>
      <c r="C2" s="309"/>
      <c r="D2" s="309"/>
      <c r="E2" s="310" t="s">
        <v>88</v>
      </c>
      <c r="F2" s="311"/>
      <c r="G2" s="312"/>
    </row>
    <row r="3" spans="1:7" ht="21.75" customHeight="1" x14ac:dyDescent="0.25">
      <c r="A3" s="303"/>
      <c r="B3" s="309" t="s">
        <v>89</v>
      </c>
      <c r="C3" s="309"/>
      <c r="D3" s="309"/>
      <c r="E3" s="310" t="s">
        <v>90</v>
      </c>
      <c r="F3" s="311"/>
      <c r="G3" s="312"/>
    </row>
    <row r="4" spans="1:7" ht="29.25" customHeight="1" thickBot="1" x14ac:dyDescent="0.3">
      <c r="A4" s="304"/>
      <c r="B4" s="279" t="s">
        <v>91</v>
      </c>
      <c r="C4" s="279"/>
      <c r="D4" s="279"/>
      <c r="E4" s="280" t="s">
        <v>61</v>
      </c>
      <c r="F4" s="281"/>
      <c r="G4" s="282"/>
    </row>
    <row r="5" spans="1:7" ht="18.75" thickTop="1" x14ac:dyDescent="0.25">
      <c r="A5" s="25"/>
      <c r="B5" s="24"/>
      <c r="C5" s="26"/>
      <c r="D5" s="26"/>
      <c r="E5" s="27"/>
      <c r="F5" s="27"/>
      <c r="G5" s="27"/>
    </row>
    <row r="6" spans="1:7" ht="15.75" x14ac:dyDescent="0.25">
      <c r="A6" s="28" t="s">
        <v>0</v>
      </c>
      <c r="C6" s="283" t="s">
        <v>95</v>
      </c>
      <c r="D6" s="283"/>
      <c r="E6" s="283"/>
      <c r="F6" s="283"/>
      <c r="G6" s="283"/>
    </row>
    <row r="7" spans="1:7" ht="13.5" thickBot="1" x14ac:dyDescent="0.25">
      <c r="A7" s="28"/>
    </row>
    <row r="8" spans="1:7" ht="14.25" thickTop="1" thickBot="1" x14ac:dyDescent="0.25">
      <c r="A8" s="284" t="s">
        <v>92</v>
      </c>
      <c r="B8" s="286" t="s">
        <v>20</v>
      </c>
      <c r="C8" s="288" t="s">
        <v>115</v>
      </c>
      <c r="D8" s="288"/>
      <c r="E8" s="288"/>
      <c r="F8" s="288"/>
      <c r="G8" s="289"/>
    </row>
    <row r="9" spans="1:7" ht="13.5" thickBot="1" x14ac:dyDescent="0.25">
      <c r="A9" s="285"/>
      <c r="B9" s="287"/>
      <c r="C9" s="31" t="s">
        <v>69</v>
      </c>
      <c r="D9" s="31" t="s">
        <v>93</v>
      </c>
      <c r="E9" s="290" t="s">
        <v>94</v>
      </c>
      <c r="F9" s="290"/>
      <c r="G9" s="291"/>
    </row>
    <row r="10" spans="1:7" ht="80.45" customHeight="1" thickBot="1" x14ac:dyDescent="0.25">
      <c r="A10" s="292" t="s">
        <v>95</v>
      </c>
      <c r="B10" s="29" t="s">
        <v>124</v>
      </c>
      <c r="C10" s="30"/>
      <c r="D10" s="294" t="str">
        <f>IF(C11=0,"0%",C10/C11)</f>
        <v>0%</v>
      </c>
      <c r="E10" s="296"/>
      <c r="F10" s="297"/>
      <c r="G10" s="298"/>
    </row>
    <row r="11" spans="1:7" ht="245.45" customHeight="1" thickBot="1" x14ac:dyDescent="0.25">
      <c r="A11" s="293"/>
      <c r="B11" s="29" t="s">
        <v>125</v>
      </c>
      <c r="C11" s="30"/>
      <c r="D11" s="295"/>
      <c r="E11" s="299"/>
      <c r="F11" s="300"/>
      <c r="G11" s="301"/>
    </row>
    <row r="12" spans="1:7" x14ac:dyDescent="0.2">
      <c r="D12" s="46" t="str">
        <f>D10</f>
        <v>0%</v>
      </c>
    </row>
  </sheetData>
  <mergeCells count="17">
    <mergeCell ref="A10:A11"/>
    <mergeCell ref="D10:D11"/>
    <mergeCell ref="E10:G11"/>
    <mergeCell ref="A1:A4"/>
    <mergeCell ref="B1:D1"/>
    <mergeCell ref="E1:G1"/>
    <mergeCell ref="B2:D2"/>
    <mergeCell ref="E2:G2"/>
    <mergeCell ref="B3:D3"/>
    <mergeCell ref="E3:G3"/>
    <mergeCell ref="B4:D4"/>
    <mergeCell ref="E4:G4"/>
    <mergeCell ref="C6:G6"/>
    <mergeCell ref="A8:A9"/>
    <mergeCell ref="B8:B9"/>
    <mergeCell ref="C8:G8"/>
    <mergeCell ref="E9:G9"/>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T180"/>
  <sheetViews>
    <sheetView tabSelected="1" zoomScale="115" zoomScaleNormal="115" workbookViewId="0"/>
  </sheetViews>
  <sheetFormatPr baseColWidth="10" defaultRowHeight="12.75" x14ac:dyDescent="0.2"/>
  <cols>
    <col min="1" max="1" width="1.28515625" style="49" customWidth="1"/>
    <col min="2" max="2" width="30" style="49" customWidth="1"/>
    <col min="3" max="3" width="16.85546875" style="49" customWidth="1"/>
    <col min="4" max="8" width="8.7109375" style="49" customWidth="1"/>
    <col min="9" max="9" width="11.7109375" style="49" customWidth="1"/>
    <col min="10" max="15" width="8.7109375" style="49" customWidth="1"/>
    <col min="16" max="16" width="11" style="49" customWidth="1"/>
    <col min="17" max="18" width="11.7109375" style="49" customWidth="1"/>
    <col min="19" max="19" width="11.42578125" style="99" customWidth="1"/>
    <col min="20" max="20" width="11.42578125" style="49" hidden="1" customWidth="1"/>
    <col min="21" max="16384" width="11.42578125" style="49"/>
  </cols>
  <sheetData>
    <row r="1" spans="1:20" ht="3.75" customHeight="1" thickBot="1" x14ac:dyDescent="0.25">
      <c r="A1" s="89"/>
      <c r="B1" s="89"/>
      <c r="C1" s="89"/>
      <c r="D1" s="89"/>
      <c r="E1" s="89"/>
      <c r="F1" s="89"/>
      <c r="G1" s="89"/>
      <c r="H1" s="89"/>
      <c r="I1" s="89"/>
      <c r="J1" s="89"/>
      <c r="K1" s="89"/>
      <c r="L1" s="89"/>
      <c r="M1" s="89"/>
      <c r="N1" s="89"/>
      <c r="O1" s="89"/>
      <c r="P1" s="89"/>
      <c r="Q1" s="89"/>
    </row>
    <row r="2" spans="1:20" ht="16.5" customHeight="1" x14ac:dyDescent="0.2">
      <c r="A2" s="89"/>
      <c r="B2" s="431"/>
      <c r="C2" s="434" t="s">
        <v>56</v>
      </c>
      <c r="D2" s="435"/>
      <c r="E2" s="435"/>
      <c r="F2" s="435"/>
      <c r="G2" s="435"/>
      <c r="H2" s="435"/>
      <c r="I2" s="435"/>
      <c r="J2" s="435"/>
      <c r="K2" s="435"/>
      <c r="L2" s="435"/>
      <c r="M2" s="436"/>
      <c r="N2" s="437" t="s">
        <v>185</v>
      </c>
      <c r="O2" s="438"/>
      <c r="P2" s="439"/>
      <c r="Q2" s="89"/>
      <c r="S2" s="100"/>
      <c r="T2" s="49">
        <v>0.95</v>
      </c>
    </row>
    <row r="3" spans="1:20" ht="15.75" customHeight="1" x14ac:dyDescent="0.2">
      <c r="A3" s="89"/>
      <c r="B3" s="432"/>
      <c r="C3" s="440" t="s">
        <v>58</v>
      </c>
      <c r="D3" s="441"/>
      <c r="E3" s="441"/>
      <c r="F3" s="441"/>
      <c r="G3" s="441"/>
      <c r="H3" s="441"/>
      <c r="I3" s="441"/>
      <c r="J3" s="441"/>
      <c r="K3" s="441"/>
      <c r="L3" s="441"/>
      <c r="M3" s="442"/>
      <c r="N3" s="443" t="s">
        <v>190</v>
      </c>
      <c r="O3" s="444"/>
      <c r="P3" s="445"/>
      <c r="Q3" s="89"/>
      <c r="S3" s="100"/>
      <c r="T3" s="49">
        <v>0.94999</v>
      </c>
    </row>
    <row r="4" spans="1:20" ht="15.75" customHeight="1" x14ac:dyDescent="0.2">
      <c r="A4" s="89"/>
      <c r="B4" s="432"/>
      <c r="C4" s="440" t="s">
        <v>59</v>
      </c>
      <c r="D4" s="441"/>
      <c r="E4" s="441"/>
      <c r="F4" s="441"/>
      <c r="G4" s="441"/>
      <c r="H4" s="441"/>
      <c r="I4" s="441"/>
      <c r="J4" s="441"/>
      <c r="K4" s="441"/>
      <c r="L4" s="441"/>
      <c r="M4" s="442"/>
      <c r="N4" s="443" t="s">
        <v>186</v>
      </c>
      <c r="O4" s="444"/>
      <c r="P4" s="445"/>
      <c r="Q4" s="89"/>
      <c r="S4" s="100"/>
      <c r="T4" s="49">
        <v>0.8</v>
      </c>
    </row>
    <row r="5" spans="1:20" ht="16.5" customHeight="1" thickBot="1" x14ac:dyDescent="0.25">
      <c r="A5" s="89"/>
      <c r="B5" s="433"/>
      <c r="C5" s="446" t="s">
        <v>60</v>
      </c>
      <c r="D5" s="447"/>
      <c r="E5" s="447"/>
      <c r="F5" s="447"/>
      <c r="G5" s="447"/>
      <c r="H5" s="447"/>
      <c r="I5" s="447"/>
      <c r="J5" s="447"/>
      <c r="K5" s="447"/>
      <c r="L5" s="447"/>
      <c r="M5" s="448"/>
      <c r="N5" s="449" t="s">
        <v>61</v>
      </c>
      <c r="O5" s="450"/>
      <c r="P5" s="451"/>
      <c r="Q5" s="89"/>
      <c r="S5" s="100"/>
      <c r="T5" s="49">
        <v>0.79998999999999998</v>
      </c>
    </row>
    <row r="6" spans="1:20" ht="4.5" customHeight="1" thickBot="1" x14ac:dyDescent="0.25">
      <c r="A6" s="89"/>
      <c r="B6" s="89"/>
      <c r="C6" s="89"/>
      <c r="D6" s="89"/>
      <c r="E6" s="89"/>
      <c r="F6" s="89"/>
      <c r="G6" s="89"/>
      <c r="H6" s="89"/>
      <c r="I6" s="89"/>
      <c r="J6" s="89"/>
      <c r="K6" s="89"/>
      <c r="L6" s="89"/>
      <c r="M6" s="89"/>
      <c r="N6" s="89"/>
      <c r="O6" s="89"/>
      <c r="P6" s="89"/>
      <c r="Q6" s="89"/>
      <c r="S6" s="100"/>
    </row>
    <row r="7" spans="1:20" x14ac:dyDescent="0.2">
      <c r="A7" s="102"/>
      <c r="B7" s="416" t="s">
        <v>65</v>
      </c>
      <c r="C7" s="417"/>
      <c r="D7" s="417"/>
      <c r="E7" s="417"/>
      <c r="F7" s="417"/>
      <c r="G7" s="417"/>
      <c r="H7" s="417"/>
      <c r="I7" s="417"/>
      <c r="J7" s="417"/>
      <c r="K7" s="417"/>
      <c r="L7" s="417"/>
      <c r="M7" s="417"/>
      <c r="N7" s="417"/>
      <c r="O7" s="417"/>
      <c r="P7" s="418"/>
      <c r="Q7" s="102"/>
      <c r="S7" s="100"/>
    </row>
    <row r="8" spans="1:20" ht="13.5" thickBot="1" x14ac:dyDescent="0.25">
      <c r="A8" s="102"/>
      <c r="B8" s="419"/>
      <c r="C8" s="420"/>
      <c r="D8" s="420"/>
      <c r="E8" s="420"/>
      <c r="F8" s="420"/>
      <c r="G8" s="420"/>
      <c r="H8" s="420"/>
      <c r="I8" s="420"/>
      <c r="J8" s="420"/>
      <c r="K8" s="420"/>
      <c r="L8" s="420"/>
      <c r="M8" s="420"/>
      <c r="N8" s="420"/>
      <c r="O8" s="420"/>
      <c r="P8" s="421"/>
      <c r="Q8" s="102"/>
    </row>
    <row r="9" spans="1:20" ht="3" customHeight="1" thickBot="1" x14ac:dyDescent="0.25">
      <c r="A9" s="102"/>
      <c r="B9" s="422"/>
      <c r="C9" s="422"/>
      <c r="D9" s="422"/>
      <c r="E9" s="422"/>
      <c r="F9" s="422"/>
      <c r="G9" s="422"/>
      <c r="H9" s="422"/>
      <c r="I9" s="422"/>
      <c r="J9" s="422"/>
      <c r="K9" s="422"/>
      <c r="L9" s="422"/>
      <c r="M9" s="422"/>
      <c r="N9" s="422"/>
      <c r="O9" s="422"/>
      <c r="P9" s="422"/>
      <c r="Q9" s="102"/>
    </row>
    <row r="10" spans="1:20" ht="26.25" customHeight="1" thickBot="1" x14ac:dyDescent="0.25">
      <c r="A10" s="102"/>
      <c r="B10" s="90" t="s">
        <v>83</v>
      </c>
      <c r="C10" s="425">
        <v>2023</v>
      </c>
      <c r="D10" s="426"/>
      <c r="E10" s="426"/>
      <c r="F10" s="426"/>
      <c r="G10" s="426"/>
      <c r="H10" s="426"/>
      <c r="I10" s="427"/>
      <c r="J10" s="423" t="s">
        <v>1</v>
      </c>
      <c r="K10" s="424"/>
      <c r="L10" s="424"/>
      <c r="M10" s="424"/>
      <c r="N10" s="413" t="s">
        <v>257</v>
      </c>
      <c r="O10" s="414"/>
      <c r="P10" s="415"/>
      <c r="Q10" s="102"/>
    </row>
    <row r="11" spans="1:20" ht="4.5" customHeight="1" thickBot="1" x14ac:dyDescent="0.25">
      <c r="A11" s="102"/>
      <c r="B11" s="428"/>
      <c r="C11" s="429"/>
      <c r="D11" s="429"/>
      <c r="E11" s="429"/>
      <c r="F11" s="429"/>
      <c r="G11" s="429"/>
      <c r="H11" s="429"/>
      <c r="I11" s="429"/>
      <c r="J11" s="429"/>
      <c r="K11" s="429"/>
      <c r="L11" s="429"/>
      <c r="M11" s="429"/>
      <c r="N11" s="429"/>
      <c r="O11" s="429"/>
      <c r="P11" s="430"/>
      <c r="Q11" s="102"/>
    </row>
    <row r="12" spans="1:20" ht="13.5" thickBot="1" x14ac:dyDescent="0.25">
      <c r="A12" s="102"/>
      <c r="B12" s="62" t="s">
        <v>0</v>
      </c>
      <c r="C12" s="408" t="s">
        <v>170</v>
      </c>
      <c r="D12" s="408"/>
      <c r="E12" s="408"/>
      <c r="F12" s="408"/>
      <c r="G12" s="408"/>
      <c r="H12" s="408"/>
      <c r="I12" s="408"/>
      <c r="J12" s="408"/>
      <c r="K12" s="408"/>
      <c r="L12" s="408"/>
      <c r="M12" s="408"/>
      <c r="N12" s="408"/>
      <c r="O12" s="408"/>
      <c r="P12" s="409"/>
      <c r="Q12" s="102"/>
    </row>
    <row r="13" spans="1:20" ht="4.5" customHeight="1" thickBot="1" x14ac:dyDescent="0.25">
      <c r="A13" s="102"/>
      <c r="B13" s="363"/>
      <c r="C13" s="364"/>
      <c r="D13" s="364"/>
      <c r="E13" s="364"/>
      <c r="F13" s="364"/>
      <c r="G13" s="364"/>
      <c r="H13" s="364"/>
      <c r="I13" s="364"/>
      <c r="J13" s="364"/>
      <c r="K13" s="364"/>
      <c r="L13" s="364"/>
      <c r="M13" s="364"/>
      <c r="N13" s="364"/>
      <c r="O13" s="364"/>
      <c r="P13" s="365"/>
      <c r="Q13" s="102"/>
    </row>
    <row r="14" spans="1:20" ht="18" customHeight="1" thickBot="1" x14ac:dyDescent="0.25">
      <c r="A14" s="102"/>
      <c r="B14" s="62" t="s">
        <v>6</v>
      </c>
      <c r="C14" s="410" t="s">
        <v>229</v>
      </c>
      <c r="D14" s="411"/>
      <c r="E14" s="411"/>
      <c r="F14" s="411"/>
      <c r="G14" s="411"/>
      <c r="H14" s="411"/>
      <c r="I14" s="411"/>
      <c r="J14" s="411"/>
      <c r="K14" s="411"/>
      <c r="L14" s="411"/>
      <c r="M14" s="411"/>
      <c r="N14" s="411"/>
      <c r="O14" s="411"/>
      <c r="P14" s="412"/>
      <c r="Q14" s="102"/>
    </row>
    <row r="15" spans="1:20" ht="4.5" customHeight="1" thickBot="1" x14ac:dyDescent="0.25">
      <c r="A15" s="102"/>
      <c r="B15" s="376"/>
      <c r="C15" s="377"/>
      <c r="D15" s="377"/>
      <c r="E15" s="377"/>
      <c r="F15" s="377"/>
      <c r="G15" s="377"/>
      <c r="H15" s="377"/>
      <c r="I15" s="377"/>
      <c r="J15" s="377"/>
      <c r="K15" s="377"/>
      <c r="L15" s="377"/>
      <c r="M15" s="377"/>
      <c r="N15" s="377"/>
      <c r="O15" s="377"/>
      <c r="P15" s="378"/>
      <c r="Q15" s="102"/>
    </row>
    <row r="16" spans="1:20" ht="32.25" customHeight="1" thickBot="1" x14ac:dyDescent="0.25">
      <c r="A16" s="102"/>
      <c r="B16" s="62" t="s">
        <v>25</v>
      </c>
      <c r="C16" s="413" t="s">
        <v>230</v>
      </c>
      <c r="D16" s="414"/>
      <c r="E16" s="414"/>
      <c r="F16" s="414"/>
      <c r="G16" s="414"/>
      <c r="H16" s="414"/>
      <c r="I16" s="414"/>
      <c r="J16" s="414"/>
      <c r="K16" s="414"/>
      <c r="L16" s="414"/>
      <c r="M16" s="414"/>
      <c r="N16" s="414"/>
      <c r="O16" s="414"/>
      <c r="P16" s="415"/>
      <c r="Q16" s="102"/>
    </row>
    <row r="17" spans="1:17" ht="4.5" customHeight="1" thickBot="1" x14ac:dyDescent="0.25">
      <c r="A17" s="102"/>
      <c r="B17" s="376"/>
      <c r="C17" s="377"/>
      <c r="D17" s="377"/>
      <c r="E17" s="377"/>
      <c r="F17" s="377"/>
      <c r="G17" s="377"/>
      <c r="H17" s="377"/>
      <c r="I17" s="377"/>
      <c r="J17" s="377"/>
      <c r="K17" s="377"/>
      <c r="L17" s="377"/>
      <c r="M17" s="377"/>
      <c r="N17" s="377"/>
      <c r="O17" s="377"/>
      <c r="P17" s="378"/>
      <c r="Q17" s="102"/>
    </row>
    <row r="18" spans="1:17" ht="26.25" customHeight="1" thickBot="1" x14ac:dyDescent="0.25">
      <c r="A18" s="102"/>
      <c r="B18" s="62" t="s">
        <v>11</v>
      </c>
      <c r="C18" s="398" t="s">
        <v>254</v>
      </c>
      <c r="D18" s="399"/>
      <c r="E18" s="399"/>
      <c r="F18" s="399"/>
      <c r="G18" s="399"/>
      <c r="H18" s="399"/>
      <c r="I18" s="399"/>
      <c r="J18" s="399"/>
      <c r="K18" s="399"/>
      <c r="L18" s="399"/>
      <c r="M18" s="399"/>
      <c r="N18" s="399"/>
      <c r="O18" s="399"/>
      <c r="P18" s="400"/>
      <c r="Q18" s="102"/>
    </row>
    <row r="19" spans="1:17" ht="4.5" customHeight="1" thickBot="1" x14ac:dyDescent="0.25">
      <c r="A19" s="102"/>
      <c r="B19" s="401"/>
      <c r="C19" s="401"/>
      <c r="D19" s="401"/>
      <c r="E19" s="401"/>
      <c r="F19" s="401"/>
      <c r="G19" s="401"/>
      <c r="H19" s="401"/>
      <c r="I19" s="401"/>
      <c r="J19" s="401"/>
      <c r="K19" s="401"/>
      <c r="L19" s="401"/>
      <c r="M19" s="401"/>
      <c r="N19" s="401"/>
      <c r="O19" s="401"/>
      <c r="P19" s="401"/>
      <c r="Q19" s="102"/>
    </row>
    <row r="20" spans="1:17" ht="17.25" customHeight="1" thickBot="1" x14ac:dyDescent="0.25">
      <c r="A20" s="102"/>
      <c r="B20" s="350" t="s">
        <v>26</v>
      </c>
      <c r="C20" s="351"/>
      <c r="D20" s="351"/>
      <c r="E20" s="351"/>
      <c r="F20" s="351"/>
      <c r="G20" s="351"/>
      <c r="H20" s="351"/>
      <c r="I20" s="351"/>
      <c r="J20" s="351"/>
      <c r="K20" s="351"/>
      <c r="L20" s="351"/>
      <c r="M20" s="351"/>
      <c r="N20" s="351"/>
      <c r="O20" s="351"/>
      <c r="P20" s="352"/>
      <c r="Q20" s="102"/>
    </row>
    <row r="21" spans="1:17" ht="4.5" customHeight="1" thickBot="1" x14ac:dyDescent="0.25">
      <c r="A21" s="102"/>
      <c r="B21" s="402"/>
      <c r="C21" s="403"/>
      <c r="D21" s="403"/>
      <c r="E21" s="403"/>
      <c r="F21" s="403"/>
      <c r="G21" s="403"/>
      <c r="H21" s="403"/>
      <c r="I21" s="403"/>
      <c r="J21" s="403"/>
      <c r="K21" s="403"/>
      <c r="L21" s="403"/>
      <c r="M21" s="403"/>
      <c r="N21" s="403"/>
      <c r="O21" s="403"/>
      <c r="P21" s="404"/>
      <c r="Q21" s="102"/>
    </row>
    <row r="22" spans="1:17" ht="51" customHeight="1" thickBot="1" x14ac:dyDescent="0.25">
      <c r="A22" s="102"/>
      <c r="B22" s="62" t="s">
        <v>3</v>
      </c>
      <c r="C22" s="405" t="s">
        <v>248</v>
      </c>
      <c r="D22" s="406"/>
      <c r="E22" s="406"/>
      <c r="F22" s="406"/>
      <c r="G22" s="406"/>
      <c r="H22" s="406"/>
      <c r="I22" s="406"/>
      <c r="J22" s="406"/>
      <c r="K22" s="406"/>
      <c r="L22" s="406"/>
      <c r="M22" s="406"/>
      <c r="N22" s="406"/>
      <c r="O22" s="406"/>
      <c r="P22" s="407"/>
      <c r="Q22" s="102"/>
    </row>
    <row r="23" spans="1:17" ht="4.5" customHeight="1" thickBot="1" x14ac:dyDescent="0.25">
      <c r="A23" s="102"/>
      <c r="B23" s="376"/>
      <c r="C23" s="377"/>
      <c r="D23" s="377"/>
      <c r="E23" s="377"/>
      <c r="F23" s="377"/>
      <c r="G23" s="377"/>
      <c r="H23" s="377"/>
      <c r="I23" s="377"/>
      <c r="J23" s="377"/>
      <c r="K23" s="377"/>
      <c r="L23" s="377"/>
      <c r="M23" s="377"/>
      <c r="N23" s="377"/>
      <c r="O23" s="377"/>
      <c r="P23" s="378"/>
      <c r="Q23" s="102"/>
    </row>
    <row r="24" spans="1:17" ht="82.5" customHeight="1" thickBot="1" x14ac:dyDescent="0.25">
      <c r="A24" s="102"/>
      <c r="B24" s="62" t="s">
        <v>12</v>
      </c>
      <c r="C24" s="382" t="s">
        <v>231</v>
      </c>
      <c r="D24" s="383"/>
      <c r="E24" s="383"/>
      <c r="F24" s="383"/>
      <c r="G24" s="383"/>
      <c r="H24" s="383"/>
      <c r="I24" s="383"/>
      <c r="J24" s="383"/>
      <c r="K24" s="383"/>
      <c r="L24" s="383"/>
      <c r="M24" s="383"/>
      <c r="N24" s="383"/>
      <c r="O24" s="383"/>
      <c r="P24" s="384"/>
      <c r="Q24" s="102"/>
    </row>
    <row r="25" spans="1:17" ht="4.5" customHeight="1" thickBot="1" x14ac:dyDescent="0.25">
      <c r="A25" s="102"/>
      <c r="B25" s="385"/>
      <c r="C25" s="386"/>
      <c r="D25" s="386"/>
      <c r="E25" s="386"/>
      <c r="F25" s="386"/>
      <c r="G25" s="386"/>
      <c r="H25" s="386"/>
      <c r="I25" s="386"/>
      <c r="J25" s="386"/>
      <c r="K25" s="386"/>
      <c r="L25" s="386"/>
      <c r="M25" s="386"/>
      <c r="N25" s="386"/>
      <c r="O25" s="386"/>
      <c r="P25" s="387"/>
      <c r="Q25" s="102"/>
    </row>
    <row r="26" spans="1:17" ht="13.5" customHeight="1" thickBot="1" x14ac:dyDescent="0.25">
      <c r="A26" s="102"/>
      <c r="B26" s="63" t="s">
        <v>2</v>
      </c>
      <c r="C26" s="388">
        <v>0.95</v>
      </c>
      <c r="D26" s="389"/>
      <c r="E26" s="389"/>
      <c r="F26" s="389"/>
      <c r="G26" s="389"/>
      <c r="H26" s="389"/>
      <c r="I26" s="389"/>
      <c r="J26" s="389"/>
      <c r="K26" s="389"/>
      <c r="L26" s="389"/>
      <c r="M26" s="389"/>
      <c r="N26" s="389"/>
      <c r="O26" s="389"/>
      <c r="P26" s="390"/>
      <c r="Q26" s="102"/>
    </row>
    <row r="27" spans="1:17" ht="4.5" customHeight="1" thickBot="1" x14ac:dyDescent="0.25">
      <c r="A27" s="102"/>
      <c r="B27" s="391"/>
      <c r="C27" s="392"/>
      <c r="D27" s="392"/>
      <c r="E27" s="392"/>
      <c r="F27" s="392"/>
      <c r="G27" s="392"/>
      <c r="H27" s="392"/>
      <c r="I27" s="392"/>
      <c r="J27" s="392"/>
      <c r="K27" s="392"/>
      <c r="L27" s="392"/>
      <c r="M27" s="392"/>
      <c r="N27" s="392"/>
      <c r="O27" s="392"/>
      <c r="P27" s="393"/>
      <c r="Q27" s="102"/>
    </row>
    <row r="28" spans="1:17" ht="12.75" customHeight="1" thickBot="1" x14ac:dyDescent="0.25">
      <c r="A28" s="102"/>
      <c r="B28" s="63" t="s">
        <v>13</v>
      </c>
      <c r="C28" s="64" t="s">
        <v>14</v>
      </c>
      <c r="D28" s="394" t="s">
        <v>232</v>
      </c>
      <c r="E28" s="389"/>
      <c r="F28" s="389"/>
      <c r="G28" s="390"/>
      <c r="H28" s="395" t="s">
        <v>15</v>
      </c>
      <c r="I28" s="395"/>
      <c r="J28" s="395"/>
      <c r="K28" s="394" t="s">
        <v>242</v>
      </c>
      <c r="L28" s="389"/>
      <c r="M28" s="390"/>
      <c r="N28" s="396" t="s">
        <v>16</v>
      </c>
      <c r="O28" s="397"/>
      <c r="P28" s="65" t="s">
        <v>234</v>
      </c>
      <c r="Q28" s="102"/>
    </row>
    <row r="29" spans="1:17" ht="4.5" customHeight="1" thickBot="1" x14ac:dyDescent="0.25">
      <c r="A29" s="102"/>
      <c r="B29" s="373"/>
      <c r="C29" s="374"/>
      <c r="D29" s="374"/>
      <c r="E29" s="374"/>
      <c r="F29" s="374"/>
      <c r="G29" s="374"/>
      <c r="H29" s="374"/>
      <c r="I29" s="374"/>
      <c r="J29" s="374"/>
      <c r="K29" s="374"/>
      <c r="L29" s="374"/>
      <c r="M29" s="374"/>
      <c r="N29" s="374"/>
      <c r="O29" s="374"/>
      <c r="P29" s="375"/>
      <c r="Q29" s="102"/>
    </row>
    <row r="30" spans="1:17" ht="13.5" thickBot="1" x14ac:dyDescent="0.25">
      <c r="A30" s="102"/>
      <c r="B30" s="88" t="s">
        <v>7</v>
      </c>
      <c r="C30" s="366" t="s">
        <v>184</v>
      </c>
      <c r="D30" s="367"/>
      <c r="E30" s="367"/>
      <c r="F30" s="367"/>
      <c r="G30" s="367"/>
      <c r="H30" s="367"/>
      <c r="I30" s="367"/>
      <c r="J30" s="367"/>
      <c r="K30" s="367"/>
      <c r="L30" s="367"/>
      <c r="M30" s="367"/>
      <c r="N30" s="367"/>
      <c r="O30" s="367"/>
      <c r="P30" s="368"/>
      <c r="Q30" s="102"/>
    </row>
    <row r="31" spans="1:17" ht="4.5" customHeight="1" thickBot="1" x14ac:dyDescent="0.25">
      <c r="A31" s="102"/>
      <c r="B31" s="376"/>
      <c r="C31" s="377"/>
      <c r="D31" s="377"/>
      <c r="E31" s="377"/>
      <c r="F31" s="377"/>
      <c r="G31" s="377"/>
      <c r="H31" s="377"/>
      <c r="I31" s="377"/>
      <c r="J31" s="377"/>
      <c r="K31" s="377"/>
      <c r="L31" s="377"/>
      <c r="M31" s="377"/>
      <c r="N31" s="377"/>
      <c r="O31" s="377"/>
      <c r="P31" s="378"/>
      <c r="Q31" s="102"/>
    </row>
    <row r="32" spans="1:17" ht="13.5" thickBot="1" x14ac:dyDescent="0.25">
      <c r="A32" s="102"/>
      <c r="B32" s="88" t="s">
        <v>4</v>
      </c>
      <c r="C32" s="379" t="s">
        <v>71</v>
      </c>
      <c r="D32" s="380"/>
      <c r="E32" s="380"/>
      <c r="F32" s="380"/>
      <c r="G32" s="380"/>
      <c r="H32" s="380"/>
      <c r="I32" s="380"/>
      <c r="J32" s="380"/>
      <c r="K32" s="380"/>
      <c r="L32" s="380"/>
      <c r="M32" s="380"/>
      <c r="N32" s="380"/>
      <c r="O32" s="380"/>
      <c r="P32" s="381"/>
      <c r="Q32" s="102"/>
    </row>
    <row r="33" spans="1:17" ht="4.5" customHeight="1" thickBot="1" x14ac:dyDescent="0.25">
      <c r="A33" s="102"/>
      <c r="B33" s="376"/>
      <c r="C33" s="377"/>
      <c r="D33" s="377"/>
      <c r="E33" s="377"/>
      <c r="F33" s="377"/>
      <c r="G33" s="377"/>
      <c r="H33" s="377"/>
      <c r="I33" s="377"/>
      <c r="J33" s="377"/>
      <c r="K33" s="377"/>
      <c r="L33" s="377"/>
      <c r="M33" s="377"/>
      <c r="N33" s="377"/>
      <c r="O33" s="377"/>
      <c r="P33" s="378"/>
      <c r="Q33" s="102"/>
    </row>
    <row r="34" spans="1:17" ht="13.5" thickBot="1" x14ac:dyDescent="0.25">
      <c r="A34" s="102"/>
      <c r="B34" s="88" t="s">
        <v>23</v>
      </c>
      <c r="C34" s="379" t="s">
        <v>71</v>
      </c>
      <c r="D34" s="367"/>
      <c r="E34" s="367"/>
      <c r="F34" s="367"/>
      <c r="G34" s="367"/>
      <c r="H34" s="367"/>
      <c r="I34" s="367"/>
      <c r="J34" s="367"/>
      <c r="K34" s="367"/>
      <c r="L34" s="367"/>
      <c r="M34" s="367"/>
      <c r="N34" s="367"/>
      <c r="O34" s="367"/>
      <c r="P34" s="368"/>
      <c r="Q34" s="102"/>
    </row>
    <row r="35" spans="1:17" ht="4.5" customHeight="1" thickBot="1" x14ac:dyDescent="0.25">
      <c r="A35" s="102"/>
      <c r="B35" s="363"/>
      <c r="C35" s="364"/>
      <c r="D35" s="364"/>
      <c r="E35" s="364"/>
      <c r="F35" s="364"/>
      <c r="G35" s="364"/>
      <c r="H35" s="364"/>
      <c r="I35" s="364"/>
      <c r="J35" s="364"/>
      <c r="K35" s="364"/>
      <c r="L35" s="364"/>
      <c r="M35" s="364"/>
      <c r="N35" s="364"/>
      <c r="O35" s="364"/>
      <c r="P35" s="365"/>
      <c r="Q35" s="102"/>
    </row>
    <row r="36" spans="1:17" ht="16.5" customHeight="1" thickBot="1" x14ac:dyDescent="0.25">
      <c r="A36" s="102"/>
      <c r="B36" s="88" t="s">
        <v>64</v>
      </c>
      <c r="C36" s="366" t="s">
        <v>71</v>
      </c>
      <c r="D36" s="367"/>
      <c r="E36" s="367"/>
      <c r="F36" s="367"/>
      <c r="G36" s="367"/>
      <c r="H36" s="367"/>
      <c r="I36" s="367"/>
      <c r="J36" s="367"/>
      <c r="K36" s="367"/>
      <c r="L36" s="367"/>
      <c r="M36" s="367"/>
      <c r="N36" s="367"/>
      <c r="O36" s="367"/>
      <c r="P36" s="368"/>
      <c r="Q36" s="102"/>
    </row>
    <row r="37" spans="1:17" ht="4.5" customHeight="1" thickBot="1" x14ac:dyDescent="0.25">
      <c r="A37" s="102"/>
      <c r="B37" s="91"/>
      <c r="C37" s="91"/>
      <c r="D37" s="91"/>
      <c r="E37" s="91"/>
      <c r="F37" s="91"/>
      <c r="G37" s="91"/>
      <c r="H37" s="91"/>
      <c r="I37" s="91"/>
      <c r="J37" s="91"/>
      <c r="K37" s="91"/>
      <c r="L37" s="91"/>
      <c r="M37" s="91"/>
      <c r="N37" s="91"/>
      <c r="O37" s="91"/>
      <c r="P37" s="91"/>
      <c r="Q37" s="102"/>
    </row>
    <row r="38" spans="1:17" ht="13.5" thickBot="1" x14ac:dyDescent="0.25">
      <c r="A38" s="102"/>
      <c r="B38" s="369" t="s">
        <v>17</v>
      </c>
      <c r="C38" s="370"/>
      <c r="D38" s="370"/>
      <c r="E38" s="370"/>
      <c r="F38" s="370"/>
      <c r="G38" s="370"/>
      <c r="H38" s="370"/>
      <c r="I38" s="370"/>
      <c r="J38" s="370"/>
      <c r="K38" s="370"/>
      <c r="L38" s="370"/>
      <c r="M38" s="370"/>
      <c r="N38" s="370"/>
      <c r="O38" s="371"/>
      <c r="P38" s="372"/>
      <c r="Q38" s="102"/>
    </row>
    <row r="39" spans="1:17" x14ac:dyDescent="0.2">
      <c r="A39" s="102"/>
      <c r="B39" s="92" t="s">
        <v>22</v>
      </c>
      <c r="C39" s="369" t="s">
        <v>18</v>
      </c>
      <c r="D39" s="370"/>
      <c r="E39" s="370"/>
      <c r="F39" s="370"/>
      <c r="G39" s="372"/>
      <c r="H39" s="369" t="s">
        <v>7</v>
      </c>
      <c r="I39" s="370"/>
      <c r="J39" s="370"/>
      <c r="K39" s="370"/>
      <c r="L39" s="372"/>
      <c r="M39" s="369" t="s">
        <v>19</v>
      </c>
      <c r="N39" s="370"/>
      <c r="O39" s="371"/>
      <c r="P39" s="372"/>
      <c r="Q39" s="102"/>
    </row>
    <row r="40" spans="1:17" ht="54" customHeight="1" x14ac:dyDescent="0.2">
      <c r="A40" s="102"/>
      <c r="B40" s="134" t="s">
        <v>195</v>
      </c>
      <c r="C40" s="357" t="s">
        <v>192</v>
      </c>
      <c r="D40" s="358"/>
      <c r="E40" s="358"/>
      <c r="F40" s="358"/>
      <c r="G40" s="359"/>
      <c r="H40" s="360" t="s">
        <v>193</v>
      </c>
      <c r="I40" s="360"/>
      <c r="J40" s="360"/>
      <c r="K40" s="360"/>
      <c r="L40" s="360"/>
      <c r="M40" s="361" t="s">
        <v>194</v>
      </c>
      <c r="N40" s="361"/>
      <c r="O40" s="361"/>
      <c r="P40" s="362"/>
      <c r="Q40" s="102"/>
    </row>
    <row r="41" spans="1:17" ht="55.5" customHeight="1" x14ac:dyDescent="0.2">
      <c r="A41" s="102"/>
      <c r="B41" s="135" t="s">
        <v>196</v>
      </c>
      <c r="C41" s="357" t="s">
        <v>192</v>
      </c>
      <c r="D41" s="358"/>
      <c r="E41" s="358"/>
      <c r="F41" s="358"/>
      <c r="G41" s="359"/>
      <c r="H41" s="360" t="s">
        <v>193</v>
      </c>
      <c r="I41" s="360"/>
      <c r="J41" s="360"/>
      <c r="K41" s="360"/>
      <c r="L41" s="360"/>
      <c r="M41" s="361" t="s">
        <v>194</v>
      </c>
      <c r="N41" s="361"/>
      <c r="O41" s="361"/>
      <c r="P41" s="362"/>
      <c r="Q41" s="102"/>
    </row>
    <row r="42" spans="1:17" ht="13.5" customHeight="1" x14ac:dyDescent="0.2">
      <c r="A42" s="102"/>
      <c r="B42" s="93"/>
      <c r="C42" s="355"/>
      <c r="D42" s="355"/>
      <c r="E42" s="355"/>
      <c r="F42" s="355"/>
      <c r="G42" s="355"/>
      <c r="H42" s="355"/>
      <c r="I42" s="355"/>
      <c r="J42" s="355"/>
      <c r="K42" s="355"/>
      <c r="L42" s="355"/>
      <c r="M42" s="355"/>
      <c r="N42" s="355"/>
      <c r="O42" s="355"/>
      <c r="P42" s="356"/>
      <c r="Q42" s="102"/>
    </row>
    <row r="43" spans="1:17" ht="12.75" customHeight="1" x14ac:dyDescent="0.2">
      <c r="A43" s="102"/>
      <c r="B43" s="93"/>
      <c r="C43" s="355"/>
      <c r="D43" s="355"/>
      <c r="E43" s="355"/>
      <c r="F43" s="355"/>
      <c r="G43" s="355"/>
      <c r="H43" s="355"/>
      <c r="I43" s="355"/>
      <c r="J43" s="355"/>
      <c r="K43" s="355"/>
      <c r="L43" s="355"/>
      <c r="M43" s="355"/>
      <c r="N43" s="355"/>
      <c r="O43" s="355"/>
      <c r="P43" s="356"/>
      <c r="Q43" s="102"/>
    </row>
    <row r="44" spans="1:17" ht="11.25" customHeight="1" thickBot="1" x14ac:dyDescent="0.25">
      <c r="A44" s="102"/>
      <c r="B44" s="94"/>
      <c r="C44" s="348"/>
      <c r="D44" s="348"/>
      <c r="E44" s="348"/>
      <c r="F44" s="348"/>
      <c r="G44" s="348"/>
      <c r="H44" s="348"/>
      <c r="I44" s="348"/>
      <c r="J44" s="348"/>
      <c r="K44" s="348"/>
      <c r="L44" s="348"/>
      <c r="M44" s="348"/>
      <c r="N44" s="348"/>
      <c r="O44" s="348"/>
      <c r="P44" s="349"/>
      <c r="Q44" s="102"/>
    </row>
    <row r="45" spans="1:17" ht="4.5" customHeight="1" thickBot="1" x14ac:dyDescent="0.25">
      <c r="A45" s="102"/>
      <c r="B45" s="95"/>
      <c r="C45" s="95"/>
      <c r="D45" s="95"/>
      <c r="E45" s="95"/>
      <c r="F45" s="95"/>
      <c r="G45" s="95"/>
      <c r="H45" s="95"/>
      <c r="I45" s="95"/>
      <c r="J45" s="95"/>
      <c r="K45" s="95"/>
      <c r="L45" s="95"/>
      <c r="M45" s="95"/>
      <c r="N45" s="95"/>
      <c r="O45" s="95"/>
      <c r="P45" s="95"/>
      <c r="Q45" s="102"/>
    </row>
    <row r="46" spans="1:17" ht="13.5" customHeight="1" thickBot="1" x14ac:dyDescent="0.25">
      <c r="A46" s="102"/>
      <c r="B46" s="350" t="s">
        <v>8</v>
      </c>
      <c r="C46" s="351"/>
      <c r="D46" s="351"/>
      <c r="E46" s="351"/>
      <c r="F46" s="351"/>
      <c r="G46" s="351"/>
      <c r="H46" s="351"/>
      <c r="I46" s="351"/>
      <c r="J46" s="351"/>
      <c r="K46" s="351"/>
      <c r="L46" s="351"/>
      <c r="M46" s="351"/>
      <c r="N46" s="351"/>
      <c r="O46" s="351"/>
      <c r="P46" s="352"/>
      <c r="Q46" s="102"/>
    </row>
    <row r="47" spans="1:17" ht="4.5" customHeight="1" thickBot="1" x14ac:dyDescent="0.25">
      <c r="A47" s="102"/>
      <c r="B47" s="96"/>
      <c r="C47" s="91"/>
      <c r="D47" s="91"/>
      <c r="E47" s="91"/>
      <c r="F47" s="91"/>
      <c r="G47" s="91"/>
      <c r="H47" s="91"/>
      <c r="I47" s="91"/>
      <c r="J47" s="91"/>
      <c r="K47" s="91"/>
      <c r="L47" s="91"/>
      <c r="M47" s="91"/>
      <c r="N47" s="91"/>
      <c r="O47" s="91"/>
      <c r="P47" s="97"/>
      <c r="Q47" s="102"/>
    </row>
    <row r="48" spans="1:17" x14ac:dyDescent="0.2">
      <c r="A48" s="102"/>
      <c r="B48" s="353"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102"/>
    </row>
    <row r="49" spans="1:17" ht="13.5" thickBot="1" x14ac:dyDescent="0.25">
      <c r="A49" s="102"/>
      <c r="B49" s="354"/>
      <c r="C49" s="70" t="s">
        <v>10</v>
      </c>
      <c r="D49" s="71"/>
      <c r="E49" s="71"/>
      <c r="F49" s="72">
        <f>Reg_Encuesta!J11</f>
        <v>0.99122807017543857</v>
      </c>
      <c r="G49" s="73"/>
      <c r="H49" s="73"/>
      <c r="I49" s="72">
        <f>Reg_Encuesta!R11</f>
        <v>0.96296296296296291</v>
      </c>
      <c r="J49" s="73"/>
      <c r="K49" s="73"/>
      <c r="L49" s="72">
        <f>Reg_Encuesta!Z11</f>
        <v>0.96747967479674801</v>
      </c>
      <c r="M49" s="73"/>
      <c r="N49" s="73"/>
      <c r="O49" s="72">
        <f>Reg_Encuesta!AH11</f>
        <v>1.0178571428571428</v>
      </c>
      <c r="P49" s="141">
        <f>Reg_Encuesta!AJ11</f>
        <v>0.98004987531172072</v>
      </c>
      <c r="Q49" s="102"/>
    </row>
    <row r="50" spans="1:17" ht="4.5" customHeight="1" thickBot="1" x14ac:dyDescent="0.25">
      <c r="A50" s="102"/>
      <c r="B50" s="98">
        <v>0.9</v>
      </c>
      <c r="C50" s="74"/>
      <c r="D50" s="74"/>
      <c r="E50" s="74"/>
      <c r="F50" s="75">
        <f>+$C$26</f>
        <v>0.95</v>
      </c>
      <c r="G50" s="74"/>
      <c r="H50" s="74"/>
      <c r="I50" s="75">
        <f>+$C$26</f>
        <v>0.95</v>
      </c>
      <c r="J50" s="74"/>
      <c r="K50" s="74"/>
      <c r="L50" s="75">
        <f>+$C$26</f>
        <v>0.95</v>
      </c>
      <c r="M50" s="74"/>
      <c r="N50" s="74"/>
      <c r="O50" s="75">
        <f>+$C$26</f>
        <v>0.95</v>
      </c>
      <c r="P50" s="75">
        <f>+$C$26</f>
        <v>0.95</v>
      </c>
      <c r="Q50" s="102"/>
    </row>
    <row r="51" spans="1:17" ht="22.5" customHeight="1" thickBot="1" x14ac:dyDescent="0.25">
      <c r="A51" s="102"/>
      <c r="B51" s="350" t="s">
        <v>21</v>
      </c>
      <c r="C51" s="351"/>
      <c r="D51" s="351"/>
      <c r="E51" s="351"/>
      <c r="F51" s="351"/>
      <c r="G51" s="351"/>
      <c r="H51" s="351"/>
      <c r="I51" s="351"/>
      <c r="J51" s="351"/>
      <c r="K51" s="351"/>
      <c r="L51" s="351"/>
      <c r="M51" s="351"/>
      <c r="N51" s="351"/>
      <c r="O51" s="351"/>
      <c r="P51" s="352"/>
      <c r="Q51" s="102"/>
    </row>
    <row r="52" spans="1:17" x14ac:dyDescent="0.2">
      <c r="A52" s="102"/>
      <c r="B52" s="338"/>
      <c r="C52" s="339"/>
      <c r="D52" s="339"/>
      <c r="E52" s="339"/>
      <c r="F52" s="339"/>
      <c r="G52" s="339"/>
      <c r="H52" s="339"/>
      <c r="I52" s="339"/>
      <c r="J52" s="339"/>
      <c r="K52" s="339"/>
      <c r="L52" s="339"/>
      <c r="M52" s="339"/>
      <c r="N52" s="339"/>
      <c r="O52" s="339"/>
      <c r="P52" s="340"/>
      <c r="Q52" s="102"/>
    </row>
    <row r="53" spans="1:17" x14ac:dyDescent="0.2">
      <c r="A53" s="102"/>
      <c r="B53" s="341"/>
      <c r="C53" s="342"/>
      <c r="D53" s="342"/>
      <c r="E53" s="342"/>
      <c r="F53" s="342"/>
      <c r="G53" s="342"/>
      <c r="H53" s="342"/>
      <c r="I53" s="342"/>
      <c r="J53" s="342"/>
      <c r="K53" s="342"/>
      <c r="L53" s="342"/>
      <c r="M53" s="342"/>
      <c r="N53" s="342"/>
      <c r="O53" s="342"/>
      <c r="P53" s="343"/>
      <c r="Q53" s="102"/>
    </row>
    <row r="54" spans="1:17" x14ac:dyDescent="0.2">
      <c r="A54" s="102"/>
      <c r="B54" s="341"/>
      <c r="C54" s="342"/>
      <c r="D54" s="342"/>
      <c r="E54" s="342"/>
      <c r="F54" s="342"/>
      <c r="G54" s="342"/>
      <c r="H54" s="342"/>
      <c r="I54" s="342"/>
      <c r="J54" s="342"/>
      <c r="K54" s="342"/>
      <c r="L54" s="342"/>
      <c r="M54" s="342"/>
      <c r="N54" s="342"/>
      <c r="O54" s="342"/>
      <c r="P54" s="343"/>
      <c r="Q54" s="102"/>
    </row>
    <row r="55" spans="1:17" x14ac:dyDescent="0.2">
      <c r="A55" s="102"/>
      <c r="B55" s="341"/>
      <c r="C55" s="342"/>
      <c r="D55" s="342"/>
      <c r="E55" s="342"/>
      <c r="F55" s="342"/>
      <c r="G55" s="342"/>
      <c r="H55" s="342"/>
      <c r="I55" s="342"/>
      <c r="J55" s="342"/>
      <c r="K55" s="342"/>
      <c r="L55" s="342"/>
      <c r="M55" s="342"/>
      <c r="N55" s="342"/>
      <c r="O55" s="342"/>
      <c r="P55" s="343"/>
      <c r="Q55" s="102"/>
    </row>
    <row r="56" spans="1:17" x14ac:dyDescent="0.2">
      <c r="A56" s="102"/>
      <c r="B56" s="341"/>
      <c r="C56" s="342"/>
      <c r="D56" s="342"/>
      <c r="E56" s="342"/>
      <c r="F56" s="342"/>
      <c r="G56" s="342"/>
      <c r="H56" s="342"/>
      <c r="I56" s="342"/>
      <c r="J56" s="342"/>
      <c r="K56" s="342"/>
      <c r="L56" s="342"/>
      <c r="M56" s="342"/>
      <c r="N56" s="342"/>
      <c r="O56" s="342"/>
      <c r="P56" s="343"/>
      <c r="Q56" s="102"/>
    </row>
    <row r="57" spans="1:17" x14ac:dyDescent="0.2">
      <c r="A57" s="102"/>
      <c r="B57" s="341"/>
      <c r="C57" s="342"/>
      <c r="D57" s="342"/>
      <c r="E57" s="342"/>
      <c r="F57" s="342"/>
      <c r="G57" s="342"/>
      <c r="H57" s="342"/>
      <c r="I57" s="342"/>
      <c r="J57" s="342"/>
      <c r="K57" s="342"/>
      <c r="L57" s="342"/>
      <c r="M57" s="342"/>
      <c r="N57" s="342"/>
      <c r="O57" s="342"/>
      <c r="P57" s="343"/>
      <c r="Q57" s="102"/>
    </row>
    <row r="58" spans="1:17" x14ac:dyDescent="0.2">
      <c r="A58" s="102"/>
      <c r="B58" s="341"/>
      <c r="C58" s="342"/>
      <c r="D58" s="342"/>
      <c r="E58" s="342"/>
      <c r="F58" s="342"/>
      <c r="G58" s="342"/>
      <c r="H58" s="342"/>
      <c r="I58" s="342"/>
      <c r="J58" s="342"/>
      <c r="K58" s="342"/>
      <c r="L58" s="342"/>
      <c r="M58" s="342"/>
      <c r="N58" s="342"/>
      <c r="O58" s="342"/>
      <c r="P58" s="343"/>
      <c r="Q58" s="102"/>
    </row>
    <row r="59" spans="1:17" x14ac:dyDescent="0.2">
      <c r="A59" s="102"/>
      <c r="B59" s="341"/>
      <c r="C59" s="342"/>
      <c r="D59" s="342"/>
      <c r="E59" s="342"/>
      <c r="F59" s="342"/>
      <c r="G59" s="342"/>
      <c r="H59" s="342"/>
      <c r="I59" s="342"/>
      <c r="J59" s="342"/>
      <c r="K59" s="342"/>
      <c r="L59" s="342"/>
      <c r="M59" s="342"/>
      <c r="N59" s="342"/>
      <c r="O59" s="342"/>
      <c r="P59" s="343"/>
      <c r="Q59" s="102"/>
    </row>
    <row r="60" spans="1:17" x14ac:dyDescent="0.2">
      <c r="A60" s="102"/>
      <c r="B60" s="341"/>
      <c r="C60" s="342"/>
      <c r="D60" s="342"/>
      <c r="E60" s="342"/>
      <c r="F60" s="342"/>
      <c r="G60" s="342"/>
      <c r="H60" s="342"/>
      <c r="I60" s="342"/>
      <c r="J60" s="342"/>
      <c r="K60" s="342"/>
      <c r="L60" s="342"/>
      <c r="M60" s="342"/>
      <c r="N60" s="342"/>
      <c r="O60" s="342"/>
      <c r="P60" s="343"/>
      <c r="Q60" s="102"/>
    </row>
    <row r="61" spans="1:17" x14ac:dyDescent="0.2">
      <c r="A61" s="102"/>
      <c r="B61" s="341"/>
      <c r="C61" s="342"/>
      <c r="D61" s="342"/>
      <c r="E61" s="342"/>
      <c r="F61" s="342"/>
      <c r="G61" s="342"/>
      <c r="H61" s="342"/>
      <c r="I61" s="342"/>
      <c r="J61" s="342"/>
      <c r="K61" s="342"/>
      <c r="L61" s="342"/>
      <c r="M61" s="342"/>
      <c r="N61" s="342"/>
      <c r="O61" s="342"/>
      <c r="P61" s="343"/>
      <c r="Q61" s="102"/>
    </row>
    <row r="62" spans="1:17" x14ac:dyDescent="0.2">
      <c r="A62" s="102"/>
      <c r="B62" s="341"/>
      <c r="C62" s="342"/>
      <c r="D62" s="342"/>
      <c r="E62" s="342"/>
      <c r="F62" s="342"/>
      <c r="G62" s="342"/>
      <c r="H62" s="342"/>
      <c r="I62" s="342"/>
      <c r="J62" s="342"/>
      <c r="K62" s="342"/>
      <c r="L62" s="342"/>
      <c r="M62" s="342"/>
      <c r="N62" s="342"/>
      <c r="O62" s="342"/>
      <c r="P62" s="343"/>
      <c r="Q62" s="102"/>
    </row>
    <row r="63" spans="1:17" x14ac:dyDescent="0.2">
      <c r="A63" s="102"/>
      <c r="B63" s="341"/>
      <c r="C63" s="342"/>
      <c r="D63" s="342"/>
      <c r="E63" s="342"/>
      <c r="F63" s="342"/>
      <c r="G63" s="342"/>
      <c r="H63" s="342"/>
      <c r="I63" s="342"/>
      <c r="J63" s="342"/>
      <c r="K63" s="342"/>
      <c r="L63" s="342"/>
      <c r="M63" s="342"/>
      <c r="N63" s="342"/>
      <c r="O63" s="342"/>
      <c r="P63" s="343"/>
      <c r="Q63" s="102"/>
    </row>
    <row r="64" spans="1:17" x14ac:dyDescent="0.2">
      <c r="A64" s="102"/>
      <c r="B64" s="341"/>
      <c r="C64" s="342"/>
      <c r="D64" s="342"/>
      <c r="E64" s="342"/>
      <c r="F64" s="342"/>
      <c r="G64" s="342"/>
      <c r="H64" s="342"/>
      <c r="I64" s="342"/>
      <c r="J64" s="342"/>
      <c r="K64" s="342"/>
      <c r="L64" s="342"/>
      <c r="M64" s="342"/>
      <c r="N64" s="342"/>
      <c r="O64" s="342"/>
      <c r="P64" s="343"/>
      <c r="Q64" s="102"/>
    </row>
    <row r="65" spans="1:19" x14ac:dyDescent="0.2">
      <c r="A65" s="102"/>
      <c r="B65" s="341"/>
      <c r="C65" s="342"/>
      <c r="D65" s="342"/>
      <c r="E65" s="342"/>
      <c r="F65" s="342"/>
      <c r="G65" s="342"/>
      <c r="H65" s="342"/>
      <c r="I65" s="342"/>
      <c r="J65" s="342"/>
      <c r="K65" s="342"/>
      <c r="L65" s="342"/>
      <c r="M65" s="342"/>
      <c r="N65" s="342"/>
      <c r="O65" s="342"/>
      <c r="P65" s="343"/>
      <c r="Q65" s="102"/>
    </row>
    <row r="66" spans="1:19" x14ac:dyDescent="0.2">
      <c r="A66" s="102"/>
      <c r="B66" s="341"/>
      <c r="C66" s="342"/>
      <c r="D66" s="342"/>
      <c r="E66" s="342"/>
      <c r="F66" s="342"/>
      <c r="G66" s="342"/>
      <c r="H66" s="342"/>
      <c r="I66" s="342"/>
      <c r="J66" s="342"/>
      <c r="K66" s="342"/>
      <c r="L66" s="342"/>
      <c r="M66" s="342"/>
      <c r="N66" s="342"/>
      <c r="O66" s="342"/>
      <c r="P66" s="343"/>
      <c r="Q66" s="102"/>
    </row>
    <row r="67" spans="1:19" ht="13.5" thickBot="1" x14ac:dyDescent="0.25">
      <c r="A67" s="102"/>
      <c r="B67" s="344"/>
      <c r="C67" s="345"/>
      <c r="D67" s="345"/>
      <c r="E67" s="345"/>
      <c r="F67" s="345"/>
      <c r="G67" s="345"/>
      <c r="H67" s="345"/>
      <c r="I67" s="345"/>
      <c r="J67" s="345"/>
      <c r="K67" s="345"/>
      <c r="L67" s="345"/>
      <c r="M67" s="345"/>
      <c r="N67" s="345"/>
      <c r="O67" s="345"/>
      <c r="P67" s="346"/>
      <c r="Q67" s="102"/>
    </row>
    <row r="68" spans="1:19" s="53" customFormat="1" ht="4.5" customHeight="1" thickBot="1" x14ac:dyDescent="0.25">
      <c r="A68" s="347"/>
      <c r="B68" s="347"/>
      <c r="C68" s="347"/>
      <c r="D68" s="347"/>
      <c r="E68" s="347"/>
      <c r="F68" s="347"/>
      <c r="G68" s="347"/>
      <c r="H68" s="347"/>
      <c r="I68" s="347"/>
      <c r="J68" s="347"/>
      <c r="K68" s="347"/>
      <c r="L68" s="347"/>
      <c r="M68" s="347"/>
      <c r="N68" s="347"/>
      <c r="O68" s="347"/>
      <c r="P68" s="347"/>
      <c r="Q68" s="347"/>
      <c r="S68" s="101"/>
    </row>
    <row r="69" spans="1:19" ht="17.25" customHeight="1" x14ac:dyDescent="0.2">
      <c r="A69" s="52"/>
      <c r="B69" s="335" t="s">
        <v>5</v>
      </c>
      <c r="C69" s="332" t="s">
        <v>180</v>
      </c>
      <c r="D69" s="333"/>
      <c r="E69" s="333"/>
      <c r="F69" s="333"/>
      <c r="G69" s="333"/>
      <c r="H69" s="333"/>
      <c r="I69" s="333"/>
      <c r="J69" s="333"/>
      <c r="K69" s="333"/>
      <c r="L69" s="333"/>
      <c r="M69" s="333"/>
      <c r="N69" s="333"/>
      <c r="O69" s="333"/>
      <c r="P69" s="334"/>
      <c r="Q69" s="52"/>
    </row>
    <row r="70" spans="1:19" ht="90" customHeight="1" x14ac:dyDescent="0.2">
      <c r="A70" s="52"/>
      <c r="B70" s="336"/>
      <c r="C70" s="323" t="s">
        <v>265</v>
      </c>
      <c r="D70" s="324"/>
      <c r="E70" s="324"/>
      <c r="F70" s="324"/>
      <c r="G70" s="324"/>
      <c r="H70" s="324"/>
      <c r="I70" s="324"/>
      <c r="J70" s="324"/>
      <c r="K70" s="324"/>
      <c r="L70" s="324"/>
      <c r="M70" s="324"/>
      <c r="N70" s="324"/>
      <c r="O70" s="324"/>
      <c r="P70" s="325"/>
      <c r="Q70" s="52"/>
    </row>
    <row r="71" spans="1:19" ht="22.5" customHeight="1" x14ac:dyDescent="0.2">
      <c r="A71" s="52"/>
      <c r="B71" s="336"/>
      <c r="C71" s="326" t="s">
        <v>181</v>
      </c>
      <c r="D71" s="327"/>
      <c r="E71" s="327"/>
      <c r="F71" s="327"/>
      <c r="G71" s="327"/>
      <c r="H71" s="327"/>
      <c r="I71" s="327"/>
      <c r="J71" s="327"/>
      <c r="K71" s="327"/>
      <c r="L71" s="327"/>
      <c r="M71" s="327"/>
      <c r="N71" s="327"/>
      <c r="O71" s="327"/>
      <c r="P71" s="328"/>
      <c r="Q71" s="52"/>
    </row>
    <row r="72" spans="1:19" ht="90" customHeight="1" x14ac:dyDescent="0.2">
      <c r="A72" s="52"/>
      <c r="B72" s="336"/>
      <c r="C72" s="323" t="s">
        <v>266</v>
      </c>
      <c r="D72" s="324"/>
      <c r="E72" s="324"/>
      <c r="F72" s="324"/>
      <c r="G72" s="324"/>
      <c r="H72" s="324"/>
      <c r="I72" s="324"/>
      <c r="J72" s="324"/>
      <c r="K72" s="324"/>
      <c r="L72" s="324"/>
      <c r="M72" s="324"/>
      <c r="N72" s="324"/>
      <c r="O72" s="324"/>
      <c r="P72" s="325"/>
      <c r="Q72" s="52"/>
    </row>
    <row r="73" spans="1:19" ht="18" customHeight="1" x14ac:dyDescent="0.2">
      <c r="A73" s="52"/>
      <c r="B73" s="336"/>
      <c r="C73" s="326" t="s">
        <v>182</v>
      </c>
      <c r="D73" s="327"/>
      <c r="E73" s="327"/>
      <c r="F73" s="327"/>
      <c r="G73" s="327"/>
      <c r="H73" s="327"/>
      <c r="I73" s="327"/>
      <c r="J73" s="327"/>
      <c r="K73" s="327"/>
      <c r="L73" s="327"/>
      <c r="M73" s="327"/>
      <c r="N73" s="327"/>
      <c r="O73" s="327"/>
      <c r="P73" s="328"/>
      <c r="Q73" s="52"/>
    </row>
    <row r="74" spans="1:19" ht="90" customHeight="1" x14ac:dyDescent="0.2">
      <c r="A74" s="52"/>
      <c r="B74" s="336"/>
      <c r="C74" s="323" t="s">
        <v>267</v>
      </c>
      <c r="D74" s="324"/>
      <c r="E74" s="324"/>
      <c r="F74" s="324"/>
      <c r="G74" s="324"/>
      <c r="H74" s="324"/>
      <c r="I74" s="324"/>
      <c r="J74" s="324"/>
      <c r="K74" s="324"/>
      <c r="L74" s="324"/>
      <c r="M74" s="324"/>
      <c r="N74" s="324"/>
      <c r="O74" s="324"/>
      <c r="P74" s="325"/>
      <c r="Q74" s="52"/>
    </row>
    <row r="75" spans="1:19" ht="17.25" customHeight="1" x14ac:dyDescent="0.2">
      <c r="A75" s="52"/>
      <c r="B75" s="336"/>
      <c r="C75" s="326" t="s">
        <v>183</v>
      </c>
      <c r="D75" s="327"/>
      <c r="E75" s="327"/>
      <c r="F75" s="327"/>
      <c r="G75" s="327"/>
      <c r="H75" s="327"/>
      <c r="I75" s="327"/>
      <c r="J75" s="327"/>
      <c r="K75" s="327"/>
      <c r="L75" s="327"/>
      <c r="M75" s="327"/>
      <c r="N75" s="327"/>
      <c r="O75" s="327"/>
      <c r="P75" s="328"/>
      <c r="Q75" s="52"/>
    </row>
    <row r="76" spans="1:19" ht="90" customHeight="1" thickBot="1" x14ac:dyDescent="0.25">
      <c r="A76" s="52"/>
      <c r="B76" s="337"/>
      <c r="C76" s="329" t="s">
        <v>270</v>
      </c>
      <c r="D76" s="330"/>
      <c r="E76" s="330"/>
      <c r="F76" s="330"/>
      <c r="G76" s="330"/>
      <c r="H76" s="330"/>
      <c r="I76" s="330"/>
      <c r="J76" s="330"/>
      <c r="K76" s="330"/>
      <c r="L76" s="330"/>
      <c r="M76" s="330"/>
      <c r="N76" s="330"/>
      <c r="O76" s="330"/>
      <c r="P76" s="331"/>
      <c r="Q76" s="52"/>
    </row>
    <row r="77" spans="1:19" ht="30.75" customHeight="1" thickBot="1" x14ac:dyDescent="0.25">
      <c r="A77" s="52"/>
      <c r="B77" s="136" t="s">
        <v>63</v>
      </c>
      <c r="C77" s="318" t="s">
        <v>197</v>
      </c>
      <c r="D77" s="319"/>
      <c r="E77" s="319"/>
      <c r="F77" s="319"/>
      <c r="G77" s="319"/>
      <c r="H77" s="319"/>
      <c r="I77" s="319"/>
      <c r="J77" s="319"/>
      <c r="K77" s="319"/>
      <c r="L77" s="319"/>
      <c r="M77" s="319"/>
      <c r="N77" s="319"/>
      <c r="O77" s="319"/>
      <c r="P77" s="320"/>
      <c r="Q77" s="52"/>
    </row>
    <row r="78" spans="1:19" ht="27.75" customHeight="1" thickBot="1" x14ac:dyDescent="0.25">
      <c r="A78" s="52"/>
      <c r="B78" s="136" t="s">
        <v>84</v>
      </c>
      <c r="C78" s="321" t="s">
        <v>85</v>
      </c>
      <c r="D78" s="321"/>
      <c r="E78" s="321"/>
      <c r="F78" s="321"/>
      <c r="G78" s="321"/>
      <c r="H78" s="321"/>
      <c r="I78" s="321"/>
      <c r="J78" s="321"/>
      <c r="K78" s="321"/>
      <c r="L78" s="321"/>
      <c r="M78" s="321"/>
      <c r="N78" s="321"/>
      <c r="O78" s="321"/>
      <c r="P78" s="322"/>
      <c r="Q78" s="52"/>
    </row>
    <row r="81" spans="3:19" x14ac:dyDescent="0.2">
      <c r="C81" s="55"/>
      <c r="J81" s="146"/>
    </row>
    <row r="82" spans="3:19" hidden="1" x14ac:dyDescent="0.2">
      <c r="C82" s="49">
        <v>2018</v>
      </c>
    </row>
    <row r="83" spans="3:19" hidden="1" x14ac:dyDescent="0.2">
      <c r="C83" s="49">
        <v>2019</v>
      </c>
    </row>
    <row r="89" spans="3:19" s="50" customFormat="1" x14ac:dyDescent="0.2">
      <c r="S89" s="99"/>
    </row>
    <row r="90" spans="3:19" s="50" customFormat="1" x14ac:dyDescent="0.2">
      <c r="S90" s="99"/>
    </row>
    <row r="91" spans="3:19" s="50" customFormat="1" x14ac:dyDescent="0.2">
      <c r="S91" s="99"/>
    </row>
    <row r="92" spans="3:19" s="50" customFormat="1" x14ac:dyDescent="0.2">
      <c r="S92" s="99"/>
    </row>
    <row r="93" spans="3:19" s="50" customFormat="1" x14ac:dyDescent="0.2">
      <c r="S93" s="99"/>
    </row>
    <row r="94" spans="3:19" s="50" customFormat="1" x14ac:dyDescent="0.2">
      <c r="S94" s="99"/>
    </row>
    <row r="95" spans="3:19" s="50" customFormat="1" x14ac:dyDescent="0.2">
      <c r="D95" s="119"/>
      <c r="E95" s="119"/>
      <c r="F95" s="119"/>
      <c r="G95" s="119"/>
      <c r="H95" s="119"/>
      <c r="I95" s="119"/>
      <c r="S95" s="99"/>
    </row>
    <row r="96" spans="3:19" s="50" customFormat="1" x14ac:dyDescent="0.2">
      <c r="D96" s="119"/>
      <c r="E96" s="119"/>
      <c r="F96" s="119"/>
      <c r="G96" s="119"/>
      <c r="H96" s="119"/>
      <c r="I96" s="119"/>
      <c r="S96" s="99"/>
    </row>
    <row r="97" spans="2:19" s="50" customFormat="1" x14ac:dyDescent="0.2">
      <c r="B97" s="119"/>
      <c r="C97" s="119"/>
      <c r="D97" s="119"/>
      <c r="E97" s="119"/>
      <c r="F97" s="119"/>
      <c r="G97" s="119"/>
      <c r="H97" s="119"/>
      <c r="I97" s="119"/>
      <c r="S97" s="99"/>
    </row>
    <row r="98" spans="2:19" s="50" customFormat="1" x14ac:dyDescent="0.2">
      <c r="B98" s="119"/>
      <c r="C98" s="119"/>
      <c r="D98" s="119"/>
      <c r="E98" s="119"/>
      <c r="F98" s="119"/>
      <c r="G98" s="119"/>
      <c r="H98" s="119"/>
      <c r="I98" s="119"/>
      <c r="S98" s="99"/>
    </row>
    <row r="99" spans="2:19" s="50" customFormat="1" x14ac:dyDescent="0.2">
      <c r="B99" s="119"/>
      <c r="C99" s="119"/>
      <c r="D99" s="119"/>
      <c r="E99" s="119"/>
      <c r="F99" s="119"/>
      <c r="G99" s="119"/>
      <c r="H99" s="119"/>
      <c r="I99" s="119"/>
      <c r="S99" s="99"/>
    </row>
    <row r="100" spans="2:19" s="50" customFormat="1" x14ac:dyDescent="0.2">
      <c r="B100" s="119"/>
      <c r="C100" s="119"/>
      <c r="D100" s="119"/>
      <c r="E100" s="119"/>
      <c r="F100" s="119"/>
      <c r="G100" s="119"/>
      <c r="H100" s="119"/>
      <c r="I100" s="119"/>
      <c r="K100" s="119"/>
      <c r="L100" s="119"/>
      <c r="M100" s="119"/>
      <c r="N100" s="119"/>
      <c r="O100" s="119"/>
      <c r="P100" s="119"/>
      <c r="S100" s="99"/>
    </row>
    <row r="101" spans="2:19" s="50" customFormat="1" x14ac:dyDescent="0.2">
      <c r="B101" s="119"/>
      <c r="C101" s="119"/>
      <c r="D101" s="119"/>
      <c r="E101" s="119"/>
      <c r="F101" s="119"/>
      <c r="G101" s="119"/>
      <c r="H101" s="119"/>
      <c r="I101" s="119"/>
      <c r="K101" s="119"/>
      <c r="L101" s="119"/>
      <c r="M101" s="119"/>
      <c r="N101" s="119"/>
      <c r="O101" s="119"/>
      <c r="P101" s="119"/>
      <c r="S101" s="99"/>
    </row>
    <row r="102" spans="2:19" s="50" customFormat="1" x14ac:dyDescent="0.2">
      <c r="B102" s="119"/>
      <c r="C102" s="119"/>
      <c r="D102" s="119"/>
      <c r="E102" s="119"/>
      <c r="F102" s="119"/>
      <c r="G102" s="119"/>
      <c r="H102" s="119"/>
      <c r="I102" s="119"/>
      <c r="K102" s="119"/>
      <c r="L102" s="119"/>
      <c r="M102" s="119"/>
      <c r="N102" s="119"/>
      <c r="O102" s="119"/>
      <c r="P102" s="119"/>
      <c r="S102" s="99"/>
    </row>
    <row r="103" spans="2:19" s="50" customFormat="1" x14ac:dyDescent="0.2">
      <c r="B103" s="119"/>
      <c r="C103" s="119"/>
      <c r="D103" s="119"/>
      <c r="E103" s="119"/>
      <c r="F103" s="119"/>
      <c r="G103" s="119"/>
      <c r="H103" s="119"/>
      <c r="I103" s="119"/>
      <c r="K103" s="119"/>
      <c r="L103" s="119"/>
      <c r="M103" s="119"/>
      <c r="N103" s="119"/>
      <c r="O103" s="119"/>
      <c r="P103" s="119"/>
      <c r="Q103" s="56" t="s">
        <v>69</v>
      </c>
      <c r="S103" s="99"/>
    </row>
    <row r="104" spans="2:19" s="50" customFormat="1" x14ac:dyDescent="0.2">
      <c r="B104" s="120"/>
      <c r="C104" s="120"/>
      <c r="D104" s="119"/>
      <c r="E104" s="119"/>
      <c r="F104" s="119"/>
      <c r="G104" s="119"/>
      <c r="H104" s="119"/>
      <c r="I104" s="119"/>
      <c r="K104" s="119"/>
      <c r="L104" s="119"/>
      <c r="O104" s="119"/>
      <c r="P104" s="119"/>
      <c r="Q104" s="56" t="s">
        <v>70</v>
      </c>
      <c r="S104" s="99"/>
    </row>
    <row r="105" spans="2:19" s="50" customFormat="1" x14ac:dyDescent="0.2">
      <c r="B105" s="120"/>
      <c r="C105" s="120"/>
      <c r="D105" s="119"/>
      <c r="E105" s="119"/>
      <c r="F105" s="119"/>
      <c r="G105" s="119"/>
      <c r="H105" s="119"/>
      <c r="I105" s="119"/>
      <c r="K105" s="119"/>
      <c r="L105" s="119"/>
      <c r="O105" s="119"/>
      <c r="P105" s="119"/>
      <c r="Q105" s="56" t="s">
        <v>72</v>
      </c>
      <c r="S105" s="99"/>
    </row>
    <row r="106" spans="2:19" s="50" customFormat="1" x14ac:dyDescent="0.2">
      <c r="B106" s="120"/>
      <c r="C106" s="120"/>
      <c r="D106" s="119"/>
      <c r="E106" s="119"/>
      <c r="F106" s="119"/>
      <c r="G106" s="119"/>
      <c r="H106" s="119"/>
      <c r="I106" s="119"/>
      <c r="K106" s="119"/>
      <c r="L106" s="119"/>
      <c r="O106" s="119"/>
      <c r="P106" s="119"/>
      <c r="Q106" s="56" t="s">
        <v>71</v>
      </c>
      <c r="S106" s="99"/>
    </row>
    <row r="107" spans="2:19" s="50" customFormat="1" x14ac:dyDescent="0.2">
      <c r="B107" s="119"/>
      <c r="C107" s="120"/>
      <c r="D107" s="119"/>
      <c r="E107" s="119"/>
      <c r="F107" s="119"/>
      <c r="G107" s="119"/>
      <c r="H107" s="119"/>
      <c r="I107" s="119"/>
      <c r="K107" s="119"/>
      <c r="L107" s="119"/>
      <c r="M107" s="120"/>
      <c r="N107" s="119"/>
      <c r="O107" s="119"/>
      <c r="P107" s="119"/>
      <c r="Q107" s="56" t="s">
        <v>73</v>
      </c>
      <c r="S107" s="99"/>
    </row>
    <row r="108" spans="2:19" s="50" customFormat="1" x14ac:dyDescent="0.2">
      <c r="B108" s="119"/>
      <c r="C108" s="120"/>
      <c r="D108" s="119"/>
      <c r="E108" s="119"/>
      <c r="F108" s="119"/>
      <c r="G108" s="119"/>
      <c r="H108" s="119"/>
      <c r="I108" s="119"/>
      <c r="K108" s="119"/>
      <c r="L108" s="119"/>
      <c r="M108" s="119"/>
      <c r="N108" s="119" t="s">
        <v>67</v>
      </c>
      <c r="O108" s="119"/>
      <c r="P108" s="119"/>
      <c r="Q108" s="56" t="s">
        <v>74</v>
      </c>
      <c r="S108" s="99"/>
    </row>
    <row r="109" spans="2:19" s="50" customFormat="1" x14ac:dyDescent="0.2">
      <c r="B109" s="119"/>
      <c r="C109" s="120"/>
      <c r="D109" s="119"/>
      <c r="E109" s="119"/>
      <c r="F109" s="119"/>
      <c r="G109" s="119"/>
      <c r="H109" s="119"/>
      <c r="I109" s="119"/>
      <c r="K109" s="119"/>
      <c r="L109" s="119"/>
      <c r="M109" s="119"/>
      <c r="N109" s="119"/>
      <c r="O109" s="119"/>
      <c r="P109" s="119"/>
      <c r="S109" s="99"/>
    </row>
    <row r="110" spans="2:19" s="50" customFormat="1" x14ac:dyDescent="0.2">
      <c r="B110" s="119"/>
      <c r="C110" s="120"/>
      <c r="D110" s="119"/>
      <c r="E110" s="119"/>
      <c r="F110" s="119"/>
      <c r="G110" s="119"/>
      <c r="H110" s="119"/>
      <c r="I110" s="119"/>
      <c r="K110" s="119"/>
      <c r="L110" s="119"/>
      <c r="M110" s="119"/>
      <c r="N110" s="119"/>
      <c r="O110" s="119"/>
      <c r="P110" s="119"/>
      <c r="S110" s="99"/>
    </row>
    <row r="111" spans="2:19" s="50" customFormat="1" x14ac:dyDescent="0.2">
      <c r="B111" s="119"/>
      <c r="C111" s="119"/>
      <c r="D111" s="119"/>
      <c r="E111" s="119"/>
      <c r="F111" s="119"/>
      <c r="G111" s="119"/>
      <c r="H111" s="119"/>
      <c r="I111" s="119"/>
      <c r="K111" s="119"/>
      <c r="L111" s="119"/>
      <c r="M111" s="119"/>
      <c r="N111" s="119"/>
      <c r="O111" s="119"/>
      <c r="P111" s="119"/>
      <c r="S111" s="99"/>
    </row>
    <row r="112" spans="2:19" s="50" customFormat="1" x14ac:dyDescent="0.2">
      <c r="B112" s="119"/>
      <c r="C112" s="119"/>
      <c r="D112" s="119"/>
      <c r="E112" s="119"/>
      <c r="F112" s="119"/>
      <c r="G112" s="119"/>
      <c r="H112" s="119"/>
      <c r="I112" s="119"/>
      <c r="K112" s="119"/>
      <c r="L112" s="119"/>
      <c r="M112" s="119"/>
      <c r="N112" s="119"/>
      <c r="O112" s="119"/>
      <c r="P112" s="119"/>
      <c r="S112" s="99"/>
    </row>
    <row r="113" spans="2:19" s="50" customFormat="1" x14ac:dyDescent="0.2">
      <c r="B113" s="119"/>
      <c r="C113" s="119"/>
      <c r="D113" s="119"/>
      <c r="E113" s="119"/>
      <c r="F113" s="119"/>
      <c r="G113" s="119"/>
      <c r="H113" s="119"/>
      <c r="I113" s="119"/>
      <c r="K113" s="119"/>
      <c r="L113" s="119"/>
      <c r="M113" s="119"/>
      <c r="N113" s="119"/>
      <c r="O113" s="119"/>
      <c r="P113" s="119"/>
      <c r="Q113" s="56">
        <v>2015</v>
      </c>
      <c r="S113" s="99"/>
    </row>
    <row r="114" spans="2:19" s="50" customFormat="1" ht="12.75" customHeight="1" x14ac:dyDescent="0.2">
      <c r="B114" s="119"/>
      <c r="C114" s="119"/>
      <c r="D114" s="119"/>
      <c r="E114" s="119"/>
      <c r="F114" s="119"/>
      <c r="G114" s="119"/>
      <c r="H114" s="119"/>
      <c r="I114" s="119"/>
      <c r="Q114" s="56">
        <v>2016</v>
      </c>
      <c r="S114" s="99"/>
    </row>
    <row r="115" spans="2:19" s="50" customFormat="1" x14ac:dyDescent="0.2">
      <c r="B115" s="119"/>
      <c r="C115" s="119"/>
      <c r="D115" s="119"/>
      <c r="E115" s="119"/>
      <c r="F115" s="119"/>
      <c r="G115" s="119"/>
      <c r="H115" s="119"/>
      <c r="I115" s="119"/>
      <c r="Q115" s="56">
        <v>2017</v>
      </c>
      <c r="S115" s="99"/>
    </row>
    <row r="116" spans="2:19" s="50" customFormat="1" x14ac:dyDescent="0.2">
      <c r="C116" s="119"/>
      <c r="H116" s="119"/>
      <c r="I116" s="119"/>
      <c r="Q116" s="56">
        <v>2018</v>
      </c>
      <c r="S116" s="99"/>
    </row>
    <row r="117" spans="2:19" s="50" customFormat="1" x14ac:dyDescent="0.2">
      <c r="C117" s="119"/>
      <c r="H117" s="119"/>
      <c r="I117" s="119"/>
      <c r="S117" s="99"/>
    </row>
    <row r="118" spans="2:19" s="50" customFormat="1" x14ac:dyDescent="0.2">
      <c r="C118" s="119"/>
      <c r="H118" s="119"/>
      <c r="I118" s="119"/>
      <c r="S118" s="99"/>
    </row>
    <row r="119" spans="2:19" s="50" customFormat="1" x14ac:dyDescent="0.2">
      <c r="B119" s="58"/>
      <c r="C119" s="119"/>
      <c r="H119" s="119"/>
      <c r="I119" s="119"/>
      <c r="S119" s="99"/>
    </row>
    <row r="120" spans="2:19" s="50" customFormat="1" x14ac:dyDescent="0.2">
      <c r="B120" s="58"/>
      <c r="C120" s="119"/>
      <c r="H120" s="119"/>
      <c r="I120" s="119"/>
      <c r="S120" s="99"/>
    </row>
    <row r="121" spans="2:19" s="50" customFormat="1" x14ac:dyDescent="0.2">
      <c r="B121" s="58"/>
      <c r="C121" s="119"/>
      <c r="H121" s="119"/>
      <c r="I121" s="119"/>
      <c r="S121" s="99"/>
    </row>
    <row r="122" spans="2:19" s="50" customFormat="1" x14ac:dyDescent="0.2">
      <c r="B122" s="58"/>
      <c r="C122" s="119"/>
      <c r="H122" s="119"/>
      <c r="I122" s="119"/>
      <c r="S122" s="99"/>
    </row>
    <row r="123" spans="2:19" s="50" customFormat="1" x14ac:dyDescent="0.2">
      <c r="B123" s="58"/>
      <c r="C123" s="119"/>
      <c r="H123" s="119"/>
      <c r="I123" s="119"/>
      <c r="S123" s="99"/>
    </row>
    <row r="124" spans="2:19" s="50" customFormat="1" x14ac:dyDescent="0.2">
      <c r="B124" s="58"/>
      <c r="C124" s="119"/>
      <c r="H124" s="119"/>
      <c r="I124" s="119"/>
      <c r="S124" s="99"/>
    </row>
    <row r="125" spans="2:19" s="50" customFormat="1" x14ac:dyDescent="0.2">
      <c r="B125" s="58"/>
      <c r="C125" s="119"/>
      <c r="H125" s="119"/>
      <c r="I125" s="119"/>
      <c r="S125" s="99"/>
    </row>
    <row r="126" spans="2:19" s="50" customFormat="1" x14ac:dyDescent="0.2">
      <c r="B126" s="59"/>
      <c r="C126" s="119"/>
      <c r="H126" s="119"/>
      <c r="I126" s="119"/>
      <c r="S126" s="99"/>
    </row>
    <row r="127" spans="2:19" s="50" customFormat="1" x14ac:dyDescent="0.2">
      <c r="B127" s="59"/>
      <c r="C127" s="119"/>
      <c r="H127" s="119"/>
      <c r="I127" s="119"/>
      <c r="S127" s="99"/>
    </row>
    <row r="128" spans="2:19" s="50" customFormat="1" x14ac:dyDescent="0.2">
      <c r="C128" s="119"/>
      <c r="H128" s="119"/>
      <c r="I128" s="119"/>
      <c r="S128" s="99"/>
    </row>
    <row r="129" spans="2:19" s="50" customFormat="1" x14ac:dyDescent="0.2">
      <c r="B129" s="162" t="s">
        <v>252</v>
      </c>
      <c r="C129" s="119"/>
      <c r="F129" s="119"/>
      <c r="I129" s="119"/>
      <c r="S129" s="99"/>
    </row>
    <row r="130" spans="2:19" s="50" customFormat="1" x14ac:dyDescent="0.2">
      <c r="B130" s="162" t="s">
        <v>253</v>
      </c>
      <c r="C130" s="119"/>
      <c r="F130" s="119"/>
      <c r="I130" s="119"/>
      <c r="S130" s="99"/>
    </row>
    <row r="131" spans="2:19" s="50" customFormat="1" x14ac:dyDescent="0.2">
      <c r="B131" s="162" t="s">
        <v>254</v>
      </c>
      <c r="C131" s="119"/>
      <c r="F131" s="119"/>
      <c r="I131" s="51"/>
      <c r="J131" s="51"/>
      <c r="K131" s="51"/>
      <c r="S131" s="99"/>
    </row>
    <row r="132" spans="2:19" s="50" customFormat="1" x14ac:dyDescent="0.2">
      <c r="B132" s="162" t="s">
        <v>255</v>
      </c>
      <c r="C132" s="119"/>
      <c r="F132" s="119"/>
      <c r="G132" s="119"/>
      <c r="H132" s="51"/>
      <c r="I132" s="51"/>
      <c r="J132" s="51"/>
      <c r="K132" s="51"/>
      <c r="S132" s="99"/>
    </row>
    <row r="133" spans="2:19" s="50" customFormat="1" x14ac:dyDescent="0.2">
      <c r="B133" s="163" t="s">
        <v>256</v>
      </c>
      <c r="C133" s="119"/>
      <c r="F133" s="119"/>
      <c r="G133" s="119"/>
      <c r="H133" s="51"/>
      <c r="I133" s="51"/>
      <c r="J133" s="51"/>
      <c r="K133" s="51"/>
      <c r="S133" s="99"/>
    </row>
    <row r="134" spans="2:19" s="50" customFormat="1" x14ac:dyDescent="0.2">
      <c r="B134" s="60"/>
      <c r="C134" s="119"/>
      <c r="F134" s="119"/>
      <c r="G134" s="119"/>
      <c r="H134" s="51"/>
      <c r="I134" s="51"/>
      <c r="J134" s="51"/>
      <c r="K134" s="51"/>
      <c r="S134" s="99"/>
    </row>
    <row r="135" spans="2:19" s="50" customFormat="1" x14ac:dyDescent="0.2">
      <c r="B135" s="60"/>
      <c r="C135" s="119"/>
      <c r="F135" s="119"/>
      <c r="G135" s="119"/>
      <c r="H135" s="51"/>
      <c r="I135" s="51"/>
      <c r="J135" s="51"/>
      <c r="K135" s="51"/>
      <c r="S135" s="99"/>
    </row>
    <row r="136" spans="2:19" s="50" customFormat="1" x14ac:dyDescent="0.2">
      <c r="B136" s="60"/>
      <c r="C136" s="119"/>
      <c r="F136" s="119"/>
      <c r="G136" s="119"/>
      <c r="H136" s="51"/>
      <c r="I136" s="51"/>
      <c r="J136" s="51"/>
      <c r="K136" s="51"/>
      <c r="S136" s="99"/>
    </row>
    <row r="137" spans="2:19" s="50" customFormat="1" x14ac:dyDescent="0.2">
      <c r="B137" s="58"/>
      <c r="C137" s="119"/>
      <c r="F137" s="119"/>
      <c r="G137" s="119"/>
      <c r="H137" s="51"/>
      <c r="I137" s="51"/>
      <c r="J137" s="51"/>
      <c r="K137" s="51"/>
      <c r="S137" s="99"/>
    </row>
    <row r="138" spans="2:19" s="52" customFormat="1" x14ac:dyDescent="0.2">
      <c r="B138" s="58"/>
      <c r="C138" s="119"/>
      <c r="F138" s="119"/>
      <c r="G138" s="119"/>
      <c r="H138" s="51"/>
      <c r="I138" s="51"/>
      <c r="J138" s="51"/>
      <c r="K138" s="51"/>
      <c r="S138" s="102"/>
    </row>
    <row r="139" spans="2:19" s="52" customFormat="1" x14ac:dyDescent="0.2">
      <c r="B139" s="50" t="s">
        <v>29</v>
      </c>
      <c r="C139" s="119"/>
      <c r="F139" s="119"/>
      <c r="G139" s="119"/>
      <c r="H139" s="51"/>
      <c r="I139" s="51"/>
      <c r="J139" s="51"/>
      <c r="K139" s="51"/>
      <c r="S139" s="102"/>
    </row>
    <row r="140" spans="2:19" s="52" customFormat="1" x14ac:dyDescent="0.2">
      <c r="B140" s="57" t="s">
        <v>55</v>
      </c>
      <c r="C140" s="119"/>
      <c r="F140" s="119"/>
      <c r="G140" s="119"/>
      <c r="H140" s="51"/>
      <c r="I140" s="51"/>
      <c r="J140" s="51"/>
      <c r="K140" s="51"/>
      <c r="S140" s="102"/>
    </row>
    <row r="141" spans="2:19" s="52" customFormat="1" x14ac:dyDescent="0.2">
      <c r="B141" s="57" t="s">
        <v>166</v>
      </c>
      <c r="C141" s="119"/>
      <c r="F141" s="119"/>
      <c r="G141" s="119"/>
      <c r="H141" s="51"/>
      <c r="I141" s="51"/>
      <c r="J141" s="51"/>
      <c r="K141" s="51"/>
      <c r="S141" s="102"/>
    </row>
    <row r="142" spans="2:19" s="52" customFormat="1" x14ac:dyDescent="0.2">
      <c r="B142" s="57" t="s">
        <v>39</v>
      </c>
      <c r="C142" s="119"/>
      <c r="F142" s="119"/>
      <c r="G142" s="119"/>
      <c r="H142" s="51"/>
      <c r="I142" s="51"/>
      <c r="J142" s="51"/>
      <c r="K142" s="51"/>
      <c r="S142" s="102"/>
    </row>
    <row r="143" spans="2:19" s="52" customFormat="1" x14ac:dyDescent="0.2">
      <c r="B143" s="57" t="s">
        <v>172</v>
      </c>
      <c r="C143" s="119"/>
      <c r="F143" s="119"/>
      <c r="G143" s="119"/>
      <c r="H143" s="51"/>
      <c r="I143" s="51"/>
      <c r="J143" s="51"/>
      <c r="K143" s="51"/>
      <c r="S143" s="102"/>
    </row>
    <row r="144" spans="2:19" s="52" customFormat="1" x14ac:dyDescent="0.2">
      <c r="B144" s="57" t="s">
        <v>112</v>
      </c>
      <c r="C144" s="119"/>
      <c r="F144" s="119"/>
      <c r="G144" s="119"/>
      <c r="J144" s="51"/>
      <c r="K144" s="51"/>
      <c r="S144" s="102"/>
    </row>
    <row r="145" spans="2:19" s="52" customFormat="1" x14ac:dyDescent="0.2">
      <c r="B145" s="57" t="s">
        <v>174</v>
      </c>
      <c r="C145" s="119"/>
      <c r="F145" s="119"/>
      <c r="G145" s="119"/>
      <c r="S145" s="102"/>
    </row>
    <row r="146" spans="2:19" s="52" customFormat="1" x14ac:dyDescent="0.2">
      <c r="B146" s="57" t="s">
        <v>53</v>
      </c>
      <c r="C146" s="119"/>
      <c r="F146" s="119"/>
      <c r="G146" s="119"/>
      <c r="S146" s="102"/>
    </row>
    <row r="147" spans="2:19" s="52" customFormat="1" x14ac:dyDescent="0.2">
      <c r="B147" s="57" t="s">
        <v>163</v>
      </c>
      <c r="C147" s="119"/>
      <c r="F147" s="119"/>
      <c r="G147" s="119"/>
      <c r="S147" s="102"/>
    </row>
    <row r="148" spans="2:19" s="52" customFormat="1" x14ac:dyDescent="0.2">
      <c r="B148" s="57" t="s">
        <v>167</v>
      </c>
      <c r="C148" s="119"/>
      <c r="F148" s="119"/>
      <c r="G148" s="119"/>
      <c r="S148" s="102"/>
    </row>
    <row r="149" spans="2:19" x14ac:dyDescent="0.2">
      <c r="B149" s="121" t="s">
        <v>188</v>
      </c>
      <c r="C149" s="119"/>
      <c r="F149" s="119"/>
      <c r="G149" s="119"/>
    </row>
    <row r="150" spans="2:19" x14ac:dyDescent="0.2">
      <c r="B150" s="57" t="s">
        <v>165</v>
      </c>
      <c r="C150" s="119"/>
      <c r="F150" s="119"/>
      <c r="G150" s="119"/>
    </row>
    <row r="151" spans="2:19" x14ac:dyDescent="0.2">
      <c r="B151" s="57" t="s">
        <v>170</v>
      </c>
      <c r="C151" s="119"/>
      <c r="F151" s="119"/>
      <c r="G151" s="119"/>
    </row>
    <row r="152" spans="2:19" x14ac:dyDescent="0.2">
      <c r="B152" s="57" t="s">
        <v>173</v>
      </c>
      <c r="C152" s="119"/>
      <c r="F152" s="119"/>
      <c r="G152" s="119"/>
    </row>
    <row r="153" spans="2:19" x14ac:dyDescent="0.2">
      <c r="B153" s="57" t="s">
        <v>171</v>
      </c>
      <c r="C153" s="119"/>
      <c r="F153" s="119"/>
      <c r="G153" s="119"/>
    </row>
    <row r="154" spans="2:19" x14ac:dyDescent="0.2">
      <c r="B154" s="57" t="s">
        <v>168</v>
      </c>
      <c r="C154" s="119"/>
      <c r="F154" s="119"/>
      <c r="G154" s="119"/>
    </row>
    <row r="155" spans="2:19" x14ac:dyDescent="0.2">
      <c r="B155" s="57" t="s">
        <v>161</v>
      </c>
      <c r="C155" s="119"/>
      <c r="F155" s="119"/>
      <c r="G155" s="119"/>
    </row>
    <row r="156" spans="2:19" x14ac:dyDescent="0.2">
      <c r="B156" s="57" t="s">
        <v>169</v>
      </c>
      <c r="C156" s="119"/>
    </row>
    <row r="157" spans="2:19" x14ac:dyDescent="0.2">
      <c r="B157" s="57" t="s">
        <v>162</v>
      </c>
      <c r="C157" s="119"/>
    </row>
    <row r="158" spans="2:19" x14ac:dyDescent="0.2">
      <c r="B158" s="57" t="s">
        <v>164</v>
      </c>
      <c r="C158" s="119"/>
    </row>
    <row r="159" spans="2:19" x14ac:dyDescent="0.2">
      <c r="B159" s="57" t="s">
        <v>46</v>
      </c>
      <c r="C159" s="119"/>
    </row>
    <row r="160" spans="2:19" x14ac:dyDescent="0.2">
      <c r="B160" s="57" t="s">
        <v>54</v>
      </c>
      <c r="C160" s="119"/>
    </row>
    <row r="161" spans="2:3" x14ac:dyDescent="0.2">
      <c r="B161" s="57" t="s">
        <v>45</v>
      </c>
      <c r="C161" s="119"/>
    </row>
    <row r="162" spans="2:3" x14ac:dyDescent="0.2">
      <c r="B162" s="57" t="s">
        <v>47</v>
      </c>
      <c r="C162" s="119"/>
    </row>
    <row r="163" spans="2:3" x14ac:dyDescent="0.2">
      <c r="B163" s="57" t="s">
        <v>113</v>
      </c>
      <c r="C163" s="119"/>
    </row>
    <row r="164" spans="2:3" x14ac:dyDescent="0.2">
      <c r="B164" s="57" t="s">
        <v>111</v>
      </c>
      <c r="C164" s="119"/>
    </row>
    <row r="165" spans="2:3" x14ac:dyDescent="0.2">
      <c r="B165" s="57" t="s">
        <v>40</v>
      </c>
      <c r="C165" s="119"/>
    </row>
    <row r="166" spans="2:3" x14ac:dyDescent="0.2">
      <c r="B166" s="57" t="s">
        <v>110</v>
      </c>
    </row>
    <row r="167" spans="2:3" x14ac:dyDescent="0.2">
      <c r="B167" s="50"/>
    </row>
    <row r="168" spans="2:3" x14ac:dyDescent="0.2">
      <c r="B168" s="50"/>
    </row>
    <row r="169" spans="2:3" x14ac:dyDescent="0.2">
      <c r="B169" s="50"/>
    </row>
    <row r="170" spans="2:3" x14ac:dyDescent="0.2">
      <c r="B170" s="50" t="s">
        <v>189</v>
      </c>
    </row>
    <row r="171" spans="2:3" x14ac:dyDescent="0.2">
      <c r="B171" s="56" t="s">
        <v>66</v>
      </c>
    </row>
    <row r="172" spans="2:3" x14ac:dyDescent="0.2">
      <c r="B172" s="56" t="s">
        <v>85</v>
      </c>
    </row>
    <row r="173" spans="2:3" x14ac:dyDescent="0.2">
      <c r="B173" s="50"/>
    </row>
    <row r="174" spans="2:3" x14ac:dyDescent="0.2">
      <c r="B174" s="58"/>
    </row>
    <row r="175" spans="2:3" x14ac:dyDescent="0.2">
      <c r="B175" s="58"/>
    </row>
    <row r="176" spans="2:3" x14ac:dyDescent="0.2">
      <c r="B176" s="61"/>
    </row>
    <row r="177" spans="2:2" x14ac:dyDescent="0.2">
      <c r="B177" s="61"/>
    </row>
    <row r="178" spans="2:2" x14ac:dyDescent="0.2">
      <c r="B178" s="61"/>
    </row>
    <row r="179" spans="2:2" x14ac:dyDescent="0.2">
      <c r="B179" s="61"/>
    </row>
    <row r="180" spans="2:2" x14ac:dyDescent="0.2">
      <c r="B180" s="61"/>
    </row>
  </sheetData>
  <sheetProtection sheet="1" objects="1" scenarios="1" formatColumns="0" formatRows="0"/>
  <mergeCells count="78">
    <mergeCell ref="B2:B5"/>
    <mergeCell ref="C2:M2"/>
    <mergeCell ref="N2:P2"/>
    <mergeCell ref="C3:M3"/>
    <mergeCell ref="N3:P3"/>
    <mergeCell ref="C4:M4"/>
    <mergeCell ref="N4:P4"/>
    <mergeCell ref="C5:M5"/>
    <mergeCell ref="N5:P5"/>
    <mergeCell ref="B7:P8"/>
    <mergeCell ref="B9:P9"/>
    <mergeCell ref="J10:M10"/>
    <mergeCell ref="N10:P10"/>
    <mergeCell ref="C10:I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69:P69"/>
    <mergeCell ref="B69:B76"/>
    <mergeCell ref="B52:P67"/>
    <mergeCell ref="A68:Q68"/>
    <mergeCell ref="C44:G44"/>
    <mergeCell ref="H44:L44"/>
    <mergeCell ref="M44:P44"/>
    <mergeCell ref="B46:P46"/>
    <mergeCell ref="B48:B49"/>
    <mergeCell ref="B51:P51"/>
    <mergeCell ref="C77:P77"/>
    <mergeCell ref="C78:P78"/>
    <mergeCell ref="C70:P70"/>
    <mergeCell ref="C71:P71"/>
    <mergeCell ref="C72:P72"/>
    <mergeCell ref="C73:P73"/>
    <mergeCell ref="C74:P74"/>
    <mergeCell ref="C75:P75"/>
    <mergeCell ref="C76:P76"/>
  </mergeCells>
  <conditionalFormatting sqref="F49">
    <cfRule type="cellIs" dxfId="99" priority="33" stopIfTrue="1" operator="equal">
      <formula>"0"</formula>
    </cfRule>
    <cfRule type="cellIs" dxfId="98" priority="34" stopIfTrue="1" operator="lessThanOrEqual">
      <formula>$T$5</formula>
    </cfRule>
    <cfRule type="cellIs" dxfId="97" priority="35" stopIfTrue="1" operator="greaterThanOrEqual">
      <formula>$T$2</formula>
    </cfRule>
    <cfRule type="cellIs" dxfId="84" priority="36" stopIfTrue="1" operator="between">
      <formula>$T$4</formula>
      <formula>$T$3</formula>
    </cfRule>
  </conditionalFormatting>
  <conditionalFormatting sqref="I49">
    <cfRule type="cellIs" dxfId="96" priority="13" stopIfTrue="1" operator="equal">
      <formula>"0"</formula>
    </cfRule>
    <cfRule type="cellIs" dxfId="95" priority="14" stopIfTrue="1" operator="lessThanOrEqual">
      <formula>$T$5</formula>
    </cfRule>
    <cfRule type="cellIs" dxfId="94" priority="15" stopIfTrue="1" operator="greaterThanOrEqual">
      <formula>$T$2</formula>
    </cfRule>
    <cfRule type="cellIs" dxfId="83" priority="16" stopIfTrue="1" operator="between">
      <formula>$T$4</formula>
      <formula>$T$3</formula>
    </cfRule>
  </conditionalFormatting>
  <conditionalFormatting sqref="L49">
    <cfRule type="cellIs" dxfId="93" priority="9" stopIfTrue="1" operator="equal">
      <formula>"0"</formula>
    </cfRule>
    <cfRule type="cellIs" dxfId="92" priority="10" stopIfTrue="1" operator="lessThanOrEqual">
      <formula>$T$5</formula>
    </cfRule>
    <cfRule type="cellIs" dxfId="91" priority="11" stopIfTrue="1" operator="greaterThanOrEqual">
      <formula>$T$2</formula>
    </cfRule>
    <cfRule type="cellIs" dxfId="82" priority="12" stopIfTrue="1" operator="between">
      <formula>$T$4</formula>
      <formula>$T$3</formula>
    </cfRule>
  </conditionalFormatting>
  <conditionalFormatting sqref="O49">
    <cfRule type="cellIs" dxfId="90" priority="5" stopIfTrue="1" operator="equal">
      <formula>"0"</formula>
    </cfRule>
    <cfRule type="cellIs" dxfId="89" priority="6" stopIfTrue="1" operator="lessThanOrEqual">
      <formula>$T$5</formula>
    </cfRule>
    <cfRule type="cellIs" dxfId="88" priority="7" stopIfTrue="1" operator="greaterThanOrEqual">
      <formula>$T$2</formula>
    </cfRule>
    <cfRule type="cellIs" dxfId="81" priority="8" stopIfTrue="1" operator="between">
      <formula>$T$4</formula>
      <formula>$T$3</formula>
    </cfRule>
  </conditionalFormatting>
  <conditionalFormatting sqref="P49">
    <cfRule type="cellIs" dxfId="87" priority="1" stopIfTrue="1" operator="equal">
      <formula>"0"</formula>
    </cfRule>
    <cfRule type="cellIs" dxfId="86" priority="2" stopIfTrue="1" operator="lessThanOrEqual">
      <formula>$T$5</formula>
    </cfRule>
    <cfRule type="cellIs" dxfId="85" priority="3" stopIfTrue="1" operator="greaterThanOrEqual">
      <formula>$T$2</formula>
    </cfRule>
    <cfRule type="cellIs" dxfId="80" priority="4" stopIfTrue="1" operator="between">
      <formula>$T$4</formula>
      <formula>$T$3</formula>
    </cfRule>
  </conditionalFormatting>
  <dataValidations disablePrompts="1" count="6">
    <dataValidation type="list" allowBlank="1" showInputMessage="1" showErrorMessage="1" sqref="C18:P18">
      <formula1>$B$129:$B$133</formula1>
    </dataValidation>
    <dataValidation type="list" allowBlank="1" showInputMessage="1" showErrorMessage="1" sqref="C32:P32 C36:P36 C34:P34">
      <formula1>$Q$103:$Q$108</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2:P12">
      <formula1>$B$140:$B$166</formula1>
    </dataValidation>
    <dataValidation type="list" allowBlank="1" showInputMessage="1" showErrorMessage="1" sqref="C78:P78">
      <formula1>$B$171:$B$172</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V147"/>
  <sheetViews>
    <sheetView topLeftCell="T6" zoomScale="85" zoomScaleNormal="85" workbookViewId="0">
      <selection activeCell="AK13" sqref="AK13"/>
    </sheetView>
  </sheetViews>
  <sheetFormatPr baseColWidth="10" defaultRowHeight="30" customHeight="1" x14ac:dyDescent="0.2"/>
  <cols>
    <col min="1" max="1" width="28.5703125" style="86" customWidth="1"/>
    <col min="2" max="2" width="27" style="79" bestFit="1" customWidth="1"/>
    <col min="3" max="36" width="9.7109375" style="79" customWidth="1"/>
    <col min="37" max="37" width="5.28515625" style="79" customWidth="1"/>
    <col min="38" max="38" width="10.7109375" style="79" customWidth="1"/>
    <col min="39" max="39" width="43.7109375" style="79" customWidth="1"/>
    <col min="40" max="42" width="11.42578125" style="111"/>
    <col min="43" max="43" width="11.42578125" style="99" hidden="1" customWidth="1"/>
    <col min="44" max="44" width="11.42578125" style="111"/>
    <col min="45" max="16384" width="11.42578125" style="79"/>
  </cols>
  <sheetData>
    <row r="1" spans="1:48" ht="30" customHeight="1" x14ac:dyDescent="0.25">
      <c r="A1" s="464"/>
      <c r="B1" s="458" t="s">
        <v>56</v>
      </c>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60"/>
      <c r="AL1" s="465" t="s">
        <v>57</v>
      </c>
      <c r="AM1" s="461"/>
      <c r="AN1" s="110"/>
      <c r="AO1" s="110"/>
      <c r="AR1" s="110"/>
      <c r="AS1" s="76"/>
      <c r="AT1" s="76"/>
      <c r="AU1" s="77"/>
      <c r="AV1" s="78"/>
    </row>
    <row r="2" spans="1:48" s="53" customFormat="1" ht="30" customHeight="1" x14ac:dyDescent="0.25">
      <c r="A2" s="464"/>
      <c r="B2" s="458" t="s">
        <v>87</v>
      </c>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60"/>
      <c r="AL2" s="122" t="s">
        <v>190</v>
      </c>
      <c r="AM2" s="123"/>
      <c r="AN2" s="142"/>
      <c r="AO2" s="112"/>
      <c r="AP2" s="113"/>
      <c r="AQ2" s="100">
        <v>0.95</v>
      </c>
      <c r="AR2" s="112"/>
      <c r="AS2" s="80"/>
      <c r="AT2" s="80"/>
      <c r="AU2" s="81"/>
      <c r="AV2" s="82"/>
    </row>
    <row r="3" spans="1:48" s="53" customFormat="1" ht="30" customHeight="1" x14ac:dyDescent="0.25">
      <c r="A3" s="464"/>
      <c r="B3" s="458" t="s">
        <v>89</v>
      </c>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60"/>
      <c r="AL3" s="465" t="s">
        <v>175</v>
      </c>
      <c r="AM3" s="461"/>
      <c r="AN3" s="112"/>
      <c r="AO3" s="112"/>
      <c r="AP3" s="113"/>
      <c r="AQ3" s="100">
        <v>0.94999</v>
      </c>
      <c r="AR3" s="112"/>
      <c r="AS3" s="80"/>
      <c r="AT3" s="80"/>
      <c r="AU3" s="81"/>
      <c r="AV3" s="82"/>
    </row>
    <row r="4" spans="1:48" s="53" customFormat="1" ht="30" customHeight="1" x14ac:dyDescent="0.25">
      <c r="A4" s="464"/>
      <c r="B4" s="458" t="s">
        <v>91</v>
      </c>
      <c r="C4" s="459"/>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60"/>
      <c r="AL4" s="461" t="s">
        <v>61</v>
      </c>
      <c r="AM4" s="461"/>
      <c r="AN4" s="114"/>
      <c r="AO4" s="114"/>
      <c r="AP4" s="113"/>
      <c r="AQ4" s="100">
        <v>0.8</v>
      </c>
      <c r="AR4" s="114"/>
      <c r="AS4" s="83"/>
      <c r="AT4" s="83"/>
      <c r="AU4" s="81"/>
      <c r="AV4" s="82"/>
    </row>
    <row r="5" spans="1:48" s="53" customFormat="1" ht="18" x14ac:dyDescent="0.25">
      <c r="A5" s="103"/>
      <c r="B5" s="104"/>
      <c r="C5" s="104"/>
      <c r="D5" s="104"/>
      <c r="E5" s="104"/>
      <c r="F5" s="104"/>
      <c r="G5" s="104"/>
      <c r="H5" s="104"/>
      <c r="I5" s="105"/>
      <c r="J5" s="105"/>
      <c r="K5" s="104"/>
      <c r="L5" s="104"/>
      <c r="M5" s="104"/>
      <c r="N5" s="104"/>
      <c r="O5" s="104"/>
      <c r="P5" s="104"/>
      <c r="Q5" s="105"/>
      <c r="R5" s="105"/>
      <c r="S5" s="104"/>
      <c r="T5" s="104"/>
      <c r="U5" s="104"/>
      <c r="V5" s="104"/>
      <c r="W5" s="104"/>
      <c r="X5" s="104"/>
      <c r="Y5" s="105"/>
      <c r="Z5" s="105"/>
      <c r="AA5" s="104"/>
      <c r="AB5" s="104"/>
      <c r="AC5" s="104"/>
      <c r="AD5" s="104"/>
      <c r="AE5" s="104"/>
      <c r="AF5" s="104"/>
      <c r="AG5" s="105"/>
      <c r="AH5" s="105"/>
      <c r="AI5" s="105"/>
      <c r="AJ5" s="105"/>
      <c r="AK5" s="106"/>
      <c r="AL5" s="106"/>
      <c r="AM5" s="106"/>
      <c r="AN5" s="114"/>
      <c r="AO5" s="114"/>
      <c r="AP5" s="113"/>
      <c r="AQ5" s="100">
        <v>0.79999900000000002</v>
      </c>
      <c r="AR5" s="114"/>
      <c r="AS5" s="83"/>
      <c r="AT5" s="83"/>
      <c r="AU5" s="81"/>
      <c r="AV5" s="82"/>
    </row>
    <row r="6" spans="1:48" s="53" customFormat="1" ht="23.25" customHeight="1" x14ac:dyDescent="0.2">
      <c r="A6" s="107" t="s">
        <v>0</v>
      </c>
      <c r="B6" s="466" t="str">
        <f>Encuesta!C12</f>
        <v>GESTION DE INFRAESTRUCTURA FISICA</v>
      </c>
      <c r="C6" s="466"/>
      <c r="D6" s="466"/>
      <c r="E6" s="466"/>
      <c r="F6" s="466"/>
      <c r="G6" s="466"/>
      <c r="H6" s="466"/>
      <c r="I6" s="466"/>
      <c r="J6" s="466"/>
      <c r="K6" s="466"/>
      <c r="L6" s="466"/>
      <c r="M6" s="466"/>
      <c r="N6" s="466"/>
      <c r="O6" s="466"/>
      <c r="P6" s="466"/>
      <c r="Q6" s="466"/>
      <c r="R6" s="466"/>
      <c r="S6" s="466"/>
      <c r="T6" s="466"/>
      <c r="U6" s="466"/>
      <c r="V6" s="466"/>
      <c r="W6" s="466"/>
      <c r="X6" s="466"/>
      <c r="Y6" s="466"/>
      <c r="Z6" s="466"/>
      <c r="AA6" s="466"/>
      <c r="AB6" s="466"/>
      <c r="AC6" s="466"/>
      <c r="AD6" s="466"/>
      <c r="AE6" s="466"/>
      <c r="AF6" s="466"/>
      <c r="AG6" s="466"/>
      <c r="AH6" s="466"/>
      <c r="AI6" s="466"/>
      <c r="AJ6" s="466"/>
      <c r="AK6" s="466"/>
      <c r="AL6" s="466"/>
      <c r="AM6" s="466"/>
      <c r="AN6" s="113"/>
      <c r="AO6" s="113"/>
      <c r="AP6" s="113"/>
      <c r="AQ6" s="100"/>
      <c r="AR6" s="113"/>
    </row>
    <row r="7" spans="1:48" s="53" customFormat="1" ht="23.25" customHeight="1" x14ac:dyDescent="0.2">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13"/>
      <c r="AO7" s="113"/>
      <c r="AP7" s="113"/>
      <c r="AQ7" s="100"/>
      <c r="AR7" s="113"/>
    </row>
    <row r="8" spans="1:48" s="53" customFormat="1" ht="32.25" customHeight="1" x14ac:dyDescent="0.2">
      <c r="A8" s="457" t="str">
        <f>Encuesta!C14</f>
        <v>Satisfacción Usuario Interno</v>
      </c>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113"/>
      <c r="AO8" s="113"/>
      <c r="AP8" s="113"/>
      <c r="AQ8" s="100"/>
      <c r="AR8" s="113"/>
    </row>
    <row r="9" spans="1:48" s="84" customFormat="1" ht="30" customHeight="1" x14ac:dyDescent="0.2">
      <c r="A9" s="462" t="s">
        <v>92</v>
      </c>
      <c r="B9" s="462" t="s">
        <v>20</v>
      </c>
      <c r="C9" s="462" t="s">
        <v>199</v>
      </c>
      <c r="D9" s="462"/>
      <c r="E9" s="462" t="s">
        <v>200</v>
      </c>
      <c r="F9" s="462"/>
      <c r="G9" s="462" t="s">
        <v>201</v>
      </c>
      <c r="H9" s="462"/>
      <c r="I9" s="463" t="s">
        <v>176</v>
      </c>
      <c r="J9" s="463" t="s">
        <v>93</v>
      </c>
      <c r="K9" s="462" t="s">
        <v>202</v>
      </c>
      <c r="L9" s="462"/>
      <c r="M9" s="462" t="s">
        <v>203</v>
      </c>
      <c r="N9" s="462"/>
      <c r="O9" s="462" t="s">
        <v>204</v>
      </c>
      <c r="P9" s="462"/>
      <c r="Q9" s="463" t="s">
        <v>177</v>
      </c>
      <c r="R9" s="463" t="s">
        <v>93</v>
      </c>
      <c r="S9" s="462" t="s">
        <v>205</v>
      </c>
      <c r="T9" s="462"/>
      <c r="U9" s="462" t="s">
        <v>206</v>
      </c>
      <c r="V9" s="462"/>
      <c r="W9" s="462" t="s">
        <v>207</v>
      </c>
      <c r="X9" s="462"/>
      <c r="Y9" s="463" t="s">
        <v>178</v>
      </c>
      <c r="Z9" s="463" t="s">
        <v>93</v>
      </c>
      <c r="AA9" s="462" t="s">
        <v>209</v>
      </c>
      <c r="AB9" s="462"/>
      <c r="AC9" s="462" t="s">
        <v>210</v>
      </c>
      <c r="AD9" s="462"/>
      <c r="AE9" s="462" t="s">
        <v>211</v>
      </c>
      <c r="AF9" s="462"/>
      <c r="AG9" s="463" t="s">
        <v>179</v>
      </c>
      <c r="AH9" s="463" t="s">
        <v>93</v>
      </c>
      <c r="AI9" s="463" t="s">
        <v>10</v>
      </c>
      <c r="AJ9" s="463" t="s">
        <v>93</v>
      </c>
      <c r="AK9" s="462" t="s">
        <v>94</v>
      </c>
      <c r="AL9" s="462"/>
      <c r="AM9" s="462"/>
      <c r="AN9" s="115"/>
      <c r="AO9" s="115"/>
      <c r="AP9" s="115"/>
      <c r="AQ9" s="99"/>
      <c r="AR9" s="115"/>
    </row>
    <row r="10" spans="1:48" s="85" customFormat="1" ht="30" customHeight="1" x14ac:dyDescent="0.2">
      <c r="A10" s="462"/>
      <c r="B10" s="462"/>
      <c r="C10" s="124" t="s">
        <v>149</v>
      </c>
      <c r="D10" s="124" t="s">
        <v>93</v>
      </c>
      <c r="E10" s="124" t="s">
        <v>150</v>
      </c>
      <c r="F10" s="124" t="s">
        <v>93</v>
      </c>
      <c r="G10" s="124" t="s">
        <v>151</v>
      </c>
      <c r="H10" s="124" t="s">
        <v>93</v>
      </c>
      <c r="I10" s="463"/>
      <c r="J10" s="463"/>
      <c r="K10" s="124" t="s">
        <v>202</v>
      </c>
      <c r="L10" s="124" t="s">
        <v>93</v>
      </c>
      <c r="M10" s="124" t="s">
        <v>153</v>
      </c>
      <c r="N10" s="124" t="s">
        <v>93</v>
      </c>
      <c r="O10" s="124" t="s">
        <v>154</v>
      </c>
      <c r="P10" s="124" t="s">
        <v>93</v>
      </c>
      <c r="Q10" s="463"/>
      <c r="R10" s="463"/>
      <c r="S10" s="124" t="s">
        <v>155</v>
      </c>
      <c r="T10" s="124" t="s">
        <v>93</v>
      </c>
      <c r="U10" s="124" t="s">
        <v>208</v>
      </c>
      <c r="V10" s="124" t="s">
        <v>93</v>
      </c>
      <c r="W10" s="124" t="s">
        <v>157</v>
      </c>
      <c r="X10" s="124" t="s">
        <v>93</v>
      </c>
      <c r="Y10" s="463"/>
      <c r="Z10" s="463"/>
      <c r="AA10" s="124" t="s">
        <v>158</v>
      </c>
      <c r="AB10" s="124" t="s">
        <v>93</v>
      </c>
      <c r="AC10" s="124" t="s">
        <v>159</v>
      </c>
      <c r="AD10" s="124" t="s">
        <v>93</v>
      </c>
      <c r="AE10" s="124" t="s">
        <v>160</v>
      </c>
      <c r="AF10" s="124" t="s">
        <v>93</v>
      </c>
      <c r="AG10" s="463"/>
      <c r="AH10" s="463"/>
      <c r="AI10" s="463"/>
      <c r="AJ10" s="463"/>
      <c r="AK10" s="462"/>
      <c r="AL10" s="462"/>
      <c r="AM10" s="462"/>
      <c r="AN10" s="116"/>
      <c r="AO10" s="116"/>
      <c r="AP10" s="116"/>
      <c r="AQ10" s="99"/>
      <c r="AR10" s="116"/>
    </row>
    <row r="11" spans="1:48" s="53" customFormat="1" ht="147" customHeight="1" x14ac:dyDescent="0.2">
      <c r="A11" s="452" t="s">
        <v>198</v>
      </c>
      <c r="B11" s="117" t="str">
        <f>Encuesta!B40</f>
        <v>Requerimientos con evaluación buena, muy buena y excelente</v>
      </c>
      <c r="C11" s="137">
        <v>50</v>
      </c>
      <c r="D11" s="456">
        <f>IF(C11=0,"0",C11/C12)</f>
        <v>1</v>
      </c>
      <c r="E11" s="125">
        <v>30</v>
      </c>
      <c r="F11" s="455">
        <f>IF(E11=0,"0",E11/E12)</f>
        <v>1</v>
      </c>
      <c r="G11" s="125">
        <v>33</v>
      </c>
      <c r="H11" s="455">
        <f>IF(G11=0,"0",G11/G12)</f>
        <v>0.97058823529411764</v>
      </c>
      <c r="I11" s="118">
        <f>+C11+E11+G11</f>
        <v>113</v>
      </c>
      <c r="J11" s="453">
        <f>IF(I11=0,"0",I11/I12)</f>
        <v>0.99122807017543857</v>
      </c>
      <c r="K11" s="137">
        <v>17</v>
      </c>
      <c r="L11" s="456">
        <f>IF(K11=0,"0",K11/K12)</f>
        <v>0.94444444444444442</v>
      </c>
      <c r="M11" s="138">
        <v>60</v>
      </c>
      <c r="N11" s="456">
        <f>IF(M11=0,"0",M11/M12)</f>
        <v>0.98360655737704916</v>
      </c>
      <c r="O11" s="138">
        <v>27</v>
      </c>
      <c r="P11" s="456">
        <f>IF(O11=0,"0",O11/O12)</f>
        <v>0.93103448275862066</v>
      </c>
      <c r="Q11" s="118">
        <f>+K11+M11+O11</f>
        <v>104</v>
      </c>
      <c r="R11" s="453">
        <f>IF(Q11=0,"0",Q11/Q12)</f>
        <v>0.96296296296296291</v>
      </c>
      <c r="S11" s="137">
        <f>20+7</f>
        <v>27</v>
      </c>
      <c r="T11" s="456">
        <f>IF(S11=0,"0",S11/S12)</f>
        <v>0.93103448275862066</v>
      </c>
      <c r="U11" s="125">
        <f>32+4</f>
        <v>36</v>
      </c>
      <c r="V11" s="455">
        <f>IF(U11=0,"0",U11/U12)</f>
        <v>0.94736842105263153</v>
      </c>
      <c r="W11" s="125">
        <f>44+9+3</f>
        <v>56</v>
      </c>
      <c r="X11" s="455">
        <f>IF(W11=0,"0",W11/W12)</f>
        <v>1</v>
      </c>
      <c r="Y11" s="118">
        <f>+S11+U11+W11</f>
        <v>119</v>
      </c>
      <c r="Z11" s="453">
        <f>IF(Y11=0,"0",Y11/Y12)</f>
        <v>0.96747967479674801</v>
      </c>
      <c r="AA11" s="137">
        <v>37</v>
      </c>
      <c r="AB11" s="456">
        <f>IF(AA11=0,"0",AA11/AA12)</f>
        <v>1</v>
      </c>
      <c r="AC11" s="125">
        <v>19</v>
      </c>
      <c r="AD11" s="455">
        <f>IF(AC11=0,"0",AC11/AC12)</f>
        <v>1</v>
      </c>
      <c r="AE11" s="125">
        <v>1</v>
      </c>
      <c r="AF11" s="455" t="e">
        <f>IF(AE11=0,"0",AE11/AE12)</f>
        <v>#DIV/0!</v>
      </c>
      <c r="AG11" s="118">
        <f>+AA11+AC11+AE11</f>
        <v>57</v>
      </c>
      <c r="AH11" s="453">
        <f>IF(AG11=0,"0",AG11/AG12)</f>
        <v>1.0178571428571428</v>
      </c>
      <c r="AI11" s="118">
        <f>+I11+Q11+Y11+AG11</f>
        <v>393</v>
      </c>
      <c r="AJ11" s="454">
        <f>IF(AI11=0,"0",AI11/AI12)</f>
        <v>0.98004987531172072</v>
      </c>
      <c r="AK11" s="467" t="s">
        <v>271</v>
      </c>
      <c r="AL11" s="467"/>
      <c r="AM11" s="467"/>
      <c r="AN11" s="113"/>
      <c r="AO11" s="113"/>
      <c r="AP11" s="113"/>
      <c r="AQ11" s="99"/>
      <c r="AR11" s="113"/>
    </row>
    <row r="12" spans="1:48" s="160" customFormat="1" ht="148.5" customHeight="1" x14ac:dyDescent="0.2">
      <c r="A12" s="452"/>
      <c r="B12" s="117" t="str">
        <f>Encuesta!B41</f>
        <v>Total requerimientos atendidos con evaluación</v>
      </c>
      <c r="C12" s="154">
        <v>50</v>
      </c>
      <c r="D12" s="456"/>
      <c r="E12" s="155">
        <v>30</v>
      </c>
      <c r="F12" s="455"/>
      <c r="G12" s="155">
        <v>34</v>
      </c>
      <c r="H12" s="455"/>
      <c r="I12" s="156">
        <f>+C12+E12+G12</f>
        <v>114</v>
      </c>
      <c r="J12" s="453"/>
      <c r="K12" s="154">
        <v>18</v>
      </c>
      <c r="L12" s="456"/>
      <c r="M12" s="157">
        <v>61</v>
      </c>
      <c r="N12" s="456"/>
      <c r="O12" s="157">
        <v>29</v>
      </c>
      <c r="P12" s="456"/>
      <c r="Q12" s="156">
        <f>+K12+M12+O12</f>
        <v>108</v>
      </c>
      <c r="R12" s="453"/>
      <c r="S12" s="154">
        <f>66-37</f>
        <v>29</v>
      </c>
      <c r="T12" s="456"/>
      <c r="U12" s="155">
        <f>88-50</f>
        <v>38</v>
      </c>
      <c r="V12" s="455"/>
      <c r="W12" s="155">
        <f>89-33</f>
        <v>56</v>
      </c>
      <c r="X12" s="455"/>
      <c r="Y12" s="156">
        <f>+S12+U12+W12</f>
        <v>123</v>
      </c>
      <c r="Z12" s="453"/>
      <c r="AA12" s="154">
        <v>37</v>
      </c>
      <c r="AB12" s="456"/>
      <c r="AC12" s="155">
        <v>19</v>
      </c>
      <c r="AD12" s="455"/>
      <c r="AE12" s="155"/>
      <c r="AF12" s="455"/>
      <c r="AG12" s="156">
        <f>+AA12+AC12+AE12</f>
        <v>56</v>
      </c>
      <c r="AH12" s="453"/>
      <c r="AI12" s="156">
        <f>+I12+Q12+Y12+AG12</f>
        <v>401</v>
      </c>
      <c r="AJ12" s="454"/>
      <c r="AK12" s="467"/>
      <c r="AL12" s="467"/>
      <c r="AM12" s="467"/>
      <c r="AN12" s="158"/>
      <c r="AO12" s="158"/>
      <c r="AP12" s="158"/>
      <c r="AQ12" s="159"/>
      <c r="AR12" s="158"/>
    </row>
    <row r="13" spans="1:48" ht="30" customHeight="1" x14ac:dyDescent="0.2">
      <c r="B13" s="77"/>
      <c r="C13" s="77"/>
      <c r="D13" s="77"/>
      <c r="E13" s="77"/>
      <c r="F13" s="77"/>
      <c r="G13" s="77"/>
      <c r="H13" s="77"/>
      <c r="I13" s="87"/>
      <c r="J13" s="87"/>
      <c r="K13" s="77"/>
      <c r="L13" s="77"/>
      <c r="M13" s="77"/>
      <c r="N13" s="77"/>
      <c r="O13" s="77"/>
      <c r="P13" s="77"/>
      <c r="Q13" s="87"/>
      <c r="R13" s="87"/>
      <c r="S13" s="77"/>
      <c r="T13" s="77"/>
      <c r="U13" s="77"/>
      <c r="V13" s="77"/>
      <c r="W13" s="77"/>
      <c r="X13" s="77"/>
      <c r="Y13" s="87"/>
      <c r="Z13" s="87"/>
      <c r="AA13" s="77"/>
      <c r="AB13" s="77"/>
      <c r="AC13" s="77"/>
      <c r="AD13" s="77"/>
      <c r="AE13" s="77"/>
      <c r="AF13" s="77"/>
      <c r="AG13" s="145"/>
      <c r="AH13" s="145"/>
      <c r="AI13" s="145"/>
      <c r="AJ13" s="87"/>
    </row>
    <row r="14" spans="1:48" ht="30" customHeight="1" x14ac:dyDescent="0.2">
      <c r="P14" s="143"/>
      <c r="AM14" s="139"/>
    </row>
    <row r="15" spans="1:48" ht="30" customHeight="1" x14ac:dyDescent="0.2">
      <c r="S15" s="161"/>
      <c r="AM15" s="139"/>
    </row>
    <row r="16" spans="1:48" ht="30" customHeight="1" x14ac:dyDescent="0.2">
      <c r="S16" s="161"/>
      <c r="AF16" s="77"/>
      <c r="AG16" s="145"/>
      <c r="AH16" s="145"/>
      <c r="AI16" s="145"/>
      <c r="AM16" s="139"/>
    </row>
    <row r="17" spans="17:35" ht="30" customHeight="1" x14ac:dyDescent="0.2">
      <c r="S17" s="161"/>
    </row>
    <row r="18" spans="17:35" ht="30" customHeight="1" x14ac:dyDescent="0.2">
      <c r="Q18" s="144"/>
      <c r="R18" s="144"/>
      <c r="S18" s="144"/>
    </row>
    <row r="19" spans="17:35" ht="30" customHeight="1" x14ac:dyDescent="0.2">
      <c r="AF19" s="77"/>
      <c r="AG19" s="145"/>
      <c r="AH19" s="145"/>
      <c r="AI19" s="145"/>
    </row>
    <row r="21" spans="17:35" ht="30" customHeight="1" x14ac:dyDescent="0.2">
      <c r="AG21" s="144"/>
      <c r="AH21" s="144"/>
      <c r="AI21" s="144"/>
    </row>
    <row r="67" spans="43:43" ht="30" customHeight="1" x14ac:dyDescent="0.2">
      <c r="AQ67" s="101"/>
    </row>
    <row r="137" spans="43:43" ht="30" customHeight="1" x14ac:dyDescent="0.2">
      <c r="AQ137" s="102"/>
    </row>
    <row r="138" spans="43:43" ht="30" customHeight="1" x14ac:dyDescent="0.2">
      <c r="AQ138" s="102"/>
    </row>
    <row r="139" spans="43:43" ht="30" customHeight="1" x14ac:dyDescent="0.2">
      <c r="AQ139" s="102"/>
    </row>
    <row r="140" spans="43:43" ht="30" customHeight="1" x14ac:dyDescent="0.2">
      <c r="AQ140" s="102"/>
    </row>
    <row r="141" spans="43:43" ht="30" customHeight="1" x14ac:dyDescent="0.2">
      <c r="AQ141" s="102"/>
    </row>
    <row r="142" spans="43:43" ht="30" customHeight="1" x14ac:dyDescent="0.2">
      <c r="AQ142" s="102"/>
    </row>
    <row r="143" spans="43:43" ht="30" customHeight="1" x14ac:dyDescent="0.2">
      <c r="AQ143" s="102"/>
    </row>
    <row r="144" spans="43:43" ht="30" customHeight="1" x14ac:dyDescent="0.2">
      <c r="AQ144" s="102"/>
    </row>
    <row r="145" spans="43:43" ht="30" customHeight="1" x14ac:dyDescent="0.2">
      <c r="AQ145" s="102"/>
    </row>
    <row r="146" spans="43:43" ht="30" customHeight="1" x14ac:dyDescent="0.2">
      <c r="AQ146" s="102"/>
    </row>
    <row r="147" spans="43:43" ht="30" customHeight="1" x14ac:dyDescent="0.2">
      <c r="AQ147" s="102"/>
    </row>
  </sheetData>
  <sheetProtection sheet="1" objects="1" scenarios="1" formatColumns="0" formatRows="0"/>
  <mergeCells count="54">
    <mergeCell ref="AI9:AI10"/>
    <mergeCell ref="AJ9:AJ10"/>
    <mergeCell ref="AK11:AM12"/>
    <mergeCell ref="AE9:AF9"/>
    <mergeCell ref="AB11:AB12"/>
    <mergeCell ref="AD11:AD12"/>
    <mergeCell ref="AF11:AF12"/>
    <mergeCell ref="AA9:AB9"/>
    <mergeCell ref="S9:T9"/>
    <mergeCell ref="U9:V9"/>
    <mergeCell ref="W9:X9"/>
    <mergeCell ref="T11:T12"/>
    <mergeCell ref="V11:V12"/>
    <mergeCell ref="X11:X12"/>
    <mergeCell ref="H11:H12"/>
    <mergeCell ref="L11:L12"/>
    <mergeCell ref="I9:I10"/>
    <mergeCell ref="J9:J10"/>
    <mergeCell ref="AC9:AD9"/>
    <mergeCell ref="Y9:Y10"/>
    <mergeCell ref="Z9:Z10"/>
    <mergeCell ref="K9:L9"/>
    <mergeCell ref="M9:N9"/>
    <mergeCell ref="O9:P9"/>
    <mergeCell ref="A9:A10"/>
    <mergeCell ref="B9:B10"/>
    <mergeCell ref="AK9:AM10"/>
    <mergeCell ref="B3:AK3"/>
    <mergeCell ref="AL3:AM3"/>
    <mergeCell ref="B6:AM6"/>
    <mergeCell ref="G9:H9"/>
    <mergeCell ref="R9:R10"/>
    <mergeCell ref="AG9:AG10"/>
    <mergeCell ref="AH9:AH10"/>
    <mergeCell ref="A8:AM8"/>
    <mergeCell ref="B4:AK4"/>
    <mergeCell ref="AL4:AM4"/>
    <mergeCell ref="C9:D9"/>
    <mergeCell ref="E9:F9"/>
    <mergeCell ref="Q9:Q10"/>
    <mergeCell ref="A1:A4"/>
    <mergeCell ref="B1:AK1"/>
    <mergeCell ref="AL1:AM1"/>
    <mergeCell ref="B2:AK2"/>
    <mergeCell ref="A11:A12"/>
    <mergeCell ref="J11:J12"/>
    <mergeCell ref="AH11:AH12"/>
    <mergeCell ref="AJ11:AJ12"/>
    <mergeCell ref="R11:R12"/>
    <mergeCell ref="Z11:Z12"/>
    <mergeCell ref="F11:F12"/>
    <mergeCell ref="N11:N12"/>
    <mergeCell ref="P11:P12"/>
    <mergeCell ref="D11:D12"/>
  </mergeCells>
  <conditionalFormatting sqref="AJ11">
    <cfRule type="cellIs" dxfId="79" priority="29" stopIfTrue="1" operator="equal">
      <formula>"0"</formula>
    </cfRule>
    <cfRule type="cellIs" dxfId="78" priority="30" stopIfTrue="1" operator="lessThanOrEqual">
      <formula>$AQ$5</formula>
    </cfRule>
    <cfRule type="cellIs" dxfId="77" priority="31" stopIfTrue="1" operator="greaterThanOrEqual">
      <formula>$AQ$2</formula>
    </cfRule>
    <cfRule type="cellIs" dxfId="68" priority="32" stopIfTrue="1" operator="between">
      <formula>$AQ$4</formula>
      <formula>$AQ$3</formula>
    </cfRule>
  </conditionalFormatting>
  <conditionalFormatting sqref="F11">
    <cfRule type="cellIs" dxfId="76" priority="8" operator="lessThanOrEqual">
      <formula>0</formula>
    </cfRule>
  </conditionalFormatting>
  <conditionalFormatting sqref="H11">
    <cfRule type="cellIs" dxfId="75" priority="7" operator="lessThanOrEqual">
      <formula>0</formula>
    </cfRule>
  </conditionalFormatting>
  <conditionalFormatting sqref="N11">
    <cfRule type="cellIs" dxfId="74" priority="6" operator="lessThanOrEqual">
      <formula>0</formula>
    </cfRule>
  </conditionalFormatting>
  <conditionalFormatting sqref="P11">
    <cfRule type="cellIs" dxfId="73" priority="5" operator="lessThanOrEqual">
      <formula>0</formula>
    </cfRule>
  </conditionalFormatting>
  <conditionalFormatting sqref="AD11">
    <cfRule type="cellIs" dxfId="72" priority="4" operator="lessThanOrEqual">
      <formula>0</formula>
    </cfRule>
  </conditionalFormatting>
  <conditionalFormatting sqref="AF11">
    <cfRule type="cellIs" dxfId="71" priority="3" operator="lessThanOrEqual">
      <formula>0</formula>
    </cfRule>
  </conditionalFormatting>
  <conditionalFormatting sqref="V11">
    <cfRule type="cellIs" dxfId="70" priority="2" operator="lessThanOrEqual">
      <formula>0</formula>
    </cfRule>
  </conditionalFormatting>
  <conditionalFormatting sqref="X11">
    <cfRule type="cellIs" dxfId="69" priority="1" operator="lessThanOrEqual">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S180"/>
  <sheetViews>
    <sheetView topLeftCell="C55" zoomScale="70" zoomScaleNormal="70" workbookViewId="0">
      <selection activeCell="R76" sqref="R76"/>
    </sheetView>
  </sheetViews>
  <sheetFormatPr baseColWidth="10" defaultRowHeight="12.75" x14ac:dyDescent="0.2"/>
  <cols>
    <col min="1" max="1" width="1" style="49" customWidth="1"/>
    <col min="2" max="2" width="30" style="49" customWidth="1"/>
    <col min="3" max="3" width="16.85546875" style="49" customWidth="1"/>
    <col min="4" max="4" width="5" style="49" bestFit="1" customWidth="1"/>
    <col min="5" max="5" width="4.7109375" style="49" bestFit="1" customWidth="1"/>
    <col min="6" max="6" width="9.5703125" style="49" bestFit="1" customWidth="1"/>
    <col min="7" max="7" width="5.42578125" style="49" bestFit="1" customWidth="1"/>
    <col min="8" max="8" width="5.140625" style="49" bestFit="1" customWidth="1"/>
    <col min="9" max="9" width="9.5703125" style="49" bestFit="1" customWidth="1"/>
    <col min="10" max="10" width="4.140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140625" style="49" customWidth="1"/>
    <col min="17" max="18" width="11.7109375" style="49" customWidth="1"/>
    <col min="19" max="19" width="0" style="49" hidden="1" customWidth="1"/>
    <col min="20" max="16384" width="11.42578125" style="49"/>
  </cols>
  <sheetData>
    <row r="1" spans="1:19" ht="4.5" customHeight="1" thickBot="1" x14ac:dyDescent="0.25">
      <c r="B1" s="89"/>
      <c r="C1" s="89"/>
      <c r="D1" s="89"/>
      <c r="E1" s="89"/>
      <c r="F1" s="89"/>
      <c r="G1" s="89"/>
      <c r="H1" s="89"/>
      <c r="I1" s="89"/>
      <c r="J1" s="89"/>
      <c r="K1" s="89"/>
      <c r="L1" s="89"/>
      <c r="M1" s="89"/>
      <c r="N1" s="89"/>
      <c r="O1" s="89"/>
      <c r="P1" s="89"/>
    </row>
    <row r="2" spans="1:19" ht="16.5" customHeight="1" x14ac:dyDescent="0.2">
      <c r="B2" s="431"/>
      <c r="C2" s="434" t="s">
        <v>56</v>
      </c>
      <c r="D2" s="435"/>
      <c r="E2" s="435"/>
      <c r="F2" s="435"/>
      <c r="G2" s="435"/>
      <c r="H2" s="435"/>
      <c r="I2" s="435"/>
      <c r="J2" s="435"/>
      <c r="K2" s="435"/>
      <c r="L2" s="435"/>
      <c r="M2" s="436"/>
      <c r="N2" s="437" t="s">
        <v>185</v>
      </c>
      <c r="O2" s="438"/>
      <c r="P2" s="439"/>
      <c r="S2" s="49">
        <v>0.95</v>
      </c>
    </row>
    <row r="3" spans="1:19" ht="15.75" customHeight="1" x14ac:dyDescent="0.2">
      <c r="B3" s="432"/>
      <c r="C3" s="440" t="s">
        <v>58</v>
      </c>
      <c r="D3" s="441"/>
      <c r="E3" s="441"/>
      <c r="F3" s="441"/>
      <c r="G3" s="441"/>
      <c r="H3" s="441"/>
      <c r="I3" s="441"/>
      <c r="J3" s="441"/>
      <c r="K3" s="441"/>
      <c r="L3" s="441"/>
      <c r="M3" s="442"/>
      <c r="N3" s="443" t="s">
        <v>190</v>
      </c>
      <c r="O3" s="444"/>
      <c r="P3" s="445"/>
      <c r="S3" s="49">
        <v>0.94999</v>
      </c>
    </row>
    <row r="4" spans="1:19" ht="15.75" customHeight="1" x14ac:dyDescent="0.2">
      <c r="B4" s="432"/>
      <c r="C4" s="440" t="s">
        <v>59</v>
      </c>
      <c r="D4" s="441"/>
      <c r="E4" s="441"/>
      <c r="F4" s="441"/>
      <c r="G4" s="441"/>
      <c r="H4" s="441"/>
      <c r="I4" s="441"/>
      <c r="J4" s="441"/>
      <c r="K4" s="441"/>
      <c r="L4" s="441"/>
      <c r="M4" s="442"/>
      <c r="N4" s="443" t="s">
        <v>186</v>
      </c>
      <c r="O4" s="444"/>
      <c r="P4" s="445"/>
      <c r="S4" s="49">
        <v>0.8</v>
      </c>
    </row>
    <row r="5" spans="1:19" ht="16.5" customHeight="1" thickBot="1" x14ac:dyDescent="0.25">
      <c r="B5" s="433"/>
      <c r="C5" s="446" t="s">
        <v>60</v>
      </c>
      <c r="D5" s="447"/>
      <c r="E5" s="447"/>
      <c r="F5" s="447"/>
      <c r="G5" s="447"/>
      <c r="H5" s="447"/>
      <c r="I5" s="447"/>
      <c r="J5" s="447"/>
      <c r="K5" s="447"/>
      <c r="L5" s="447"/>
      <c r="M5" s="448"/>
      <c r="N5" s="449" t="s">
        <v>61</v>
      </c>
      <c r="O5" s="450"/>
      <c r="P5" s="451"/>
      <c r="S5" s="49">
        <v>0.79998999999999998</v>
      </c>
    </row>
    <row r="6" spans="1:19" ht="6" customHeight="1" thickBot="1" x14ac:dyDescent="0.25">
      <c r="B6" s="89"/>
      <c r="C6" s="89"/>
      <c r="D6" s="89"/>
      <c r="E6" s="89"/>
      <c r="F6" s="89"/>
      <c r="G6" s="89"/>
      <c r="H6" s="89"/>
      <c r="I6" s="89"/>
      <c r="J6" s="89"/>
      <c r="K6" s="89"/>
      <c r="L6" s="89"/>
      <c r="M6" s="89"/>
      <c r="N6" s="89"/>
      <c r="O6" s="89"/>
      <c r="P6" s="89"/>
    </row>
    <row r="7" spans="1:19" x14ac:dyDescent="0.2">
      <c r="A7" s="52"/>
      <c r="B7" s="416" t="s">
        <v>65</v>
      </c>
      <c r="C7" s="417"/>
      <c r="D7" s="417"/>
      <c r="E7" s="417"/>
      <c r="F7" s="417"/>
      <c r="G7" s="417"/>
      <c r="H7" s="417"/>
      <c r="I7" s="417"/>
      <c r="J7" s="417"/>
      <c r="K7" s="417"/>
      <c r="L7" s="417"/>
      <c r="M7" s="417"/>
      <c r="N7" s="417"/>
      <c r="O7" s="417"/>
      <c r="P7" s="418"/>
      <c r="Q7" s="52"/>
    </row>
    <row r="8" spans="1:19" ht="13.5" thickBot="1" x14ac:dyDescent="0.25">
      <c r="A8" s="52"/>
      <c r="B8" s="419"/>
      <c r="C8" s="420"/>
      <c r="D8" s="420"/>
      <c r="E8" s="420"/>
      <c r="F8" s="420"/>
      <c r="G8" s="420"/>
      <c r="H8" s="420"/>
      <c r="I8" s="420"/>
      <c r="J8" s="420"/>
      <c r="K8" s="420"/>
      <c r="L8" s="420"/>
      <c r="M8" s="420"/>
      <c r="N8" s="420"/>
      <c r="O8" s="420"/>
      <c r="P8" s="421"/>
      <c r="Q8" s="52"/>
    </row>
    <row r="9" spans="1:19" ht="6.75" customHeight="1" thickBot="1" x14ac:dyDescent="0.25">
      <c r="A9" s="52"/>
      <c r="B9" s="422"/>
      <c r="C9" s="422"/>
      <c r="D9" s="422"/>
      <c r="E9" s="422"/>
      <c r="F9" s="422"/>
      <c r="G9" s="422"/>
      <c r="H9" s="422"/>
      <c r="I9" s="422"/>
      <c r="J9" s="422"/>
      <c r="K9" s="422"/>
      <c r="L9" s="422"/>
      <c r="M9" s="422"/>
      <c r="N9" s="422"/>
      <c r="O9" s="422"/>
      <c r="P9" s="422"/>
      <c r="Q9" s="52"/>
    </row>
    <row r="10" spans="1:19" ht="26.25" customHeight="1" thickBot="1" x14ac:dyDescent="0.25">
      <c r="A10" s="52"/>
      <c r="B10" s="90" t="s">
        <v>83</v>
      </c>
      <c r="C10" s="425">
        <v>2023</v>
      </c>
      <c r="D10" s="426"/>
      <c r="E10" s="426"/>
      <c r="F10" s="426"/>
      <c r="G10" s="426"/>
      <c r="H10" s="426"/>
      <c r="I10" s="427"/>
      <c r="J10" s="423" t="s">
        <v>1</v>
      </c>
      <c r="K10" s="424"/>
      <c r="L10" s="424"/>
      <c r="M10" s="424"/>
      <c r="N10" s="413" t="s">
        <v>236</v>
      </c>
      <c r="O10" s="414"/>
      <c r="P10" s="415"/>
      <c r="Q10" s="52"/>
    </row>
    <row r="11" spans="1:19" ht="4.5" customHeight="1" thickBot="1" x14ac:dyDescent="0.25">
      <c r="A11" s="52"/>
      <c r="B11" s="428"/>
      <c r="C11" s="429"/>
      <c r="D11" s="429"/>
      <c r="E11" s="429"/>
      <c r="F11" s="429"/>
      <c r="G11" s="429"/>
      <c r="H11" s="429"/>
      <c r="I11" s="429"/>
      <c r="J11" s="429"/>
      <c r="K11" s="429"/>
      <c r="L11" s="429"/>
      <c r="M11" s="429"/>
      <c r="N11" s="429"/>
      <c r="O11" s="429"/>
      <c r="P11" s="430"/>
      <c r="Q11" s="52"/>
    </row>
    <row r="12" spans="1:19" ht="13.5" thickBot="1" x14ac:dyDescent="0.25">
      <c r="A12" s="52"/>
      <c r="B12" s="62" t="s">
        <v>0</v>
      </c>
      <c r="C12" s="408" t="s">
        <v>170</v>
      </c>
      <c r="D12" s="408"/>
      <c r="E12" s="408"/>
      <c r="F12" s="408"/>
      <c r="G12" s="408"/>
      <c r="H12" s="408"/>
      <c r="I12" s="408"/>
      <c r="J12" s="408"/>
      <c r="K12" s="408"/>
      <c r="L12" s="408"/>
      <c r="M12" s="408"/>
      <c r="N12" s="408"/>
      <c r="O12" s="408"/>
      <c r="P12" s="409"/>
      <c r="Q12" s="52"/>
    </row>
    <row r="13" spans="1:19" ht="4.5" customHeight="1" thickBot="1" x14ac:dyDescent="0.25">
      <c r="A13" s="52"/>
      <c r="B13" s="363"/>
      <c r="C13" s="364"/>
      <c r="D13" s="364"/>
      <c r="E13" s="364"/>
      <c r="F13" s="364"/>
      <c r="G13" s="364"/>
      <c r="H13" s="364"/>
      <c r="I13" s="364"/>
      <c r="J13" s="364"/>
      <c r="K13" s="364"/>
      <c r="L13" s="364"/>
      <c r="M13" s="364"/>
      <c r="N13" s="364"/>
      <c r="O13" s="364"/>
      <c r="P13" s="365"/>
      <c r="Q13" s="52"/>
    </row>
    <row r="14" spans="1:19" ht="18" customHeight="1" thickBot="1" x14ac:dyDescent="0.25">
      <c r="A14" s="52"/>
      <c r="B14" s="62" t="s">
        <v>6</v>
      </c>
      <c r="C14" s="410" t="s">
        <v>233</v>
      </c>
      <c r="D14" s="411"/>
      <c r="E14" s="411"/>
      <c r="F14" s="411"/>
      <c r="G14" s="411"/>
      <c r="H14" s="411"/>
      <c r="I14" s="411"/>
      <c r="J14" s="411"/>
      <c r="K14" s="411"/>
      <c r="L14" s="411"/>
      <c r="M14" s="411"/>
      <c r="N14" s="411"/>
      <c r="O14" s="411"/>
      <c r="P14" s="412"/>
      <c r="Q14" s="52"/>
    </row>
    <row r="15" spans="1:19" ht="4.5" customHeight="1" thickBot="1" x14ac:dyDescent="0.25">
      <c r="A15" s="52"/>
      <c r="B15" s="376"/>
      <c r="C15" s="377"/>
      <c r="D15" s="377"/>
      <c r="E15" s="377"/>
      <c r="F15" s="377"/>
      <c r="G15" s="377"/>
      <c r="H15" s="377"/>
      <c r="I15" s="377"/>
      <c r="J15" s="377"/>
      <c r="K15" s="377"/>
      <c r="L15" s="377"/>
      <c r="M15" s="377"/>
      <c r="N15" s="377"/>
      <c r="O15" s="377"/>
      <c r="P15" s="378"/>
      <c r="Q15" s="52"/>
    </row>
    <row r="16" spans="1:19" ht="32.25" customHeight="1" thickBot="1" x14ac:dyDescent="0.25">
      <c r="A16" s="52"/>
      <c r="B16" s="62" t="s">
        <v>25</v>
      </c>
      <c r="C16" s="413" t="s">
        <v>212</v>
      </c>
      <c r="D16" s="414"/>
      <c r="E16" s="414"/>
      <c r="F16" s="414"/>
      <c r="G16" s="414"/>
      <c r="H16" s="414"/>
      <c r="I16" s="414"/>
      <c r="J16" s="414"/>
      <c r="K16" s="414"/>
      <c r="L16" s="414"/>
      <c r="M16" s="414"/>
      <c r="N16" s="414"/>
      <c r="O16" s="414"/>
      <c r="P16" s="415"/>
      <c r="Q16" s="52"/>
    </row>
    <row r="17" spans="1:17" ht="4.5" customHeight="1" thickBot="1" x14ac:dyDescent="0.25">
      <c r="A17" s="52"/>
      <c r="B17" s="376"/>
      <c r="C17" s="377"/>
      <c r="D17" s="377"/>
      <c r="E17" s="377"/>
      <c r="F17" s="377"/>
      <c r="G17" s="377"/>
      <c r="H17" s="377"/>
      <c r="I17" s="377"/>
      <c r="J17" s="377"/>
      <c r="K17" s="377"/>
      <c r="L17" s="377"/>
      <c r="M17" s="377"/>
      <c r="N17" s="377"/>
      <c r="O17" s="377"/>
      <c r="P17" s="378"/>
      <c r="Q17" s="52"/>
    </row>
    <row r="18" spans="1:17" ht="26.25" customHeight="1" thickBot="1" x14ac:dyDescent="0.25">
      <c r="A18" s="52"/>
      <c r="B18" s="62" t="s">
        <v>11</v>
      </c>
      <c r="C18" s="398" t="s">
        <v>187</v>
      </c>
      <c r="D18" s="399"/>
      <c r="E18" s="399"/>
      <c r="F18" s="399"/>
      <c r="G18" s="399"/>
      <c r="H18" s="399"/>
      <c r="I18" s="399"/>
      <c r="J18" s="399"/>
      <c r="K18" s="399"/>
      <c r="L18" s="399"/>
      <c r="M18" s="399"/>
      <c r="N18" s="399"/>
      <c r="O18" s="399"/>
      <c r="P18" s="400"/>
      <c r="Q18" s="52"/>
    </row>
    <row r="19" spans="1:17" ht="4.5" customHeight="1" thickBot="1" x14ac:dyDescent="0.25">
      <c r="A19" s="52"/>
      <c r="B19" s="401"/>
      <c r="C19" s="401"/>
      <c r="D19" s="401"/>
      <c r="E19" s="401"/>
      <c r="F19" s="401"/>
      <c r="G19" s="401"/>
      <c r="H19" s="401"/>
      <c r="I19" s="401"/>
      <c r="J19" s="401"/>
      <c r="K19" s="401"/>
      <c r="L19" s="401"/>
      <c r="M19" s="401"/>
      <c r="N19" s="401"/>
      <c r="O19" s="401"/>
      <c r="P19" s="401"/>
      <c r="Q19" s="52"/>
    </row>
    <row r="20" spans="1:17" ht="17.25" customHeight="1" thickBot="1" x14ac:dyDescent="0.25">
      <c r="A20" s="52"/>
      <c r="B20" s="350" t="s">
        <v>26</v>
      </c>
      <c r="C20" s="351"/>
      <c r="D20" s="351"/>
      <c r="E20" s="351"/>
      <c r="F20" s="351"/>
      <c r="G20" s="351"/>
      <c r="H20" s="351"/>
      <c r="I20" s="351"/>
      <c r="J20" s="351"/>
      <c r="K20" s="351"/>
      <c r="L20" s="351"/>
      <c r="M20" s="351"/>
      <c r="N20" s="351"/>
      <c r="O20" s="351"/>
      <c r="P20" s="352"/>
      <c r="Q20" s="52"/>
    </row>
    <row r="21" spans="1:17" ht="4.5" customHeight="1" thickBot="1" x14ac:dyDescent="0.25">
      <c r="A21" s="52"/>
      <c r="B21" s="402"/>
      <c r="C21" s="403"/>
      <c r="D21" s="403"/>
      <c r="E21" s="403"/>
      <c r="F21" s="403"/>
      <c r="G21" s="403"/>
      <c r="H21" s="403"/>
      <c r="I21" s="403"/>
      <c r="J21" s="403"/>
      <c r="K21" s="403"/>
      <c r="L21" s="403"/>
      <c r="M21" s="403"/>
      <c r="N21" s="403"/>
      <c r="O21" s="403"/>
      <c r="P21" s="404"/>
      <c r="Q21" s="52"/>
    </row>
    <row r="22" spans="1:17" ht="51" customHeight="1" thickBot="1" x14ac:dyDescent="0.25">
      <c r="A22" s="52"/>
      <c r="B22" s="62" t="s">
        <v>3</v>
      </c>
      <c r="C22" s="405" t="s">
        <v>249</v>
      </c>
      <c r="D22" s="406"/>
      <c r="E22" s="406"/>
      <c r="F22" s="406"/>
      <c r="G22" s="406"/>
      <c r="H22" s="406"/>
      <c r="I22" s="406"/>
      <c r="J22" s="406"/>
      <c r="K22" s="406"/>
      <c r="L22" s="406"/>
      <c r="M22" s="406"/>
      <c r="N22" s="406"/>
      <c r="O22" s="406"/>
      <c r="P22" s="407"/>
      <c r="Q22" s="52"/>
    </row>
    <row r="23" spans="1:17" ht="4.5" customHeight="1" thickBot="1" x14ac:dyDescent="0.25">
      <c r="A23" s="52"/>
      <c r="B23" s="376"/>
      <c r="C23" s="377"/>
      <c r="D23" s="377"/>
      <c r="E23" s="377"/>
      <c r="F23" s="377"/>
      <c r="G23" s="377"/>
      <c r="H23" s="377"/>
      <c r="I23" s="377"/>
      <c r="J23" s="377"/>
      <c r="K23" s="377"/>
      <c r="L23" s="377"/>
      <c r="M23" s="377"/>
      <c r="N23" s="377"/>
      <c r="O23" s="377"/>
      <c r="P23" s="378"/>
      <c r="Q23" s="52"/>
    </row>
    <row r="24" spans="1:17" ht="82.5" customHeight="1" thickBot="1" x14ac:dyDescent="0.25">
      <c r="A24" s="52"/>
      <c r="B24" s="62" t="s">
        <v>12</v>
      </c>
      <c r="C24" s="382" t="s">
        <v>213</v>
      </c>
      <c r="D24" s="383"/>
      <c r="E24" s="383"/>
      <c r="F24" s="383"/>
      <c r="G24" s="383"/>
      <c r="H24" s="383"/>
      <c r="I24" s="383"/>
      <c r="J24" s="383"/>
      <c r="K24" s="383"/>
      <c r="L24" s="383"/>
      <c r="M24" s="383"/>
      <c r="N24" s="383"/>
      <c r="O24" s="383"/>
      <c r="P24" s="384"/>
      <c r="Q24" s="52"/>
    </row>
    <row r="25" spans="1:17" ht="4.5" customHeight="1" thickBot="1" x14ac:dyDescent="0.25">
      <c r="A25" s="52"/>
      <c r="B25" s="385"/>
      <c r="C25" s="386"/>
      <c r="D25" s="386"/>
      <c r="E25" s="386"/>
      <c r="F25" s="386"/>
      <c r="G25" s="386"/>
      <c r="H25" s="386"/>
      <c r="I25" s="386"/>
      <c r="J25" s="386"/>
      <c r="K25" s="386"/>
      <c r="L25" s="386"/>
      <c r="M25" s="386"/>
      <c r="N25" s="386"/>
      <c r="O25" s="386"/>
      <c r="P25" s="387"/>
      <c r="Q25" s="52"/>
    </row>
    <row r="26" spans="1:17" ht="13.5" customHeight="1" thickBot="1" x14ac:dyDescent="0.25">
      <c r="A26" s="52"/>
      <c r="B26" s="63" t="s">
        <v>2</v>
      </c>
      <c r="C26" s="388">
        <v>0.95</v>
      </c>
      <c r="D26" s="389"/>
      <c r="E26" s="389"/>
      <c r="F26" s="389"/>
      <c r="G26" s="389"/>
      <c r="H26" s="389"/>
      <c r="I26" s="389"/>
      <c r="J26" s="389"/>
      <c r="K26" s="389"/>
      <c r="L26" s="389"/>
      <c r="M26" s="389"/>
      <c r="N26" s="389"/>
      <c r="O26" s="389"/>
      <c r="P26" s="390"/>
      <c r="Q26" s="52"/>
    </row>
    <row r="27" spans="1:17" ht="4.5" customHeight="1" thickBot="1" x14ac:dyDescent="0.25">
      <c r="A27" s="52"/>
      <c r="B27" s="391"/>
      <c r="C27" s="392"/>
      <c r="D27" s="392"/>
      <c r="E27" s="392"/>
      <c r="F27" s="392"/>
      <c r="G27" s="392"/>
      <c r="H27" s="392"/>
      <c r="I27" s="392"/>
      <c r="J27" s="392"/>
      <c r="K27" s="392"/>
      <c r="L27" s="392"/>
      <c r="M27" s="392"/>
      <c r="N27" s="392"/>
      <c r="O27" s="392"/>
      <c r="P27" s="393"/>
      <c r="Q27" s="52"/>
    </row>
    <row r="28" spans="1:17" ht="12.75" customHeight="1" thickBot="1" x14ac:dyDescent="0.25">
      <c r="A28" s="52"/>
      <c r="B28" s="63" t="s">
        <v>13</v>
      </c>
      <c r="C28" s="64" t="s">
        <v>14</v>
      </c>
      <c r="D28" s="394" t="s">
        <v>232</v>
      </c>
      <c r="E28" s="389"/>
      <c r="F28" s="389"/>
      <c r="G28" s="390"/>
      <c r="H28" s="395" t="s">
        <v>15</v>
      </c>
      <c r="I28" s="395"/>
      <c r="J28" s="395"/>
      <c r="K28" s="394" t="s">
        <v>243</v>
      </c>
      <c r="L28" s="389"/>
      <c r="M28" s="390"/>
      <c r="N28" s="396" t="s">
        <v>16</v>
      </c>
      <c r="O28" s="397"/>
      <c r="P28" s="148" t="s">
        <v>244</v>
      </c>
      <c r="Q28" s="52"/>
    </row>
    <row r="29" spans="1:17" ht="4.5" customHeight="1" thickBot="1" x14ac:dyDescent="0.25">
      <c r="A29" s="52"/>
      <c r="B29" s="373"/>
      <c r="C29" s="374"/>
      <c r="D29" s="374"/>
      <c r="E29" s="374"/>
      <c r="F29" s="374"/>
      <c r="G29" s="374"/>
      <c r="H29" s="374"/>
      <c r="I29" s="374"/>
      <c r="J29" s="374"/>
      <c r="K29" s="374"/>
      <c r="L29" s="374"/>
      <c r="M29" s="374"/>
      <c r="N29" s="374"/>
      <c r="O29" s="374"/>
      <c r="P29" s="375"/>
      <c r="Q29" s="52"/>
    </row>
    <row r="30" spans="1:17" ht="13.5" thickBot="1" x14ac:dyDescent="0.25">
      <c r="A30" s="52"/>
      <c r="B30" s="88" t="s">
        <v>7</v>
      </c>
      <c r="C30" s="366" t="s">
        <v>184</v>
      </c>
      <c r="D30" s="367"/>
      <c r="E30" s="367"/>
      <c r="F30" s="367"/>
      <c r="G30" s="367"/>
      <c r="H30" s="367"/>
      <c r="I30" s="367"/>
      <c r="J30" s="367"/>
      <c r="K30" s="367"/>
      <c r="L30" s="367"/>
      <c r="M30" s="367"/>
      <c r="N30" s="367"/>
      <c r="O30" s="367"/>
      <c r="P30" s="368"/>
      <c r="Q30" s="52"/>
    </row>
    <row r="31" spans="1:17" ht="4.5" customHeight="1" thickBot="1" x14ac:dyDescent="0.25">
      <c r="A31" s="52"/>
      <c r="B31" s="376"/>
      <c r="C31" s="377"/>
      <c r="D31" s="377"/>
      <c r="E31" s="377"/>
      <c r="F31" s="377"/>
      <c r="G31" s="377"/>
      <c r="H31" s="377"/>
      <c r="I31" s="377"/>
      <c r="J31" s="377"/>
      <c r="K31" s="377"/>
      <c r="L31" s="377"/>
      <c r="M31" s="377"/>
      <c r="N31" s="377"/>
      <c r="O31" s="377"/>
      <c r="P31" s="378"/>
      <c r="Q31" s="52"/>
    </row>
    <row r="32" spans="1:17" ht="13.5" thickBot="1" x14ac:dyDescent="0.25">
      <c r="A32" s="52"/>
      <c r="B32" s="88" t="s">
        <v>4</v>
      </c>
      <c r="C32" s="379" t="s">
        <v>71</v>
      </c>
      <c r="D32" s="367"/>
      <c r="E32" s="367"/>
      <c r="F32" s="367"/>
      <c r="G32" s="367"/>
      <c r="H32" s="367"/>
      <c r="I32" s="367"/>
      <c r="J32" s="367"/>
      <c r="K32" s="367"/>
      <c r="L32" s="367"/>
      <c r="M32" s="367"/>
      <c r="N32" s="367"/>
      <c r="O32" s="367"/>
      <c r="P32" s="368"/>
      <c r="Q32" s="52"/>
    </row>
    <row r="33" spans="1:17" ht="4.5" customHeight="1" thickBot="1" x14ac:dyDescent="0.25">
      <c r="A33" s="52"/>
      <c r="B33" s="376"/>
      <c r="C33" s="377"/>
      <c r="D33" s="377"/>
      <c r="E33" s="377"/>
      <c r="F33" s="377"/>
      <c r="G33" s="377"/>
      <c r="H33" s="377"/>
      <c r="I33" s="377"/>
      <c r="J33" s="377"/>
      <c r="K33" s="377"/>
      <c r="L33" s="377"/>
      <c r="M33" s="377"/>
      <c r="N33" s="377"/>
      <c r="O33" s="377"/>
      <c r="P33" s="378"/>
      <c r="Q33" s="52"/>
    </row>
    <row r="34" spans="1:17" ht="13.5" thickBot="1" x14ac:dyDescent="0.25">
      <c r="A34" s="52"/>
      <c r="B34" s="88" t="s">
        <v>23</v>
      </c>
      <c r="C34" s="379" t="s">
        <v>71</v>
      </c>
      <c r="D34" s="367"/>
      <c r="E34" s="367"/>
      <c r="F34" s="367"/>
      <c r="G34" s="367"/>
      <c r="H34" s="367"/>
      <c r="I34" s="367"/>
      <c r="J34" s="367"/>
      <c r="K34" s="367"/>
      <c r="L34" s="367"/>
      <c r="M34" s="367"/>
      <c r="N34" s="367"/>
      <c r="O34" s="367"/>
      <c r="P34" s="368"/>
      <c r="Q34" s="52"/>
    </row>
    <row r="35" spans="1:17" ht="4.5" customHeight="1" thickBot="1" x14ac:dyDescent="0.25">
      <c r="A35" s="52"/>
      <c r="B35" s="363"/>
      <c r="C35" s="364"/>
      <c r="D35" s="364"/>
      <c r="E35" s="364"/>
      <c r="F35" s="364"/>
      <c r="G35" s="364"/>
      <c r="H35" s="364"/>
      <c r="I35" s="364"/>
      <c r="J35" s="364"/>
      <c r="K35" s="364"/>
      <c r="L35" s="364"/>
      <c r="M35" s="364"/>
      <c r="N35" s="364"/>
      <c r="O35" s="364"/>
      <c r="P35" s="365"/>
      <c r="Q35" s="52"/>
    </row>
    <row r="36" spans="1:17" ht="16.5" customHeight="1" thickBot="1" x14ac:dyDescent="0.25">
      <c r="A36" s="52"/>
      <c r="B36" s="88" t="s">
        <v>64</v>
      </c>
      <c r="C36" s="366" t="s">
        <v>71</v>
      </c>
      <c r="D36" s="367"/>
      <c r="E36" s="367"/>
      <c r="F36" s="367"/>
      <c r="G36" s="367"/>
      <c r="H36" s="367"/>
      <c r="I36" s="367"/>
      <c r="J36" s="367"/>
      <c r="K36" s="367"/>
      <c r="L36" s="367"/>
      <c r="M36" s="367"/>
      <c r="N36" s="367"/>
      <c r="O36" s="367"/>
      <c r="P36" s="368"/>
      <c r="Q36" s="52"/>
    </row>
    <row r="37" spans="1:17" ht="4.5" customHeight="1" thickBot="1" x14ac:dyDescent="0.25">
      <c r="A37" s="52"/>
      <c r="B37" s="91"/>
      <c r="C37" s="91"/>
      <c r="D37" s="91"/>
      <c r="E37" s="91"/>
      <c r="F37" s="91"/>
      <c r="G37" s="91"/>
      <c r="H37" s="91"/>
      <c r="I37" s="91"/>
      <c r="J37" s="91"/>
      <c r="K37" s="91"/>
      <c r="L37" s="91"/>
      <c r="M37" s="91"/>
      <c r="N37" s="91"/>
      <c r="O37" s="91"/>
      <c r="P37" s="91"/>
      <c r="Q37" s="52"/>
    </row>
    <row r="38" spans="1:17" ht="13.5" thickBot="1" x14ac:dyDescent="0.25">
      <c r="A38" s="52"/>
      <c r="B38" s="369" t="s">
        <v>17</v>
      </c>
      <c r="C38" s="370"/>
      <c r="D38" s="370"/>
      <c r="E38" s="370"/>
      <c r="F38" s="370"/>
      <c r="G38" s="370"/>
      <c r="H38" s="370"/>
      <c r="I38" s="370"/>
      <c r="J38" s="370"/>
      <c r="K38" s="370"/>
      <c r="L38" s="370"/>
      <c r="M38" s="370"/>
      <c r="N38" s="370"/>
      <c r="O38" s="371"/>
      <c r="P38" s="372"/>
      <c r="Q38" s="52"/>
    </row>
    <row r="39" spans="1:17" ht="13.5" thickBot="1" x14ac:dyDescent="0.25">
      <c r="A39" s="52"/>
      <c r="B39" s="92" t="s">
        <v>22</v>
      </c>
      <c r="C39" s="369" t="s">
        <v>18</v>
      </c>
      <c r="D39" s="370"/>
      <c r="E39" s="370"/>
      <c r="F39" s="370"/>
      <c r="G39" s="372"/>
      <c r="H39" s="369" t="s">
        <v>7</v>
      </c>
      <c r="I39" s="370"/>
      <c r="J39" s="370"/>
      <c r="K39" s="370"/>
      <c r="L39" s="372"/>
      <c r="M39" s="369" t="s">
        <v>19</v>
      </c>
      <c r="N39" s="370"/>
      <c r="O39" s="371"/>
      <c r="P39" s="372"/>
      <c r="Q39" s="52"/>
    </row>
    <row r="40" spans="1:17" ht="54" customHeight="1" x14ac:dyDescent="0.2">
      <c r="A40" s="52"/>
      <c r="B40" s="126" t="s">
        <v>214</v>
      </c>
      <c r="C40" s="471" t="s">
        <v>215</v>
      </c>
      <c r="D40" s="472"/>
      <c r="E40" s="472"/>
      <c r="F40" s="472"/>
      <c r="G40" s="473"/>
      <c r="H40" s="474" t="s">
        <v>193</v>
      </c>
      <c r="I40" s="475"/>
      <c r="J40" s="475"/>
      <c r="K40" s="475"/>
      <c r="L40" s="476"/>
      <c r="M40" s="471" t="s">
        <v>194</v>
      </c>
      <c r="N40" s="472"/>
      <c r="O40" s="472"/>
      <c r="P40" s="477"/>
      <c r="Q40" s="52"/>
    </row>
    <row r="41" spans="1:17" ht="55.5" customHeight="1" x14ac:dyDescent="0.2">
      <c r="A41" s="52"/>
      <c r="B41" s="127" t="s">
        <v>216</v>
      </c>
      <c r="C41" s="468" t="s">
        <v>237</v>
      </c>
      <c r="D41" s="469"/>
      <c r="E41" s="469"/>
      <c r="F41" s="469"/>
      <c r="G41" s="478"/>
      <c r="H41" s="479" t="s">
        <v>193</v>
      </c>
      <c r="I41" s="480"/>
      <c r="J41" s="480"/>
      <c r="K41" s="480"/>
      <c r="L41" s="481"/>
      <c r="M41" s="468" t="s">
        <v>194</v>
      </c>
      <c r="N41" s="469"/>
      <c r="O41" s="469"/>
      <c r="P41" s="470"/>
      <c r="Q41" s="52"/>
    </row>
    <row r="42" spans="1:17" ht="13.5" customHeight="1" x14ac:dyDescent="0.2">
      <c r="A42" s="52"/>
      <c r="B42" s="93"/>
      <c r="C42" s="355"/>
      <c r="D42" s="355"/>
      <c r="E42" s="355"/>
      <c r="F42" s="355"/>
      <c r="G42" s="355"/>
      <c r="H42" s="355"/>
      <c r="I42" s="355"/>
      <c r="J42" s="355"/>
      <c r="K42" s="355"/>
      <c r="L42" s="355"/>
      <c r="M42" s="355"/>
      <c r="N42" s="355"/>
      <c r="O42" s="355"/>
      <c r="P42" s="356"/>
      <c r="Q42" s="52"/>
    </row>
    <row r="43" spans="1:17" ht="12.75" customHeight="1" x14ac:dyDescent="0.2">
      <c r="A43" s="52"/>
      <c r="B43" s="93"/>
      <c r="C43" s="355"/>
      <c r="D43" s="355"/>
      <c r="E43" s="355"/>
      <c r="F43" s="355"/>
      <c r="G43" s="355"/>
      <c r="H43" s="355"/>
      <c r="I43" s="355"/>
      <c r="J43" s="355"/>
      <c r="K43" s="355"/>
      <c r="L43" s="355"/>
      <c r="M43" s="355"/>
      <c r="N43" s="355"/>
      <c r="O43" s="355"/>
      <c r="P43" s="356"/>
      <c r="Q43" s="52"/>
    </row>
    <row r="44" spans="1:17" ht="11.25" customHeight="1" thickBot="1" x14ac:dyDescent="0.25">
      <c r="A44" s="52"/>
      <c r="B44" s="94"/>
      <c r="C44" s="348"/>
      <c r="D44" s="348"/>
      <c r="E44" s="348"/>
      <c r="F44" s="348"/>
      <c r="G44" s="348"/>
      <c r="H44" s="348"/>
      <c r="I44" s="348"/>
      <c r="J44" s="348"/>
      <c r="K44" s="348"/>
      <c r="L44" s="348"/>
      <c r="M44" s="348"/>
      <c r="N44" s="348"/>
      <c r="O44" s="348"/>
      <c r="P44" s="349"/>
      <c r="Q44" s="52"/>
    </row>
    <row r="45" spans="1:17" ht="4.5" customHeight="1" thickBot="1" x14ac:dyDescent="0.25">
      <c r="A45" s="52"/>
      <c r="B45" s="95"/>
      <c r="C45" s="95"/>
      <c r="D45" s="95"/>
      <c r="E45" s="95"/>
      <c r="F45" s="95"/>
      <c r="G45" s="95"/>
      <c r="H45" s="95"/>
      <c r="I45" s="95"/>
      <c r="J45" s="95"/>
      <c r="K45" s="95"/>
      <c r="L45" s="95"/>
      <c r="M45" s="95"/>
      <c r="N45" s="95"/>
      <c r="O45" s="95"/>
      <c r="P45" s="95"/>
      <c r="Q45" s="52"/>
    </row>
    <row r="46" spans="1:17" ht="13.5" customHeight="1" thickBot="1" x14ac:dyDescent="0.25">
      <c r="A46" s="52"/>
      <c r="B46" s="350" t="s">
        <v>8</v>
      </c>
      <c r="C46" s="351"/>
      <c r="D46" s="351"/>
      <c r="E46" s="351"/>
      <c r="F46" s="351"/>
      <c r="G46" s="351"/>
      <c r="H46" s="351"/>
      <c r="I46" s="351"/>
      <c r="J46" s="351"/>
      <c r="K46" s="351"/>
      <c r="L46" s="351"/>
      <c r="M46" s="351"/>
      <c r="N46" s="351"/>
      <c r="O46" s="351"/>
      <c r="P46" s="352"/>
      <c r="Q46" s="52"/>
    </row>
    <row r="47" spans="1:17" ht="4.5" customHeight="1" thickBot="1" x14ac:dyDescent="0.25">
      <c r="A47" s="52"/>
      <c r="B47" s="96"/>
      <c r="C47" s="91"/>
      <c r="D47" s="91"/>
      <c r="E47" s="91"/>
      <c r="F47" s="91"/>
      <c r="G47" s="91"/>
      <c r="H47" s="91"/>
      <c r="I47" s="91"/>
      <c r="J47" s="91"/>
      <c r="K47" s="91"/>
      <c r="L47" s="91"/>
      <c r="M47" s="91"/>
      <c r="N47" s="91"/>
      <c r="O47" s="91"/>
      <c r="P47" s="97"/>
      <c r="Q47" s="52"/>
    </row>
    <row r="48" spans="1:17" x14ac:dyDescent="0.2">
      <c r="A48" s="52"/>
      <c r="B48" s="353"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52"/>
    </row>
    <row r="49" spans="1:17" ht="13.5" thickBot="1" x14ac:dyDescent="0.25">
      <c r="A49" s="52"/>
      <c r="B49" s="354"/>
      <c r="C49" s="70" t="s">
        <v>10</v>
      </c>
      <c r="D49" s="71"/>
      <c r="E49" s="71"/>
      <c r="F49" s="72">
        <f>'Registro Almacén'!D10</f>
        <v>1</v>
      </c>
      <c r="G49" s="73"/>
      <c r="H49" s="73"/>
      <c r="I49" s="72">
        <f>'Registro Almacén'!F10</f>
        <v>1</v>
      </c>
      <c r="J49" s="73"/>
      <c r="K49" s="73"/>
      <c r="L49" s="72">
        <f>'Registro Almacén'!H10</f>
        <v>1</v>
      </c>
      <c r="M49" s="73"/>
      <c r="N49" s="73"/>
      <c r="O49" s="72">
        <f>'Registro Almacén'!J10</f>
        <v>1</v>
      </c>
      <c r="P49" s="141">
        <f>+Reg_Encuesta!AJ11</f>
        <v>0.98004987531172072</v>
      </c>
      <c r="Q49" s="52"/>
    </row>
    <row r="50" spans="1:17" ht="4.5" customHeight="1" thickBot="1" x14ac:dyDescent="0.25">
      <c r="A50" s="52"/>
      <c r="B50" s="98">
        <v>0.9</v>
      </c>
      <c r="C50" s="74"/>
      <c r="D50" s="74"/>
      <c r="E50" s="74"/>
      <c r="F50" s="75">
        <f>+$C$26</f>
        <v>0.95</v>
      </c>
      <c r="G50" s="74"/>
      <c r="H50" s="74"/>
      <c r="I50" s="75">
        <f>+$C$26</f>
        <v>0.95</v>
      </c>
      <c r="J50" s="74"/>
      <c r="K50" s="74"/>
      <c r="L50" s="75">
        <f>+$C$26</f>
        <v>0.95</v>
      </c>
      <c r="M50" s="74"/>
      <c r="N50" s="74"/>
      <c r="O50" s="75">
        <f>+$C$26</f>
        <v>0.95</v>
      </c>
      <c r="P50" s="75">
        <f>+$C$26</f>
        <v>0.95</v>
      </c>
      <c r="Q50" s="52"/>
    </row>
    <row r="51" spans="1:17" ht="22.5" customHeight="1" thickBot="1" x14ac:dyDescent="0.25">
      <c r="A51" s="52"/>
      <c r="B51" s="350" t="s">
        <v>21</v>
      </c>
      <c r="C51" s="351"/>
      <c r="D51" s="351"/>
      <c r="E51" s="351"/>
      <c r="F51" s="351"/>
      <c r="G51" s="351"/>
      <c r="H51" s="351"/>
      <c r="I51" s="351"/>
      <c r="J51" s="351"/>
      <c r="K51" s="351"/>
      <c r="L51" s="351"/>
      <c r="M51" s="351"/>
      <c r="N51" s="351"/>
      <c r="O51" s="351"/>
      <c r="P51" s="352"/>
      <c r="Q51" s="52"/>
    </row>
    <row r="52" spans="1:17" x14ac:dyDescent="0.2">
      <c r="A52" s="52"/>
      <c r="B52" s="338"/>
      <c r="C52" s="339"/>
      <c r="D52" s="339"/>
      <c r="E52" s="339"/>
      <c r="F52" s="339"/>
      <c r="G52" s="339"/>
      <c r="H52" s="339"/>
      <c r="I52" s="339"/>
      <c r="J52" s="339"/>
      <c r="K52" s="339"/>
      <c r="L52" s="339"/>
      <c r="M52" s="339"/>
      <c r="N52" s="339"/>
      <c r="O52" s="339"/>
      <c r="P52" s="340"/>
      <c r="Q52" s="52"/>
    </row>
    <row r="53" spans="1:17" x14ac:dyDescent="0.2">
      <c r="A53" s="52"/>
      <c r="B53" s="341"/>
      <c r="C53" s="342"/>
      <c r="D53" s="342"/>
      <c r="E53" s="342"/>
      <c r="F53" s="342"/>
      <c r="G53" s="342"/>
      <c r="H53" s="342"/>
      <c r="I53" s="342"/>
      <c r="J53" s="342"/>
      <c r="K53" s="342"/>
      <c r="L53" s="342"/>
      <c r="M53" s="342"/>
      <c r="N53" s="342"/>
      <c r="O53" s="342"/>
      <c r="P53" s="343"/>
      <c r="Q53" s="52"/>
    </row>
    <row r="54" spans="1:17" x14ac:dyDescent="0.2">
      <c r="A54" s="52"/>
      <c r="B54" s="341"/>
      <c r="C54" s="342"/>
      <c r="D54" s="342"/>
      <c r="E54" s="342"/>
      <c r="F54" s="342"/>
      <c r="G54" s="342"/>
      <c r="H54" s="342"/>
      <c r="I54" s="342"/>
      <c r="J54" s="342"/>
      <c r="K54" s="342"/>
      <c r="L54" s="342"/>
      <c r="M54" s="342"/>
      <c r="N54" s="342"/>
      <c r="O54" s="342"/>
      <c r="P54" s="343"/>
      <c r="Q54" s="52"/>
    </row>
    <row r="55" spans="1:17" x14ac:dyDescent="0.2">
      <c r="A55" s="52"/>
      <c r="B55" s="341"/>
      <c r="C55" s="342"/>
      <c r="D55" s="342"/>
      <c r="E55" s="342"/>
      <c r="F55" s="342"/>
      <c r="G55" s="342"/>
      <c r="H55" s="342"/>
      <c r="I55" s="342"/>
      <c r="J55" s="342"/>
      <c r="K55" s="342"/>
      <c r="L55" s="342"/>
      <c r="M55" s="342"/>
      <c r="N55" s="342"/>
      <c r="O55" s="342"/>
      <c r="P55" s="343"/>
      <c r="Q55" s="52"/>
    </row>
    <row r="56" spans="1:17" x14ac:dyDescent="0.2">
      <c r="A56" s="52"/>
      <c r="B56" s="341"/>
      <c r="C56" s="342"/>
      <c r="D56" s="342"/>
      <c r="E56" s="342"/>
      <c r="F56" s="342"/>
      <c r="G56" s="342"/>
      <c r="H56" s="342"/>
      <c r="I56" s="342"/>
      <c r="J56" s="342"/>
      <c r="K56" s="342"/>
      <c r="L56" s="342"/>
      <c r="M56" s="342"/>
      <c r="N56" s="342"/>
      <c r="O56" s="342"/>
      <c r="P56" s="343"/>
      <c r="Q56" s="52"/>
    </row>
    <row r="57" spans="1:17" x14ac:dyDescent="0.2">
      <c r="A57" s="52"/>
      <c r="B57" s="341"/>
      <c r="C57" s="342"/>
      <c r="D57" s="342"/>
      <c r="E57" s="342"/>
      <c r="F57" s="342"/>
      <c r="G57" s="342"/>
      <c r="H57" s="342"/>
      <c r="I57" s="342"/>
      <c r="J57" s="342"/>
      <c r="K57" s="342"/>
      <c r="L57" s="342"/>
      <c r="M57" s="342"/>
      <c r="N57" s="342"/>
      <c r="O57" s="342"/>
      <c r="P57" s="343"/>
      <c r="Q57" s="52"/>
    </row>
    <row r="58" spans="1:17" x14ac:dyDescent="0.2">
      <c r="A58" s="52"/>
      <c r="B58" s="341"/>
      <c r="C58" s="342"/>
      <c r="D58" s="342"/>
      <c r="E58" s="342"/>
      <c r="F58" s="342"/>
      <c r="G58" s="342"/>
      <c r="H58" s="342"/>
      <c r="I58" s="342"/>
      <c r="J58" s="342"/>
      <c r="K58" s="342"/>
      <c r="L58" s="342"/>
      <c r="M58" s="342"/>
      <c r="N58" s="342"/>
      <c r="O58" s="342"/>
      <c r="P58" s="343"/>
      <c r="Q58" s="52"/>
    </row>
    <row r="59" spans="1:17" x14ac:dyDescent="0.2">
      <c r="A59" s="52"/>
      <c r="B59" s="341"/>
      <c r="C59" s="342"/>
      <c r="D59" s="342"/>
      <c r="E59" s="342"/>
      <c r="F59" s="342"/>
      <c r="G59" s="342"/>
      <c r="H59" s="342"/>
      <c r="I59" s="342"/>
      <c r="J59" s="342"/>
      <c r="K59" s="342"/>
      <c r="L59" s="342"/>
      <c r="M59" s="342"/>
      <c r="N59" s="342"/>
      <c r="O59" s="342"/>
      <c r="P59" s="343"/>
      <c r="Q59" s="52"/>
    </row>
    <row r="60" spans="1:17" x14ac:dyDescent="0.2">
      <c r="A60" s="52"/>
      <c r="B60" s="341"/>
      <c r="C60" s="342"/>
      <c r="D60" s="342"/>
      <c r="E60" s="342"/>
      <c r="F60" s="342"/>
      <c r="G60" s="342"/>
      <c r="H60" s="342"/>
      <c r="I60" s="342"/>
      <c r="J60" s="342"/>
      <c r="K60" s="342"/>
      <c r="L60" s="342"/>
      <c r="M60" s="342"/>
      <c r="N60" s="342"/>
      <c r="O60" s="342"/>
      <c r="P60" s="343"/>
      <c r="Q60" s="52"/>
    </row>
    <row r="61" spans="1:17" x14ac:dyDescent="0.2">
      <c r="A61" s="52"/>
      <c r="B61" s="341"/>
      <c r="C61" s="342"/>
      <c r="D61" s="342"/>
      <c r="E61" s="342"/>
      <c r="F61" s="342"/>
      <c r="G61" s="342"/>
      <c r="H61" s="342"/>
      <c r="I61" s="342"/>
      <c r="J61" s="342"/>
      <c r="K61" s="342"/>
      <c r="L61" s="342"/>
      <c r="M61" s="342"/>
      <c r="N61" s="342"/>
      <c r="O61" s="342"/>
      <c r="P61" s="343"/>
      <c r="Q61" s="52"/>
    </row>
    <row r="62" spans="1:17" x14ac:dyDescent="0.2">
      <c r="A62" s="52"/>
      <c r="B62" s="341"/>
      <c r="C62" s="342"/>
      <c r="D62" s="342"/>
      <c r="E62" s="342"/>
      <c r="F62" s="342"/>
      <c r="G62" s="342"/>
      <c r="H62" s="342"/>
      <c r="I62" s="342"/>
      <c r="J62" s="342"/>
      <c r="K62" s="342"/>
      <c r="L62" s="342"/>
      <c r="M62" s="342"/>
      <c r="N62" s="342"/>
      <c r="O62" s="342"/>
      <c r="P62" s="343"/>
      <c r="Q62" s="52"/>
    </row>
    <row r="63" spans="1:17" x14ac:dyDescent="0.2">
      <c r="A63" s="52"/>
      <c r="B63" s="341"/>
      <c r="C63" s="342"/>
      <c r="D63" s="342"/>
      <c r="E63" s="342"/>
      <c r="F63" s="342"/>
      <c r="G63" s="342"/>
      <c r="H63" s="342"/>
      <c r="I63" s="342"/>
      <c r="J63" s="342"/>
      <c r="K63" s="342"/>
      <c r="L63" s="342"/>
      <c r="M63" s="342"/>
      <c r="N63" s="342"/>
      <c r="O63" s="342"/>
      <c r="P63" s="343"/>
      <c r="Q63" s="52"/>
    </row>
    <row r="64" spans="1:17" x14ac:dyDescent="0.2">
      <c r="A64" s="52"/>
      <c r="B64" s="341"/>
      <c r="C64" s="342"/>
      <c r="D64" s="342"/>
      <c r="E64" s="342"/>
      <c r="F64" s="342"/>
      <c r="G64" s="342"/>
      <c r="H64" s="342"/>
      <c r="I64" s="342"/>
      <c r="J64" s="342"/>
      <c r="K64" s="342"/>
      <c r="L64" s="342"/>
      <c r="M64" s="342"/>
      <c r="N64" s="342"/>
      <c r="O64" s="342"/>
      <c r="P64" s="343"/>
      <c r="Q64" s="52"/>
    </row>
    <row r="65" spans="1:17" x14ac:dyDescent="0.2">
      <c r="A65" s="52"/>
      <c r="B65" s="341"/>
      <c r="C65" s="342"/>
      <c r="D65" s="342"/>
      <c r="E65" s="342"/>
      <c r="F65" s="342"/>
      <c r="G65" s="342"/>
      <c r="H65" s="342"/>
      <c r="I65" s="342"/>
      <c r="J65" s="342"/>
      <c r="K65" s="342"/>
      <c r="L65" s="342"/>
      <c r="M65" s="342"/>
      <c r="N65" s="342"/>
      <c r="O65" s="342"/>
      <c r="P65" s="343"/>
      <c r="Q65" s="52"/>
    </row>
    <row r="66" spans="1:17" x14ac:dyDescent="0.2">
      <c r="A66" s="52"/>
      <c r="B66" s="341"/>
      <c r="C66" s="342"/>
      <c r="D66" s="342"/>
      <c r="E66" s="342"/>
      <c r="F66" s="342"/>
      <c r="G66" s="342"/>
      <c r="H66" s="342"/>
      <c r="I66" s="342"/>
      <c r="J66" s="342"/>
      <c r="K66" s="342"/>
      <c r="L66" s="342"/>
      <c r="M66" s="342"/>
      <c r="N66" s="342"/>
      <c r="O66" s="342"/>
      <c r="P66" s="343"/>
      <c r="Q66" s="52"/>
    </row>
    <row r="67" spans="1:17" ht="13.5" thickBot="1" x14ac:dyDescent="0.25">
      <c r="A67" s="52"/>
      <c r="B67" s="344"/>
      <c r="C67" s="345"/>
      <c r="D67" s="345"/>
      <c r="E67" s="345"/>
      <c r="F67" s="345"/>
      <c r="G67" s="345"/>
      <c r="H67" s="345"/>
      <c r="I67" s="345"/>
      <c r="J67" s="345"/>
      <c r="K67" s="345"/>
      <c r="L67" s="345"/>
      <c r="M67" s="345"/>
      <c r="N67" s="345"/>
      <c r="O67" s="345"/>
      <c r="P67" s="346"/>
      <c r="Q67" s="52"/>
    </row>
    <row r="68" spans="1:17" s="53" customFormat="1" ht="4.5" customHeight="1" thickBot="1" x14ac:dyDescent="0.25">
      <c r="A68" s="490"/>
      <c r="B68" s="490"/>
      <c r="C68" s="490"/>
      <c r="D68" s="490"/>
      <c r="E68" s="490"/>
      <c r="F68" s="490"/>
      <c r="G68" s="490"/>
      <c r="H68" s="490"/>
      <c r="I68" s="490"/>
      <c r="J68" s="490"/>
      <c r="K68" s="490"/>
      <c r="L68" s="490"/>
      <c r="M68" s="490"/>
      <c r="N68" s="490"/>
      <c r="O68" s="490"/>
      <c r="P68" s="490"/>
      <c r="Q68" s="490"/>
    </row>
    <row r="69" spans="1:17" ht="15" customHeight="1" x14ac:dyDescent="0.2">
      <c r="A69" s="52"/>
      <c r="B69" s="491" t="s">
        <v>5</v>
      </c>
      <c r="C69" s="494" t="s">
        <v>180</v>
      </c>
      <c r="D69" s="495"/>
      <c r="E69" s="495"/>
      <c r="F69" s="495"/>
      <c r="G69" s="495"/>
      <c r="H69" s="495"/>
      <c r="I69" s="495"/>
      <c r="J69" s="495"/>
      <c r="K69" s="495"/>
      <c r="L69" s="495"/>
      <c r="M69" s="495"/>
      <c r="N69" s="495"/>
      <c r="O69" s="495"/>
      <c r="P69" s="496"/>
      <c r="Q69" s="52"/>
    </row>
    <row r="70" spans="1:17" ht="49.5" customHeight="1" x14ac:dyDescent="0.2">
      <c r="A70" s="52"/>
      <c r="B70" s="492"/>
      <c r="C70" s="323" t="s">
        <v>258</v>
      </c>
      <c r="D70" s="324"/>
      <c r="E70" s="324"/>
      <c r="F70" s="324"/>
      <c r="G70" s="324"/>
      <c r="H70" s="324"/>
      <c r="I70" s="324"/>
      <c r="J70" s="324"/>
      <c r="K70" s="324"/>
      <c r="L70" s="324"/>
      <c r="M70" s="324"/>
      <c r="N70" s="324"/>
      <c r="O70" s="324"/>
      <c r="P70" s="325"/>
      <c r="Q70" s="52"/>
    </row>
    <row r="71" spans="1:17" ht="15" customHeight="1" x14ac:dyDescent="0.2">
      <c r="A71" s="52"/>
      <c r="B71" s="492"/>
      <c r="C71" s="482" t="s">
        <v>181</v>
      </c>
      <c r="D71" s="483"/>
      <c r="E71" s="483"/>
      <c r="F71" s="483"/>
      <c r="G71" s="483"/>
      <c r="H71" s="483"/>
      <c r="I71" s="483"/>
      <c r="J71" s="483"/>
      <c r="K71" s="483"/>
      <c r="L71" s="483"/>
      <c r="M71" s="483"/>
      <c r="N71" s="483"/>
      <c r="O71" s="483"/>
      <c r="P71" s="484"/>
      <c r="Q71" s="52"/>
    </row>
    <row r="72" spans="1:17" ht="60" customHeight="1" x14ac:dyDescent="0.2">
      <c r="A72" s="52"/>
      <c r="B72" s="492"/>
      <c r="C72" s="329" t="s">
        <v>263</v>
      </c>
      <c r="D72" s="330"/>
      <c r="E72" s="330"/>
      <c r="F72" s="330"/>
      <c r="G72" s="330"/>
      <c r="H72" s="330"/>
      <c r="I72" s="330"/>
      <c r="J72" s="330"/>
      <c r="K72" s="330"/>
      <c r="L72" s="330"/>
      <c r="M72" s="330"/>
      <c r="N72" s="330"/>
      <c r="O72" s="330"/>
      <c r="P72" s="331"/>
      <c r="Q72" s="52"/>
    </row>
    <row r="73" spans="1:17" ht="119.25" customHeight="1" x14ac:dyDescent="0.2">
      <c r="A73" s="52"/>
      <c r="B73" s="492"/>
      <c r="C73" s="482" t="s">
        <v>264</v>
      </c>
      <c r="D73" s="483"/>
      <c r="E73" s="483"/>
      <c r="F73" s="483"/>
      <c r="G73" s="483"/>
      <c r="H73" s="483"/>
      <c r="I73" s="483"/>
      <c r="J73" s="483"/>
      <c r="K73" s="483"/>
      <c r="L73" s="483"/>
      <c r="M73" s="483"/>
      <c r="N73" s="483"/>
      <c r="O73" s="483"/>
      <c r="P73" s="484"/>
      <c r="Q73" s="52"/>
    </row>
    <row r="74" spans="1:17" ht="15.75" customHeight="1" x14ac:dyDescent="0.2">
      <c r="A74" s="52"/>
      <c r="B74" s="492"/>
      <c r="C74" s="482"/>
      <c r="D74" s="483"/>
      <c r="E74" s="483"/>
      <c r="F74" s="483"/>
      <c r="G74" s="483"/>
      <c r="H74" s="483"/>
      <c r="I74" s="483"/>
      <c r="J74" s="483"/>
      <c r="K74" s="483"/>
      <c r="L74" s="483"/>
      <c r="M74" s="483"/>
      <c r="N74" s="483"/>
      <c r="O74" s="483"/>
      <c r="P74" s="484"/>
      <c r="Q74" s="52"/>
    </row>
    <row r="75" spans="1:17" ht="17.25" customHeight="1" x14ac:dyDescent="0.2">
      <c r="A75" s="52"/>
      <c r="B75" s="492"/>
      <c r="C75" s="482" t="s">
        <v>183</v>
      </c>
      <c r="D75" s="483"/>
      <c r="E75" s="483"/>
      <c r="F75" s="483"/>
      <c r="G75" s="483"/>
      <c r="H75" s="483"/>
      <c r="I75" s="483"/>
      <c r="J75" s="483"/>
      <c r="K75" s="483"/>
      <c r="L75" s="483"/>
      <c r="M75" s="483"/>
      <c r="N75" s="483"/>
      <c r="O75" s="483"/>
      <c r="P75" s="484"/>
      <c r="Q75" s="52"/>
    </row>
    <row r="76" spans="1:17" ht="60" customHeight="1" thickBot="1" x14ac:dyDescent="0.25">
      <c r="A76" s="52"/>
      <c r="B76" s="493"/>
      <c r="C76" s="485" t="s">
        <v>272</v>
      </c>
      <c r="D76" s="486"/>
      <c r="E76" s="486"/>
      <c r="F76" s="486"/>
      <c r="G76" s="486"/>
      <c r="H76" s="486"/>
      <c r="I76" s="486"/>
      <c r="J76" s="486"/>
      <c r="K76" s="486"/>
      <c r="L76" s="486"/>
      <c r="M76" s="486"/>
      <c r="N76" s="486"/>
      <c r="O76" s="486"/>
      <c r="P76" s="487"/>
      <c r="Q76" s="52"/>
    </row>
    <row r="77" spans="1:17" ht="30.75" customHeight="1" thickBot="1" x14ac:dyDescent="0.25">
      <c r="A77" s="52"/>
      <c r="B77" s="54" t="s">
        <v>63</v>
      </c>
      <c r="C77" s="318" t="s">
        <v>197</v>
      </c>
      <c r="D77" s="319"/>
      <c r="E77" s="319"/>
      <c r="F77" s="319"/>
      <c r="G77" s="319"/>
      <c r="H77" s="319"/>
      <c r="I77" s="319"/>
      <c r="J77" s="319"/>
      <c r="K77" s="319"/>
      <c r="L77" s="319"/>
      <c r="M77" s="319"/>
      <c r="N77" s="319"/>
      <c r="O77" s="319"/>
      <c r="P77" s="320"/>
      <c r="Q77" s="52"/>
    </row>
    <row r="78" spans="1:17" ht="27.75" customHeight="1" thickBot="1" x14ac:dyDescent="0.25">
      <c r="A78" s="52"/>
      <c r="B78" s="54" t="s">
        <v>84</v>
      </c>
      <c r="C78" s="488" t="s">
        <v>85</v>
      </c>
      <c r="D78" s="488"/>
      <c r="E78" s="488"/>
      <c r="F78" s="488"/>
      <c r="G78" s="488"/>
      <c r="H78" s="488"/>
      <c r="I78" s="488"/>
      <c r="J78" s="488"/>
      <c r="K78" s="488"/>
      <c r="L78" s="488"/>
      <c r="M78" s="488"/>
      <c r="N78" s="488"/>
      <c r="O78" s="488"/>
      <c r="P78" s="489"/>
      <c r="Q78" s="52"/>
    </row>
    <row r="81" spans="3:9" x14ac:dyDescent="0.2">
      <c r="C81" s="55"/>
    </row>
    <row r="82" spans="3:9" hidden="1" x14ac:dyDescent="0.2">
      <c r="C82" s="49">
        <v>2018</v>
      </c>
    </row>
    <row r="83" spans="3:9" hidden="1" x14ac:dyDescent="0.2">
      <c r="C83" s="49">
        <v>2019</v>
      </c>
    </row>
    <row r="89" spans="3:9" s="50" customFormat="1" x14ac:dyDescent="0.2"/>
    <row r="90" spans="3:9" s="50" customFormat="1" x14ac:dyDescent="0.2"/>
    <row r="91" spans="3:9" s="50" customFormat="1" x14ac:dyDescent="0.2"/>
    <row r="92" spans="3:9" s="50" customFormat="1" x14ac:dyDescent="0.2"/>
    <row r="93" spans="3:9" s="50" customFormat="1" x14ac:dyDescent="0.2"/>
    <row r="94" spans="3:9" s="50" customFormat="1" x14ac:dyDescent="0.2"/>
    <row r="95" spans="3:9" s="50" customFormat="1" x14ac:dyDescent="0.2">
      <c r="D95" s="119"/>
      <c r="E95" s="119"/>
      <c r="F95" s="119"/>
      <c r="G95" s="119"/>
      <c r="H95" s="119"/>
      <c r="I95" s="119"/>
    </row>
    <row r="96" spans="3:9" s="50" customFormat="1" x14ac:dyDescent="0.2">
      <c r="D96" s="119"/>
      <c r="E96" s="119"/>
      <c r="F96" s="119"/>
      <c r="G96" s="119"/>
      <c r="H96" s="119"/>
      <c r="I96" s="119"/>
    </row>
    <row r="97" spans="2:17" s="50" customFormat="1" x14ac:dyDescent="0.2">
      <c r="B97" s="119"/>
      <c r="C97" s="119"/>
      <c r="D97" s="119"/>
      <c r="E97" s="119"/>
      <c r="F97" s="119"/>
      <c r="G97" s="119"/>
      <c r="H97" s="119"/>
      <c r="I97" s="119"/>
    </row>
    <row r="98" spans="2:17" s="50" customFormat="1" x14ac:dyDescent="0.2">
      <c r="B98" s="119"/>
      <c r="C98" s="119"/>
      <c r="D98" s="119"/>
      <c r="E98" s="119"/>
      <c r="F98" s="119"/>
      <c r="G98" s="119"/>
      <c r="H98" s="119"/>
      <c r="I98" s="119"/>
    </row>
    <row r="99" spans="2:17" s="50" customFormat="1" x14ac:dyDescent="0.2">
      <c r="B99" s="119"/>
      <c r="C99" s="119"/>
      <c r="D99" s="119"/>
      <c r="E99" s="119"/>
      <c r="F99" s="119"/>
      <c r="G99" s="119"/>
      <c r="H99" s="119"/>
      <c r="I99" s="119"/>
    </row>
    <row r="100" spans="2:17" s="50" customFormat="1" x14ac:dyDescent="0.2">
      <c r="B100" s="119"/>
      <c r="C100" s="119"/>
      <c r="D100" s="119"/>
      <c r="E100" s="119"/>
      <c r="F100" s="119"/>
      <c r="G100" s="119"/>
      <c r="H100" s="119"/>
      <c r="I100" s="119"/>
      <c r="K100" s="119"/>
      <c r="L100" s="119"/>
      <c r="M100" s="119"/>
      <c r="N100" s="119"/>
      <c r="O100" s="119"/>
      <c r="P100" s="119"/>
    </row>
    <row r="101" spans="2:17" s="50" customFormat="1" x14ac:dyDescent="0.2">
      <c r="B101" s="119"/>
      <c r="C101" s="119"/>
      <c r="D101" s="119"/>
      <c r="E101" s="119"/>
      <c r="F101" s="119"/>
      <c r="G101" s="119"/>
      <c r="H101" s="119"/>
      <c r="I101" s="119"/>
      <c r="K101" s="119"/>
      <c r="L101" s="119"/>
      <c r="M101" s="119"/>
      <c r="N101" s="119"/>
      <c r="O101" s="119"/>
      <c r="P101" s="119"/>
    </row>
    <row r="102" spans="2:17" s="50" customFormat="1" x14ac:dyDescent="0.2">
      <c r="B102" s="119"/>
      <c r="C102" s="119"/>
      <c r="D102" s="119"/>
      <c r="E102" s="119"/>
      <c r="F102" s="119"/>
      <c r="G102" s="119"/>
      <c r="H102" s="119"/>
      <c r="I102" s="119"/>
      <c r="K102" s="119"/>
      <c r="L102" s="119"/>
      <c r="M102" s="119"/>
      <c r="N102" s="119"/>
      <c r="O102" s="119"/>
      <c r="P102" s="119"/>
    </row>
    <row r="103" spans="2:17" s="50" customFormat="1" x14ac:dyDescent="0.2">
      <c r="B103" s="119"/>
      <c r="C103" s="119"/>
      <c r="D103" s="119"/>
      <c r="E103" s="119"/>
      <c r="F103" s="119"/>
      <c r="G103" s="119"/>
      <c r="H103" s="119"/>
      <c r="I103" s="119"/>
      <c r="K103" s="119"/>
      <c r="L103" s="119"/>
      <c r="M103" s="119"/>
      <c r="N103" s="119"/>
      <c r="O103" s="119"/>
      <c r="P103" s="119"/>
      <c r="Q103" s="56" t="s">
        <v>69</v>
      </c>
    </row>
    <row r="104" spans="2:17" s="50" customFormat="1" x14ac:dyDescent="0.2">
      <c r="B104" s="120"/>
      <c r="C104" s="120"/>
      <c r="D104" s="119"/>
      <c r="E104" s="119"/>
      <c r="F104" s="119"/>
      <c r="G104" s="119"/>
      <c r="H104" s="119"/>
      <c r="I104" s="119"/>
      <c r="K104" s="119"/>
      <c r="L104" s="119"/>
      <c r="O104" s="119"/>
      <c r="P104" s="119"/>
      <c r="Q104" s="56" t="s">
        <v>70</v>
      </c>
    </row>
    <row r="105" spans="2:17" s="50" customFormat="1" x14ac:dyDescent="0.2">
      <c r="B105" s="120"/>
      <c r="C105" s="120"/>
      <c r="D105" s="119"/>
      <c r="E105" s="119"/>
      <c r="F105" s="119"/>
      <c r="G105" s="119"/>
      <c r="H105" s="119"/>
      <c r="I105" s="119"/>
      <c r="K105" s="119"/>
      <c r="L105" s="119"/>
      <c r="O105" s="119"/>
      <c r="P105" s="119"/>
      <c r="Q105" s="56" t="s">
        <v>72</v>
      </c>
    </row>
    <row r="106" spans="2:17" s="50" customFormat="1" x14ac:dyDescent="0.2">
      <c r="B106" s="120"/>
      <c r="C106" s="120"/>
      <c r="D106" s="119"/>
      <c r="E106" s="119"/>
      <c r="F106" s="119"/>
      <c r="G106" s="119"/>
      <c r="H106" s="119"/>
      <c r="I106" s="119"/>
      <c r="K106" s="119"/>
      <c r="L106" s="119"/>
      <c r="O106" s="119"/>
      <c r="P106" s="119"/>
      <c r="Q106" s="56" t="s">
        <v>71</v>
      </c>
    </row>
    <row r="107" spans="2:17" s="50" customFormat="1" x14ac:dyDescent="0.2">
      <c r="B107" s="119"/>
      <c r="C107" s="120"/>
      <c r="D107" s="119"/>
      <c r="E107" s="119"/>
      <c r="F107" s="119"/>
      <c r="G107" s="119"/>
      <c r="H107" s="119"/>
      <c r="I107" s="119"/>
      <c r="K107" s="119"/>
      <c r="L107" s="119"/>
      <c r="M107" s="120"/>
      <c r="N107" s="119"/>
      <c r="O107" s="119"/>
      <c r="P107" s="119"/>
      <c r="Q107" s="56" t="s">
        <v>73</v>
      </c>
    </row>
    <row r="108" spans="2:17" s="50" customFormat="1" x14ac:dyDescent="0.2">
      <c r="B108" s="119"/>
      <c r="C108" s="120"/>
      <c r="D108" s="119"/>
      <c r="E108" s="119"/>
      <c r="F108" s="119"/>
      <c r="G108" s="119"/>
      <c r="H108" s="119"/>
      <c r="I108" s="119"/>
      <c r="K108" s="119"/>
      <c r="L108" s="119"/>
      <c r="M108" s="119"/>
      <c r="N108" s="119" t="s">
        <v>67</v>
      </c>
      <c r="O108" s="119"/>
      <c r="P108" s="119"/>
      <c r="Q108" s="56" t="s">
        <v>74</v>
      </c>
    </row>
    <row r="109" spans="2:17" s="50" customFormat="1" x14ac:dyDescent="0.2">
      <c r="B109" s="119"/>
      <c r="C109" s="120"/>
      <c r="D109" s="119"/>
      <c r="E109" s="119"/>
      <c r="F109" s="119"/>
      <c r="G109" s="119"/>
      <c r="H109" s="119"/>
      <c r="I109" s="119"/>
      <c r="K109" s="119"/>
      <c r="L109" s="119"/>
      <c r="M109" s="119"/>
      <c r="N109" s="119"/>
      <c r="O109" s="119"/>
      <c r="P109" s="119"/>
    </row>
    <row r="110" spans="2:17" s="50" customFormat="1" x14ac:dyDescent="0.2">
      <c r="B110" s="119"/>
      <c r="C110" s="120"/>
      <c r="D110" s="119"/>
      <c r="E110" s="119"/>
      <c r="F110" s="119"/>
      <c r="G110" s="119"/>
      <c r="H110" s="119"/>
      <c r="I110" s="119"/>
      <c r="K110" s="119"/>
      <c r="L110" s="119"/>
      <c r="M110" s="119"/>
      <c r="N110" s="119"/>
      <c r="O110" s="119"/>
      <c r="P110" s="119"/>
    </row>
    <row r="111" spans="2:17" s="50" customFormat="1" x14ac:dyDescent="0.2">
      <c r="B111" s="119"/>
      <c r="C111" s="119"/>
      <c r="D111" s="119"/>
      <c r="E111" s="119"/>
      <c r="F111" s="119"/>
      <c r="G111" s="119"/>
      <c r="H111" s="119"/>
      <c r="I111" s="119"/>
      <c r="K111" s="119"/>
      <c r="L111" s="119"/>
      <c r="M111" s="119"/>
      <c r="N111" s="119"/>
      <c r="O111" s="119"/>
      <c r="P111" s="119"/>
    </row>
    <row r="112" spans="2:17" s="50" customFormat="1" x14ac:dyDescent="0.2">
      <c r="B112" s="119"/>
      <c r="C112" s="119"/>
      <c r="D112" s="119"/>
      <c r="E112" s="119"/>
      <c r="F112" s="119"/>
      <c r="G112" s="119"/>
      <c r="H112" s="119"/>
      <c r="I112" s="119"/>
      <c r="K112" s="119"/>
      <c r="L112" s="119"/>
      <c r="M112" s="119"/>
      <c r="N112" s="119"/>
      <c r="O112" s="119"/>
      <c r="P112" s="119"/>
    </row>
    <row r="113" spans="2:17" s="50" customFormat="1" x14ac:dyDescent="0.2">
      <c r="B113" s="119"/>
      <c r="C113" s="119"/>
      <c r="D113" s="119"/>
      <c r="E113" s="119"/>
      <c r="F113" s="119"/>
      <c r="G113" s="119"/>
      <c r="H113" s="119"/>
      <c r="I113" s="119"/>
      <c r="K113" s="119"/>
      <c r="L113" s="119"/>
      <c r="M113" s="119"/>
      <c r="N113" s="119"/>
      <c r="O113" s="119"/>
      <c r="P113" s="119"/>
      <c r="Q113" s="56">
        <v>2015</v>
      </c>
    </row>
    <row r="114" spans="2:17" s="50" customFormat="1" ht="12.75" customHeight="1" x14ac:dyDescent="0.2">
      <c r="B114" s="119"/>
      <c r="C114" s="119"/>
      <c r="D114" s="119"/>
      <c r="E114" s="119"/>
      <c r="F114" s="119"/>
      <c r="G114" s="119"/>
      <c r="H114" s="119"/>
      <c r="I114" s="119"/>
      <c r="Q114" s="56">
        <v>2016</v>
      </c>
    </row>
    <row r="115" spans="2:17" s="50" customFormat="1" x14ac:dyDescent="0.2">
      <c r="B115" s="119"/>
      <c r="C115" s="119"/>
      <c r="D115" s="119"/>
      <c r="E115" s="119"/>
      <c r="F115" s="119"/>
      <c r="G115" s="119"/>
      <c r="H115" s="119"/>
      <c r="I115" s="119"/>
      <c r="Q115" s="56">
        <v>2017</v>
      </c>
    </row>
    <row r="116" spans="2:17" s="50" customFormat="1" x14ac:dyDescent="0.2">
      <c r="C116" s="119"/>
      <c r="H116" s="119"/>
      <c r="I116" s="119"/>
      <c r="Q116" s="56">
        <v>2018</v>
      </c>
    </row>
    <row r="117" spans="2:17" s="50" customFormat="1" x14ac:dyDescent="0.2">
      <c r="C117" s="119"/>
      <c r="H117" s="119"/>
      <c r="I117" s="119"/>
    </row>
    <row r="118" spans="2:17" s="50" customFormat="1" x14ac:dyDescent="0.2">
      <c r="C118" s="119"/>
      <c r="H118" s="119"/>
      <c r="I118" s="119"/>
    </row>
    <row r="119" spans="2:17" s="50" customFormat="1" x14ac:dyDescent="0.2">
      <c r="B119" s="58"/>
      <c r="C119" s="119"/>
      <c r="H119" s="119"/>
      <c r="I119" s="119"/>
    </row>
    <row r="120" spans="2:17" s="50" customFormat="1" x14ac:dyDescent="0.2">
      <c r="B120" s="58"/>
      <c r="C120" s="119"/>
      <c r="H120" s="119"/>
      <c r="I120" s="119"/>
    </row>
    <row r="121" spans="2:17" s="50" customFormat="1" x14ac:dyDescent="0.2">
      <c r="B121" s="58"/>
      <c r="C121" s="119"/>
      <c r="H121" s="119"/>
      <c r="I121" s="119"/>
    </row>
    <row r="122" spans="2:17" s="50" customFormat="1" x14ac:dyDescent="0.2">
      <c r="B122" s="58"/>
      <c r="C122" s="119"/>
      <c r="H122" s="119"/>
      <c r="I122" s="119"/>
    </row>
    <row r="123" spans="2:17" s="50" customFormat="1" x14ac:dyDescent="0.2">
      <c r="B123" s="58"/>
      <c r="C123" s="119"/>
      <c r="H123" s="119"/>
      <c r="I123" s="119"/>
    </row>
    <row r="124" spans="2:17" s="50" customFormat="1" x14ac:dyDescent="0.2">
      <c r="B124" s="58"/>
      <c r="C124" s="119"/>
      <c r="H124" s="119"/>
      <c r="I124" s="119"/>
    </row>
    <row r="125" spans="2:17" s="50" customFormat="1" x14ac:dyDescent="0.2">
      <c r="B125" s="58"/>
      <c r="C125" s="119"/>
      <c r="H125" s="119"/>
      <c r="I125" s="119"/>
    </row>
    <row r="126" spans="2:17" s="50" customFormat="1" x14ac:dyDescent="0.2">
      <c r="B126" s="59"/>
      <c r="C126" s="119"/>
      <c r="H126" s="119"/>
      <c r="I126" s="119"/>
    </row>
    <row r="127" spans="2:17" s="50" customFormat="1" x14ac:dyDescent="0.2">
      <c r="B127" s="59"/>
      <c r="C127" s="119"/>
      <c r="H127" s="119"/>
      <c r="I127" s="119"/>
    </row>
    <row r="128" spans="2:17" s="50" customFormat="1" x14ac:dyDescent="0.2">
      <c r="C128" s="119"/>
      <c r="H128" s="119"/>
      <c r="I128" s="119"/>
    </row>
    <row r="129" spans="2:11" s="50" customFormat="1" x14ac:dyDescent="0.2">
      <c r="B129" s="162" t="s">
        <v>252</v>
      </c>
      <c r="C129" s="119"/>
      <c r="F129" s="119"/>
      <c r="I129" s="119"/>
    </row>
    <row r="130" spans="2:11" s="50" customFormat="1" x14ac:dyDescent="0.2">
      <c r="B130" s="162" t="s">
        <v>253</v>
      </c>
      <c r="C130" s="119"/>
      <c r="F130" s="119"/>
      <c r="I130" s="119"/>
    </row>
    <row r="131" spans="2:11" s="50" customFormat="1" x14ac:dyDescent="0.2">
      <c r="B131" s="162" t="s">
        <v>254</v>
      </c>
      <c r="C131" s="119"/>
      <c r="F131" s="119"/>
      <c r="I131" s="51"/>
      <c r="J131" s="51"/>
      <c r="K131" s="51"/>
    </row>
    <row r="132" spans="2:11" s="50" customFormat="1" x14ac:dyDescent="0.2">
      <c r="B132" s="162" t="s">
        <v>255</v>
      </c>
      <c r="C132" s="119"/>
      <c r="F132" s="119"/>
      <c r="G132" s="119"/>
      <c r="H132" s="51"/>
      <c r="I132" s="51"/>
      <c r="J132" s="51"/>
      <c r="K132" s="51"/>
    </row>
    <row r="133" spans="2:11" s="50" customFormat="1" x14ac:dyDescent="0.2">
      <c r="B133" s="163" t="s">
        <v>256</v>
      </c>
      <c r="C133" s="119"/>
      <c r="F133" s="119"/>
      <c r="G133" s="119"/>
      <c r="H133" s="51"/>
      <c r="I133" s="51"/>
      <c r="J133" s="51"/>
      <c r="K133" s="51"/>
    </row>
    <row r="134" spans="2:11" s="50" customFormat="1" x14ac:dyDescent="0.2">
      <c r="B134" s="60"/>
      <c r="C134" s="119"/>
      <c r="F134" s="119"/>
      <c r="G134" s="119"/>
      <c r="H134" s="51"/>
      <c r="I134" s="51"/>
      <c r="J134" s="51"/>
      <c r="K134" s="51"/>
    </row>
    <row r="135" spans="2:11" s="50" customFormat="1" x14ac:dyDescent="0.2">
      <c r="B135" s="60"/>
      <c r="C135" s="119"/>
      <c r="F135" s="119"/>
      <c r="G135" s="119"/>
      <c r="H135" s="51"/>
      <c r="I135" s="51"/>
      <c r="J135" s="51"/>
      <c r="K135" s="51"/>
    </row>
    <row r="136" spans="2:11" s="50" customFormat="1" x14ac:dyDescent="0.2">
      <c r="B136" s="60"/>
      <c r="C136" s="119"/>
      <c r="F136" s="119"/>
      <c r="G136" s="119"/>
      <c r="H136" s="51"/>
      <c r="I136" s="51"/>
      <c r="J136" s="51"/>
      <c r="K136" s="51"/>
    </row>
    <row r="137" spans="2:11" s="50" customFormat="1" x14ac:dyDescent="0.2">
      <c r="B137" s="58"/>
      <c r="C137" s="119"/>
      <c r="F137" s="119"/>
      <c r="G137" s="119"/>
      <c r="H137" s="51"/>
      <c r="I137" s="51"/>
      <c r="J137" s="51"/>
      <c r="K137" s="51"/>
    </row>
    <row r="138" spans="2:11" s="52" customFormat="1" x14ac:dyDescent="0.2">
      <c r="B138" s="58"/>
      <c r="C138" s="119"/>
      <c r="F138" s="119"/>
      <c r="G138" s="119"/>
      <c r="H138" s="51"/>
      <c r="I138" s="51"/>
      <c r="J138" s="51"/>
      <c r="K138" s="51"/>
    </row>
    <row r="139" spans="2:11" s="52" customFormat="1" x14ac:dyDescent="0.2">
      <c r="B139" s="50" t="s">
        <v>29</v>
      </c>
      <c r="C139" s="119"/>
      <c r="F139" s="119"/>
      <c r="G139" s="119"/>
      <c r="H139" s="51"/>
      <c r="I139" s="51"/>
      <c r="J139" s="51"/>
      <c r="K139" s="51"/>
    </row>
    <row r="140" spans="2:11" s="52" customFormat="1" x14ac:dyDescent="0.2">
      <c r="B140" s="57" t="s">
        <v>55</v>
      </c>
      <c r="C140" s="119"/>
      <c r="F140" s="119"/>
      <c r="G140" s="119"/>
      <c r="H140" s="51"/>
      <c r="I140" s="51"/>
      <c r="J140" s="51"/>
      <c r="K140" s="51"/>
    </row>
    <row r="141" spans="2:11" s="52" customFormat="1" x14ac:dyDescent="0.2">
      <c r="B141" s="57" t="s">
        <v>166</v>
      </c>
      <c r="C141" s="119"/>
      <c r="F141" s="119"/>
      <c r="G141" s="119"/>
      <c r="H141" s="51"/>
      <c r="I141" s="51"/>
      <c r="J141" s="51"/>
      <c r="K141" s="51"/>
    </row>
    <row r="142" spans="2:11" s="52" customFormat="1" x14ac:dyDescent="0.2">
      <c r="B142" s="57" t="s">
        <v>39</v>
      </c>
      <c r="C142" s="119"/>
      <c r="F142" s="119"/>
      <c r="G142" s="119"/>
      <c r="H142" s="51"/>
      <c r="I142" s="51"/>
      <c r="J142" s="51"/>
      <c r="K142" s="51"/>
    </row>
    <row r="143" spans="2:11" s="52" customFormat="1" x14ac:dyDescent="0.2">
      <c r="B143" s="57" t="s">
        <v>172</v>
      </c>
      <c r="C143" s="119"/>
      <c r="F143" s="119"/>
      <c r="G143" s="119"/>
      <c r="H143" s="51"/>
      <c r="I143" s="51"/>
      <c r="J143" s="51"/>
      <c r="K143" s="51"/>
    </row>
    <row r="144" spans="2:11" s="52" customFormat="1" x14ac:dyDescent="0.2">
      <c r="B144" s="57" t="s">
        <v>112</v>
      </c>
      <c r="C144" s="119"/>
      <c r="F144" s="119"/>
      <c r="G144" s="119"/>
      <c r="J144" s="51"/>
      <c r="K144" s="51"/>
    </row>
    <row r="145" spans="2:7" s="52" customFormat="1" x14ac:dyDescent="0.2">
      <c r="B145" s="57" t="s">
        <v>174</v>
      </c>
      <c r="C145" s="119"/>
      <c r="F145" s="119"/>
      <c r="G145" s="119"/>
    </row>
    <row r="146" spans="2:7" s="52" customFormat="1" x14ac:dyDescent="0.2">
      <c r="B146" s="57" t="s">
        <v>53</v>
      </c>
      <c r="C146" s="119"/>
      <c r="F146" s="119"/>
      <c r="G146" s="119"/>
    </row>
    <row r="147" spans="2:7" s="52" customFormat="1" x14ac:dyDescent="0.2">
      <c r="B147" s="57" t="s">
        <v>163</v>
      </c>
      <c r="C147" s="119"/>
      <c r="F147" s="119"/>
      <c r="G147" s="119"/>
    </row>
    <row r="148" spans="2:7" s="52" customFormat="1" x14ac:dyDescent="0.2">
      <c r="B148" s="57" t="s">
        <v>167</v>
      </c>
      <c r="C148" s="119"/>
      <c r="F148" s="119"/>
      <c r="G148" s="119"/>
    </row>
    <row r="149" spans="2:7" x14ac:dyDescent="0.2">
      <c r="B149" s="121" t="s">
        <v>188</v>
      </c>
      <c r="C149" s="119"/>
      <c r="F149" s="119"/>
      <c r="G149" s="119"/>
    </row>
    <row r="150" spans="2:7" x14ac:dyDescent="0.2">
      <c r="B150" s="57" t="s">
        <v>165</v>
      </c>
      <c r="C150" s="119"/>
      <c r="F150" s="119"/>
      <c r="G150" s="119"/>
    </row>
    <row r="151" spans="2:7" x14ac:dyDescent="0.2">
      <c r="B151" s="57" t="s">
        <v>170</v>
      </c>
      <c r="C151" s="119"/>
      <c r="F151" s="119"/>
      <c r="G151" s="119"/>
    </row>
    <row r="152" spans="2:7" x14ac:dyDescent="0.2">
      <c r="B152" s="57" t="s">
        <v>173</v>
      </c>
      <c r="C152" s="119"/>
      <c r="F152" s="119"/>
      <c r="G152" s="119"/>
    </row>
    <row r="153" spans="2:7" x14ac:dyDescent="0.2">
      <c r="B153" s="57" t="s">
        <v>171</v>
      </c>
      <c r="C153" s="119"/>
      <c r="F153" s="119"/>
      <c r="G153" s="119"/>
    </row>
    <row r="154" spans="2:7" x14ac:dyDescent="0.2">
      <c r="B154" s="57" t="s">
        <v>168</v>
      </c>
      <c r="C154" s="119"/>
      <c r="F154" s="119"/>
      <c r="G154" s="119"/>
    </row>
    <row r="155" spans="2:7" x14ac:dyDescent="0.2">
      <c r="B155" s="57" t="s">
        <v>161</v>
      </c>
      <c r="C155" s="119"/>
      <c r="F155" s="119"/>
      <c r="G155" s="119"/>
    </row>
    <row r="156" spans="2:7" x14ac:dyDescent="0.2">
      <c r="B156" s="57" t="s">
        <v>169</v>
      </c>
      <c r="C156" s="119"/>
    </row>
    <row r="157" spans="2:7" x14ac:dyDescent="0.2">
      <c r="B157" s="57" t="s">
        <v>162</v>
      </c>
      <c r="C157" s="119"/>
    </row>
    <row r="158" spans="2:7" x14ac:dyDescent="0.2">
      <c r="B158" s="57" t="s">
        <v>164</v>
      </c>
      <c r="C158" s="119"/>
    </row>
    <row r="159" spans="2:7" x14ac:dyDescent="0.2">
      <c r="B159" s="57" t="s">
        <v>46</v>
      </c>
      <c r="C159" s="119"/>
    </row>
    <row r="160" spans="2:7" x14ac:dyDescent="0.2">
      <c r="B160" s="57" t="s">
        <v>54</v>
      </c>
      <c r="C160" s="119"/>
    </row>
    <row r="161" spans="2:3" x14ac:dyDescent="0.2">
      <c r="B161" s="57" t="s">
        <v>45</v>
      </c>
      <c r="C161" s="119"/>
    </row>
    <row r="162" spans="2:3" x14ac:dyDescent="0.2">
      <c r="B162" s="57" t="s">
        <v>47</v>
      </c>
      <c r="C162" s="119"/>
    </row>
    <row r="163" spans="2:3" x14ac:dyDescent="0.2">
      <c r="B163" s="57" t="s">
        <v>113</v>
      </c>
      <c r="C163" s="119"/>
    </row>
    <row r="164" spans="2:3" x14ac:dyDescent="0.2">
      <c r="B164" s="57" t="s">
        <v>111</v>
      </c>
      <c r="C164" s="119"/>
    </row>
    <row r="165" spans="2:3" x14ac:dyDescent="0.2">
      <c r="B165" s="57" t="s">
        <v>40</v>
      </c>
      <c r="C165" s="119"/>
    </row>
    <row r="166" spans="2:3" x14ac:dyDescent="0.2">
      <c r="B166" s="57" t="s">
        <v>110</v>
      </c>
    </row>
    <row r="167" spans="2:3" x14ac:dyDescent="0.2">
      <c r="B167" s="50"/>
    </row>
    <row r="168" spans="2:3" x14ac:dyDescent="0.2">
      <c r="B168" s="50"/>
    </row>
    <row r="169" spans="2:3" x14ac:dyDescent="0.2">
      <c r="B169" s="50"/>
    </row>
    <row r="170" spans="2:3" x14ac:dyDescent="0.2">
      <c r="B170" s="50" t="s">
        <v>189</v>
      </c>
    </row>
    <row r="171" spans="2:3" x14ac:dyDescent="0.2">
      <c r="B171" s="56" t="s">
        <v>66</v>
      </c>
    </row>
    <row r="172" spans="2:3" x14ac:dyDescent="0.2">
      <c r="B172" s="56" t="s">
        <v>85</v>
      </c>
    </row>
    <row r="173" spans="2:3" x14ac:dyDescent="0.2">
      <c r="B173" s="50"/>
    </row>
    <row r="174" spans="2:3" x14ac:dyDescent="0.2">
      <c r="B174" s="58"/>
    </row>
    <row r="175" spans="2:3" x14ac:dyDescent="0.2">
      <c r="B175" s="58"/>
    </row>
    <row r="176" spans="2:3" x14ac:dyDescent="0.2">
      <c r="B176" s="61"/>
    </row>
    <row r="177" spans="2:2" x14ac:dyDescent="0.2">
      <c r="B177" s="61"/>
    </row>
    <row r="178" spans="2:2" x14ac:dyDescent="0.2">
      <c r="B178" s="61"/>
    </row>
    <row r="179" spans="2:2" x14ac:dyDescent="0.2">
      <c r="B179" s="61"/>
    </row>
    <row r="180" spans="2:2" x14ac:dyDescent="0.2">
      <c r="B180" s="61"/>
    </row>
  </sheetData>
  <sheetProtection sheet="1" objects="1" scenarios="1" formatColumns="0" formatRow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s>
  <conditionalFormatting sqref="F49 I49 L49 O49:P49">
    <cfRule type="cellIs" dxfId="67" priority="33" stopIfTrue="1" operator="equal">
      <formula>"0"</formula>
    </cfRule>
    <cfRule type="cellIs" dxfId="66" priority="34" stopIfTrue="1" operator="lessThanOrEqual">
      <formula>$S$5</formula>
    </cfRule>
    <cfRule type="cellIs" dxfId="65" priority="35" stopIfTrue="1" operator="greaterThanOrEqual">
      <formula>$S$2</formula>
    </cfRule>
    <cfRule type="cellIs" dxfId="64" priority="36" stopIfTrue="1" operator="between">
      <formula>$S$4</formula>
      <formula>$S$3</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$Q$103:$Q$108</formula1>
    </dataValidation>
    <dataValidation type="list" allowBlank="1" showInputMessage="1" showErrorMessage="1" sqref="C18:P18">
      <formula1>$B$129:$B$136</formula1>
    </dataValidation>
    <dataValidation type="list" allowBlank="1" showInputMessage="1" showErrorMessage="1" sqref="C10:I10">
      <formula1>"2023,2024,2025,2026,2027"</formula1>
    </dataValidation>
  </dataValidations>
  <pageMargins left="0.7" right="0.7" top="0.75" bottom="0.75" header="0.3" footer="0.3"/>
  <pageSetup scale="95"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X146"/>
  <sheetViews>
    <sheetView topLeftCell="D4" zoomScale="80" zoomScaleNormal="80" workbookViewId="0">
      <selection activeCell="M12" sqref="M12"/>
    </sheetView>
  </sheetViews>
  <sheetFormatPr baseColWidth="10" defaultRowHeight="30" customHeight="1" x14ac:dyDescent="0.2"/>
  <cols>
    <col min="1" max="1" width="28.5703125" style="86" customWidth="1"/>
    <col min="2" max="2" width="27" style="79" bestFit="1" customWidth="1"/>
    <col min="3" max="12" width="15.7109375" style="79" customWidth="1"/>
    <col min="13" max="13" width="5.28515625" style="79" customWidth="1"/>
    <col min="14" max="14" width="10.7109375" style="79" customWidth="1"/>
    <col min="15" max="15" width="51.5703125" style="79" customWidth="1"/>
    <col min="16" max="18" width="11.42578125" style="111"/>
    <col min="19" max="19" width="11.42578125" style="99" hidden="1" customWidth="1"/>
    <col min="20" max="20" width="11.42578125" style="111"/>
    <col min="21" max="16384" width="11.42578125" style="79"/>
  </cols>
  <sheetData>
    <row r="1" spans="1:24" ht="30" customHeight="1" x14ac:dyDescent="0.25">
      <c r="A1" s="464"/>
      <c r="B1" s="458" t="s">
        <v>56</v>
      </c>
      <c r="C1" s="459"/>
      <c r="D1" s="459"/>
      <c r="E1" s="459"/>
      <c r="F1" s="459"/>
      <c r="G1" s="459"/>
      <c r="H1" s="459"/>
      <c r="I1" s="459"/>
      <c r="J1" s="459"/>
      <c r="K1" s="459"/>
      <c r="L1" s="459"/>
      <c r="M1" s="460"/>
      <c r="N1" s="465" t="s">
        <v>57</v>
      </c>
      <c r="O1" s="461"/>
      <c r="P1" s="110"/>
      <c r="Q1" s="110"/>
      <c r="T1" s="110"/>
      <c r="U1" s="76"/>
      <c r="V1" s="76"/>
      <c r="W1" s="77"/>
      <c r="X1" s="78"/>
    </row>
    <row r="2" spans="1:24" s="53" customFormat="1" ht="30" customHeight="1" x14ac:dyDescent="0.25">
      <c r="A2" s="464"/>
      <c r="B2" s="458" t="s">
        <v>87</v>
      </c>
      <c r="C2" s="459"/>
      <c r="D2" s="459"/>
      <c r="E2" s="459"/>
      <c r="F2" s="459"/>
      <c r="G2" s="459"/>
      <c r="H2" s="459"/>
      <c r="I2" s="459"/>
      <c r="J2" s="459"/>
      <c r="K2" s="459"/>
      <c r="L2" s="459"/>
      <c r="M2" s="460"/>
      <c r="N2" s="443" t="s">
        <v>190</v>
      </c>
      <c r="O2" s="444"/>
      <c r="P2" s="445"/>
      <c r="Q2" s="112"/>
      <c r="R2" s="113"/>
      <c r="S2" s="100">
        <v>0.95</v>
      </c>
      <c r="T2" s="112"/>
      <c r="U2" s="80"/>
      <c r="V2" s="80"/>
      <c r="W2" s="81"/>
      <c r="X2" s="82"/>
    </row>
    <row r="3" spans="1:24" s="53" customFormat="1" ht="30" customHeight="1" x14ac:dyDescent="0.25">
      <c r="A3" s="464"/>
      <c r="B3" s="458" t="s">
        <v>89</v>
      </c>
      <c r="C3" s="459"/>
      <c r="D3" s="459"/>
      <c r="E3" s="459"/>
      <c r="F3" s="459"/>
      <c r="G3" s="459"/>
      <c r="H3" s="459"/>
      <c r="I3" s="459"/>
      <c r="J3" s="459"/>
      <c r="K3" s="459"/>
      <c r="L3" s="459"/>
      <c r="M3" s="460"/>
      <c r="N3" s="465" t="s">
        <v>175</v>
      </c>
      <c r="O3" s="461"/>
      <c r="P3" s="112"/>
      <c r="Q3" s="112"/>
      <c r="R3" s="113"/>
      <c r="S3" s="100">
        <v>0.94999</v>
      </c>
      <c r="T3" s="112"/>
      <c r="U3" s="80"/>
      <c r="V3" s="80"/>
      <c r="W3" s="81"/>
      <c r="X3" s="82"/>
    </row>
    <row r="4" spans="1:24" s="53" customFormat="1" ht="30" customHeight="1" x14ac:dyDescent="0.25">
      <c r="A4" s="464"/>
      <c r="B4" s="458" t="s">
        <v>91</v>
      </c>
      <c r="C4" s="459"/>
      <c r="D4" s="459"/>
      <c r="E4" s="459"/>
      <c r="F4" s="459"/>
      <c r="G4" s="459"/>
      <c r="H4" s="459"/>
      <c r="I4" s="459"/>
      <c r="J4" s="459"/>
      <c r="K4" s="459"/>
      <c r="L4" s="459"/>
      <c r="M4" s="460"/>
      <c r="N4" s="461" t="s">
        <v>61</v>
      </c>
      <c r="O4" s="461"/>
      <c r="P4" s="114"/>
      <c r="Q4" s="114"/>
      <c r="R4" s="113"/>
      <c r="S4" s="100">
        <v>0.8</v>
      </c>
      <c r="T4" s="114"/>
      <c r="U4" s="83"/>
      <c r="V4" s="83"/>
      <c r="W4" s="81"/>
      <c r="X4" s="82"/>
    </row>
    <row r="5" spans="1:24" s="53" customFormat="1" ht="18" x14ac:dyDescent="0.25">
      <c r="A5" s="103"/>
      <c r="B5" s="104"/>
      <c r="C5" s="105"/>
      <c r="D5" s="105"/>
      <c r="E5" s="105"/>
      <c r="F5" s="105"/>
      <c r="G5" s="105"/>
      <c r="H5" s="105"/>
      <c r="I5" s="105"/>
      <c r="J5" s="105"/>
      <c r="K5" s="105"/>
      <c r="L5" s="105"/>
      <c r="M5" s="106"/>
      <c r="N5" s="106"/>
      <c r="O5" s="106"/>
      <c r="P5" s="114"/>
      <c r="Q5" s="114"/>
      <c r="R5" s="113"/>
      <c r="S5" s="100">
        <v>0.79999900000000002</v>
      </c>
      <c r="T5" s="114"/>
      <c r="U5" s="83"/>
      <c r="V5" s="83"/>
      <c r="W5" s="81"/>
      <c r="X5" s="82"/>
    </row>
    <row r="6" spans="1:24" s="53" customFormat="1" ht="13.5" customHeight="1" x14ac:dyDescent="0.25">
      <c r="A6" s="107" t="s">
        <v>0</v>
      </c>
      <c r="B6" s="108"/>
      <c r="C6" s="504" t="str">
        <f>Almacen!C12</f>
        <v>GESTION DE INFRAESTRUCTURA FISICA</v>
      </c>
      <c r="D6" s="504"/>
      <c r="E6" s="504"/>
      <c r="F6" s="504"/>
      <c r="G6" s="504"/>
      <c r="H6" s="504"/>
      <c r="I6" s="504"/>
      <c r="J6" s="504"/>
      <c r="K6" s="504"/>
      <c r="L6" s="504"/>
      <c r="M6" s="504"/>
      <c r="N6" s="504"/>
      <c r="O6" s="504"/>
      <c r="P6" s="113"/>
      <c r="Q6" s="113"/>
      <c r="R6" s="113"/>
      <c r="S6" s="100"/>
      <c r="T6" s="113"/>
    </row>
    <row r="7" spans="1:24" s="53" customFormat="1" ht="11.25" customHeight="1" x14ac:dyDescent="0.2">
      <c r="A7" s="109"/>
      <c r="B7" s="108"/>
      <c r="C7" s="108"/>
      <c r="D7" s="108"/>
      <c r="E7" s="108"/>
      <c r="F7" s="108"/>
      <c r="G7" s="108"/>
      <c r="H7" s="108"/>
      <c r="I7" s="108"/>
      <c r="J7" s="108"/>
      <c r="K7" s="108"/>
      <c r="L7" s="108"/>
      <c r="M7" s="108"/>
      <c r="N7" s="108"/>
      <c r="O7" s="108"/>
      <c r="P7" s="113"/>
      <c r="Q7" s="113"/>
      <c r="R7" s="113"/>
      <c r="S7" s="100"/>
      <c r="T7" s="113"/>
    </row>
    <row r="8" spans="1:24" s="84" customFormat="1" ht="30" customHeight="1" x14ac:dyDescent="0.2">
      <c r="A8" s="462" t="s">
        <v>92</v>
      </c>
      <c r="B8" s="462" t="s">
        <v>20</v>
      </c>
      <c r="C8" s="457" t="str">
        <f>Almacen!C14</f>
        <v>Ingreso de elementos y bienes al sistema de inventarios</v>
      </c>
      <c r="D8" s="457"/>
      <c r="E8" s="457"/>
      <c r="F8" s="457"/>
      <c r="G8" s="457"/>
      <c r="H8" s="457"/>
      <c r="I8" s="457"/>
      <c r="J8" s="457"/>
      <c r="K8" s="457"/>
      <c r="L8" s="457"/>
      <c r="M8" s="462" t="s">
        <v>94</v>
      </c>
      <c r="N8" s="462"/>
      <c r="O8" s="462"/>
      <c r="P8" s="115"/>
      <c r="Q8" s="115"/>
      <c r="R8" s="115"/>
      <c r="S8" s="99"/>
      <c r="T8" s="115"/>
    </row>
    <row r="9" spans="1:24" s="85" customFormat="1" ht="30" customHeight="1" x14ac:dyDescent="0.2">
      <c r="A9" s="462"/>
      <c r="B9" s="462"/>
      <c r="C9" s="140" t="s">
        <v>176</v>
      </c>
      <c r="D9" s="140" t="s">
        <v>93</v>
      </c>
      <c r="E9" s="140" t="s">
        <v>177</v>
      </c>
      <c r="F9" s="140" t="s">
        <v>93</v>
      </c>
      <c r="G9" s="140" t="s">
        <v>178</v>
      </c>
      <c r="H9" s="140" t="s">
        <v>93</v>
      </c>
      <c r="I9" s="140" t="s">
        <v>179</v>
      </c>
      <c r="J9" s="140" t="s">
        <v>93</v>
      </c>
      <c r="K9" s="140" t="s">
        <v>10</v>
      </c>
      <c r="L9" s="140" t="s">
        <v>93</v>
      </c>
      <c r="M9" s="462"/>
      <c r="N9" s="462"/>
      <c r="O9" s="462"/>
      <c r="P9" s="116"/>
      <c r="Q9" s="116"/>
      <c r="R9" s="116"/>
      <c r="S9" s="99"/>
      <c r="T9" s="116"/>
    </row>
    <row r="10" spans="1:24" s="53" customFormat="1" ht="90" customHeight="1" x14ac:dyDescent="0.2">
      <c r="A10" s="452" t="str">
        <f>Almacen!M40</f>
        <v>Coordinador Grupo Administrativo</v>
      </c>
      <c r="B10" s="117" t="str">
        <f>Almacen!B40</f>
        <v xml:space="preserve">Número de elementos y bienes ingresados al aplicativo </v>
      </c>
      <c r="C10" s="125">
        <v>684</v>
      </c>
      <c r="D10" s="497">
        <f>IF(C10=0,"0",((C10)/C11))</f>
        <v>1</v>
      </c>
      <c r="E10" s="125">
        <v>213</v>
      </c>
      <c r="F10" s="497">
        <f>IF(E10=0,"0",((E10)/E11))</f>
        <v>1</v>
      </c>
      <c r="G10" s="125">
        <v>25048</v>
      </c>
      <c r="H10" s="497">
        <f>IF(G10=0,"0",((G10)/G11))</f>
        <v>1</v>
      </c>
      <c r="I10" s="125">
        <v>58729</v>
      </c>
      <c r="J10" s="497">
        <f>IF(I10=0,"0",((I10)/I11))</f>
        <v>1</v>
      </c>
      <c r="K10" s="118">
        <f>+C10+E10+G10+I10</f>
        <v>84674</v>
      </c>
      <c r="L10" s="454">
        <f>IF(K10=0,"0",K10/K11)</f>
        <v>1</v>
      </c>
      <c r="M10" s="498" t="s">
        <v>273</v>
      </c>
      <c r="N10" s="499"/>
      <c r="O10" s="500"/>
      <c r="P10" s="113"/>
      <c r="Q10" s="113"/>
      <c r="R10" s="113"/>
      <c r="S10" s="99"/>
      <c r="T10" s="113"/>
    </row>
    <row r="11" spans="1:24" s="53" customFormat="1" ht="204.75" customHeight="1" x14ac:dyDescent="0.2">
      <c r="A11" s="452"/>
      <c r="B11" s="117" t="str">
        <f>Almacen!B41</f>
        <v>Total de elementos y bienes adquiridos que deben ingresar a los inventarios de la Entidad</v>
      </c>
      <c r="C11" s="125">
        <v>684</v>
      </c>
      <c r="D11" s="497"/>
      <c r="E11" s="125">
        <v>213</v>
      </c>
      <c r="F11" s="497"/>
      <c r="G11" s="125">
        <v>25048</v>
      </c>
      <c r="H11" s="497"/>
      <c r="I11" s="125">
        <v>58729</v>
      </c>
      <c r="J11" s="497"/>
      <c r="K11" s="118">
        <f>+C11+E11+G11+I11</f>
        <v>84674</v>
      </c>
      <c r="L11" s="454"/>
      <c r="M11" s="501"/>
      <c r="N11" s="502"/>
      <c r="O11" s="503"/>
      <c r="P11" s="113"/>
      <c r="Q11" s="113"/>
      <c r="R11" s="113"/>
      <c r="S11" s="99"/>
      <c r="T11" s="113"/>
    </row>
    <row r="12" spans="1:24" ht="30" customHeight="1" x14ac:dyDescent="0.2">
      <c r="B12" s="77"/>
      <c r="C12" s="87"/>
      <c r="D12" s="87"/>
      <c r="E12" s="87"/>
      <c r="F12" s="87"/>
      <c r="G12" s="87"/>
      <c r="H12" s="87"/>
      <c r="I12" s="87"/>
      <c r="J12" s="87"/>
      <c r="K12" s="87"/>
      <c r="L12" s="87"/>
    </row>
    <row r="21" spans="13:13" ht="30" customHeight="1" x14ac:dyDescent="0.2">
      <c r="M21" s="79" t="s">
        <v>235</v>
      </c>
    </row>
    <row r="66" spans="19:19" ht="30" customHeight="1" x14ac:dyDescent="0.2">
      <c r="S66" s="101"/>
    </row>
    <row r="136" spans="19:19" ht="30" customHeight="1" x14ac:dyDescent="0.2">
      <c r="S136" s="102"/>
    </row>
    <row r="137" spans="19:19" ht="30" customHeight="1" x14ac:dyDescent="0.2">
      <c r="S137" s="102"/>
    </row>
    <row r="138" spans="19:19" ht="30" customHeight="1" x14ac:dyDescent="0.2">
      <c r="S138" s="102"/>
    </row>
    <row r="139" spans="19:19" ht="30" customHeight="1" x14ac:dyDescent="0.2">
      <c r="S139" s="102"/>
    </row>
    <row r="140" spans="19:19" ht="30" customHeight="1" x14ac:dyDescent="0.2">
      <c r="S140" s="102"/>
    </row>
    <row r="141" spans="19:19" ht="30" customHeight="1" x14ac:dyDescent="0.2">
      <c r="S141" s="102"/>
    </row>
    <row r="142" spans="19:19" ht="30" customHeight="1" x14ac:dyDescent="0.2">
      <c r="S142" s="102"/>
    </row>
    <row r="143" spans="19:19" ht="30" customHeight="1" x14ac:dyDescent="0.2">
      <c r="S143" s="102"/>
    </row>
    <row r="144" spans="19:19" ht="30" customHeight="1" x14ac:dyDescent="0.2">
      <c r="S144" s="102"/>
    </row>
    <row r="145" spans="19:19" ht="30" customHeight="1" x14ac:dyDescent="0.2">
      <c r="S145" s="102"/>
    </row>
    <row r="146" spans="19:19" ht="30" customHeight="1" x14ac:dyDescent="0.2">
      <c r="S146" s="102"/>
    </row>
  </sheetData>
  <sheetProtection formatCells="0"/>
  <mergeCells count="21">
    <mergeCell ref="N4:O4"/>
    <mergeCell ref="N1:O1"/>
    <mergeCell ref="M10:O11"/>
    <mergeCell ref="A8:A9"/>
    <mergeCell ref="B8:B9"/>
    <mergeCell ref="C8:L8"/>
    <mergeCell ref="N2:P2"/>
    <mergeCell ref="F10:F11"/>
    <mergeCell ref="H10:H11"/>
    <mergeCell ref="C6:O6"/>
    <mergeCell ref="B4:M4"/>
    <mergeCell ref="A1:A4"/>
    <mergeCell ref="A10:A11"/>
    <mergeCell ref="D10:D11"/>
    <mergeCell ref="J10:J11"/>
    <mergeCell ref="L10:L11"/>
    <mergeCell ref="B2:M2"/>
    <mergeCell ref="B1:M1"/>
    <mergeCell ref="M8:O9"/>
    <mergeCell ref="B3:M3"/>
    <mergeCell ref="N3:O3"/>
  </mergeCells>
  <conditionalFormatting sqref="D10">
    <cfRule type="cellIs" dxfId="63" priority="8" operator="lessThanOrEqual">
      <formula>0</formula>
    </cfRule>
  </conditionalFormatting>
  <conditionalFormatting sqref="F10">
    <cfRule type="cellIs" dxfId="62" priority="7" operator="lessThanOrEqual">
      <formula>0</formula>
    </cfRule>
  </conditionalFormatting>
  <conditionalFormatting sqref="H10">
    <cfRule type="cellIs" dxfId="61" priority="6" operator="lessThanOrEqual">
      <formula>0</formula>
    </cfRule>
  </conditionalFormatting>
  <conditionalFormatting sqref="J10">
    <cfRule type="cellIs" dxfId="60" priority="5" operator="lessThanOrEqual">
      <formula>0</formula>
    </cfRule>
  </conditionalFormatting>
  <conditionalFormatting sqref="L10">
    <cfRule type="cellIs" dxfId="59" priority="1" stopIfTrue="1" operator="equal">
      <formula>"0"</formula>
    </cfRule>
    <cfRule type="cellIs" dxfId="58" priority="2" stopIfTrue="1" operator="lessThanOrEqual">
      <formula>$S$5</formula>
    </cfRule>
    <cfRule type="cellIs" dxfId="57" priority="3" stopIfTrue="1" operator="greaterThanOrEqual">
      <formula>$S$2</formula>
    </cfRule>
    <cfRule type="cellIs" dxfId="56" priority="4" stopIfTrue="1" operator="between">
      <formula>$S$4</formula>
      <formula>$S$3</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S180"/>
  <sheetViews>
    <sheetView topLeftCell="A73" zoomScale="115" zoomScaleNormal="115" workbookViewId="0">
      <selection activeCell="C77" sqref="C77:P77"/>
    </sheetView>
  </sheetViews>
  <sheetFormatPr baseColWidth="10" defaultRowHeight="12.75" x14ac:dyDescent="0.2"/>
  <cols>
    <col min="1" max="1" width="1.28515625" style="49" customWidth="1"/>
    <col min="2" max="2" width="30" style="49" customWidth="1"/>
    <col min="3" max="3" width="16.85546875" style="49" customWidth="1"/>
    <col min="4" max="4" width="5" style="49" bestFit="1" customWidth="1"/>
    <col min="5" max="5" width="4.7109375" style="49" bestFit="1" customWidth="1"/>
    <col min="6" max="6" width="7.85546875" style="49" customWidth="1"/>
    <col min="7" max="7" width="5.42578125" style="49" bestFit="1" customWidth="1"/>
    <col min="8" max="8" width="5.140625" style="49" bestFit="1" customWidth="1"/>
    <col min="9" max="9" width="9.5703125" style="49" bestFit="1" customWidth="1"/>
    <col min="10" max="10" width="4.140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140625" style="49" customWidth="1"/>
    <col min="17" max="18" width="11.7109375" style="49" customWidth="1"/>
    <col min="19" max="19" width="11.42578125" style="99" hidden="1" customWidth="1"/>
    <col min="20" max="16384" width="11.42578125" style="49"/>
  </cols>
  <sheetData>
    <row r="1" spans="1:19" ht="4.5" customHeight="1" thickBot="1" x14ac:dyDescent="0.25">
      <c r="B1" s="89"/>
      <c r="C1" s="89"/>
      <c r="D1" s="89"/>
      <c r="E1" s="89"/>
      <c r="F1" s="89"/>
      <c r="G1" s="89"/>
      <c r="H1" s="89"/>
      <c r="I1" s="89"/>
      <c r="J1" s="89"/>
      <c r="K1" s="89"/>
      <c r="L1" s="89"/>
      <c r="M1" s="89"/>
      <c r="N1" s="89"/>
      <c r="O1" s="89"/>
      <c r="P1" s="89"/>
    </row>
    <row r="2" spans="1:19" ht="16.5" customHeight="1" x14ac:dyDescent="0.2">
      <c r="B2" s="431"/>
      <c r="C2" s="434" t="s">
        <v>56</v>
      </c>
      <c r="D2" s="435"/>
      <c r="E2" s="435"/>
      <c r="F2" s="435"/>
      <c r="G2" s="435"/>
      <c r="H2" s="435"/>
      <c r="I2" s="435"/>
      <c r="J2" s="435"/>
      <c r="K2" s="435"/>
      <c r="L2" s="435"/>
      <c r="M2" s="436"/>
      <c r="N2" s="437" t="s">
        <v>185</v>
      </c>
      <c r="O2" s="438"/>
      <c r="P2" s="439"/>
      <c r="S2" s="49">
        <v>0.95</v>
      </c>
    </row>
    <row r="3" spans="1:19" ht="15.75" customHeight="1" x14ac:dyDescent="0.2">
      <c r="B3" s="432"/>
      <c r="C3" s="440" t="s">
        <v>58</v>
      </c>
      <c r="D3" s="441"/>
      <c r="E3" s="441"/>
      <c r="F3" s="441"/>
      <c r="G3" s="441"/>
      <c r="H3" s="441"/>
      <c r="I3" s="441"/>
      <c r="J3" s="441"/>
      <c r="K3" s="441"/>
      <c r="L3" s="441"/>
      <c r="M3" s="442"/>
      <c r="N3" s="443" t="s">
        <v>190</v>
      </c>
      <c r="O3" s="444"/>
      <c r="P3" s="445"/>
      <c r="S3" s="49">
        <v>0.94999</v>
      </c>
    </row>
    <row r="4" spans="1:19" ht="15.75" customHeight="1" x14ac:dyDescent="0.2">
      <c r="B4" s="432"/>
      <c r="C4" s="440" t="s">
        <v>59</v>
      </c>
      <c r="D4" s="441"/>
      <c r="E4" s="441"/>
      <c r="F4" s="441"/>
      <c r="G4" s="441"/>
      <c r="H4" s="441"/>
      <c r="I4" s="441"/>
      <c r="J4" s="441"/>
      <c r="K4" s="441"/>
      <c r="L4" s="441"/>
      <c r="M4" s="442"/>
      <c r="N4" s="443" t="s">
        <v>186</v>
      </c>
      <c r="O4" s="444"/>
      <c r="P4" s="445"/>
      <c r="S4" s="49">
        <v>0.65</v>
      </c>
    </row>
    <row r="5" spans="1:19" ht="16.5" customHeight="1" thickBot="1" x14ac:dyDescent="0.25">
      <c r="B5" s="433"/>
      <c r="C5" s="446" t="s">
        <v>60</v>
      </c>
      <c r="D5" s="447"/>
      <c r="E5" s="447"/>
      <c r="F5" s="447"/>
      <c r="G5" s="447"/>
      <c r="H5" s="447"/>
      <c r="I5" s="447"/>
      <c r="J5" s="447"/>
      <c r="K5" s="447"/>
      <c r="L5" s="447"/>
      <c r="M5" s="448"/>
      <c r="N5" s="449" t="s">
        <v>61</v>
      </c>
      <c r="O5" s="450"/>
      <c r="P5" s="451"/>
      <c r="S5" s="49">
        <v>0.64998999999999996</v>
      </c>
    </row>
    <row r="6" spans="1:19" ht="6" customHeight="1" thickBot="1" x14ac:dyDescent="0.25">
      <c r="B6" s="89"/>
      <c r="C6" s="89"/>
      <c r="D6" s="89"/>
      <c r="E6" s="89"/>
      <c r="F6" s="89"/>
      <c r="G6" s="89"/>
      <c r="H6" s="89"/>
      <c r="I6" s="89"/>
      <c r="J6" s="89"/>
      <c r="K6" s="89"/>
      <c r="L6" s="89"/>
      <c r="M6" s="89"/>
      <c r="N6" s="89"/>
      <c r="O6" s="89"/>
      <c r="P6" s="89"/>
      <c r="S6" s="100"/>
    </row>
    <row r="7" spans="1:19" x14ac:dyDescent="0.2">
      <c r="A7" s="52"/>
      <c r="B7" s="416" t="s">
        <v>65</v>
      </c>
      <c r="C7" s="417"/>
      <c r="D7" s="417"/>
      <c r="E7" s="417"/>
      <c r="F7" s="417"/>
      <c r="G7" s="417"/>
      <c r="H7" s="417"/>
      <c r="I7" s="417"/>
      <c r="J7" s="417"/>
      <c r="K7" s="417"/>
      <c r="L7" s="417"/>
      <c r="M7" s="417"/>
      <c r="N7" s="417"/>
      <c r="O7" s="417"/>
      <c r="P7" s="418"/>
      <c r="Q7" s="52"/>
      <c r="S7" s="100"/>
    </row>
    <row r="8" spans="1:19" ht="13.5" thickBot="1" x14ac:dyDescent="0.25">
      <c r="A8" s="52"/>
      <c r="B8" s="419"/>
      <c r="C8" s="420"/>
      <c r="D8" s="420"/>
      <c r="E8" s="420"/>
      <c r="F8" s="420"/>
      <c r="G8" s="420"/>
      <c r="H8" s="420"/>
      <c r="I8" s="420"/>
      <c r="J8" s="420"/>
      <c r="K8" s="420"/>
      <c r="L8" s="420"/>
      <c r="M8" s="420"/>
      <c r="N8" s="420"/>
      <c r="O8" s="420"/>
      <c r="P8" s="421"/>
      <c r="Q8" s="52"/>
    </row>
    <row r="9" spans="1:19" ht="6.75" customHeight="1" thickBot="1" x14ac:dyDescent="0.25">
      <c r="A9" s="52"/>
      <c r="B9" s="422"/>
      <c r="C9" s="422"/>
      <c r="D9" s="422"/>
      <c r="E9" s="422"/>
      <c r="F9" s="422"/>
      <c r="G9" s="422"/>
      <c r="H9" s="422"/>
      <c r="I9" s="422"/>
      <c r="J9" s="422"/>
      <c r="K9" s="422"/>
      <c r="L9" s="422"/>
      <c r="M9" s="422"/>
      <c r="N9" s="422"/>
      <c r="O9" s="422"/>
      <c r="P9" s="422"/>
      <c r="Q9" s="52"/>
    </row>
    <row r="10" spans="1:19" ht="26.25" customHeight="1" thickBot="1" x14ac:dyDescent="0.25">
      <c r="A10" s="52"/>
      <c r="B10" s="90" t="s">
        <v>83</v>
      </c>
      <c r="C10" s="425">
        <v>2023</v>
      </c>
      <c r="D10" s="426"/>
      <c r="E10" s="426"/>
      <c r="F10" s="426"/>
      <c r="G10" s="426"/>
      <c r="H10" s="426"/>
      <c r="I10" s="427"/>
      <c r="J10" s="423" t="s">
        <v>1</v>
      </c>
      <c r="K10" s="424"/>
      <c r="L10" s="424"/>
      <c r="M10" s="424"/>
      <c r="N10" s="413" t="s">
        <v>236</v>
      </c>
      <c r="O10" s="414"/>
      <c r="P10" s="415"/>
      <c r="Q10" s="52"/>
    </row>
    <row r="11" spans="1:19" ht="4.5" customHeight="1" thickBot="1" x14ac:dyDescent="0.25">
      <c r="A11" s="52"/>
      <c r="B11" s="428"/>
      <c r="C11" s="429"/>
      <c r="D11" s="429"/>
      <c r="E11" s="429"/>
      <c r="F11" s="429"/>
      <c r="G11" s="429"/>
      <c r="H11" s="429"/>
      <c r="I11" s="429"/>
      <c r="J11" s="429"/>
      <c r="K11" s="429"/>
      <c r="L11" s="429"/>
      <c r="M11" s="429"/>
      <c r="N11" s="429"/>
      <c r="O11" s="429"/>
      <c r="P11" s="430"/>
      <c r="Q11" s="52"/>
    </row>
    <row r="12" spans="1:19" ht="13.5" thickBot="1" x14ac:dyDescent="0.25">
      <c r="A12" s="52"/>
      <c r="B12" s="62" t="s">
        <v>0</v>
      </c>
      <c r="C12" s="408" t="s">
        <v>170</v>
      </c>
      <c r="D12" s="408"/>
      <c r="E12" s="408"/>
      <c r="F12" s="408"/>
      <c r="G12" s="408"/>
      <c r="H12" s="408"/>
      <c r="I12" s="408"/>
      <c r="J12" s="408"/>
      <c r="K12" s="408"/>
      <c r="L12" s="408"/>
      <c r="M12" s="408"/>
      <c r="N12" s="408"/>
      <c r="O12" s="408"/>
      <c r="P12" s="409"/>
      <c r="Q12" s="52"/>
    </row>
    <row r="13" spans="1:19" ht="4.5" customHeight="1" thickBot="1" x14ac:dyDescent="0.25">
      <c r="A13" s="52"/>
      <c r="B13" s="363"/>
      <c r="C13" s="364"/>
      <c r="D13" s="364"/>
      <c r="E13" s="364"/>
      <c r="F13" s="364"/>
      <c r="G13" s="364"/>
      <c r="H13" s="364"/>
      <c r="I13" s="364"/>
      <c r="J13" s="364"/>
      <c r="K13" s="364"/>
      <c r="L13" s="364"/>
      <c r="M13" s="364"/>
      <c r="N13" s="364"/>
      <c r="O13" s="364"/>
      <c r="P13" s="365"/>
      <c r="Q13" s="52"/>
    </row>
    <row r="14" spans="1:19" ht="18" customHeight="1" thickBot="1" x14ac:dyDescent="0.25">
      <c r="A14" s="52"/>
      <c r="B14" s="62" t="s">
        <v>6</v>
      </c>
      <c r="C14" s="410" t="s">
        <v>241</v>
      </c>
      <c r="D14" s="411"/>
      <c r="E14" s="411"/>
      <c r="F14" s="411"/>
      <c r="G14" s="411"/>
      <c r="H14" s="411"/>
      <c r="I14" s="411"/>
      <c r="J14" s="411"/>
      <c r="K14" s="411"/>
      <c r="L14" s="411"/>
      <c r="M14" s="411"/>
      <c r="N14" s="411"/>
      <c r="O14" s="411"/>
      <c r="P14" s="412"/>
      <c r="Q14" s="52"/>
    </row>
    <row r="15" spans="1:19" ht="4.5" customHeight="1" thickBot="1" x14ac:dyDescent="0.25">
      <c r="A15" s="52"/>
      <c r="B15" s="376"/>
      <c r="C15" s="377"/>
      <c r="D15" s="377"/>
      <c r="E15" s="377"/>
      <c r="F15" s="377"/>
      <c r="G15" s="377"/>
      <c r="H15" s="377"/>
      <c r="I15" s="377"/>
      <c r="J15" s="377"/>
      <c r="K15" s="377"/>
      <c r="L15" s="377"/>
      <c r="M15" s="377"/>
      <c r="N15" s="377"/>
      <c r="O15" s="377"/>
      <c r="P15" s="378"/>
      <c r="Q15" s="52"/>
    </row>
    <row r="16" spans="1:19" ht="32.25" customHeight="1" thickBot="1" x14ac:dyDescent="0.25">
      <c r="A16" s="52"/>
      <c r="B16" s="62" t="s">
        <v>25</v>
      </c>
      <c r="C16" s="413" t="s">
        <v>217</v>
      </c>
      <c r="D16" s="414"/>
      <c r="E16" s="414"/>
      <c r="F16" s="414"/>
      <c r="G16" s="414"/>
      <c r="H16" s="414"/>
      <c r="I16" s="414"/>
      <c r="J16" s="414"/>
      <c r="K16" s="414"/>
      <c r="L16" s="414"/>
      <c r="M16" s="414"/>
      <c r="N16" s="414"/>
      <c r="O16" s="414"/>
      <c r="P16" s="415"/>
      <c r="Q16" s="52"/>
    </row>
    <row r="17" spans="1:17" ht="4.5" customHeight="1" thickBot="1" x14ac:dyDescent="0.25">
      <c r="A17" s="52"/>
      <c r="B17" s="376"/>
      <c r="C17" s="377"/>
      <c r="D17" s="377"/>
      <c r="E17" s="377"/>
      <c r="F17" s="377"/>
      <c r="G17" s="377"/>
      <c r="H17" s="377"/>
      <c r="I17" s="377"/>
      <c r="J17" s="377"/>
      <c r="K17" s="377"/>
      <c r="L17" s="377"/>
      <c r="M17" s="377"/>
      <c r="N17" s="377"/>
      <c r="O17" s="377"/>
      <c r="P17" s="378"/>
      <c r="Q17" s="52"/>
    </row>
    <row r="18" spans="1:17" ht="26.25" customHeight="1" thickBot="1" x14ac:dyDescent="0.25">
      <c r="A18" s="52"/>
      <c r="B18" s="62" t="s">
        <v>11</v>
      </c>
      <c r="C18" s="398" t="s">
        <v>254</v>
      </c>
      <c r="D18" s="399"/>
      <c r="E18" s="399"/>
      <c r="F18" s="399"/>
      <c r="G18" s="399"/>
      <c r="H18" s="399"/>
      <c r="I18" s="399"/>
      <c r="J18" s="399"/>
      <c r="K18" s="399"/>
      <c r="L18" s="399"/>
      <c r="M18" s="399"/>
      <c r="N18" s="399"/>
      <c r="O18" s="399"/>
      <c r="P18" s="400"/>
      <c r="Q18" s="52"/>
    </row>
    <row r="19" spans="1:17" ht="4.5" customHeight="1" thickBot="1" x14ac:dyDescent="0.25">
      <c r="A19" s="52"/>
      <c r="B19" s="401"/>
      <c r="C19" s="401"/>
      <c r="D19" s="401"/>
      <c r="E19" s="401"/>
      <c r="F19" s="401"/>
      <c r="G19" s="401"/>
      <c r="H19" s="401"/>
      <c r="I19" s="401"/>
      <c r="J19" s="401"/>
      <c r="K19" s="401"/>
      <c r="L19" s="401"/>
      <c r="M19" s="401"/>
      <c r="N19" s="401"/>
      <c r="O19" s="401"/>
      <c r="P19" s="401"/>
      <c r="Q19" s="52"/>
    </row>
    <row r="20" spans="1:17" ht="17.25" customHeight="1" thickBot="1" x14ac:dyDescent="0.25">
      <c r="A20" s="52"/>
      <c r="B20" s="350" t="s">
        <v>26</v>
      </c>
      <c r="C20" s="351"/>
      <c r="D20" s="351"/>
      <c r="E20" s="351"/>
      <c r="F20" s="351"/>
      <c r="G20" s="351"/>
      <c r="H20" s="351"/>
      <c r="I20" s="351"/>
      <c r="J20" s="351"/>
      <c r="K20" s="351"/>
      <c r="L20" s="351"/>
      <c r="M20" s="351"/>
      <c r="N20" s="351"/>
      <c r="O20" s="351"/>
      <c r="P20" s="352"/>
      <c r="Q20" s="52"/>
    </row>
    <row r="21" spans="1:17" ht="4.5" customHeight="1" thickBot="1" x14ac:dyDescent="0.25">
      <c r="A21" s="52"/>
      <c r="B21" s="402"/>
      <c r="C21" s="403"/>
      <c r="D21" s="403"/>
      <c r="E21" s="403"/>
      <c r="F21" s="403"/>
      <c r="G21" s="403"/>
      <c r="H21" s="403"/>
      <c r="I21" s="403"/>
      <c r="J21" s="403"/>
      <c r="K21" s="403"/>
      <c r="L21" s="403"/>
      <c r="M21" s="403"/>
      <c r="N21" s="403"/>
      <c r="O21" s="403"/>
      <c r="P21" s="404"/>
      <c r="Q21" s="52"/>
    </row>
    <row r="22" spans="1:17" ht="51" customHeight="1" thickBot="1" x14ac:dyDescent="0.25">
      <c r="A22" s="52"/>
      <c r="B22" s="62" t="s">
        <v>3</v>
      </c>
      <c r="C22" s="405" t="s">
        <v>218</v>
      </c>
      <c r="D22" s="406"/>
      <c r="E22" s="406"/>
      <c r="F22" s="406"/>
      <c r="G22" s="406"/>
      <c r="H22" s="406"/>
      <c r="I22" s="406"/>
      <c r="J22" s="406"/>
      <c r="K22" s="406"/>
      <c r="L22" s="406"/>
      <c r="M22" s="406"/>
      <c r="N22" s="406"/>
      <c r="O22" s="406"/>
      <c r="P22" s="407"/>
      <c r="Q22" s="52"/>
    </row>
    <row r="23" spans="1:17" ht="4.5" customHeight="1" thickBot="1" x14ac:dyDescent="0.25">
      <c r="A23" s="52"/>
      <c r="B23" s="376"/>
      <c r="C23" s="377"/>
      <c r="D23" s="377"/>
      <c r="E23" s="377"/>
      <c r="F23" s="377"/>
      <c r="G23" s="377"/>
      <c r="H23" s="377"/>
      <c r="I23" s="377"/>
      <c r="J23" s="377"/>
      <c r="K23" s="377"/>
      <c r="L23" s="377"/>
      <c r="M23" s="377"/>
      <c r="N23" s="377"/>
      <c r="O23" s="377"/>
      <c r="P23" s="378"/>
      <c r="Q23" s="52"/>
    </row>
    <row r="24" spans="1:17" ht="82.5" customHeight="1" thickBot="1" x14ac:dyDescent="0.25">
      <c r="A24" s="52"/>
      <c r="B24" s="62" t="s">
        <v>12</v>
      </c>
      <c r="C24" s="382" t="s">
        <v>219</v>
      </c>
      <c r="D24" s="383"/>
      <c r="E24" s="383"/>
      <c r="F24" s="383"/>
      <c r="G24" s="383"/>
      <c r="H24" s="383"/>
      <c r="I24" s="383"/>
      <c r="J24" s="383"/>
      <c r="K24" s="383"/>
      <c r="L24" s="383"/>
      <c r="M24" s="383"/>
      <c r="N24" s="383"/>
      <c r="O24" s="383"/>
      <c r="P24" s="384"/>
      <c r="Q24" s="52"/>
    </row>
    <row r="25" spans="1:17" ht="4.5" customHeight="1" thickBot="1" x14ac:dyDescent="0.25">
      <c r="A25" s="52"/>
      <c r="B25" s="385"/>
      <c r="C25" s="386"/>
      <c r="D25" s="386"/>
      <c r="E25" s="386"/>
      <c r="F25" s="386"/>
      <c r="G25" s="386"/>
      <c r="H25" s="386"/>
      <c r="I25" s="386"/>
      <c r="J25" s="386"/>
      <c r="K25" s="386"/>
      <c r="L25" s="386"/>
      <c r="M25" s="386"/>
      <c r="N25" s="386"/>
      <c r="O25" s="386"/>
      <c r="P25" s="387"/>
      <c r="Q25" s="52"/>
    </row>
    <row r="26" spans="1:17" ht="13.5" customHeight="1" thickBot="1" x14ac:dyDescent="0.25">
      <c r="A26" s="52"/>
      <c r="B26" s="63" t="s">
        <v>2</v>
      </c>
      <c r="C26" s="388">
        <v>0.95</v>
      </c>
      <c r="D26" s="389"/>
      <c r="E26" s="389"/>
      <c r="F26" s="389"/>
      <c r="G26" s="389"/>
      <c r="H26" s="389"/>
      <c r="I26" s="389"/>
      <c r="J26" s="389"/>
      <c r="K26" s="389"/>
      <c r="L26" s="389"/>
      <c r="M26" s="389"/>
      <c r="N26" s="389"/>
      <c r="O26" s="389"/>
      <c r="P26" s="390"/>
      <c r="Q26" s="52"/>
    </row>
    <row r="27" spans="1:17" ht="4.5" customHeight="1" thickBot="1" x14ac:dyDescent="0.25">
      <c r="A27" s="52"/>
      <c r="B27" s="391"/>
      <c r="C27" s="392"/>
      <c r="D27" s="392"/>
      <c r="E27" s="392"/>
      <c r="F27" s="392"/>
      <c r="G27" s="392"/>
      <c r="H27" s="392"/>
      <c r="I27" s="392"/>
      <c r="J27" s="392"/>
      <c r="K27" s="392"/>
      <c r="L27" s="392"/>
      <c r="M27" s="392"/>
      <c r="N27" s="392"/>
      <c r="O27" s="392"/>
      <c r="P27" s="393"/>
      <c r="Q27" s="52"/>
    </row>
    <row r="28" spans="1:17" ht="12.75" customHeight="1" thickBot="1" x14ac:dyDescent="0.25">
      <c r="A28" s="52"/>
      <c r="B28" s="63" t="s">
        <v>13</v>
      </c>
      <c r="C28" s="64" t="s">
        <v>14</v>
      </c>
      <c r="D28" s="394" t="s">
        <v>245</v>
      </c>
      <c r="E28" s="389"/>
      <c r="F28" s="389"/>
      <c r="G28" s="390"/>
      <c r="H28" s="395" t="s">
        <v>15</v>
      </c>
      <c r="I28" s="395"/>
      <c r="J28" s="395"/>
      <c r="K28" s="394" t="s">
        <v>246</v>
      </c>
      <c r="L28" s="389"/>
      <c r="M28" s="390"/>
      <c r="N28" s="396" t="s">
        <v>16</v>
      </c>
      <c r="O28" s="397"/>
      <c r="P28" s="65" t="s">
        <v>247</v>
      </c>
      <c r="Q28" s="52"/>
    </row>
    <row r="29" spans="1:17" ht="4.5" customHeight="1" thickBot="1" x14ac:dyDescent="0.25">
      <c r="A29" s="52"/>
      <c r="B29" s="373"/>
      <c r="C29" s="374"/>
      <c r="D29" s="374"/>
      <c r="E29" s="374"/>
      <c r="F29" s="374"/>
      <c r="G29" s="374"/>
      <c r="H29" s="374"/>
      <c r="I29" s="374"/>
      <c r="J29" s="374"/>
      <c r="K29" s="374"/>
      <c r="L29" s="374"/>
      <c r="M29" s="374"/>
      <c r="N29" s="374"/>
      <c r="O29" s="374"/>
      <c r="P29" s="375"/>
      <c r="Q29" s="52"/>
    </row>
    <row r="30" spans="1:17" ht="13.5" thickBot="1" x14ac:dyDescent="0.25">
      <c r="A30" s="52"/>
      <c r="B30" s="88" t="s">
        <v>7</v>
      </c>
      <c r="C30" s="366" t="s">
        <v>184</v>
      </c>
      <c r="D30" s="367"/>
      <c r="E30" s="367"/>
      <c r="F30" s="367"/>
      <c r="G30" s="367"/>
      <c r="H30" s="367"/>
      <c r="I30" s="367"/>
      <c r="J30" s="367"/>
      <c r="K30" s="367"/>
      <c r="L30" s="367"/>
      <c r="M30" s="367"/>
      <c r="N30" s="367"/>
      <c r="O30" s="367"/>
      <c r="P30" s="368"/>
      <c r="Q30" s="52"/>
    </row>
    <row r="31" spans="1:17" ht="4.5" customHeight="1" thickBot="1" x14ac:dyDescent="0.25">
      <c r="A31" s="52"/>
      <c r="B31" s="376"/>
      <c r="C31" s="377"/>
      <c r="D31" s="377"/>
      <c r="E31" s="377"/>
      <c r="F31" s="377"/>
      <c r="G31" s="377"/>
      <c r="H31" s="377"/>
      <c r="I31" s="377"/>
      <c r="J31" s="377"/>
      <c r="K31" s="377"/>
      <c r="L31" s="377"/>
      <c r="M31" s="377"/>
      <c r="N31" s="377"/>
      <c r="O31" s="377"/>
      <c r="P31" s="378"/>
      <c r="Q31" s="52"/>
    </row>
    <row r="32" spans="1:17" ht="13.5" thickBot="1" x14ac:dyDescent="0.25">
      <c r="A32" s="52"/>
      <c r="B32" s="88" t="s">
        <v>4</v>
      </c>
      <c r="C32" s="379" t="s">
        <v>71</v>
      </c>
      <c r="D32" s="367"/>
      <c r="E32" s="367"/>
      <c r="F32" s="367"/>
      <c r="G32" s="367"/>
      <c r="H32" s="367"/>
      <c r="I32" s="367"/>
      <c r="J32" s="367"/>
      <c r="K32" s="367"/>
      <c r="L32" s="367"/>
      <c r="M32" s="367"/>
      <c r="N32" s="367"/>
      <c r="O32" s="367"/>
      <c r="P32" s="368"/>
      <c r="Q32" s="52"/>
    </row>
    <row r="33" spans="1:17" ht="4.5" customHeight="1" thickBot="1" x14ac:dyDescent="0.25">
      <c r="A33" s="52"/>
      <c r="B33" s="376"/>
      <c r="C33" s="377"/>
      <c r="D33" s="377"/>
      <c r="E33" s="377"/>
      <c r="F33" s="377"/>
      <c r="G33" s="377"/>
      <c r="H33" s="377"/>
      <c r="I33" s="377"/>
      <c r="J33" s="377"/>
      <c r="K33" s="377"/>
      <c r="L33" s="377"/>
      <c r="M33" s="377"/>
      <c r="N33" s="377"/>
      <c r="O33" s="377"/>
      <c r="P33" s="378"/>
      <c r="Q33" s="52"/>
    </row>
    <row r="34" spans="1:17" ht="13.5" thickBot="1" x14ac:dyDescent="0.25">
      <c r="A34" s="52"/>
      <c r="B34" s="88" t="s">
        <v>23</v>
      </c>
      <c r="C34" s="379" t="s">
        <v>71</v>
      </c>
      <c r="D34" s="367"/>
      <c r="E34" s="367"/>
      <c r="F34" s="367"/>
      <c r="G34" s="367"/>
      <c r="H34" s="367"/>
      <c r="I34" s="367"/>
      <c r="J34" s="367"/>
      <c r="K34" s="367"/>
      <c r="L34" s="367"/>
      <c r="M34" s="367"/>
      <c r="N34" s="367"/>
      <c r="O34" s="367"/>
      <c r="P34" s="368"/>
      <c r="Q34" s="52"/>
    </row>
    <row r="35" spans="1:17" ht="4.5" customHeight="1" thickBot="1" x14ac:dyDescent="0.25">
      <c r="A35" s="52"/>
      <c r="B35" s="363"/>
      <c r="C35" s="364"/>
      <c r="D35" s="364"/>
      <c r="E35" s="364"/>
      <c r="F35" s="364"/>
      <c r="G35" s="364"/>
      <c r="H35" s="364"/>
      <c r="I35" s="364"/>
      <c r="J35" s="364"/>
      <c r="K35" s="364"/>
      <c r="L35" s="364"/>
      <c r="M35" s="364"/>
      <c r="N35" s="364"/>
      <c r="O35" s="364"/>
      <c r="P35" s="365"/>
      <c r="Q35" s="52"/>
    </row>
    <row r="36" spans="1:17" ht="16.5" customHeight="1" thickBot="1" x14ac:dyDescent="0.25">
      <c r="A36" s="52"/>
      <c r="B36" s="88" t="s">
        <v>64</v>
      </c>
      <c r="C36" s="366" t="s">
        <v>71</v>
      </c>
      <c r="D36" s="367"/>
      <c r="E36" s="367"/>
      <c r="F36" s="367"/>
      <c r="G36" s="367"/>
      <c r="H36" s="367"/>
      <c r="I36" s="367"/>
      <c r="J36" s="367"/>
      <c r="K36" s="367"/>
      <c r="L36" s="367"/>
      <c r="M36" s="367"/>
      <c r="N36" s="367"/>
      <c r="O36" s="367"/>
      <c r="P36" s="368"/>
      <c r="Q36" s="52"/>
    </row>
    <row r="37" spans="1:17" ht="4.5" customHeight="1" thickBot="1" x14ac:dyDescent="0.25">
      <c r="A37" s="52"/>
      <c r="B37" s="91"/>
      <c r="C37" s="91"/>
      <c r="D37" s="91"/>
      <c r="E37" s="91"/>
      <c r="F37" s="91"/>
      <c r="G37" s="91"/>
      <c r="H37" s="91"/>
      <c r="I37" s="91"/>
      <c r="J37" s="91"/>
      <c r="K37" s="91"/>
      <c r="L37" s="91"/>
      <c r="M37" s="91"/>
      <c r="N37" s="91"/>
      <c r="O37" s="91"/>
      <c r="P37" s="91"/>
      <c r="Q37" s="52"/>
    </row>
    <row r="38" spans="1:17" ht="13.5" thickBot="1" x14ac:dyDescent="0.25">
      <c r="A38" s="52"/>
      <c r="B38" s="369" t="s">
        <v>17</v>
      </c>
      <c r="C38" s="370"/>
      <c r="D38" s="370"/>
      <c r="E38" s="370"/>
      <c r="F38" s="370"/>
      <c r="G38" s="370"/>
      <c r="H38" s="370"/>
      <c r="I38" s="370"/>
      <c r="J38" s="370"/>
      <c r="K38" s="370"/>
      <c r="L38" s="370"/>
      <c r="M38" s="370"/>
      <c r="N38" s="370"/>
      <c r="O38" s="371"/>
      <c r="P38" s="372"/>
      <c r="Q38" s="52"/>
    </row>
    <row r="39" spans="1:17" ht="13.5" thickBot="1" x14ac:dyDescent="0.25">
      <c r="A39" s="52"/>
      <c r="B39" s="92" t="s">
        <v>22</v>
      </c>
      <c r="C39" s="369" t="s">
        <v>18</v>
      </c>
      <c r="D39" s="370"/>
      <c r="E39" s="370"/>
      <c r="F39" s="370"/>
      <c r="G39" s="372"/>
      <c r="H39" s="369" t="s">
        <v>7</v>
      </c>
      <c r="I39" s="370"/>
      <c r="J39" s="370"/>
      <c r="K39" s="370"/>
      <c r="L39" s="372"/>
      <c r="M39" s="369" t="s">
        <v>19</v>
      </c>
      <c r="N39" s="370"/>
      <c r="O39" s="371"/>
      <c r="P39" s="372"/>
      <c r="Q39" s="52"/>
    </row>
    <row r="40" spans="1:17" ht="54" customHeight="1" x14ac:dyDescent="0.2">
      <c r="A40" s="52"/>
      <c r="B40" s="130" t="s">
        <v>220</v>
      </c>
      <c r="C40" s="471" t="s">
        <v>239</v>
      </c>
      <c r="D40" s="475"/>
      <c r="E40" s="475"/>
      <c r="F40" s="475"/>
      <c r="G40" s="476"/>
      <c r="H40" s="474" t="s">
        <v>240</v>
      </c>
      <c r="I40" s="475"/>
      <c r="J40" s="475"/>
      <c r="K40" s="475"/>
      <c r="L40" s="476"/>
      <c r="M40" s="505" t="s">
        <v>194</v>
      </c>
      <c r="N40" s="506"/>
      <c r="O40" s="506"/>
      <c r="P40" s="507"/>
      <c r="Q40" s="52"/>
    </row>
    <row r="41" spans="1:17" ht="55.5" customHeight="1" x14ac:dyDescent="0.2">
      <c r="A41" s="52"/>
      <c r="B41" s="131" t="s">
        <v>221</v>
      </c>
      <c r="C41" s="468" t="s">
        <v>238</v>
      </c>
      <c r="D41" s="469"/>
      <c r="E41" s="469"/>
      <c r="F41" s="469"/>
      <c r="G41" s="478"/>
      <c r="H41" s="508" t="s">
        <v>222</v>
      </c>
      <c r="I41" s="509"/>
      <c r="J41" s="509"/>
      <c r="K41" s="509"/>
      <c r="L41" s="510"/>
      <c r="M41" s="505" t="s">
        <v>194</v>
      </c>
      <c r="N41" s="506"/>
      <c r="O41" s="506"/>
      <c r="P41" s="507"/>
      <c r="Q41" s="52"/>
    </row>
    <row r="42" spans="1:17" ht="13.5" customHeight="1" x14ac:dyDescent="0.2">
      <c r="A42" s="52"/>
      <c r="B42" s="93"/>
      <c r="C42" s="355"/>
      <c r="D42" s="355"/>
      <c r="E42" s="355"/>
      <c r="F42" s="355"/>
      <c r="G42" s="355"/>
      <c r="H42" s="355"/>
      <c r="I42" s="355"/>
      <c r="J42" s="355"/>
      <c r="K42" s="355"/>
      <c r="L42" s="355"/>
      <c r="M42" s="355"/>
      <c r="N42" s="355"/>
      <c r="O42" s="355"/>
      <c r="P42" s="356"/>
      <c r="Q42" s="52"/>
    </row>
    <row r="43" spans="1:17" ht="12.75" customHeight="1" x14ac:dyDescent="0.2">
      <c r="A43" s="52"/>
      <c r="B43" s="93"/>
      <c r="C43" s="355"/>
      <c r="D43" s="355"/>
      <c r="E43" s="355"/>
      <c r="F43" s="355"/>
      <c r="G43" s="355"/>
      <c r="H43" s="355"/>
      <c r="I43" s="355"/>
      <c r="J43" s="355"/>
      <c r="K43" s="355"/>
      <c r="L43" s="355"/>
      <c r="M43" s="355"/>
      <c r="N43" s="355"/>
      <c r="O43" s="355"/>
      <c r="P43" s="356"/>
      <c r="Q43" s="52"/>
    </row>
    <row r="44" spans="1:17" ht="11.25" customHeight="1" thickBot="1" x14ac:dyDescent="0.25">
      <c r="A44" s="52"/>
      <c r="B44" s="94"/>
      <c r="C44" s="348"/>
      <c r="D44" s="348"/>
      <c r="E44" s="348"/>
      <c r="F44" s="348"/>
      <c r="G44" s="348"/>
      <c r="H44" s="348"/>
      <c r="I44" s="348"/>
      <c r="J44" s="348"/>
      <c r="K44" s="348"/>
      <c r="L44" s="348"/>
      <c r="M44" s="348"/>
      <c r="N44" s="348"/>
      <c r="O44" s="348"/>
      <c r="P44" s="349"/>
      <c r="Q44" s="52"/>
    </row>
    <row r="45" spans="1:17" ht="4.5" customHeight="1" thickBot="1" x14ac:dyDescent="0.25">
      <c r="A45" s="52"/>
      <c r="B45" s="95"/>
      <c r="C45" s="95"/>
      <c r="D45" s="95"/>
      <c r="E45" s="95"/>
      <c r="F45" s="95"/>
      <c r="G45" s="95"/>
      <c r="H45" s="95"/>
      <c r="I45" s="95"/>
      <c r="J45" s="95"/>
      <c r="K45" s="95"/>
      <c r="L45" s="95"/>
      <c r="M45" s="95"/>
      <c r="N45" s="95"/>
      <c r="O45" s="95"/>
      <c r="P45" s="95"/>
      <c r="Q45" s="52"/>
    </row>
    <row r="46" spans="1:17" ht="13.5" customHeight="1" thickBot="1" x14ac:dyDescent="0.25">
      <c r="A46" s="52"/>
      <c r="B46" s="350" t="s">
        <v>8</v>
      </c>
      <c r="C46" s="351"/>
      <c r="D46" s="351"/>
      <c r="E46" s="351"/>
      <c r="F46" s="351"/>
      <c r="G46" s="351"/>
      <c r="H46" s="351"/>
      <c r="I46" s="351"/>
      <c r="J46" s="351"/>
      <c r="K46" s="351"/>
      <c r="L46" s="351"/>
      <c r="M46" s="351"/>
      <c r="N46" s="351"/>
      <c r="O46" s="351"/>
      <c r="P46" s="352"/>
      <c r="Q46" s="52"/>
    </row>
    <row r="47" spans="1:17" ht="4.5" customHeight="1" thickBot="1" x14ac:dyDescent="0.25">
      <c r="A47" s="52"/>
      <c r="B47" s="96"/>
      <c r="C47" s="91"/>
      <c r="D47" s="91"/>
      <c r="E47" s="91"/>
      <c r="F47" s="91"/>
      <c r="G47" s="91"/>
      <c r="H47" s="91"/>
      <c r="I47" s="91"/>
      <c r="J47" s="91"/>
      <c r="K47" s="91"/>
      <c r="L47" s="91"/>
      <c r="M47" s="91"/>
      <c r="N47" s="91"/>
      <c r="O47" s="91"/>
      <c r="P47" s="97"/>
      <c r="Q47" s="52"/>
    </row>
    <row r="48" spans="1:17" x14ac:dyDescent="0.2">
      <c r="A48" s="52"/>
      <c r="B48" s="353"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52"/>
    </row>
    <row r="49" spans="1:17" ht="13.5" thickBot="1" x14ac:dyDescent="0.25">
      <c r="A49" s="52"/>
      <c r="B49" s="354"/>
      <c r="C49" s="70" t="s">
        <v>10</v>
      </c>
      <c r="D49" s="71"/>
      <c r="E49" s="71"/>
      <c r="F49" s="72">
        <f>'Registro Mantto'!D10</f>
        <v>1</v>
      </c>
      <c r="G49" s="73"/>
      <c r="H49" s="73"/>
      <c r="I49" s="72">
        <f>'Registro Mantto'!F10</f>
        <v>1</v>
      </c>
      <c r="J49" s="73"/>
      <c r="K49" s="73"/>
      <c r="L49" s="72">
        <f>'Registro Mantto'!H10</f>
        <v>1</v>
      </c>
      <c r="M49" s="73"/>
      <c r="N49" s="73"/>
      <c r="O49" s="72">
        <f>'Registro Mantto'!J10</f>
        <v>1</v>
      </c>
      <c r="P49" s="141">
        <f>'Registro Mantto'!L10</f>
        <v>1</v>
      </c>
      <c r="Q49" s="52"/>
    </row>
    <row r="50" spans="1:17" ht="4.5" customHeight="1" thickBot="1" x14ac:dyDescent="0.25">
      <c r="A50" s="52"/>
      <c r="B50" s="98">
        <v>0.9</v>
      </c>
      <c r="C50" s="74"/>
      <c r="D50" s="74"/>
      <c r="E50" s="74"/>
      <c r="F50" s="75">
        <f>+$C$26</f>
        <v>0.95</v>
      </c>
      <c r="G50" s="74"/>
      <c r="H50" s="74"/>
      <c r="I50" s="75">
        <f>+$C$26</f>
        <v>0.95</v>
      </c>
      <c r="J50" s="74"/>
      <c r="K50" s="74"/>
      <c r="L50" s="75">
        <f>+$C$26</f>
        <v>0.95</v>
      </c>
      <c r="M50" s="74"/>
      <c r="N50" s="74"/>
      <c r="O50" s="75">
        <f>+$C$26</f>
        <v>0.95</v>
      </c>
      <c r="P50" s="75">
        <f>+$C$26</f>
        <v>0.95</v>
      </c>
      <c r="Q50" s="52"/>
    </row>
    <row r="51" spans="1:17" ht="22.5" customHeight="1" thickBot="1" x14ac:dyDescent="0.25">
      <c r="A51" s="52"/>
      <c r="B51" s="350" t="s">
        <v>21</v>
      </c>
      <c r="C51" s="351"/>
      <c r="D51" s="351"/>
      <c r="E51" s="351"/>
      <c r="F51" s="351"/>
      <c r="G51" s="351"/>
      <c r="H51" s="351"/>
      <c r="I51" s="351"/>
      <c r="J51" s="351"/>
      <c r="K51" s="351"/>
      <c r="L51" s="351"/>
      <c r="M51" s="351"/>
      <c r="N51" s="351"/>
      <c r="O51" s="351"/>
      <c r="P51" s="352"/>
      <c r="Q51" s="52"/>
    </row>
    <row r="52" spans="1:17" x14ac:dyDescent="0.2">
      <c r="A52" s="52"/>
      <c r="B52" s="338"/>
      <c r="C52" s="339"/>
      <c r="D52" s="339"/>
      <c r="E52" s="339"/>
      <c r="F52" s="339"/>
      <c r="G52" s="339"/>
      <c r="H52" s="339"/>
      <c r="I52" s="339"/>
      <c r="J52" s="339"/>
      <c r="K52" s="339"/>
      <c r="L52" s="339"/>
      <c r="M52" s="339"/>
      <c r="N52" s="339"/>
      <c r="O52" s="339"/>
      <c r="P52" s="340"/>
      <c r="Q52" s="52"/>
    </row>
    <row r="53" spans="1:17" x14ac:dyDescent="0.2">
      <c r="A53" s="52"/>
      <c r="B53" s="341"/>
      <c r="C53" s="342"/>
      <c r="D53" s="342"/>
      <c r="E53" s="342"/>
      <c r="F53" s="342"/>
      <c r="G53" s="342"/>
      <c r="H53" s="342"/>
      <c r="I53" s="342"/>
      <c r="J53" s="342"/>
      <c r="K53" s="342"/>
      <c r="L53" s="342"/>
      <c r="M53" s="342"/>
      <c r="N53" s="342"/>
      <c r="O53" s="342"/>
      <c r="P53" s="343"/>
      <c r="Q53" s="52"/>
    </row>
    <row r="54" spans="1:17" x14ac:dyDescent="0.2">
      <c r="A54" s="52"/>
      <c r="B54" s="341"/>
      <c r="C54" s="342"/>
      <c r="D54" s="342"/>
      <c r="E54" s="342"/>
      <c r="F54" s="342"/>
      <c r="G54" s="342"/>
      <c r="H54" s="342"/>
      <c r="I54" s="342"/>
      <c r="J54" s="342"/>
      <c r="K54" s="342"/>
      <c r="L54" s="342"/>
      <c r="M54" s="342"/>
      <c r="N54" s="342"/>
      <c r="O54" s="342"/>
      <c r="P54" s="343"/>
      <c r="Q54" s="52"/>
    </row>
    <row r="55" spans="1:17" x14ac:dyDescent="0.2">
      <c r="A55" s="52"/>
      <c r="B55" s="341"/>
      <c r="C55" s="342"/>
      <c r="D55" s="342"/>
      <c r="E55" s="342"/>
      <c r="F55" s="342"/>
      <c r="G55" s="342"/>
      <c r="H55" s="342"/>
      <c r="I55" s="342"/>
      <c r="J55" s="342"/>
      <c r="K55" s="342"/>
      <c r="L55" s="342"/>
      <c r="M55" s="342"/>
      <c r="N55" s="342"/>
      <c r="O55" s="342"/>
      <c r="P55" s="343"/>
      <c r="Q55" s="52"/>
    </row>
    <row r="56" spans="1:17" x14ac:dyDescent="0.2">
      <c r="A56" s="52"/>
      <c r="B56" s="341"/>
      <c r="C56" s="342"/>
      <c r="D56" s="342"/>
      <c r="E56" s="342"/>
      <c r="F56" s="342"/>
      <c r="G56" s="342"/>
      <c r="H56" s="342"/>
      <c r="I56" s="342"/>
      <c r="J56" s="342"/>
      <c r="K56" s="342"/>
      <c r="L56" s="342"/>
      <c r="M56" s="342"/>
      <c r="N56" s="342"/>
      <c r="O56" s="342"/>
      <c r="P56" s="343"/>
      <c r="Q56" s="52"/>
    </row>
    <row r="57" spans="1:17" x14ac:dyDescent="0.2">
      <c r="A57" s="52"/>
      <c r="B57" s="341"/>
      <c r="C57" s="342"/>
      <c r="D57" s="342"/>
      <c r="E57" s="342"/>
      <c r="F57" s="342"/>
      <c r="G57" s="342"/>
      <c r="H57" s="342"/>
      <c r="I57" s="342"/>
      <c r="J57" s="342"/>
      <c r="K57" s="342"/>
      <c r="L57" s="342"/>
      <c r="M57" s="342"/>
      <c r="N57" s="342"/>
      <c r="O57" s="342"/>
      <c r="P57" s="343"/>
      <c r="Q57" s="52"/>
    </row>
    <row r="58" spans="1:17" x14ac:dyDescent="0.2">
      <c r="A58" s="52"/>
      <c r="B58" s="341"/>
      <c r="C58" s="342"/>
      <c r="D58" s="342"/>
      <c r="E58" s="342"/>
      <c r="F58" s="342"/>
      <c r="G58" s="342"/>
      <c r="H58" s="342"/>
      <c r="I58" s="342"/>
      <c r="J58" s="342"/>
      <c r="K58" s="342"/>
      <c r="L58" s="342"/>
      <c r="M58" s="342"/>
      <c r="N58" s="342"/>
      <c r="O58" s="342"/>
      <c r="P58" s="343"/>
      <c r="Q58" s="52"/>
    </row>
    <row r="59" spans="1:17" x14ac:dyDescent="0.2">
      <c r="A59" s="52"/>
      <c r="B59" s="341"/>
      <c r="C59" s="342"/>
      <c r="D59" s="342"/>
      <c r="E59" s="342"/>
      <c r="F59" s="342"/>
      <c r="G59" s="342"/>
      <c r="H59" s="342"/>
      <c r="I59" s="342"/>
      <c r="J59" s="342"/>
      <c r="K59" s="342"/>
      <c r="L59" s="342"/>
      <c r="M59" s="342"/>
      <c r="N59" s="342"/>
      <c r="O59" s="342"/>
      <c r="P59" s="343"/>
      <c r="Q59" s="52"/>
    </row>
    <row r="60" spans="1:17" x14ac:dyDescent="0.2">
      <c r="A60" s="52"/>
      <c r="B60" s="341"/>
      <c r="C60" s="342"/>
      <c r="D60" s="342"/>
      <c r="E60" s="342"/>
      <c r="F60" s="342"/>
      <c r="G60" s="342"/>
      <c r="H60" s="342"/>
      <c r="I60" s="342"/>
      <c r="J60" s="342"/>
      <c r="K60" s="342"/>
      <c r="L60" s="342"/>
      <c r="M60" s="342"/>
      <c r="N60" s="342"/>
      <c r="O60" s="342"/>
      <c r="P60" s="343"/>
      <c r="Q60" s="52"/>
    </row>
    <row r="61" spans="1:17" x14ac:dyDescent="0.2">
      <c r="A61" s="52"/>
      <c r="B61" s="341"/>
      <c r="C61" s="342"/>
      <c r="D61" s="342"/>
      <c r="E61" s="342"/>
      <c r="F61" s="342"/>
      <c r="G61" s="342"/>
      <c r="H61" s="342"/>
      <c r="I61" s="342"/>
      <c r="J61" s="342"/>
      <c r="K61" s="342"/>
      <c r="L61" s="342"/>
      <c r="M61" s="342"/>
      <c r="N61" s="342"/>
      <c r="O61" s="342"/>
      <c r="P61" s="343"/>
      <c r="Q61" s="52"/>
    </row>
    <row r="62" spans="1:17" x14ac:dyDescent="0.2">
      <c r="A62" s="52"/>
      <c r="B62" s="341"/>
      <c r="C62" s="342"/>
      <c r="D62" s="342"/>
      <c r="E62" s="342"/>
      <c r="F62" s="342"/>
      <c r="G62" s="342"/>
      <c r="H62" s="342"/>
      <c r="I62" s="342"/>
      <c r="J62" s="342"/>
      <c r="K62" s="342"/>
      <c r="L62" s="342"/>
      <c r="M62" s="342"/>
      <c r="N62" s="342"/>
      <c r="O62" s="342"/>
      <c r="P62" s="343"/>
      <c r="Q62" s="52"/>
    </row>
    <row r="63" spans="1:17" x14ac:dyDescent="0.2">
      <c r="A63" s="52"/>
      <c r="B63" s="341"/>
      <c r="C63" s="342"/>
      <c r="D63" s="342"/>
      <c r="E63" s="342"/>
      <c r="F63" s="342"/>
      <c r="G63" s="342"/>
      <c r="H63" s="342"/>
      <c r="I63" s="342"/>
      <c r="J63" s="342"/>
      <c r="K63" s="342"/>
      <c r="L63" s="342"/>
      <c r="M63" s="342"/>
      <c r="N63" s="342"/>
      <c r="O63" s="342"/>
      <c r="P63" s="343"/>
      <c r="Q63" s="52"/>
    </row>
    <row r="64" spans="1:17" x14ac:dyDescent="0.2">
      <c r="A64" s="52"/>
      <c r="B64" s="341"/>
      <c r="C64" s="342"/>
      <c r="D64" s="342"/>
      <c r="E64" s="342"/>
      <c r="F64" s="342"/>
      <c r="G64" s="342"/>
      <c r="H64" s="342"/>
      <c r="I64" s="342"/>
      <c r="J64" s="342"/>
      <c r="K64" s="342"/>
      <c r="L64" s="342"/>
      <c r="M64" s="342"/>
      <c r="N64" s="342"/>
      <c r="O64" s="342"/>
      <c r="P64" s="343"/>
      <c r="Q64" s="52"/>
    </row>
    <row r="65" spans="1:19" x14ac:dyDescent="0.2">
      <c r="A65" s="52"/>
      <c r="B65" s="341"/>
      <c r="C65" s="342"/>
      <c r="D65" s="342"/>
      <c r="E65" s="342"/>
      <c r="F65" s="342"/>
      <c r="G65" s="342"/>
      <c r="H65" s="342"/>
      <c r="I65" s="342"/>
      <c r="J65" s="342"/>
      <c r="K65" s="342"/>
      <c r="L65" s="342"/>
      <c r="M65" s="342"/>
      <c r="N65" s="342"/>
      <c r="O65" s="342"/>
      <c r="P65" s="343"/>
      <c r="Q65" s="52"/>
    </row>
    <row r="66" spans="1:19" x14ac:dyDescent="0.2">
      <c r="A66" s="52"/>
      <c r="B66" s="341"/>
      <c r="C66" s="342"/>
      <c r="D66" s="342"/>
      <c r="E66" s="342"/>
      <c r="F66" s="342"/>
      <c r="G66" s="342"/>
      <c r="H66" s="342"/>
      <c r="I66" s="342"/>
      <c r="J66" s="342"/>
      <c r="K66" s="342"/>
      <c r="L66" s="342"/>
      <c r="M66" s="342"/>
      <c r="N66" s="342"/>
      <c r="O66" s="342"/>
      <c r="P66" s="343"/>
      <c r="Q66" s="52"/>
    </row>
    <row r="67" spans="1:19" ht="13.5" thickBot="1" x14ac:dyDescent="0.25">
      <c r="A67" s="52"/>
      <c r="B67" s="344"/>
      <c r="C67" s="345"/>
      <c r="D67" s="345"/>
      <c r="E67" s="345"/>
      <c r="F67" s="345"/>
      <c r="G67" s="345"/>
      <c r="H67" s="345"/>
      <c r="I67" s="345"/>
      <c r="J67" s="345"/>
      <c r="K67" s="345"/>
      <c r="L67" s="345"/>
      <c r="M67" s="345"/>
      <c r="N67" s="345"/>
      <c r="O67" s="345"/>
      <c r="P67" s="346"/>
      <c r="Q67" s="52"/>
    </row>
    <row r="68" spans="1:19" s="53" customFormat="1" ht="4.5" customHeight="1" thickBot="1" x14ac:dyDescent="0.25">
      <c r="A68" s="490"/>
      <c r="B68" s="490"/>
      <c r="C68" s="490"/>
      <c r="D68" s="490"/>
      <c r="E68" s="490"/>
      <c r="F68" s="490"/>
      <c r="G68" s="490"/>
      <c r="H68" s="490"/>
      <c r="I68" s="490"/>
      <c r="J68" s="490"/>
      <c r="K68" s="490"/>
      <c r="L68" s="490"/>
      <c r="M68" s="490"/>
      <c r="N68" s="490"/>
      <c r="O68" s="490"/>
      <c r="P68" s="490"/>
      <c r="Q68" s="490"/>
      <c r="S68" s="101"/>
    </row>
    <row r="69" spans="1:19" ht="15" customHeight="1" x14ac:dyDescent="0.2">
      <c r="A69" s="52"/>
      <c r="B69" s="491" t="s">
        <v>250</v>
      </c>
      <c r="C69" s="494" t="s">
        <v>180</v>
      </c>
      <c r="D69" s="495"/>
      <c r="E69" s="495"/>
      <c r="F69" s="495"/>
      <c r="G69" s="495"/>
      <c r="H69" s="495"/>
      <c r="I69" s="495"/>
      <c r="J69" s="495"/>
      <c r="K69" s="495"/>
      <c r="L69" s="495"/>
      <c r="M69" s="495"/>
      <c r="N69" s="495"/>
      <c r="O69" s="495"/>
      <c r="P69" s="496"/>
      <c r="Q69" s="52"/>
    </row>
    <row r="70" spans="1:19" ht="99.75" customHeight="1" x14ac:dyDescent="0.2">
      <c r="A70" s="52"/>
      <c r="B70" s="492"/>
      <c r="C70" s="323" t="s">
        <v>259</v>
      </c>
      <c r="D70" s="324"/>
      <c r="E70" s="324"/>
      <c r="F70" s="324"/>
      <c r="G70" s="324"/>
      <c r="H70" s="324"/>
      <c r="I70" s="324"/>
      <c r="J70" s="324"/>
      <c r="K70" s="324"/>
      <c r="L70" s="324"/>
      <c r="M70" s="324"/>
      <c r="N70" s="324"/>
      <c r="O70" s="324"/>
      <c r="P70" s="325"/>
      <c r="Q70" s="52"/>
    </row>
    <row r="71" spans="1:19" ht="15" customHeight="1" x14ac:dyDescent="0.2">
      <c r="A71" s="52"/>
      <c r="B71" s="492"/>
      <c r="C71" s="482" t="s">
        <v>181</v>
      </c>
      <c r="D71" s="483"/>
      <c r="E71" s="483"/>
      <c r="F71" s="483"/>
      <c r="G71" s="483"/>
      <c r="H71" s="483"/>
      <c r="I71" s="483"/>
      <c r="J71" s="483"/>
      <c r="K71" s="483"/>
      <c r="L71" s="483"/>
      <c r="M71" s="483"/>
      <c r="N71" s="483"/>
      <c r="O71" s="483"/>
      <c r="P71" s="484"/>
      <c r="Q71" s="52"/>
    </row>
    <row r="72" spans="1:19" ht="63" customHeight="1" x14ac:dyDescent="0.2">
      <c r="A72" s="52"/>
      <c r="B72" s="492"/>
      <c r="C72" s="511" t="s">
        <v>262</v>
      </c>
      <c r="D72" s="512"/>
      <c r="E72" s="512"/>
      <c r="F72" s="512"/>
      <c r="G72" s="512"/>
      <c r="H72" s="512"/>
      <c r="I72" s="512"/>
      <c r="J72" s="512"/>
      <c r="K72" s="512"/>
      <c r="L72" s="512"/>
      <c r="M72" s="512"/>
      <c r="N72" s="512"/>
      <c r="O72" s="512"/>
      <c r="P72" s="513"/>
      <c r="Q72" s="52"/>
    </row>
    <row r="73" spans="1:19" ht="18" customHeight="1" x14ac:dyDescent="0.2">
      <c r="A73" s="52"/>
      <c r="B73" s="492"/>
      <c r="C73" s="482" t="s">
        <v>182</v>
      </c>
      <c r="D73" s="483"/>
      <c r="E73" s="483"/>
      <c r="F73" s="483"/>
      <c r="G73" s="483"/>
      <c r="H73" s="483"/>
      <c r="I73" s="483"/>
      <c r="J73" s="483"/>
      <c r="K73" s="483"/>
      <c r="L73" s="483"/>
      <c r="M73" s="483"/>
      <c r="N73" s="483"/>
      <c r="O73" s="483"/>
      <c r="P73" s="484"/>
      <c r="Q73" s="52"/>
    </row>
    <row r="74" spans="1:19" ht="68.25" customHeight="1" x14ac:dyDescent="0.2">
      <c r="A74" s="52"/>
      <c r="B74" s="492"/>
      <c r="C74" s="329" t="s">
        <v>268</v>
      </c>
      <c r="D74" s="330"/>
      <c r="E74" s="330"/>
      <c r="F74" s="330"/>
      <c r="G74" s="330"/>
      <c r="H74" s="330"/>
      <c r="I74" s="330"/>
      <c r="J74" s="330"/>
      <c r="K74" s="330"/>
      <c r="L74" s="330"/>
      <c r="M74" s="330"/>
      <c r="N74" s="330"/>
      <c r="O74" s="330"/>
      <c r="P74" s="331"/>
      <c r="Q74" s="52"/>
    </row>
    <row r="75" spans="1:19" ht="17.25" customHeight="1" x14ac:dyDescent="0.2">
      <c r="A75" s="52"/>
      <c r="B75" s="492"/>
      <c r="C75" s="482" t="s">
        <v>183</v>
      </c>
      <c r="D75" s="483"/>
      <c r="E75" s="483"/>
      <c r="F75" s="483"/>
      <c r="G75" s="483"/>
      <c r="H75" s="483"/>
      <c r="I75" s="483"/>
      <c r="J75" s="483"/>
      <c r="K75" s="483"/>
      <c r="L75" s="483"/>
      <c r="M75" s="483"/>
      <c r="N75" s="483"/>
      <c r="O75" s="483"/>
      <c r="P75" s="484"/>
      <c r="Q75" s="52"/>
    </row>
    <row r="76" spans="1:19" ht="90" customHeight="1" thickBot="1" x14ac:dyDescent="0.25">
      <c r="A76" s="52"/>
      <c r="B76" s="493"/>
      <c r="C76" s="485" t="s">
        <v>274</v>
      </c>
      <c r="D76" s="486"/>
      <c r="E76" s="486"/>
      <c r="F76" s="486"/>
      <c r="G76" s="486"/>
      <c r="H76" s="486"/>
      <c r="I76" s="486"/>
      <c r="J76" s="486"/>
      <c r="K76" s="486"/>
      <c r="L76" s="486"/>
      <c r="M76" s="486"/>
      <c r="N76" s="486"/>
      <c r="O76" s="486"/>
      <c r="P76" s="487"/>
      <c r="Q76" s="52"/>
    </row>
    <row r="77" spans="1:19" ht="30.75" customHeight="1" thickBot="1" x14ac:dyDescent="0.25">
      <c r="A77" s="52"/>
      <c r="B77" s="54" t="s">
        <v>63</v>
      </c>
      <c r="C77" s="318" t="s">
        <v>197</v>
      </c>
      <c r="D77" s="319"/>
      <c r="E77" s="319"/>
      <c r="F77" s="319"/>
      <c r="G77" s="319"/>
      <c r="H77" s="319"/>
      <c r="I77" s="319"/>
      <c r="J77" s="319"/>
      <c r="K77" s="319"/>
      <c r="L77" s="319"/>
      <c r="M77" s="319"/>
      <c r="N77" s="319"/>
      <c r="O77" s="319"/>
      <c r="P77" s="320"/>
      <c r="Q77" s="52"/>
    </row>
    <row r="78" spans="1:19" ht="27.75" customHeight="1" thickBot="1" x14ac:dyDescent="0.25">
      <c r="A78" s="52"/>
      <c r="B78" s="54" t="s">
        <v>84</v>
      </c>
      <c r="C78" s="488" t="s">
        <v>85</v>
      </c>
      <c r="D78" s="488"/>
      <c r="E78" s="488"/>
      <c r="F78" s="488"/>
      <c r="G78" s="488"/>
      <c r="H78" s="488"/>
      <c r="I78" s="488"/>
      <c r="J78" s="488"/>
      <c r="K78" s="488"/>
      <c r="L78" s="488"/>
      <c r="M78" s="488"/>
      <c r="N78" s="488"/>
      <c r="O78" s="488"/>
      <c r="P78" s="489"/>
      <c r="Q78" s="52"/>
    </row>
    <row r="81" spans="3:19" x14ac:dyDescent="0.2">
      <c r="C81" s="55"/>
    </row>
    <row r="82" spans="3:19" hidden="1" x14ac:dyDescent="0.2">
      <c r="C82" s="49">
        <v>2018</v>
      </c>
    </row>
    <row r="83" spans="3:19" hidden="1" x14ac:dyDescent="0.2">
      <c r="C83" s="49">
        <v>2019</v>
      </c>
    </row>
    <row r="89" spans="3:19" s="50" customFormat="1" x14ac:dyDescent="0.2">
      <c r="S89" s="99"/>
    </row>
    <row r="90" spans="3:19" s="50" customFormat="1" x14ac:dyDescent="0.2">
      <c r="S90" s="99"/>
    </row>
    <row r="91" spans="3:19" s="50" customFormat="1" x14ac:dyDescent="0.2">
      <c r="S91" s="99"/>
    </row>
    <row r="92" spans="3:19" s="50" customFormat="1" x14ac:dyDescent="0.2">
      <c r="S92" s="99"/>
    </row>
    <row r="93" spans="3:19" s="50" customFormat="1" x14ac:dyDescent="0.2">
      <c r="S93" s="99"/>
    </row>
    <row r="94" spans="3:19" s="50" customFormat="1" x14ac:dyDescent="0.2">
      <c r="S94" s="99"/>
    </row>
    <row r="95" spans="3:19" s="50" customFormat="1" x14ac:dyDescent="0.2">
      <c r="D95" s="119"/>
      <c r="E95" s="119"/>
      <c r="F95" s="119"/>
      <c r="G95" s="119"/>
      <c r="H95" s="119"/>
      <c r="I95" s="119"/>
      <c r="S95" s="99"/>
    </row>
    <row r="96" spans="3:19" s="50" customFormat="1" x14ac:dyDescent="0.2">
      <c r="D96" s="119"/>
      <c r="E96" s="119"/>
      <c r="F96" s="119"/>
      <c r="G96" s="119"/>
      <c r="H96" s="119"/>
      <c r="I96" s="119"/>
      <c r="S96" s="99"/>
    </row>
    <row r="97" spans="2:19" s="50" customFormat="1" x14ac:dyDescent="0.2">
      <c r="B97" s="119"/>
      <c r="C97" s="119"/>
      <c r="D97" s="119"/>
      <c r="E97" s="119"/>
      <c r="F97" s="119"/>
      <c r="G97" s="119"/>
      <c r="H97" s="119"/>
      <c r="I97" s="119"/>
      <c r="S97" s="99"/>
    </row>
    <row r="98" spans="2:19" s="50" customFormat="1" x14ac:dyDescent="0.2">
      <c r="B98" s="119"/>
      <c r="C98" s="119"/>
      <c r="D98" s="119"/>
      <c r="E98" s="119"/>
      <c r="F98" s="119"/>
      <c r="G98" s="119"/>
      <c r="H98" s="119"/>
      <c r="I98" s="119"/>
      <c r="S98" s="99"/>
    </row>
    <row r="99" spans="2:19" s="50" customFormat="1" x14ac:dyDescent="0.2">
      <c r="B99" s="119"/>
      <c r="C99" s="119"/>
      <c r="D99" s="119"/>
      <c r="E99" s="119"/>
      <c r="F99" s="119"/>
      <c r="G99" s="119"/>
      <c r="H99" s="119"/>
      <c r="I99" s="119"/>
      <c r="S99" s="99"/>
    </row>
    <row r="100" spans="2:19" s="50" customFormat="1" x14ac:dyDescent="0.2">
      <c r="B100" s="119"/>
      <c r="C100" s="119"/>
      <c r="D100" s="119"/>
      <c r="E100" s="119"/>
      <c r="F100" s="119"/>
      <c r="G100" s="119"/>
      <c r="H100" s="119"/>
      <c r="I100" s="119"/>
      <c r="K100" s="119"/>
      <c r="L100" s="119"/>
      <c r="M100" s="119"/>
      <c r="N100" s="119"/>
      <c r="O100" s="119"/>
      <c r="P100" s="119"/>
      <c r="S100" s="99"/>
    </row>
    <row r="101" spans="2:19" s="50" customFormat="1" x14ac:dyDescent="0.2">
      <c r="B101" s="119"/>
      <c r="C101" s="119"/>
      <c r="D101" s="119"/>
      <c r="E101" s="119"/>
      <c r="F101" s="119"/>
      <c r="G101" s="119"/>
      <c r="H101" s="119"/>
      <c r="I101" s="119"/>
      <c r="K101" s="119"/>
      <c r="L101" s="119"/>
      <c r="M101" s="119"/>
      <c r="N101" s="119"/>
      <c r="O101" s="119"/>
      <c r="P101" s="119"/>
      <c r="S101" s="99"/>
    </row>
    <row r="102" spans="2:19" s="50" customFormat="1" x14ac:dyDescent="0.2">
      <c r="B102" s="119"/>
      <c r="C102" s="119"/>
      <c r="D102" s="119"/>
      <c r="E102" s="119"/>
      <c r="F102" s="119"/>
      <c r="G102" s="119"/>
      <c r="H102" s="119"/>
      <c r="I102" s="119"/>
      <c r="K102" s="119"/>
      <c r="L102" s="119"/>
      <c r="M102" s="119"/>
      <c r="N102" s="119"/>
      <c r="O102" s="119"/>
      <c r="P102" s="119"/>
      <c r="S102" s="99"/>
    </row>
    <row r="103" spans="2:19" s="50" customFormat="1" x14ac:dyDescent="0.2">
      <c r="B103" s="119"/>
      <c r="C103" s="119"/>
      <c r="D103" s="119"/>
      <c r="E103" s="119"/>
      <c r="F103" s="119"/>
      <c r="G103" s="119"/>
      <c r="H103" s="119"/>
      <c r="I103" s="119"/>
      <c r="K103" s="119"/>
      <c r="L103" s="119"/>
      <c r="M103" s="119"/>
      <c r="N103" s="119"/>
      <c r="O103" s="119"/>
      <c r="P103" s="119"/>
      <c r="Q103" s="56" t="s">
        <v>69</v>
      </c>
      <c r="S103" s="99"/>
    </row>
    <row r="104" spans="2:19" s="50" customFormat="1" x14ac:dyDescent="0.2">
      <c r="B104" s="120"/>
      <c r="C104" s="120"/>
      <c r="D104" s="119"/>
      <c r="E104" s="119"/>
      <c r="F104" s="119"/>
      <c r="G104" s="119"/>
      <c r="H104" s="119"/>
      <c r="I104" s="119"/>
      <c r="K104" s="119"/>
      <c r="L104" s="119"/>
      <c r="O104" s="119"/>
      <c r="P104" s="119"/>
      <c r="Q104" s="56" t="s">
        <v>70</v>
      </c>
      <c r="S104" s="99"/>
    </row>
    <row r="105" spans="2:19" s="50" customFormat="1" x14ac:dyDescent="0.2">
      <c r="B105" s="120"/>
      <c r="C105" s="120"/>
      <c r="D105" s="119"/>
      <c r="E105" s="119"/>
      <c r="F105" s="119"/>
      <c r="G105" s="119"/>
      <c r="H105" s="119"/>
      <c r="I105" s="119"/>
      <c r="K105" s="119"/>
      <c r="L105" s="119"/>
      <c r="O105" s="119"/>
      <c r="P105" s="119"/>
      <c r="Q105" s="56" t="s">
        <v>72</v>
      </c>
      <c r="S105" s="99"/>
    </row>
    <row r="106" spans="2:19" s="50" customFormat="1" x14ac:dyDescent="0.2">
      <c r="B106" s="120"/>
      <c r="C106" s="120"/>
      <c r="D106" s="119"/>
      <c r="E106" s="119"/>
      <c r="F106" s="119"/>
      <c r="G106" s="119"/>
      <c r="H106" s="119"/>
      <c r="I106" s="119"/>
      <c r="K106" s="119"/>
      <c r="L106" s="119"/>
      <c r="O106" s="119"/>
      <c r="P106" s="119"/>
      <c r="Q106" s="56" t="s">
        <v>71</v>
      </c>
      <c r="S106" s="99"/>
    </row>
    <row r="107" spans="2:19" s="50" customFormat="1" x14ac:dyDescent="0.2">
      <c r="B107" s="119"/>
      <c r="C107" s="120"/>
      <c r="D107" s="119"/>
      <c r="E107" s="119"/>
      <c r="F107" s="119"/>
      <c r="G107" s="119"/>
      <c r="H107" s="119"/>
      <c r="I107" s="119"/>
      <c r="K107" s="119"/>
      <c r="L107" s="119"/>
      <c r="M107" s="120"/>
      <c r="N107" s="119"/>
      <c r="O107" s="119"/>
      <c r="P107" s="119"/>
      <c r="Q107" s="56" t="s">
        <v>73</v>
      </c>
      <c r="S107" s="99"/>
    </row>
    <row r="108" spans="2:19" s="50" customFormat="1" x14ac:dyDescent="0.2">
      <c r="B108" s="119"/>
      <c r="C108" s="120"/>
      <c r="D108" s="119"/>
      <c r="E108" s="119"/>
      <c r="F108" s="119"/>
      <c r="G108" s="119"/>
      <c r="H108" s="119"/>
      <c r="I108" s="119"/>
      <c r="K108" s="119"/>
      <c r="L108" s="119"/>
      <c r="M108" s="119"/>
      <c r="N108" s="119" t="s">
        <v>67</v>
      </c>
      <c r="O108" s="119"/>
      <c r="P108" s="119"/>
      <c r="Q108" s="56" t="s">
        <v>74</v>
      </c>
      <c r="S108" s="99"/>
    </row>
    <row r="109" spans="2:19" s="50" customFormat="1" x14ac:dyDescent="0.2">
      <c r="B109" s="119"/>
      <c r="C109" s="120"/>
      <c r="D109" s="119"/>
      <c r="E109" s="119"/>
      <c r="F109" s="119"/>
      <c r="G109" s="119"/>
      <c r="H109" s="119"/>
      <c r="I109" s="119"/>
      <c r="K109" s="119"/>
      <c r="L109" s="119"/>
      <c r="M109" s="119"/>
      <c r="N109" s="119"/>
      <c r="O109" s="119"/>
      <c r="P109" s="119"/>
      <c r="S109" s="99"/>
    </row>
    <row r="110" spans="2:19" s="50" customFormat="1" x14ac:dyDescent="0.2">
      <c r="B110" s="119"/>
      <c r="C110" s="120"/>
      <c r="D110" s="119"/>
      <c r="E110" s="119"/>
      <c r="F110" s="119"/>
      <c r="G110" s="119"/>
      <c r="H110" s="119"/>
      <c r="I110" s="119"/>
      <c r="K110" s="119"/>
      <c r="L110" s="119"/>
      <c r="M110" s="119"/>
      <c r="N110" s="119"/>
      <c r="O110" s="119"/>
      <c r="P110" s="119"/>
      <c r="S110" s="99"/>
    </row>
    <row r="111" spans="2:19" s="50" customFormat="1" x14ac:dyDescent="0.2">
      <c r="B111" s="119"/>
      <c r="C111" s="119"/>
      <c r="D111" s="119"/>
      <c r="E111" s="119"/>
      <c r="F111" s="119"/>
      <c r="G111" s="119"/>
      <c r="H111" s="119"/>
      <c r="I111" s="119"/>
      <c r="K111" s="119"/>
      <c r="L111" s="119"/>
      <c r="M111" s="119"/>
      <c r="N111" s="119"/>
      <c r="O111" s="119"/>
      <c r="P111" s="119"/>
      <c r="S111" s="99"/>
    </row>
    <row r="112" spans="2:19" s="50" customFormat="1" x14ac:dyDescent="0.2">
      <c r="B112" s="119"/>
      <c r="C112" s="119"/>
      <c r="D112" s="119"/>
      <c r="E112" s="119"/>
      <c r="F112" s="119"/>
      <c r="G112" s="119"/>
      <c r="H112" s="119"/>
      <c r="I112" s="119"/>
      <c r="K112" s="119"/>
      <c r="L112" s="119"/>
      <c r="M112" s="119"/>
      <c r="N112" s="119"/>
      <c r="O112" s="119"/>
      <c r="P112" s="119"/>
      <c r="S112" s="99"/>
    </row>
    <row r="113" spans="2:19" s="50" customFormat="1" x14ac:dyDescent="0.2">
      <c r="B113" s="119"/>
      <c r="C113" s="119"/>
      <c r="D113" s="119"/>
      <c r="E113" s="119"/>
      <c r="F113" s="119"/>
      <c r="G113" s="119"/>
      <c r="H113" s="119"/>
      <c r="I113" s="119"/>
      <c r="K113" s="119"/>
      <c r="L113" s="119"/>
      <c r="M113" s="119"/>
      <c r="N113" s="119"/>
      <c r="O113" s="119"/>
      <c r="P113" s="119"/>
      <c r="Q113" s="56">
        <v>2015</v>
      </c>
      <c r="S113" s="99"/>
    </row>
    <row r="114" spans="2:19" s="50" customFormat="1" ht="12.75" customHeight="1" x14ac:dyDescent="0.2">
      <c r="B114" s="119"/>
      <c r="C114" s="119"/>
      <c r="D114" s="119"/>
      <c r="E114" s="119"/>
      <c r="F114" s="119"/>
      <c r="G114" s="119"/>
      <c r="H114" s="119"/>
      <c r="I114" s="119"/>
      <c r="Q114" s="56">
        <v>2016</v>
      </c>
      <c r="S114" s="99"/>
    </row>
    <row r="115" spans="2:19" s="50" customFormat="1" x14ac:dyDescent="0.2">
      <c r="B115" s="119"/>
      <c r="C115" s="119"/>
      <c r="D115" s="119"/>
      <c r="E115" s="119"/>
      <c r="F115" s="119"/>
      <c r="G115" s="119"/>
      <c r="H115" s="119"/>
      <c r="I115" s="119"/>
      <c r="Q115" s="56">
        <v>2017</v>
      </c>
      <c r="S115" s="99"/>
    </row>
    <row r="116" spans="2:19" s="50" customFormat="1" x14ac:dyDescent="0.2">
      <c r="C116" s="119"/>
      <c r="H116" s="119"/>
      <c r="I116" s="119"/>
      <c r="Q116" s="56">
        <v>2018</v>
      </c>
      <c r="S116" s="99"/>
    </row>
    <row r="117" spans="2:19" s="50" customFormat="1" x14ac:dyDescent="0.2">
      <c r="C117" s="119"/>
      <c r="H117" s="119"/>
      <c r="I117" s="119"/>
      <c r="S117" s="99"/>
    </row>
    <row r="118" spans="2:19" s="50" customFormat="1" x14ac:dyDescent="0.2">
      <c r="C118" s="119"/>
      <c r="H118" s="119"/>
      <c r="I118" s="119"/>
      <c r="S118" s="99"/>
    </row>
    <row r="119" spans="2:19" s="50" customFormat="1" x14ac:dyDescent="0.2">
      <c r="B119" s="58"/>
      <c r="C119" s="119"/>
      <c r="H119" s="119"/>
      <c r="I119" s="119"/>
      <c r="S119" s="99"/>
    </row>
    <row r="120" spans="2:19" s="50" customFormat="1" x14ac:dyDescent="0.2">
      <c r="B120" s="58"/>
      <c r="C120" s="119"/>
      <c r="H120" s="119"/>
      <c r="I120" s="119"/>
      <c r="S120" s="99"/>
    </row>
    <row r="121" spans="2:19" s="50" customFormat="1" x14ac:dyDescent="0.2">
      <c r="B121" s="58"/>
      <c r="C121" s="119"/>
      <c r="H121" s="119"/>
      <c r="I121" s="119"/>
      <c r="S121" s="99"/>
    </row>
    <row r="122" spans="2:19" s="50" customFormat="1" x14ac:dyDescent="0.2">
      <c r="B122" s="58"/>
      <c r="C122" s="119"/>
      <c r="H122" s="119"/>
      <c r="I122" s="119"/>
      <c r="S122" s="99"/>
    </row>
    <row r="123" spans="2:19" s="50" customFormat="1" x14ac:dyDescent="0.2">
      <c r="B123" s="58"/>
      <c r="C123" s="119"/>
      <c r="H123" s="119"/>
      <c r="I123" s="119"/>
      <c r="S123" s="99"/>
    </row>
    <row r="124" spans="2:19" s="50" customFormat="1" x14ac:dyDescent="0.2">
      <c r="B124" s="58"/>
      <c r="C124" s="119"/>
      <c r="H124" s="119"/>
      <c r="I124" s="119"/>
      <c r="S124" s="99"/>
    </row>
    <row r="125" spans="2:19" s="50" customFormat="1" x14ac:dyDescent="0.2">
      <c r="B125" s="58"/>
      <c r="C125" s="119"/>
      <c r="H125" s="119"/>
      <c r="I125" s="119"/>
      <c r="S125" s="99"/>
    </row>
    <row r="126" spans="2:19" s="50" customFormat="1" x14ac:dyDescent="0.2">
      <c r="B126" s="59"/>
      <c r="C126" s="119"/>
      <c r="H126" s="119"/>
      <c r="I126" s="119"/>
      <c r="S126" s="99"/>
    </row>
    <row r="127" spans="2:19" s="50" customFormat="1" x14ac:dyDescent="0.2">
      <c r="B127" s="59"/>
      <c r="C127" s="119"/>
      <c r="H127" s="119"/>
      <c r="I127" s="119"/>
      <c r="S127" s="99"/>
    </row>
    <row r="128" spans="2:19" s="50" customFormat="1" x14ac:dyDescent="0.2">
      <c r="C128" s="119"/>
      <c r="H128" s="119"/>
      <c r="I128" s="119"/>
      <c r="S128" s="99"/>
    </row>
    <row r="129" spans="2:19" s="50" customFormat="1" x14ac:dyDescent="0.2">
      <c r="B129" s="162" t="s">
        <v>252</v>
      </c>
      <c r="C129" s="119"/>
      <c r="F129" s="119"/>
      <c r="I129" s="119"/>
      <c r="S129" s="99"/>
    </row>
    <row r="130" spans="2:19" s="50" customFormat="1" x14ac:dyDescent="0.2">
      <c r="B130" s="162" t="s">
        <v>253</v>
      </c>
      <c r="C130" s="119"/>
      <c r="F130" s="119"/>
      <c r="I130" s="119"/>
      <c r="S130" s="99"/>
    </row>
    <row r="131" spans="2:19" s="50" customFormat="1" x14ac:dyDescent="0.2">
      <c r="B131" s="162" t="s">
        <v>254</v>
      </c>
      <c r="C131" s="119"/>
      <c r="F131" s="119"/>
      <c r="I131" s="51"/>
      <c r="J131" s="51"/>
      <c r="K131" s="51"/>
      <c r="S131" s="99"/>
    </row>
    <row r="132" spans="2:19" s="50" customFormat="1" x14ac:dyDescent="0.2">
      <c r="B132" s="162" t="s">
        <v>255</v>
      </c>
      <c r="C132" s="119"/>
      <c r="F132" s="119"/>
      <c r="G132" s="119"/>
      <c r="H132" s="51"/>
      <c r="I132" s="51"/>
      <c r="J132" s="51"/>
      <c r="K132" s="51"/>
      <c r="S132" s="99"/>
    </row>
    <row r="133" spans="2:19" s="50" customFormat="1" x14ac:dyDescent="0.2">
      <c r="B133" s="163" t="s">
        <v>256</v>
      </c>
      <c r="C133" s="119"/>
      <c r="F133" s="119"/>
      <c r="G133" s="119"/>
      <c r="H133" s="51"/>
      <c r="I133" s="51"/>
      <c r="J133" s="51"/>
      <c r="K133" s="51"/>
      <c r="S133" s="99"/>
    </row>
    <row r="134" spans="2:19" s="50" customFormat="1" x14ac:dyDescent="0.2">
      <c r="B134" s="60"/>
      <c r="C134" s="119"/>
      <c r="F134" s="119"/>
      <c r="G134" s="119"/>
      <c r="H134" s="51"/>
      <c r="I134" s="51"/>
      <c r="J134" s="51"/>
      <c r="K134" s="51"/>
      <c r="S134" s="99"/>
    </row>
    <row r="135" spans="2:19" s="50" customFormat="1" x14ac:dyDescent="0.2">
      <c r="B135" s="60"/>
      <c r="C135" s="119"/>
      <c r="F135" s="119"/>
      <c r="G135" s="119"/>
      <c r="H135" s="51"/>
      <c r="I135" s="51"/>
      <c r="J135" s="51"/>
      <c r="K135" s="51"/>
      <c r="S135" s="99"/>
    </row>
    <row r="136" spans="2:19" s="50" customFormat="1" x14ac:dyDescent="0.2">
      <c r="B136" s="60"/>
      <c r="C136" s="119"/>
      <c r="F136" s="119"/>
      <c r="G136" s="119"/>
      <c r="H136" s="51"/>
      <c r="I136" s="51"/>
      <c r="J136" s="51"/>
      <c r="K136" s="51"/>
      <c r="S136" s="99"/>
    </row>
    <row r="137" spans="2:19" s="50" customFormat="1" x14ac:dyDescent="0.2">
      <c r="B137" s="58"/>
      <c r="C137" s="119"/>
      <c r="F137" s="119"/>
      <c r="G137" s="119"/>
      <c r="H137" s="51"/>
      <c r="I137" s="51"/>
      <c r="J137" s="51"/>
      <c r="K137" s="51"/>
      <c r="S137" s="99"/>
    </row>
    <row r="138" spans="2:19" s="52" customFormat="1" x14ac:dyDescent="0.2">
      <c r="B138" s="58"/>
      <c r="C138" s="119"/>
      <c r="F138" s="119"/>
      <c r="G138" s="119"/>
      <c r="H138" s="51"/>
      <c r="I138" s="51"/>
      <c r="J138" s="51"/>
      <c r="K138" s="51"/>
      <c r="S138" s="102"/>
    </row>
    <row r="139" spans="2:19" s="52" customFormat="1" x14ac:dyDescent="0.2">
      <c r="B139" s="50" t="s">
        <v>29</v>
      </c>
      <c r="C139" s="119"/>
      <c r="F139" s="119"/>
      <c r="G139" s="119"/>
      <c r="H139" s="51"/>
      <c r="I139" s="51"/>
      <c r="J139" s="51"/>
      <c r="K139" s="51"/>
      <c r="S139" s="102"/>
    </row>
    <row r="140" spans="2:19" s="52" customFormat="1" x14ac:dyDescent="0.2">
      <c r="B140" s="57" t="s">
        <v>55</v>
      </c>
      <c r="C140" s="119"/>
      <c r="F140" s="119"/>
      <c r="G140" s="119"/>
      <c r="H140" s="51"/>
      <c r="I140" s="51"/>
      <c r="J140" s="51"/>
      <c r="K140" s="51"/>
      <c r="S140" s="102"/>
    </row>
    <row r="141" spans="2:19" s="52" customFormat="1" x14ac:dyDescent="0.2">
      <c r="B141" s="57" t="s">
        <v>166</v>
      </c>
      <c r="C141" s="119"/>
      <c r="F141" s="119"/>
      <c r="G141" s="119"/>
      <c r="H141" s="51"/>
      <c r="I141" s="51"/>
      <c r="J141" s="51"/>
      <c r="K141" s="51"/>
      <c r="S141" s="102"/>
    </row>
    <row r="142" spans="2:19" s="52" customFormat="1" x14ac:dyDescent="0.2">
      <c r="B142" s="57" t="s">
        <v>39</v>
      </c>
      <c r="C142" s="119"/>
      <c r="F142" s="119"/>
      <c r="G142" s="119"/>
      <c r="H142" s="51"/>
      <c r="I142" s="51"/>
      <c r="J142" s="51"/>
      <c r="K142" s="51"/>
      <c r="S142" s="102"/>
    </row>
    <row r="143" spans="2:19" s="52" customFormat="1" x14ac:dyDescent="0.2">
      <c r="B143" s="57" t="s">
        <v>172</v>
      </c>
      <c r="C143" s="119"/>
      <c r="F143" s="119"/>
      <c r="G143" s="119"/>
      <c r="H143" s="51"/>
      <c r="I143" s="51"/>
      <c r="J143" s="51"/>
      <c r="K143" s="51"/>
      <c r="S143" s="102"/>
    </row>
    <row r="144" spans="2:19" s="52" customFormat="1" x14ac:dyDescent="0.2">
      <c r="B144" s="57" t="s">
        <v>112</v>
      </c>
      <c r="C144" s="119"/>
      <c r="F144" s="119"/>
      <c r="G144" s="119"/>
      <c r="J144" s="51"/>
      <c r="K144" s="51"/>
      <c r="S144" s="102"/>
    </row>
    <row r="145" spans="2:19" s="52" customFormat="1" x14ac:dyDescent="0.2">
      <c r="B145" s="57" t="s">
        <v>174</v>
      </c>
      <c r="C145" s="119"/>
      <c r="F145" s="119"/>
      <c r="G145" s="119"/>
      <c r="S145" s="102"/>
    </row>
    <row r="146" spans="2:19" s="52" customFormat="1" x14ac:dyDescent="0.2">
      <c r="B146" s="57" t="s">
        <v>53</v>
      </c>
      <c r="C146" s="119"/>
      <c r="F146" s="119"/>
      <c r="G146" s="119"/>
      <c r="S146" s="102"/>
    </row>
    <row r="147" spans="2:19" s="52" customFormat="1" x14ac:dyDescent="0.2">
      <c r="B147" s="57" t="s">
        <v>163</v>
      </c>
      <c r="C147" s="119"/>
      <c r="F147" s="119"/>
      <c r="G147" s="119"/>
      <c r="S147" s="102"/>
    </row>
    <row r="148" spans="2:19" s="52" customFormat="1" x14ac:dyDescent="0.2">
      <c r="B148" s="57" t="s">
        <v>167</v>
      </c>
      <c r="C148" s="119"/>
      <c r="F148" s="119"/>
      <c r="G148" s="119"/>
      <c r="S148" s="102"/>
    </row>
    <row r="149" spans="2:19" x14ac:dyDescent="0.2">
      <c r="B149" s="121" t="s">
        <v>188</v>
      </c>
      <c r="C149" s="119"/>
      <c r="F149" s="119"/>
      <c r="G149" s="119"/>
    </row>
    <row r="150" spans="2:19" x14ac:dyDescent="0.2">
      <c r="B150" s="57" t="s">
        <v>165</v>
      </c>
      <c r="C150" s="119"/>
      <c r="F150" s="119"/>
      <c r="G150" s="119"/>
    </row>
    <row r="151" spans="2:19" x14ac:dyDescent="0.2">
      <c r="B151" s="57" t="s">
        <v>170</v>
      </c>
      <c r="C151" s="119"/>
      <c r="F151" s="119"/>
      <c r="G151" s="119"/>
    </row>
    <row r="152" spans="2:19" x14ac:dyDescent="0.2">
      <c r="B152" s="57" t="s">
        <v>173</v>
      </c>
      <c r="C152" s="119"/>
      <c r="F152" s="119"/>
      <c r="G152" s="119"/>
    </row>
    <row r="153" spans="2:19" x14ac:dyDescent="0.2">
      <c r="B153" s="57" t="s">
        <v>171</v>
      </c>
      <c r="C153" s="119"/>
      <c r="F153" s="119"/>
      <c r="G153" s="119"/>
    </row>
    <row r="154" spans="2:19" x14ac:dyDescent="0.2">
      <c r="B154" s="57" t="s">
        <v>168</v>
      </c>
      <c r="C154" s="119"/>
      <c r="F154" s="119"/>
      <c r="G154" s="119"/>
    </row>
    <row r="155" spans="2:19" x14ac:dyDescent="0.2">
      <c r="B155" s="57" t="s">
        <v>161</v>
      </c>
      <c r="C155" s="119"/>
      <c r="F155" s="119"/>
      <c r="G155" s="119"/>
    </row>
    <row r="156" spans="2:19" x14ac:dyDescent="0.2">
      <c r="B156" s="57" t="s">
        <v>169</v>
      </c>
      <c r="C156" s="119"/>
    </row>
    <row r="157" spans="2:19" x14ac:dyDescent="0.2">
      <c r="B157" s="57" t="s">
        <v>162</v>
      </c>
      <c r="C157" s="119"/>
    </row>
    <row r="158" spans="2:19" x14ac:dyDescent="0.2">
      <c r="B158" s="57" t="s">
        <v>164</v>
      </c>
      <c r="C158" s="119"/>
    </row>
    <row r="159" spans="2:19" x14ac:dyDescent="0.2">
      <c r="B159" s="57" t="s">
        <v>46</v>
      </c>
      <c r="C159" s="119"/>
    </row>
    <row r="160" spans="2:19" x14ac:dyDescent="0.2">
      <c r="B160" s="57" t="s">
        <v>54</v>
      </c>
      <c r="C160" s="119"/>
    </row>
    <row r="161" spans="2:3" x14ac:dyDescent="0.2">
      <c r="B161" s="57" t="s">
        <v>45</v>
      </c>
      <c r="C161" s="119"/>
    </row>
    <row r="162" spans="2:3" x14ac:dyDescent="0.2">
      <c r="B162" s="57" t="s">
        <v>47</v>
      </c>
      <c r="C162" s="119"/>
    </row>
    <row r="163" spans="2:3" x14ac:dyDescent="0.2">
      <c r="B163" s="57" t="s">
        <v>113</v>
      </c>
      <c r="C163" s="119"/>
    </row>
    <row r="164" spans="2:3" x14ac:dyDescent="0.2">
      <c r="B164" s="57" t="s">
        <v>111</v>
      </c>
      <c r="C164" s="119"/>
    </row>
    <row r="165" spans="2:3" x14ac:dyDescent="0.2">
      <c r="B165" s="57" t="s">
        <v>40</v>
      </c>
      <c r="C165" s="119"/>
    </row>
    <row r="166" spans="2:3" x14ac:dyDescent="0.2">
      <c r="B166" s="57" t="s">
        <v>110</v>
      </c>
    </row>
    <row r="167" spans="2:3" x14ac:dyDescent="0.2">
      <c r="B167" s="50"/>
    </row>
    <row r="168" spans="2:3" x14ac:dyDescent="0.2">
      <c r="B168" s="50"/>
    </row>
    <row r="169" spans="2:3" x14ac:dyDescent="0.2">
      <c r="B169" s="50"/>
    </row>
    <row r="170" spans="2:3" x14ac:dyDescent="0.2">
      <c r="B170" s="50" t="s">
        <v>189</v>
      </c>
    </row>
    <row r="171" spans="2:3" x14ac:dyDescent="0.2">
      <c r="B171" s="56" t="s">
        <v>66</v>
      </c>
    </row>
    <row r="172" spans="2:3" x14ac:dyDescent="0.2">
      <c r="B172" s="56" t="s">
        <v>85</v>
      </c>
    </row>
    <row r="173" spans="2:3" x14ac:dyDescent="0.2">
      <c r="B173" s="50"/>
    </row>
    <row r="174" spans="2:3" x14ac:dyDescent="0.2">
      <c r="B174" s="58"/>
    </row>
    <row r="175" spans="2:3" x14ac:dyDescent="0.2">
      <c r="B175" s="58"/>
    </row>
    <row r="176" spans="2:3" x14ac:dyDescent="0.2">
      <c r="B176" s="61"/>
    </row>
    <row r="177" spans="2:2" x14ac:dyDescent="0.2">
      <c r="B177" s="61"/>
    </row>
    <row r="178" spans="2:2" x14ac:dyDescent="0.2">
      <c r="B178" s="61"/>
    </row>
    <row r="179" spans="2:2" x14ac:dyDescent="0.2">
      <c r="B179" s="61"/>
    </row>
    <row r="180" spans="2:2" x14ac:dyDescent="0.2">
      <c r="B180" s="61"/>
    </row>
  </sheetData>
  <sheetProtection sheet="1" objects="1" scenarios="1" formatColumns="0" formatRow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s>
  <conditionalFormatting sqref="F49">
    <cfRule type="cellIs" dxfId="55" priority="17" stopIfTrue="1" operator="equal">
      <formula>"0"</formula>
    </cfRule>
    <cfRule type="cellIs" dxfId="54" priority="18" stopIfTrue="1" operator="lessThanOrEqual">
      <formula>$S$5</formula>
    </cfRule>
    <cfRule type="cellIs" dxfId="53" priority="19" stopIfTrue="1" operator="greaterThanOrEqual">
      <formula>$S$2</formula>
    </cfRule>
    <cfRule type="cellIs" dxfId="40" priority="20" stopIfTrue="1" operator="between">
      <formula>$S$4</formula>
      <formula>$S$3</formula>
    </cfRule>
  </conditionalFormatting>
  <conditionalFormatting sqref="I49">
    <cfRule type="cellIs" dxfId="52" priority="13" stopIfTrue="1" operator="equal">
      <formula>"0"</formula>
    </cfRule>
    <cfRule type="cellIs" dxfId="51" priority="14" stopIfTrue="1" operator="lessThanOrEqual">
      <formula>$S$5</formula>
    </cfRule>
    <cfRule type="cellIs" dxfId="50" priority="15" stopIfTrue="1" operator="greaterThanOrEqual">
      <formula>$S$2</formula>
    </cfRule>
    <cfRule type="cellIs" dxfId="39" priority="16" stopIfTrue="1" operator="between">
      <formula>$S$4</formula>
      <formula>$S$3</formula>
    </cfRule>
  </conditionalFormatting>
  <conditionalFormatting sqref="L49">
    <cfRule type="cellIs" dxfId="49" priority="9" stopIfTrue="1" operator="equal">
      <formula>"0"</formula>
    </cfRule>
    <cfRule type="cellIs" dxfId="48" priority="10" stopIfTrue="1" operator="lessThanOrEqual">
      <formula>$S$5</formula>
    </cfRule>
    <cfRule type="cellIs" dxfId="47" priority="11" stopIfTrue="1" operator="greaterThanOrEqual">
      <formula>$S$2</formula>
    </cfRule>
    <cfRule type="cellIs" dxfId="38" priority="12" stopIfTrue="1" operator="between">
      <formula>$S$4</formula>
      <formula>$S$3</formula>
    </cfRule>
  </conditionalFormatting>
  <conditionalFormatting sqref="O49">
    <cfRule type="cellIs" dxfId="46" priority="5" stopIfTrue="1" operator="equal">
      <formula>"0"</formula>
    </cfRule>
    <cfRule type="cellIs" dxfId="45" priority="6" stopIfTrue="1" operator="lessThanOrEqual">
      <formula>$S$5</formula>
    </cfRule>
    <cfRule type="cellIs" dxfId="44" priority="7" stopIfTrue="1" operator="greaterThanOrEqual">
      <formula>$S$2</formula>
    </cfRule>
    <cfRule type="cellIs" dxfId="37" priority="8" stopIfTrue="1" operator="between">
      <formula>$S$4</formula>
      <formula>$S$3</formula>
    </cfRule>
  </conditionalFormatting>
  <conditionalFormatting sqref="P49">
    <cfRule type="cellIs" dxfId="43" priority="1" stopIfTrue="1" operator="equal">
      <formula>"0"</formula>
    </cfRule>
    <cfRule type="cellIs" dxfId="42" priority="2" stopIfTrue="1" operator="lessThanOrEqual">
      <formula>$S$5</formula>
    </cfRule>
    <cfRule type="cellIs" dxfId="41" priority="3" stopIfTrue="1" operator="greaterThanOrEqual">
      <formula>$S$2</formula>
    </cfRule>
    <cfRule type="cellIs" dxfId="36" priority="4" stopIfTrue="1" operator="between">
      <formula>$S$4</formula>
      <formula>$S$3</formula>
    </cfRule>
  </conditionalFormatting>
  <dataValidations count="6">
    <dataValidation type="list" allowBlank="1" showInputMessage="1" showErrorMessage="1" sqref="C18:P18">
      <formula1>$B$129:$B$133</formula1>
    </dataValidation>
    <dataValidation type="list" allowBlank="1" showInputMessage="1" showErrorMessage="1" sqref="C32:P32 C36:P36 C34:P34">
      <formula1>$Q$103:$Q$108</formula1>
    </dataValidation>
    <dataValidation type="list" allowBlank="1" showInputMessage="1" showErrorMessage="1" sqref="N10:P10">
      <formula1>"Economicos,Eficiencia,Eficacia, Efectividad,Calidad"</formula1>
    </dataValidation>
    <dataValidation type="list" allowBlank="1" showInputMessage="1" showErrorMessage="1" sqref="C12:P12">
      <formula1>$B$140:$B$166</formula1>
    </dataValidation>
    <dataValidation type="list" allowBlank="1" showInputMessage="1" showErrorMessage="1" sqref="C78:P78">
      <formula1>$B$171:$B$172</formula1>
    </dataValidation>
    <dataValidation type="list" allowBlank="1" showInputMessage="1" showErrorMessage="1" sqref="C10:I10">
      <formula1>"2023,2024,2025,2026,2027"</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Props1.xml><?xml version="1.0" encoding="utf-8"?>
<ds:datastoreItem xmlns:ds="http://schemas.openxmlformats.org/officeDocument/2006/customXml" ds:itemID="{979F2276-6894-48CB-AF1D-550B2A1DAC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32B622-9560-48A5-9FE5-97581F9DBB68}">
  <ds:schemaRefs>
    <ds:schemaRef ds:uri="http://schemas.microsoft.com/office/2006/metadata/longProperties"/>
  </ds:schemaRefs>
</ds:datastoreItem>
</file>

<file path=customXml/itemProps3.xml><?xml version="1.0" encoding="utf-8"?>
<ds:datastoreItem xmlns:ds="http://schemas.openxmlformats.org/officeDocument/2006/customXml" ds:itemID="{BDC60C89-3347-4207-94BC-61992EFC329F}">
  <ds:schemaRefs>
    <ds:schemaRef ds:uri="http://schemas.microsoft.com/office/2006/metadata/customXsn"/>
  </ds:schemaRefs>
</ds:datastoreItem>
</file>

<file path=customXml/itemProps4.xml><?xml version="1.0" encoding="utf-8"?>
<ds:datastoreItem xmlns:ds="http://schemas.openxmlformats.org/officeDocument/2006/customXml" ds:itemID="{B723A593-AD55-42B2-996D-B24B07456116}">
  <ds:schemaRefs>
    <ds:schemaRef ds:uri="office.server.policy"/>
  </ds:schemaRefs>
</ds:datastoreItem>
</file>

<file path=customXml/itemProps5.xml><?xml version="1.0" encoding="utf-8"?>
<ds:datastoreItem xmlns:ds="http://schemas.openxmlformats.org/officeDocument/2006/customXml" ds:itemID="{876FDCA5-B8AC-4C59-AF1F-B4A84AF7E6BC}">
  <ds:schemaRefs>
    <ds:schemaRef ds:uri="http://schemas.microsoft.com/sharepoint/v3/contenttype/forms"/>
  </ds:schemaRefs>
</ds:datastoreItem>
</file>

<file path=customXml/itemProps6.xml><?xml version="1.0" encoding="utf-8"?>
<ds:datastoreItem xmlns:ds="http://schemas.openxmlformats.org/officeDocument/2006/customXml" ds:itemID="{B80DA53A-89AF-42BE-9963-5A8B48AFD66C}">
  <ds:schemaRefs>
    <ds:schemaRef ds:uri="http://purl.org/dc/elements/1.1/"/>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f8e3638-9d45-4162-afb4-6d390653d54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Toma Posesion </vt:lpstr>
      <vt:lpstr>Registro Toma Poses </vt:lpstr>
      <vt:lpstr>Oport Termin Proc</vt:lpstr>
      <vt:lpstr>Regis Opor Term Pro</vt:lpstr>
      <vt:lpstr>Encuesta</vt:lpstr>
      <vt:lpstr>Reg_Encuesta</vt:lpstr>
      <vt:lpstr>Almacen</vt:lpstr>
      <vt:lpstr>Registro Almacén</vt:lpstr>
      <vt:lpstr>Mantenimiento</vt:lpstr>
      <vt:lpstr>Registro Mantto</vt:lpstr>
      <vt:lpstr>Requerimiento</vt:lpstr>
      <vt:lpstr>Registro Requerimiento</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del proceso Gestión de Infraestructura Física</dc:title>
  <dc:creator>hoslanders</dc:creator>
  <cp:lastModifiedBy>Ruben Dario Moreno Posada</cp:lastModifiedBy>
  <cp:lastPrinted>2014-10-10T12:56:08Z</cp:lastPrinted>
  <dcterms:created xsi:type="dcterms:W3CDTF">2012-02-20T19:54:14Z</dcterms:created>
  <dcterms:modified xsi:type="dcterms:W3CDTF">2024-06-07T12:59:34Z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Fecha_Actualizacion">
    <vt:lpwstr>2021-01-31T00:00:00Z</vt:lpwstr>
  </property>
  <property fmtid="{D5CDD505-2E9C-101B-9397-08002B2CF9AE}" pid="4" name="Descripción Documento">
    <vt:lpwstr/>
  </property>
  <property fmtid="{D5CDD505-2E9C-101B-9397-08002B2CF9AE}" pid="5" name="Fecha">
    <vt:lpwstr>2021-01-31T00:00:00Z</vt:lpwstr>
  </property>
  <property fmtid="{D5CDD505-2E9C-101B-9397-08002B2CF9AE}" pid="6" name="Grupos_de_Proceso">
    <vt:lpwstr>Procesos de Apoyo</vt:lpwstr>
  </property>
  <property fmtid="{D5CDD505-2E9C-101B-9397-08002B2CF9AE}" pid="7" name="Dependencia_Nivel_Superior">
    <vt:lpwstr>Secretaría General</vt:lpwstr>
  </property>
  <property fmtid="{D5CDD505-2E9C-101B-9397-08002B2CF9AE}" pid="8" name="Procesos_SGI">
    <vt:lpwstr>Procesos de Apoyo - Gestión de Infraestructura Física</vt:lpwstr>
  </property>
  <property fmtid="{D5CDD505-2E9C-101B-9397-08002B2CF9AE}" pid="9" name="Tipo Documental">
    <vt:lpwstr>Indicadores</vt:lpwstr>
  </property>
  <property fmtid="{D5CDD505-2E9C-101B-9397-08002B2CF9AE}" pid="10" name="Ano Documento">
    <vt:lpwstr>2021</vt:lpwstr>
  </property>
  <property fmtid="{D5CDD505-2E9C-101B-9397-08002B2CF9AE}" pid="11" name="eDOCS AutoSave">
    <vt:lpwstr/>
  </property>
  <property fmtid="{D5CDD505-2E9C-101B-9397-08002B2CF9AE}" pid="12" name="_dlc_DocId">
    <vt:lpwstr>NV5X2DCNMZXR-1675502055-111</vt:lpwstr>
  </property>
  <property fmtid="{D5CDD505-2E9C-101B-9397-08002B2CF9AE}" pid="13" name="_dlc_DocIdItemGuid">
    <vt:lpwstr>85c29a0f-6c3d-4cb2-ba27-a724270fab21</vt:lpwstr>
  </property>
  <property fmtid="{D5CDD505-2E9C-101B-9397-08002B2CF9AE}" pid="14" name="_dlc_DocIdUrl">
    <vt:lpwstr>https://www.supersociedades.gov.co/nuestra_entidad/Planeacion/_layouts/15/DocIdRedir.aspx?ID=NV5X2DCNMZXR-1675502055-111, NV5X2DCNMZXR-1675502055-111</vt:lpwstr>
  </property>
  <property fmtid="{D5CDD505-2E9C-101B-9397-08002B2CF9AE}" pid="15" name="Version_Documento">
    <vt:lpwstr>4.00000000000000</vt:lpwstr>
  </property>
  <property fmtid="{D5CDD505-2E9C-101B-9397-08002B2CF9AE}" pid="16" name="Tipo Documental SGI">
    <vt:lpwstr>Formato</vt:lpwstr>
  </property>
  <property fmtid="{D5CDD505-2E9C-101B-9397-08002B2CF9AE}" pid="17" name="_Version">
    <vt:lpwstr>1</vt:lpwstr>
  </property>
  <property fmtid="{D5CDD505-2E9C-101B-9397-08002B2CF9AE}" pid="18" name="SeoMetaDescription">
    <vt:lpwstr/>
  </property>
  <property fmtid="{D5CDD505-2E9C-101B-9397-08002B2CF9AE}" pid="19" name="_activity">
    <vt:lpwstr/>
  </property>
</Properties>
</file>