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3/02_Indicadores_de_Gestion/11_RecuperacionEmpresarial/"/>
    </mc:Choice>
  </mc:AlternateContent>
  <bookViews>
    <workbookView xWindow="0" yWindow="0" windowWidth="15345" windowHeight="3945" tabRatio="787" firstSheet="4" activeTab="5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Admisiones Eficacia solicitudes" sheetId="14" r:id="rId5"/>
    <sheet name="Registro Admisiones" sheetId="19" r:id="rId6"/>
    <sheet name=" Acuerdos Seg Sociedades" sheetId="9" r:id="rId7"/>
    <sheet name="Registro Acuerdos Seg Sociedade" sheetId="20" r:id="rId8"/>
    <sheet name="Acuerdos Audiencias" sheetId="13" r:id="rId9"/>
    <sheet name="Registro Acuerdos Audiencia" sheetId="21" r:id="rId10"/>
    <sheet name="NEAR - Terminados" sheetId="17" r:id="rId11"/>
    <sheet name="Registro NEAR" sheetId="22" r:id="rId12"/>
    <sheet name="Reorganización - Terminados" sheetId="18" r:id="rId13"/>
    <sheet name="Registro Reorganización Termina" sheetId="23" r:id="rId14"/>
  </sheet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62913"/>
</workbook>
</file>

<file path=xl/calcChain.xml><?xml version="1.0" encoding="utf-8"?>
<calcChain xmlns="http://schemas.openxmlformats.org/spreadsheetml/2006/main">
  <c r="K10" i="20" l="1"/>
  <c r="I10" i="20"/>
  <c r="I11" i="20"/>
  <c r="H10" i="20"/>
  <c r="J14" i="20" l="1"/>
  <c r="K25" i="19" l="1"/>
  <c r="L24" i="19" s="1"/>
  <c r="K24" i="19"/>
  <c r="G11" i="20" l="1"/>
  <c r="E11" i="20"/>
  <c r="G10" i="20"/>
  <c r="E10" i="20"/>
  <c r="C11" i="20"/>
  <c r="C10" i="20"/>
  <c r="K13" i="19" l="1"/>
  <c r="K12" i="19"/>
  <c r="L12" i="19" l="1"/>
  <c r="C10" i="23"/>
  <c r="C11" i="23"/>
  <c r="K20" i="23" l="1"/>
  <c r="K21" i="23"/>
  <c r="K19" i="23"/>
  <c r="K18" i="23"/>
  <c r="K17" i="23"/>
  <c r="K16" i="23"/>
  <c r="L16" i="23" l="1"/>
  <c r="K15" i="19"/>
  <c r="K14" i="19"/>
  <c r="K16" i="19"/>
  <c r="K15" i="23" l="1"/>
  <c r="K14" i="23"/>
  <c r="G11" i="23" l="1"/>
  <c r="G10" i="23"/>
  <c r="I11" i="19"/>
  <c r="I10" i="19"/>
  <c r="G11" i="19"/>
  <c r="G10" i="19"/>
  <c r="E11" i="19"/>
  <c r="E10" i="19"/>
  <c r="C11" i="19"/>
  <c r="C10" i="19"/>
  <c r="K13" i="23" l="1"/>
  <c r="K12" i="23"/>
  <c r="K21" i="19" l="1"/>
  <c r="K17" i="19"/>
  <c r="K19" i="19"/>
  <c r="K18" i="19"/>
  <c r="L22" i="19"/>
  <c r="F22" i="19"/>
  <c r="K20" i="19"/>
  <c r="K15" i="21"/>
  <c r="K14" i="21"/>
  <c r="I48" i="9"/>
  <c r="L49" i="18"/>
  <c r="F50" i="18"/>
  <c r="I50" i="18"/>
  <c r="L50" i="18"/>
  <c r="P50" i="18"/>
  <c r="I53" i="13"/>
  <c r="O53" i="13"/>
  <c r="L53" i="13"/>
  <c r="F53" i="13"/>
  <c r="O47" i="13"/>
  <c r="L47" i="13"/>
  <c r="I47" i="13"/>
  <c r="F47" i="13"/>
  <c r="O53" i="9"/>
  <c r="L53" i="9"/>
  <c r="I53" i="9"/>
  <c r="F53" i="9"/>
  <c r="O48" i="9"/>
  <c r="L48" i="9"/>
  <c r="F48" i="9"/>
  <c r="C10" i="21"/>
  <c r="I11" i="23"/>
  <c r="I10" i="23"/>
  <c r="E11" i="23"/>
  <c r="E10" i="23"/>
  <c r="L20" i="23"/>
  <c r="J20" i="23"/>
  <c r="H20" i="23"/>
  <c r="F20" i="23"/>
  <c r="D20" i="23"/>
  <c r="L18" i="23"/>
  <c r="J18" i="23"/>
  <c r="H18" i="23"/>
  <c r="F18" i="23"/>
  <c r="D18" i="23"/>
  <c r="J16" i="23"/>
  <c r="H16" i="23"/>
  <c r="F16" i="23"/>
  <c r="D16" i="23"/>
  <c r="L14" i="23"/>
  <c r="J14" i="23"/>
  <c r="H14" i="23"/>
  <c r="F14" i="23"/>
  <c r="D14" i="23"/>
  <c r="L12" i="23"/>
  <c r="J12" i="23"/>
  <c r="H12" i="23"/>
  <c r="F12" i="23"/>
  <c r="D12" i="23"/>
  <c r="I49" i="17"/>
  <c r="L49" i="17"/>
  <c r="O49" i="17"/>
  <c r="F49" i="17"/>
  <c r="J10" i="22"/>
  <c r="H10" i="22"/>
  <c r="F10" i="22"/>
  <c r="D10" i="22"/>
  <c r="J14" i="21"/>
  <c r="H14" i="21"/>
  <c r="F14" i="21"/>
  <c r="D14" i="21"/>
  <c r="K13" i="21"/>
  <c r="K12" i="21"/>
  <c r="P47" i="13" s="1"/>
  <c r="J12" i="21"/>
  <c r="H12" i="21"/>
  <c r="F12" i="21"/>
  <c r="D12" i="21"/>
  <c r="I11" i="21"/>
  <c r="G11" i="21"/>
  <c r="E11" i="21"/>
  <c r="C11" i="21"/>
  <c r="I10" i="21"/>
  <c r="G10" i="21"/>
  <c r="E10" i="21"/>
  <c r="L14" i="19"/>
  <c r="J24" i="19"/>
  <c r="J22" i="19"/>
  <c r="J20" i="19"/>
  <c r="J18" i="19"/>
  <c r="J16" i="19"/>
  <c r="J14" i="19"/>
  <c r="J12" i="19"/>
  <c r="K15" i="20"/>
  <c r="K13" i="20"/>
  <c r="K14" i="20"/>
  <c r="K12" i="20"/>
  <c r="J12" i="20"/>
  <c r="H10" i="23"/>
  <c r="L10" i="22"/>
  <c r="P49" i="17"/>
  <c r="D14" i="20"/>
  <c r="D12" i="20"/>
  <c r="H14" i="20"/>
  <c r="F14" i="20"/>
  <c r="H12" i="20"/>
  <c r="F12" i="20"/>
  <c r="F10" i="20"/>
  <c r="H24" i="19"/>
  <c r="H22" i="19"/>
  <c r="H20" i="19"/>
  <c r="H18" i="19"/>
  <c r="H16" i="19"/>
  <c r="H14" i="19"/>
  <c r="H12" i="19"/>
  <c r="F24" i="19"/>
  <c r="F20" i="19"/>
  <c r="F18" i="19"/>
  <c r="F16" i="19"/>
  <c r="F14" i="19"/>
  <c r="F12" i="19"/>
  <c r="L49" i="14"/>
  <c r="F49" i="14"/>
  <c r="D14" i="19"/>
  <c r="D16" i="19"/>
  <c r="D18" i="19"/>
  <c r="D20" i="19"/>
  <c r="D22" i="19"/>
  <c r="D24" i="19"/>
  <c r="D12" i="19"/>
  <c r="D10" i="20"/>
  <c r="D10" i="19"/>
  <c r="P50" i="17"/>
  <c r="O50" i="17"/>
  <c r="L50" i="17"/>
  <c r="I50" i="17"/>
  <c r="F50" i="17"/>
  <c r="P50" i="14"/>
  <c r="O50" i="14"/>
  <c r="L50" i="14"/>
  <c r="I50" i="14"/>
  <c r="F50" i="14"/>
  <c r="P54" i="13"/>
  <c r="O54" i="13"/>
  <c r="L54" i="13"/>
  <c r="I54" i="13"/>
  <c r="F54" i="13"/>
  <c r="P54" i="9"/>
  <c r="O54" i="9"/>
  <c r="L54" i="9"/>
  <c r="I54" i="9"/>
  <c r="F54" i="9"/>
  <c r="D10" i="8"/>
  <c r="D12" i="8"/>
  <c r="O49" i="6"/>
  <c r="C12" i="7"/>
  <c r="O49" i="5"/>
  <c r="J10" i="20"/>
  <c r="K11" i="20"/>
  <c r="J10" i="19"/>
  <c r="O49" i="14"/>
  <c r="K10" i="19"/>
  <c r="H10" i="19"/>
  <c r="K11" i="19"/>
  <c r="L10" i="19" s="1"/>
  <c r="F10" i="19"/>
  <c r="I49" i="14"/>
  <c r="L10" i="20" l="1"/>
  <c r="H10" i="21"/>
  <c r="L14" i="21"/>
  <c r="D10" i="21"/>
  <c r="F10" i="21"/>
  <c r="D10" i="23"/>
  <c r="K11" i="23"/>
  <c r="I49" i="18"/>
  <c r="F10" i="23"/>
  <c r="F49" i="18"/>
  <c r="P53" i="13"/>
  <c r="K10" i="21"/>
  <c r="K11" i="21"/>
  <c r="P53" i="9"/>
  <c r="L14" i="20"/>
  <c r="L12" i="20"/>
  <c r="L20" i="19"/>
  <c r="L18" i="19"/>
  <c r="P49" i="14"/>
  <c r="L16" i="19"/>
  <c r="O49" i="18"/>
  <c r="J10" i="21"/>
  <c r="L12" i="21"/>
  <c r="O50" i="18"/>
  <c r="P48" i="9"/>
  <c r="K10" i="23"/>
  <c r="J10" i="23"/>
  <c r="L10" i="21" l="1"/>
  <c r="L10" i="23"/>
  <c r="P49" i="18"/>
</calcChain>
</file>

<file path=xl/comments1.xml><?xml version="1.0" encoding="utf-8"?>
<comments xmlns="http://schemas.openxmlformats.org/spreadsheetml/2006/main">
  <authors>
    <author>Hoslander Adlai Saenz Barrera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>
  <authors>
    <author>Hoslander Adlai Saenz Barrera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<sst xmlns="http://schemas.openxmlformats.org/spreadsheetml/2006/main" count="1180" uniqueCount="322">
  <si>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</si>
  <si>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</si>
  <si>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</si>
  <si>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</si>
  <si>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</si>
  <si>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</si>
  <si>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</si>
  <si>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</si>
  <si>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</si>
  <si>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</si>
  <si>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</si>
  <si>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</si>
  <si>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</si>
  <si>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</si>
  <si>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</si>
  <si>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</si>
  <si>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</si>
  <si>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</si>
  <si>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</si>
  <si>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</si>
  <si>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</si>
  <si>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</si>
  <si>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</si>
  <si>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</si>
  <si>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</si>
  <si>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</si>
  <si>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</si>
  <si>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</si>
  <si>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</si>
  <si>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</si>
  <si>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</si>
  <si>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</si>
  <si>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</si>
  <si>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</si>
  <si>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</si>
  <si>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</si>
  <si>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</si>
  <si>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</si>
  <si>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</si>
  <si>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</si>
  <si>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</si>
  <si>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</si>
  <si>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</si>
  <si>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</si>
  <si>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</si>
  <si>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</si>
  <si>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</si>
  <si>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</si>
  <si>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</si>
  <si>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</si>
  <si>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</si>
  <si>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</si>
  <si>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</si>
  <si>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</si>
  <si>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</si>
  <si>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</si>
  <si>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</si>
  <si>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</si>
  <si>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</si>
  <si>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</si>
  <si>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</si>
  <si>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</si>
  <si>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</si>
  <si>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</si>
  <si>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</si>
  <si>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</si>
  <si>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</si>
  <si>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</si>
  <si>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</si>
  <si>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</si>
  <si>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</si>
  <si>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</si>
  <si>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</si>
  <si>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</si>
  <si>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</si>
  <si>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</si>
  <si>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</si>
  <si>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</si>
  <si>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</si>
  <si>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</si>
  <si>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</si>
  <si>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</si>
  <si>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</si>
  <si>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</si>
  <si>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</si>
  <si>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</si>
  <si>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</si>
  <si>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</si>
  <si>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</si>
  <si>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</si>
  <si>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</si>
  <si>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</si>
  <si>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</si>
  <si>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</si>
  <si>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</si>
  <si>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</si>
  <si>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</si>
  <si>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</si>
  <si>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</si>
  <si>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</si>
  <si>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</si>
  <si>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</si>
  <si>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</si>
  <si>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</si>
  <si>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</si>
  <si>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</si>
  <si>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</si>
  <si>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</si>
  <si>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</si>
  <si>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</si>
  <si>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</si>
  <si>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</si>
  <si>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</si>
  <si>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</si>
  <si>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</si>
  <si>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</si>
  <si>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</si>
  <si>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</si>
  <si>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</si>
  <si>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</si>
  <si>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</si>
  <si>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</si>
  <si>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</si>
  <si>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</si>
  <si>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</si>
  <si>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</si>
  <si>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</si>
  <si>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</si>
  <si>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</si>
  <si>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</si>
  <si>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</si>
  <si>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</si>
  <si>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</si>
  <si>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</si>
  <si>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</si>
  <si>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</si>
  <si>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</si>
  <si>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</si>
  <si>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</si>
  <si>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</si>
  <si>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</si>
  <si>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</si>
  <si>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</si>
  <si>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</si>
  <si>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</si>
  <si>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</si>
  <si>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</si>
  <si>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</si>
  <si>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</si>
  <si>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</si>
  <si>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</si>
  <si>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</si>
  <si>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</si>
  <si>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</si>
  <si>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</si>
  <si>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</si>
  <si>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</si>
  <si>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</si>
  <si>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</si>
  <si>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</si>
  <si>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</si>
  <si>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</si>
  <si>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</si>
  <si>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</si>
  <si>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</si>
  <si>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</si>
  <si>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</si>
  <si>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</si>
  <si>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</si>
  <si>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</si>
  <si>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</si>
  <si>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</si>
  <si>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</si>
  <si>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</si>
  <si>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</si>
  <si>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Menor a 65%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</si>
  <si>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</si>
  <si>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</si>
  <si>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</si>
  <si>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</si>
  <si>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</si>
  <si>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</si>
  <si>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</si>
  <si>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 xml:space="preserve">Lograr niveles superiores de servicio, acompañamiento y atención al usuario (excelencia operacional)
</t>
  </si>
  <si>
    <t>GESTION DE APOYO JUDICIAL</t>
  </si>
  <si>
    <t>TIPO DE ACCION</t>
  </si>
  <si>
    <t>Eficiencia</t>
  </si>
  <si>
    <t>N°  de acuerdos con actuación dentro de cada trimestre
--------------------------------------------------------------------------------------------------------- X 100%
N° de acuerdos en ejecución</t>
  </si>
  <si>
    <t>N°  de acuerdos con actuación dentro de cada trimestre</t>
  </si>
  <si>
    <t>DM</t>
  </si>
  <si>
    <t>Número de Acuerdos</t>
  </si>
  <si>
    <t xml:space="preserve">N° de acuerdos en ejecución </t>
  </si>
  <si>
    <t>Atención en las Solicitudes</t>
  </si>
  <si>
    <t>No de audiencias realizadas</t>
  </si>
  <si>
    <t>No de audiencias convocadas</t>
  </si>
  <si>
    <t>Medir el porcentaje de solicitudes al proceso de reorganización y validación estudiadas en el trimestre a evaluar.</t>
  </si>
  <si>
    <t>Base de datos</t>
  </si>
  <si>
    <t>Solicitudes</t>
  </si>
  <si>
    <t>Eficacia</t>
  </si>
  <si>
    <t>Coordinador Grupo de Admisiones
Intendentes Regionales</t>
  </si>
  <si>
    <t>Fecha: 14 de junio de 2019</t>
  </si>
  <si>
    <t>Medir la oportunidad en el seguimiento a procesos de manera proactiva</t>
  </si>
  <si>
    <r>
      <t xml:space="preserve">N° de acuerdos en actuación dentro de cada trimestre: </t>
    </r>
    <r>
      <rPr>
        <sz val="10"/>
        <rFont val="Arial"/>
        <family val="2"/>
      </rPr>
      <t xml:space="preserve">Aquellas sociedades o personas naturales que adelantan un acuerdo de reorganización y que han tenido actuación por parte de la Dirección de Acuerdos de Insolvencia en Ejecución y el Grupo de Acuerdos de Insolvencia en Ejecución C dentro del término de tres meses.
</t>
    </r>
    <r>
      <rPr>
        <b/>
        <sz val="10"/>
        <rFont val="Arial"/>
        <family val="2"/>
      </rPr>
      <t xml:space="preserve">
N°de acuerdos en ejecución: </t>
    </r>
    <r>
      <rPr>
        <sz val="10"/>
        <rFont val="Arial"/>
        <family val="2"/>
      </rPr>
      <t>Total de sociedades o personas naturales a las cuales se les ha confirmado un acuerdo recuperatorio, asignadas a la Dirección de Acuerdos de Insolvencia en Ejecución y al Grupo de Acuerdos de Insolvencia en Ejecución C.</t>
    </r>
  </si>
  <si>
    <t>Dirección de Acuerdos de Insolvencia en Ejecución y Grupo de Acuerdos de Insolvencia en Ejecución C</t>
  </si>
  <si>
    <t>Audiencias</t>
  </si>
  <si>
    <t xml:space="preserve">Medir el cumplimiento en las audiencias convocadas </t>
  </si>
  <si>
    <r>
      <t xml:space="preserve">No de audiencias celebradas: </t>
    </r>
    <r>
      <rPr>
        <sz val="10"/>
        <rFont val="Arial"/>
        <family val="2"/>
      </rPr>
      <t>Corresponde al número de audiencias efectivamente realizadas durante el periodo por la Dirección de Acuerdos de Insolvencia en Ejecución y el Grupo de Acuerdos de Insolvencia en Ejecución C.</t>
    </r>
    <r>
      <rPr>
        <b/>
        <sz val="10"/>
        <rFont val="Arial"/>
        <family val="2"/>
      </rPr>
      <t xml:space="preserve">
No de audiencias convocadas:</t>
    </r>
    <r>
      <rPr>
        <sz val="10"/>
        <rFont val="Arial"/>
        <family val="2"/>
      </rPr>
      <t xml:space="preserve"> Corresponde al número de audiencias convocadas por la Dirección de Acuerdos de Insolvencia en Ejecución y el Grupo de Acuerdos de Insolvencia en Ejecución C.</t>
    </r>
  </si>
  <si>
    <t>Número de Audiencias</t>
  </si>
  <si>
    <t>N° de audiencias realizadas 
----------------------------------------------------------- * 100%
N° de audiencias convocadas</t>
  </si>
  <si>
    <t>Terminación de procesos</t>
  </si>
  <si>
    <t>Coordinador del Grupo de Validación y Confirmación de Acuerdos NEAR</t>
  </si>
  <si>
    <t>Medir el desempeño de la eficiencia de los procesos de negociación de emergencia de un acuerdo de reoganización, validación judicial de un acuerdo extrajudicial de reorganización y validación judicial expedita en el Grupo NEAR</t>
  </si>
  <si>
    <t>Número de procesos terminados oportunamente
-----------------------------------------------------------------------------------------------------* 100
Total de procesos terminados</t>
  </si>
  <si>
    <r>
      <t xml:space="preserve">Número de procesos terminados oportunamente: </t>
    </r>
    <r>
      <rPr>
        <sz val="10"/>
        <rFont val="Arial"/>
        <family val="2"/>
      </rPr>
      <t>Corresponde a los procesos terminados en un tiempo menor a los 6 meses.</t>
    </r>
    <r>
      <rPr>
        <b/>
        <sz val="10"/>
        <rFont val="Arial"/>
        <family val="2"/>
      </rPr>
      <t xml:space="preserve">
Total de procesos terminados: </t>
    </r>
    <r>
      <rPr>
        <sz val="10"/>
        <rFont val="Arial"/>
        <family val="2"/>
      </rPr>
      <t>Total de acuerdos de reorganización, acuerdos extrajudiciales de reorganzación o solicitudes de declaración de fracaso de las negociaciones radicadas.</t>
    </r>
  </si>
  <si>
    <t>Número de procesos terminados oportunamente</t>
  </si>
  <si>
    <t>Procesos terminados</t>
  </si>
  <si>
    <t>Terminación de procesos de reorganización</t>
  </si>
  <si>
    <r>
      <t xml:space="preserve">N° de solicitudes con pronunciamiento: </t>
    </r>
    <r>
      <rPr>
        <sz val="10"/>
        <rFont val="Arial"/>
        <family val="2"/>
      </rPr>
      <t>Solicitud sobre la cual se emite un oficio de inadmisión, auto de admisión o rechazo al proceso de reorganización y validación. Siempre se tomará el primer pronunciamiento.</t>
    </r>
    <r>
      <rPr>
        <b/>
        <sz val="10"/>
        <rFont val="Arial"/>
        <family val="2"/>
      </rPr>
      <t xml:space="preserve">
Total de solicitudes radicadas: </t>
    </r>
    <r>
      <rPr>
        <sz val="10"/>
        <rFont val="Arial"/>
        <family val="2"/>
      </rPr>
      <t>Documento por el cual se solicita la admisión al proceso de reorganización, se tomarán las solicitudes que se reciben hasta 10 días antes del corte del periodo evaluado.</t>
    </r>
  </si>
  <si>
    <t xml:space="preserve">N° de solicitudes con pronunciamiento
----------------------------------------------------------------------------- x 100
Total de solicitudes radicadas </t>
  </si>
  <si>
    <t>N° de solicitudes con pronunciamiento</t>
  </si>
  <si>
    <t xml:space="preserve">Total de solicitudes radicadas </t>
  </si>
  <si>
    <t xml:space="preserve">Seguimiento a sujetos en Acuerdo de Insolvencia en Ejecución </t>
  </si>
  <si>
    <t>Dirección de Acuerdos de Insolvencia en Ejecución y el Grupo de Acuerdos de Insolvencia en Ejecución C</t>
  </si>
  <si>
    <t>Total de procesos terminados</t>
  </si>
  <si>
    <t>Version: 004</t>
  </si>
  <si>
    <t>Pagina 2 de 2</t>
  </si>
  <si>
    <t>Formula</t>
  </si>
  <si>
    <t>TRIMESTRE I</t>
  </si>
  <si>
    <t>TRIMESTRE II</t>
  </si>
  <si>
    <t>TRIMESTRE III</t>
  </si>
  <si>
    <t>TRIMESTRE IV</t>
  </si>
  <si>
    <t>SUMATORIA TOTAL</t>
  </si>
  <si>
    <t xml:space="preserve">
</t>
  </si>
  <si>
    <t>Intendencia Medellin</t>
  </si>
  <si>
    <t>Intendencia Manizales</t>
  </si>
  <si>
    <t>Intendencia Bucaramanga</t>
  </si>
  <si>
    <t>Intendencia Cali</t>
  </si>
  <si>
    <t>Intendencia Barranquilla</t>
  </si>
  <si>
    <t>Intendencia Cartagena</t>
  </si>
  <si>
    <t>Coordinación Admisiones</t>
  </si>
  <si>
    <t>Total de solicitudes radicadas</t>
  </si>
  <si>
    <t>Dirección de Acuerdos de Insolvencia en Ejecución</t>
  </si>
  <si>
    <t>Grupo de Acuerdos de Insolvencia en Ejecución C</t>
  </si>
  <si>
    <t>N° de acuerdos en actuación dentro de cada trimestre</t>
  </si>
  <si>
    <t>N°de acuerdos en ejecución</t>
  </si>
  <si>
    <t>Entre 65% y 79%</t>
  </si>
  <si>
    <t>Mayor o igual a 80%</t>
  </si>
  <si>
    <t>Mayor o igual a 90%</t>
  </si>
  <si>
    <t>Entre 65% y 89%</t>
  </si>
  <si>
    <t>Coordinadción del Grupo de Validación y Confirmación de Acuerdos NEAR</t>
  </si>
  <si>
    <t>Coordinación del Grupo de Procesos de Reorganización y Liquidación A</t>
  </si>
  <si>
    <t>Coordinación del Grupo de Procesos de Reorganización Ordinarios</t>
  </si>
  <si>
    <t>Coordinador del Grupo de Procesos de Reorganización Abreviada</t>
  </si>
  <si>
    <t>Dirección de Procesos Reorganización I</t>
  </si>
  <si>
    <t>Dirección de Procesos Reorganización II</t>
  </si>
  <si>
    <t>DATOS GRUPO</t>
  </si>
  <si>
    <t>DATOS DIRECCIÓN</t>
  </si>
  <si>
    <t>MEDICIÓN DIRECCIÓN DE ACUERDOS DE INSOLVENCIA EN EJECUCIÓN</t>
  </si>
  <si>
    <t>MEDICIÓN GRUPO DE ACUERDOS DE INSOLVENCIA EN EJECUCIÓN C</t>
  </si>
  <si>
    <t>Mayor a 80%</t>
  </si>
  <si>
    <t>Entre 65% y 80%</t>
  </si>
  <si>
    <r>
      <t xml:space="preserve">Número de procesos terminados oportunamente: </t>
    </r>
    <r>
      <rPr>
        <sz val="10"/>
        <rFont val="Arial"/>
        <family val="2"/>
      </rPr>
      <t>Corresponde a los procesos terminados en un tiempo menor al plazo fijado según el proceso y la categoría.</t>
    </r>
    <r>
      <rPr>
        <b/>
        <sz val="10"/>
        <rFont val="Arial"/>
        <family val="2"/>
      </rPr>
      <t xml:space="preserve">
• Reorganización Ordinario – Categoría A:</t>
    </r>
    <r>
      <rPr>
        <sz val="10"/>
        <rFont val="Arial"/>
        <family val="2"/>
      </rPr>
      <t xml:space="preserve"> 48 meses</t>
    </r>
    <r>
      <rPr>
        <b/>
        <sz val="10"/>
        <rFont val="Arial"/>
        <family val="2"/>
      </rPr>
      <t xml:space="preserve">
• Reorganización Ordinario – Categoría B: </t>
    </r>
    <r>
      <rPr>
        <sz val="10"/>
        <rFont val="Arial"/>
        <family val="2"/>
      </rPr>
      <t>48 meses</t>
    </r>
    <r>
      <rPr>
        <b/>
        <sz val="10"/>
        <rFont val="Arial"/>
        <family val="2"/>
      </rPr>
      <t xml:space="preserve">
• Reorganización Ordinario – Categoría C: </t>
    </r>
    <r>
      <rPr>
        <sz val="10"/>
        <rFont val="Arial"/>
        <family val="2"/>
      </rPr>
      <t>48 meses</t>
    </r>
    <r>
      <rPr>
        <b/>
        <sz val="10"/>
        <rFont val="Arial"/>
        <family val="2"/>
      </rPr>
      <t xml:space="preserve">
• Reorganización Abreviada (siempre y cuando no este coordinado con un proceso de reorganización ordinario): </t>
    </r>
    <r>
      <rPr>
        <sz val="10"/>
        <rFont val="Arial"/>
        <family val="2"/>
      </rPr>
      <t xml:space="preserve">10 meses
</t>
    </r>
    <r>
      <rPr>
        <b/>
        <sz val="10"/>
        <rFont val="Arial"/>
        <family val="2"/>
      </rPr>
      <t xml:space="preserve">
Total de procesos terminados:</t>
    </r>
    <r>
      <rPr>
        <sz val="10"/>
        <rFont val="Arial"/>
        <family val="2"/>
      </rPr>
      <t xml:space="preserve"> Total de acuerdos de reorganización, acuerdos extrajudiciales de reorganzación o solicitudes de declaración de fracaso de las negociaciones radicadas.</t>
    </r>
  </si>
  <si>
    <t>Santiago Londoño Correa (Superintendente Delegado de Procedimientos de Insolvencia)</t>
  </si>
  <si>
    <t>GRUPO+A8:O11M10A8:P11</t>
  </si>
  <si>
    <t>Director de Procesos Reorganización I, Director de Procesos Reorganización II, coordinador del Grupo de Procesos de Reorganización y Liquidación A, coordinador del Grupo de Procesos de Reorganización Ordinarios y coordinador del Grupo de Procesos de Reorganización Abreviada</t>
  </si>
  <si>
    <t>Se agilizarán los tiempos para decidir si se confirman los acuerdos o se terminan los procesos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</si>
  <si>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</si>
  <si>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</si>
  <si>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</si>
  <si>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</si>
  <si>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</si>
  <si>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t xml:space="preserve">RECUPERACION EMPRESARIAL </t>
  </si>
  <si>
    <t>Medir el desempeño de la eficacia de los procesos de reorganización regulados en la Ley 1116 de 2006 y el Decreto Legislativo 560 de 2020</t>
  </si>
  <si>
    <r>
      <rPr>
        <b/>
        <sz val="10"/>
        <rFont val="Arial"/>
        <family val="2"/>
      </rPr>
      <t>Direccion de Acuerdos de Insolvencia en Ejecucion:</t>
    </r>
    <r>
      <rPr>
        <sz val="10"/>
        <rFont val="Arial"/>
        <family val="2"/>
      </rPr>
      <t xml:space="preserve"> En el primer trimestre la Direccion de AIE finalizo con  491 procesos.Se le realizo actuacion a 397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Durante este periodo 2 sociedades pasaron a liquidacion.</t>
    </r>
  </si>
  <si>
    <r>
      <rPr>
        <b/>
        <sz val="10"/>
        <rFont val="Arial"/>
        <family val="2"/>
      </rPr>
      <t xml:space="preserve">Dirección de Acuerdos de Insolvencia en Ejecución: </t>
    </r>
    <r>
      <rPr>
        <sz val="10"/>
        <rFont val="Arial"/>
        <family val="2"/>
      </rPr>
      <t xml:space="preserve">Durante el  primer  trimestre se celebraron 10 audiencias asi: 2 de reforma, de las cuales 2 se confirmaron; 8 de incumplimiento de las cuales a 1 se normalizo via reforma, 2 se le decreto la liquidacion judicial y  a 5 se les decreto un receso.
</t>
    </r>
  </si>
  <si>
    <r>
      <t xml:space="preserve">Análisis Trimestre 1: Grupo de Procesos de Reorganización y liquidación A: </t>
    </r>
    <r>
      <rPr>
        <sz val="10"/>
        <rFont val="Arial"/>
        <family val="2"/>
      </rPr>
      <t xml:space="preserve"> En el primer trimestre se terminaros 23 procesos de Reorganización así: 8 procesos se enviaron a liquidación judicial, 1 proceso fracaso la Negociación de Emergencia de un Acuerdo de Reorganización y en 14 procesos se confirmó el acuerdo de reorganización y se encuentran actualmente en la Dirección de Acuerdos de Insolvencia en Ejecución. El reporte se encuentra en el cuadro de procesos publicado en sharepoint. 4 Procesos superan el tiempo fijado en la medición del Indicador, por su litigiosidad y complejidad los cuales corresponden a las sociedades: Vertical de Aviación Ltda, Yuma Concesionaria S.A, Constructora Ariguani S.A.S y CI Grodco Ingenieros. </t>
    </r>
  </si>
  <si>
    <r>
      <t xml:space="preserve">Direccion de Acuerdos de Insolvencia en Ejecucion:  </t>
    </r>
    <r>
      <rPr>
        <sz val="10"/>
        <rFont val="Arial"/>
        <family val="2"/>
      </rPr>
      <t>En el segundo trimestre la Direccion de AIE finalizo con  528 procesos.Se le realizo actuacion a 488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Durante este periodo 10 sociedades pasaron a liquidacion.</t>
    </r>
  </si>
  <si>
    <r>
      <t xml:space="preserve">Análisis Trimestre 2: Grupo de Procesos de Reorganización y liquidación A:  </t>
    </r>
    <r>
      <rPr>
        <sz val="10"/>
        <rFont val="Arial"/>
        <family val="2"/>
      </rPr>
      <t>En el segundo trimestre se terminaros 25 procesos de Reorganización así: 8 procesos se enviaron a liquidación judicial, en 16 procesos se confirmó el acuerdo de reorganización y se termino 1 proceso de reconocimiento extranjero.
El reporte se encuentra en el cuadro de procesos publicado en sharepoint. 2 Procesos superan el tiempo fijado en la medición del Indicador, por su litigiosidad y complejidad los cuales corresponden a las sociedades: Eisenband y Compañía S. en C y Obras Civiles e Inmobiliarias-OCEISA</t>
    </r>
    <r>
      <rPr>
        <b/>
        <sz val="10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</si>
  <si>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Dirección de Reorganización II</t>
    </r>
    <r>
      <rPr>
        <sz val="10"/>
        <color theme="1"/>
        <rFont val="Arial"/>
        <family val="2"/>
      </rPr>
      <t>:</t>
    </r>
    <r>
      <rPr>
        <sz val="10"/>
        <rFont val="Arial"/>
        <family val="2"/>
      </rPr>
      <t xml:space="preserve"> En el segundo trimestre del año se terminaron 26 procesos asÍ: A 16 procesos se les confirmó el acuerdo, 7 se enviaron a Liquidación, 2 procesos se trasladaron a otros grupos por coordinación y 1 proceso se terminó.
</t>
    </r>
    <r>
      <rPr>
        <b/>
        <sz val="10"/>
        <rFont val="Arial"/>
        <family val="2"/>
      </rPr>
      <t>Procesos de Reorganización Ordinarios:</t>
    </r>
    <r>
      <rPr>
        <sz val="10"/>
        <rFont val="Arial"/>
        <family val="2"/>
      </rPr>
      <t xml:space="preserve"> Este grupo lo asumió la Dirección de procesos de Reorganización II.
</t>
    </r>
    <r>
      <rPr>
        <b/>
        <sz val="10"/>
        <rFont val="Arial"/>
        <family val="2"/>
      </rPr>
      <t xml:space="preserve">Procesos de Reorganización Abreviados: </t>
    </r>
    <r>
      <rPr>
        <sz val="10"/>
        <rFont val="Arial"/>
        <family val="2"/>
      </rPr>
      <t xml:space="preserve">En el segunto trimestre del año el grupo terminó 24 procesos así: A 15 procesos se les confirmó el acuerdo, 8 se enviaron a Liquidación y un proceso se remitió por coordinación. </t>
    </r>
    <r>
      <rPr>
        <b/>
        <sz val="10"/>
        <rFont val="Arial"/>
        <family val="2"/>
      </rPr>
      <t xml:space="preserve">
Dirección de Reorganización I: </t>
    </r>
    <r>
      <rPr>
        <sz val="10"/>
        <rFont val="Arial"/>
        <family val="2"/>
      </rPr>
      <t>En el segundo trimestre se terminaron 16 procesos, de los cuales 9 pasaron a confirmación del Acuerdo, 8 a liquidación y a dos se les decretó terminación</t>
    </r>
  </si>
  <si>
    <r>
      <rPr>
        <b/>
        <sz val="10"/>
        <color theme="1"/>
        <rFont val="Arial"/>
        <family val="2"/>
      </rPr>
      <t>Dirección de Reorganización II</t>
    </r>
    <r>
      <rPr>
        <sz val="10"/>
        <color theme="1"/>
        <rFont val="Arial"/>
        <family val="2"/>
      </rPr>
      <t>: En el primer trimestre del año se terminaron 21 procesos asi: a 12 se les confirmó el acuerdo, 7 se enviaron a Liquidación Judicial y a 2 se les dió traslado por coordinación.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Procesos de Reorganización Ordinarios:</t>
    </r>
    <r>
      <rPr>
        <sz val="10"/>
        <rFont val="Arial"/>
        <family val="2"/>
      </rPr>
      <t xml:space="preserve"> El grupo de Procesos Ordinarios se terminó en Diciembre de 2022 y lo asumió la Dirección de Procesos de Reorganización II.
</t>
    </r>
    <r>
      <rPr>
        <b/>
        <sz val="10"/>
        <rFont val="Arial"/>
        <family val="2"/>
      </rPr>
      <t xml:space="preserve">Procesos de Reorganización Abreviados: </t>
    </r>
    <r>
      <rPr>
        <sz val="10"/>
        <rFont val="Arial"/>
        <family val="2"/>
      </rPr>
      <t xml:space="preserve">En el primer trimestre del año se terminaro 23 procesos; de los cuales 18 fueron confirmados , 4 se  enviaron a Liquidación Judicial y 1 terminado por nulidad.  </t>
    </r>
    <r>
      <rPr>
        <b/>
        <sz val="10"/>
        <rFont val="Arial"/>
        <family val="2"/>
      </rPr>
      <t xml:space="preserve">
Dirección de Reorganización I: </t>
    </r>
    <r>
      <rPr>
        <sz val="10"/>
        <rFont val="Arial"/>
        <family val="2"/>
      </rPr>
      <t>En el primer trimestre del año, se terminaron 25 procesos de los cuales 16 fueron confirmaciones y 9 enviados a liquidación. Las evidencias se encuentran en el sharepoint de la Dirección.</t>
    </r>
  </si>
  <si>
    <r>
      <t xml:space="preserve">Dirección de Acuerdos de Insolvencia en Ejecución: </t>
    </r>
    <r>
      <rPr>
        <sz val="10"/>
        <rFont val="Arial"/>
        <family val="2"/>
      </rPr>
      <t>Durante el  segundo  trimestre se celebraron 20 audiencias asi: 8 de reforma, de las cuales 3 se confirmaron, 3 se decreto receso y dos se declaro el incumplimeinto; 12 de incumplimiento de las cuales a 2 se normalizo via reforma, 6 se le decreto la liquidacion judicial y  a 4se les decreto un receso.</t>
    </r>
  </si>
  <si>
    <r>
      <t>Grupo de Acuerdos de Insolvencia en Ejecución C:</t>
    </r>
    <r>
      <rPr>
        <sz val="10"/>
        <rFont val="Arial"/>
        <family val="2"/>
      </rPr>
      <t xml:space="preserve"> Durante el  primer  trimestre se celebraron 14 audiencias asi: 1 de reforma la cual se confirmo; 13 de incumplimiento de las cuales a 2 se normalizo via reforma, 1 se impuso multal y  a 10 se les decreto un receso.</t>
    </r>
  </si>
  <si>
    <r>
      <t xml:space="preserve">Grupo de Acuerdos de Insolvencia en Ejecución C: </t>
    </r>
    <r>
      <rPr>
        <sz val="10"/>
        <rFont val="Arial"/>
        <family val="2"/>
      </rPr>
      <t xml:space="preserve"> Durante el  segundo  trimestre se celebraron 19 audiencias asi: 2 de reforma la cual se confirmo; 17 de incumplimiento de las cuales a  4 se decreto la liquidacion judicial y  a 13 se les decreto un receso</t>
    </r>
  </si>
  <si>
    <r>
      <t xml:space="preserve">Grupo acuerdos de insolvencia en ejecución C: </t>
    </r>
    <r>
      <rPr>
        <sz val="10"/>
        <rFont val="Arial"/>
        <family val="2"/>
      </rPr>
      <t>Primer Trimestre Grupo de Acuerdos de Insolvencia en Ejecucion - C: En el primer trimestre finalizo con  556 procesos.Se le realizo actuacion a 494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Durante este periodo 2 sociedades pasaron a liquidacion.</t>
    </r>
  </si>
  <si>
    <r>
      <t xml:space="preserve">Grupo acuerdos de insolvencia en ejecución C: </t>
    </r>
    <r>
      <rPr>
        <sz val="10"/>
        <rFont val="Arial"/>
        <family val="2"/>
      </rPr>
      <t xml:space="preserve"> En el segundo trimestre se finalizo con  553 procesos.Se le realizo actuacion a 546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</t>
    </r>
  </si>
  <si>
    <r>
      <t>I TRIMESTRE</t>
    </r>
    <r>
      <rPr>
        <sz val="8"/>
        <rFont val="Arial"/>
        <family val="2"/>
      </rPr>
      <t xml:space="preserve">:  Se recibieron  19 solicitudes de admision de las cuales 3 fueron rechazadas,  11 se encontraban es espera de respuesta al oficio de observaciones y  5  estaban en estudio inicial para el corte del trimestre.             </t>
    </r>
    <r>
      <rPr>
        <b/>
        <sz val="8"/>
        <rFont val="Arial"/>
        <family val="2"/>
      </rPr>
      <t>II TRIMESTRE:</t>
    </r>
    <r>
      <rPr>
        <sz val="8"/>
        <rFont val="Arial"/>
        <family val="2"/>
      </rPr>
      <t xml:space="preserve">     Se recibieron  29  solicitudes de admision de las cuales 2 fueron adminitidas,  5 se encontraban es espera de respuesta al oficio de observaciones y  22  estaban en estudio inicial para el corte del trimestre.                 </t>
    </r>
    <r>
      <rPr>
        <b/>
        <sz val="8"/>
        <rFont val="Arial"/>
        <family val="2"/>
      </rPr>
      <t xml:space="preserve"> III TRIMESTRE: </t>
    </r>
    <r>
      <rPr>
        <sz val="8"/>
        <rFont val="Arial"/>
        <family val="2"/>
      </rPr>
      <t xml:space="preserve"> Se recibieron  21  solicitudes de admision de las cuales 1 fue rechazada,  2 se encontraban es espera de respuesta al oficio de observaciones y  18  estaban en estudio inicial para el corte del trimestre.</t>
    </r>
  </si>
  <si>
    <r>
      <t xml:space="preserve">2023/01. </t>
    </r>
    <r>
      <rPr>
        <sz val="8"/>
        <rFont val="Arial"/>
        <family val="2"/>
      </rPr>
      <t xml:space="preserve">Muestra tomada desde el 01/01/2023 hasta el 31/03/2023, 65 solicitudes cuentan con decisión final y 20 solicitudes con oficio de inadmisión.                                                    </t>
    </r>
    <r>
      <rPr>
        <b/>
        <sz val="8"/>
        <rFont val="Arial"/>
        <family val="2"/>
      </rPr>
      <t xml:space="preserve"> 2023/02.</t>
    </r>
    <r>
      <rPr>
        <sz val="8"/>
        <rFont val="Arial"/>
        <family val="2"/>
      </rPr>
      <t xml:space="preserve"> Muestra tomada desde el 01/04/2023 hasta el 30/06/2023, 75 solicitudes cuentan con decisión final y 18 solicitudes con oficio de inadmisión, (durante este periodo funcionarios se encontraban de vacaciones y licencia de maternidad). </t>
    </r>
    <r>
      <rPr>
        <b/>
        <sz val="8"/>
        <rFont val="Arial"/>
        <family val="2"/>
      </rPr>
      <t xml:space="preserve">2023/03, </t>
    </r>
    <r>
      <rPr>
        <sz val="8"/>
        <rFont val="Arial"/>
        <family val="2"/>
      </rPr>
      <t>Muestra tomada desde el 01/07/2023 hasta el 30/09/2023, 93 solicitudes cuentan con desición final y 32 solicitudes con oficio de inadmisión.</t>
    </r>
  </si>
  <si>
    <t>INT BUG: I TRIMESTRE:  Se recibieron  27 solicitudes (14 admitidas, 10 rechazadas,  y 3  en espera de respuesta al oficio inadmision).
INT. MANIZALES: Todas las solicitudes recibidas fueron tramitadas en el trimestre (7/7)</t>
  </si>
  <si>
    <t xml:space="preserve">
INT BUG: II TRIMESTRE:  Se recibieron  33 solicitudes (20 admitidas, 9 rechazadas,  3  en espera de respuesta al oficio inadmision y 1 en estudio (problemas en el App MI, no deja ver la información)).
INT. MANIZALES: Todas las solicitudes recibidas fueron tramitadas en el trimestre (2/2)</t>
  </si>
  <si>
    <r>
      <t>Direccion de Acuerdos de Insolvencia en Ejecucion:</t>
    </r>
    <r>
      <rPr>
        <sz val="10"/>
        <rFont val="Arial"/>
        <family val="2"/>
      </rPr>
      <t xml:space="preserve"> Tercer Trimestre Direccion de Acuerdos de Insolvencia en Ejecucion: En el tercer trimestre la Direccion de AIE finalizo con  539 procesos.Se le realizo actuacion a 531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</t>
    </r>
  </si>
  <si>
    <r>
      <t xml:space="preserve">Grupo acuerdos de insolvencia en ejecución C: </t>
    </r>
    <r>
      <rPr>
        <sz val="10"/>
        <rFont val="Arial"/>
        <family val="2"/>
      </rPr>
      <t>En el tercer trimestre se finalizo con  573 procesos.Se le realizo actuacion a 563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</t>
    </r>
  </si>
  <si>
    <r>
      <t xml:space="preserve">Dirección de Acuerdos de Insolvencia en Ejecución:  </t>
    </r>
    <r>
      <rPr>
        <sz val="10"/>
        <rFont val="Arial"/>
        <family val="2"/>
      </rPr>
      <t>Durante el  tercer  trimestre se celebraron 30 audiencias asi: 10 de reforma, de las cuales 8 se confirmaron y 2 se decreto receso; 20 de incumplimiento de las cuales a 2 se normalizaron 1 de ellas  via reforma, 4 se le decreto la liquidacion judicial y  a 14 se les decreto un receso.</t>
    </r>
  </si>
  <si>
    <r>
      <t xml:space="preserve">Grupo de Acuerdos de Insolvencia en Ejecución C: </t>
    </r>
    <r>
      <rPr>
        <sz val="10"/>
        <rFont val="Arial"/>
        <family val="2"/>
      </rPr>
      <t xml:space="preserve">  Durante el tercer  trimestre se celebraron 20 audiencias asi: 1 de reforma la cual se confirmo; 18 de incumplimiento y 1 de incidente.</t>
    </r>
  </si>
  <si>
    <t>Este grupo fue suprimido y lo asumió la Dirección de Procesos de Reorganización II, mediante Resolución N. 2022-01-944341de fecha 23/12/2022</t>
  </si>
  <si>
    <t>Este grupo fue suprimido y lo asumieron las Dirección de Procesos de Reorganización I y II según su categoría, mediante Resolución N. 2022-01-944341de fecha 23/12/2022.</t>
  </si>
  <si>
    <t>Análisis Trimestre 1: Este grupo fue suprimido y lo asumieron las Dirección de Procesos de Reorganización I y II según su categoría, mediante Resolución N. 2022-01-944341de fecha 23/12/2022.</t>
  </si>
  <si>
    <t>Análisis Trimestre 2: Este grupo fue suprimido y lo asumieron las Dirección de Procesos de Reorganización I y II según su categoría, mediante Resolución N. 2022-01-944341de fecha 23/12/2022.</t>
  </si>
  <si>
    <r>
      <t xml:space="preserve">Análisis Trimestre 3: Grupo de Procesos de Reorganización y liquidación A: </t>
    </r>
    <r>
      <rPr>
        <sz val="10"/>
        <rFont val="Arial"/>
        <family val="2"/>
      </rPr>
      <t>En el tercer trimestre se terminaron 16 procesos de Reorganización así: 5 procesos se enviaron a liquidación judicial, 9 procesos se confirmó el acuerdo de reorganización, 1 proceso de reconocimiento extranjero y 1 proceso por fracaso de la negociación de emergencia de un acuerdo de reorganización.
El reporte se encuentra en el cuadro de procesos publicado en sharepoint. 2 Procesos superan el tiempo fijado en la medición del Indicador, por su litigiosidad y complejidad los cuales corresponden a las sociedades Puerta de Rosales S.A. y Pórticos Ingenieros Civiles S.A.S.</t>
    </r>
    <r>
      <rPr>
        <b/>
        <sz val="10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</si>
  <si>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>Dirección de Reorganización II</t>
    </r>
    <r>
      <rPr>
        <sz val="10"/>
        <color theme="1"/>
        <rFont val="Arial"/>
        <family val="2"/>
      </rPr>
      <t>:</t>
    </r>
    <r>
      <rPr>
        <sz val="10"/>
        <rFont val="Arial"/>
        <family val="2"/>
      </rPr>
      <t xml:space="preserve"> En el tercer trimestre del año se terminaron 23 procesos así: a 13 procesos se les confirmó el acuerdo, 8 se enviaron a Liquidación y 2 procesos NEAR se terminaron por fracaso.
</t>
    </r>
    <r>
      <rPr>
        <b/>
        <sz val="10"/>
        <rFont val="Arial"/>
        <family val="2"/>
      </rPr>
      <t>Procesos de Reorganización Ordinarios:</t>
    </r>
    <r>
      <rPr>
        <sz val="10"/>
        <rFont val="Arial"/>
        <family val="2"/>
      </rPr>
      <t xml:space="preserve">  Este grupo lo asumió la Dirección de procesos de Reorganización II.
</t>
    </r>
    <r>
      <rPr>
        <b/>
        <sz val="10"/>
        <rFont val="Arial"/>
        <family val="2"/>
      </rPr>
      <t xml:space="preserve">Procesos de Reorganización Abreviados: </t>
    </r>
    <r>
      <rPr>
        <sz val="10"/>
        <rFont val="Arial"/>
        <family val="2"/>
      </rPr>
      <t xml:space="preserve"> En el tercer trimestre del año el grupo terminó 28 procesos así: A 20 procesos se les confirmó el acuerdo, 7 se enviaron a Liquidación y 1 proceso se terminó por muerte del deudor.</t>
    </r>
    <r>
      <rPr>
        <b/>
        <sz val="10"/>
        <rFont val="Arial"/>
        <family val="2"/>
      </rPr>
      <t xml:space="preserve">
Dirección de Reorganización I: </t>
    </r>
    <r>
      <rPr>
        <sz val="10"/>
        <rFont val="Arial"/>
        <family val="2"/>
      </rPr>
      <t>En el tercer trimestre del año se terminaron 13 procesos así: 8 procesos fueron confirmados, 1 proceso NEAR fracasó la negociación, 4 procesos se enviaron a Liquidación.</t>
    </r>
  </si>
  <si>
    <t>Análisis Trimestre 3:Este grupo fue suprimido y lo asumió las Direcciones de Procesos de Reorganización I y II, mediante Resolución N. 2022-01-944341de fecha 23/12/2022</t>
  </si>
  <si>
    <r>
      <rPr>
        <b/>
        <sz val="8"/>
        <rFont val="Arial"/>
        <family val="2"/>
      </rPr>
      <t xml:space="preserve">TRIMESTRE </t>
    </r>
    <r>
      <rPr>
        <sz val="8"/>
        <rFont val="Arial"/>
        <family val="2"/>
      </rPr>
      <t xml:space="preserve">I: En el primer trimestre del año se terminaron 21 procesos; de los cuales 12 fueron confirmados , 7 se  enviaron a Liquidación Judicial y 2 procesos se trasladaron por coordinación a otro grupo. Las evidencias se encuentran en el Share Point del Grupo.  </t>
    </r>
    <r>
      <rPr>
        <b/>
        <sz val="8"/>
        <rFont val="Arial"/>
        <family val="2"/>
      </rPr>
      <t>TRIMESTRE II</t>
    </r>
    <r>
      <rPr>
        <sz val="8"/>
        <rFont val="Arial"/>
        <family val="2"/>
      </rPr>
      <t xml:space="preserve">: En el segundo trimestre del año se terminaron 26 procesos asÍ: A 16 procesos se les confirmó el acuerdo, 7 se enviaron a Liquidación, 2 procesos se trasladaron a otros grupos por coordinación y 1 proceso se terminó. Las evidencias se encuentran en el Sharepoint interno de la Dirección II.  </t>
    </r>
    <r>
      <rPr>
        <b/>
        <sz val="8"/>
        <rFont val="Arial"/>
        <family val="2"/>
      </rPr>
      <t xml:space="preserve">TRIMESTRE III: </t>
    </r>
    <r>
      <rPr>
        <sz val="8"/>
        <rFont val="Arial"/>
        <family val="2"/>
      </rPr>
      <t xml:space="preserve">En el tercer trimestre del año se terminaron 23 procesos así: a 13 procesos se les confirmó el acuerdo, 8 se enviaron a Liquidación y 2 procesos NEAR se terminaron por fracaso. Las evidencias se encuentran en el Sharepoint interno de la Dirección II. </t>
    </r>
    <r>
      <rPr>
        <b/>
        <sz val="8"/>
        <rFont val="Arial"/>
        <family val="2"/>
      </rPr>
      <t xml:space="preserve"> TRIMESTRE IV</t>
    </r>
    <r>
      <rPr>
        <sz val="8"/>
        <rFont val="Arial"/>
        <family val="2"/>
      </rPr>
      <t>: En el cuarto trimestre del año se teminaron 20 procesos así: A 10 procesos se les confirmó el acuerdo, 6 procesos se enviaron a Liquidación y 4 NEAR se terminaron por fracaso. Las evidencia se encuentran en el Sharepoint interno de la Dirección.</t>
    </r>
  </si>
  <si>
    <r>
      <t xml:space="preserve">I TRIMESTRE:  </t>
    </r>
    <r>
      <rPr>
        <sz val="8"/>
        <rFont val="Arial"/>
        <family val="2"/>
      </rPr>
      <t xml:space="preserve">Se recibieron  27 solicitudes (14 admitidas, 10 rechazadas,  y 3  en espera de respuesta al oficio inadmision).
</t>
    </r>
    <r>
      <rPr>
        <b/>
        <sz val="8"/>
        <rFont val="Arial"/>
        <family val="2"/>
      </rPr>
      <t>II TRIMESTRE</t>
    </r>
    <r>
      <rPr>
        <sz val="8"/>
        <rFont val="Arial"/>
        <family val="2"/>
      </rPr>
      <t xml:space="preserve">:  Se recibieron  33 solicitudes (20 admitidas, 9 rechazadas,  3  en espera de respuesta al oficio inadmision y 1 en estudio (problemas en el App MI, no deja ver la información)).
</t>
    </r>
    <r>
      <rPr>
        <b/>
        <sz val="8"/>
        <rFont val="Arial"/>
        <family val="2"/>
      </rPr>
      <t>III TRIMESTRE</t>
    </r>
    <r>
      <rPr>
        <sz val="8"/>
        <rFont val="Arial"/>
        <family val="2"/>
      </rPr>
      <t xml:space="preserve">:  Se recibieron  29 solicitudes (18 admitidas, 3 rechazadas,  8  en espera de respuesta al oficio inadmision ).
</t>
    </r>
    <r>
      <rPr>
        <b/>
        <sz val="8"/>
        <rFont val="Arial"/>
        <family val="2"/>
      </rPr>
      <t>IV TRIMESTRE</t>
    </r>
    <r>
      <rPr>
        <sz val="8"/>
        <rFont val="Arial"/>
        <family val="2"/>
      </rPr>
      <t>:  Se recibieron  66 solicitudes (17 admitidas, 20 rechazadas,  19  en espera de respuesta al oficio inadmision, 2 desistidas, 8 en estudio ).</t>
    </r>
  </si>
  <si>
    <t xml:space="preserve">Análisis Trimestre 4:
</t>
  </si>
  <si>
    <r>
      <rPr>
        <b/>
        <sz val="8"/>
        <rFont val="Arial"/>
        <family val="2"/>
      </rPr>
      <t>1er. Trim</t>
    </r>
    <r>
      <rPr>
        <sz val="8"/>
        <rFont val="Arial"/>
        <family val="2"/>
      </rPr>
      <t xml:space="preserve">. Recibimos  8, dos fueron admitidas y 6 rechazadas.
</t>
    </r>
    <r>
      <rPr>
        <b/>
        <sz val="8"/>
        <rFont val="Arial"/>
        <family val="2"/>
      </rPr>
      <t>2do. Trim.</t>
    </r>
    <r>
      <rPr>
        <sz val="8"/>
        <rFont val="Arial"/>
        <family val="2"/>
      </rPr>
      <t xml:space="preserve"> En el periodo recibimos 4 solicitudes bajo el dec. 772, y fueron admitidas. Y atendimos una del trimestre anterior que fue admitida a Reorg. Emp. Ley 1116
</t>
    </r>
    <r>
      <rPr>
        <b/>
        <sz val="8"/>
        <rFont val="Arial"/>
        <family val="2"/>
      </rPr>
      <t xml:space="preserve">3er. Trim. </t>
    </r>
    <r>
      <rPr>
        <sz val="8"/>
        <rFont val="Arial"/>
        <family val="2"/>
      </rPr>
      <t xml:space="preserve">Recibimos 7, cuatro (4) fueron admitidos y (3) rechazados.
</t>
    </r>
    <r>
      <rPr>
        <b/>
        <sz val="8"/>
        <rFont val="Arial"/>
        <family val="2"/>
      </rPr>
      <t>4to. Trim.</t>
    </r>
    <r>
      <rPr>
        <sz val="8"/>
        <rFont val="Arial"/>
        <family val="2"/>
      </rPr>
      <t xml:space="preserve"> Recibimos (13) de las cuales sólo (11) fueron admitidas, y dos (2) con pronunciamiento de rechazo e inadmisión </t>
    </r>
  </si>
  <si>
    <t xml:space="preserve">
INT BUG: III TRIMESTRE:  Se recibieron  29 solicitudes (18 admitidas, 3 rechazadas,  8  en espera de respuesta al oficio inadmision
 ).
INT. CARTAGENA: En el presente trimestre se recibieron (7/7) tramitadas en su totalidad. (4) se admitieron y tres  (3) se inadmitieron
INT. MANIZALES: Todas las solicitudes recibidas fueron tramitadas en el trimestre (5/5)</t>
  </si>
  <si>
    <t>INT BUG: IV TRIMESTRE: Se recibieron  66 solicitudes (17 admitidas, 20 rechazadas,  19  en espera de respuesta al oficio inadmision, 2 desistidas, 8 en estudio ).
INT. CARTAGENA: En el último trimestre del 15 de sep. al 13 de dic. se recibieron (13/13) tramitadas en su totalidad. (11) fueron admitidas y (2) una se rechazó y la otra se inadmitió al final.</t>
  </si>
  <si>
    <r>
      <rPr>
        <b/>
        <sz val="8"/>
        <rFont val="Arial"/>
        <family val="2"/>
      </rPr>
      <t>Trimestre I</t>
    </r>
    <r>
      <rPr>
        <sz val="8"/>
        <rFont val="Arial"/>
        <family val="2"/>
      </rPr>
      <t xml:space="preserve">: En el primer trimestre se terminaros 23 procesos de Reorganización así: 8 procesos se enviaron a liquidación judicial, 1 proceso fracaso la Negociación de Emergencia de un Acuerdo de Reorganización y en 14 procesos se confirmó el acuerdo de reorganización y se encuentran actualmente en la Dirección de Acuerdos de Insolvencia en Ejecución. El reporte se encuentra en el cuadro de procesos publicado en sharepoint. 4 Procesos superan el tiempo fijado en la medición del Indicador, por su litigiosidad y complejidad los cuales corresponden a las sociedades: Vertical de Aviación Ltda, Yuma Concesionaria S.A, Constructora Ariguani S.A.S y CI Grodco Ingenieros.                </t>
    </r>
    <r>
      <rPr>
        <b/>
        <sz val="8"/>
        <rFont val="Arial"/>
        <family val="2"/>
      </rPr>
      <t xml:space="preserve">                            Trimestre II</t>
    </r>
    <r>
      <rPr>
        <sz val="8"/>
        <rFont val="Arial"/>
        <family val="2"/>
      </rPr>
      <t xml:space="preserve">: En el segundo trimestre se terminaron 25 procesos de Reorganización así: 8 procesos se enviaron a liquidación judicial, en 16 procesos se confirmó el acuerdo de reorganización y se termino 1 proceso de reconocimiento extranjero.
El reporte se encuentra en el cuadro de procesos publicado en sharepoint. 2 Procesos superan el tiempo fijado en la medición del Indicador, por su litigiosidad y complejidad los cuales corresponden a las sociedades: Eisenband y Compañía S. en C y Obras Civiles e Inmobiliarias-OCEISA                             </t>
    </r>
    <r>
      <rPr>
        <b/>
        <sz val="8"/>
        <rFont val="Arial"/>
        <family val="2"/>
      </rPr>
      <t xml:space="preserve">   Trimestre III: </t>
    </r>
    <r>
      <rPr>
        <sz val="8"/>
        <rFont val="Arial"/>
        <family val="2"/>
      </rPr>
      <t xml:space="preserve">En el tercer trimestre se terminaron 16 procesos de Reorganización así: 5 procesos se enviaron a liquidación judicial, 9 procesos se confirmó el acuerdo de reorganización, 1 proceso de reconocimiento extranjero y 1 proceso por fracaso de la negociación de emergencia de un acuerdo de reorganización.
El reporte se encuentra en el cuadro de procesos publicado en sharepoint. 2 Procesos superan el tiempo fijado en la medición del Indicador, por su litigiosidad y complejidad los cuales corresponden a las sociedades Puerta de Rosales S.A. y Pórticos Ingenieros Civiles S.A.S.                                                        </t>
    </r>
    <r>
      <rPr>
        <b/>
        <sz val="8"/>
        <rFont val="Arial"/>
        <family val="2"/>
      </rPr>
      <t xml:space="preserve">Trimestre IV: </t>
    </r>
    <r>
      <rPr>
        <sz val="8"/>
        <rFont val="Arial"/>
        <family val="2"/>
      </rPr>
      <t xml:space="preserve">En el cuarto trimestre se terminaron 6 procesos de Reorganización, 5 de categoría A y 1 de categoría B, en los cuales se confirmó el acuerdo de reorganización.
El reporte se encuentra en el cuadro de procesos publicado en sharepoint. 2 Procesos superan el tiempo fijado en la medición del Indicador, por su litigiosidad y complejidad los cuales corresponden a las sociedades Inversiones Davanic S.A.S. y Neos Group S.A.S.
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</t>
    </r>
  </si>
  <si>
    <t xml:space="preserve">Análisis Trimestre 4: 
</t>
  </si>
  <si>
    <r>
      <rPr>
        <b/>
        <sz val="7"/>
        <rFont val="Arial"/>
        <family val="2"/>
      </rPr>
      <t xml:space="preserve">Primer Trimestre Grupo de Acuerdos de Insolvencia en Ejecución - C: </t>
    </r>
    <r>
      <rPr>
        <sz val="7"/>
        <rFont val="Arial"/>
        <family val="2"/>
      </rPr>
      <t xml:space="preserve">Durante el  primer  trimestre se celebraron 14 audiencias asi: 1 de reforma la cual se confirmo; 13 de incumplimiento de las cuales a 2 se normalizo via reforma, 1 se impuso multal y  a 10 se les decreto un receso.
</t>
    </r>
    <r>
      <rPr>
        <b/>
        <sz val="7"/>
        <rFont val="Arial"/>
        <family val="2"/>
      </rPr>
      <t>SegundoTrimestre Grupo de Acuerdos de Insolvencia en Ejecución - C:</t>
    </r>
    <r>
      <rPr>
        <sz val="7"/>
        <rFont val="Arial"/>
        <family val="2"/>
      </rPr>
      <t xml:space="preserve"> Durante el  segundo  trimestre se celebraron 19 audiencias asi: 2 de reforma la cual se confirmo; 17 de incumplimiento de las cuales a  4 se decreto la liquidacion judicial y  a 13 se les decreto un receso.
</t>
    </r>
    <r>
      <rPr>
        <b/>
        <sz val="7"/>
        <rFont val="Arial"/>
        <family val="2"/>
      </rPr>
      <t>Tercer Trimestre Grupo de Acuerdos de Insolvencia en Ejecución - C:</t>
    </r>
    <r>
      <rPr>
        <sz val="7"/>
        <rFont val="Arial"/>
        <family val="2"/>
      </rPr>
      <t xml:space="preserve">  Durante el tercer  trimestre se celebraron 20 audiencias asi: 1 de reforma la cual se confirmo; 18 de incumplimiento y 1 de incidente.    
</t>
    </r>
    <r>
      <rPr>
        <b/>
        <sz val="7"/>
        <rFont val="Arial"/>
        <family val="2"/>
      </rPr>
      <t xml:space="preserve">CuartoTrimestre Grupo de Acuerdos de Insolvencia en Ejecución - C: </t>
    </r>
    <r>
      <rPr>
        <sz val="7"/>
        <rFont val="Arial"/>
        <family val="2"/>
      </rPr>
      <t xml:space="preserve"> Durante el cuarto  trimestre se celebraron 33 audiencias asi:  4 de reforma; 27 de incumplimiento y 2 de incidente.</t>
    </r>
  </si>
  <si>
    <r>
      <t xml:space="preserve">Grupo de Acuerdos de Insolvencia en Ejecución C: </t>
    </r>
    <r>
      <rPr>
        <sz val="10"/>
        <rFont val="Arial"/>
        <family val="2"/>
      </rPr>
      <t>Durante el cuarto  trimestre se celebraron 33 audiencias asi:  4 de reforma; 27 de incumplimiento y 2 de incidente.</t>
    </r>
    <r>
      <rPr>
        <b/>
        <sz val="10"/>
        <rFont val="Arial"/>
        <family val="2"/>
      </rPr>
      <t xml:space="preserve">
</t>
    </r>
  </si>
  <si>
    <r>
      <t xml:space="preserve">Primer Trimestre Grupo de Acuerdos de Insolvencia en Ejecucion - C: </t>
    </r>
    <r>
      <rPr>
        <sz val="7"/>
        <rFont val="Arial"/>
        <family val="2"/>
      </rPr>
      <t>En el primer trimestre finalizo con  556 procesos.Se le realizo actuacion a 494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Durante este periodo 2 sociedades pasaron a liquidacion</t>
    </r>
    <r>
      <rPr>
        <b/>
        <sz val="7"/>
        <rFont val="Arial"/>
        <family val="2"/>
      </rPr>
      <t xml:space="preserve">.
Segundo Trimestre Grupo de Acuerdos de Insolvencia en Ejecucion - C: </t>
    </r>
    <r>
      <rPr>
        <sz val="7"/>
        <rFont val="Arial"/>
        <family val="2"/>
      </rPr>
      <t xml:space="preserve">En el segundo trimestre se finalizo con  553 procesos.Se le realizo actuacion a 546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
</t>
    </r>
    <r>
      <rPr>
        <b/>
        <sz val="7"/>
        <rFont val="Arial"/>
        <family val="2"/>
      </rPr>
      <t xml:space="preserve">Tercer Trimestre Grupo de Acuerdos de Insolvencia en Ejecucion - C: </t>
    </r>
    <r>
      <rPr>
        <sz val="7"/>
        <rFont val="Arial"/>
        <family val="2"/>
      </rPr>
      <t xml:space="preserve">En el tercer trimestre se finalizo con  573 procesos.Se le realizo actuacion a 563 de los procesos. Para la actuación se tuvo en cuenta los oficios, actas y autos que se profirieron en el grupo,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rFont val="Arial"/>
        <family val="2"/>
      </rPr>
      <t>Cuarto Trimestre Grupo de Acuerdos de Insolvencia en Ejecucion - C:</t>
    </r>
    <r>
      <rPr>
        <sz val="7"/>
        <rFont val="Arial"/>
        <family val="2"/>
      </rPr>
      <t xml:space="preserve"> En el tercer trimestre se finalizo con  589 procesos.Se le realizo actuacion a 587 de los procesos. Para la actuación se tuvo en cuenta los oficios, actas y autos que se profirieron en lel grupo,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tuvo en cuenta el plan de validación de la totalidad de procesos para seguimiento de la ejecución y cumplimiento del acuerdo.</t>
    </r>
  </si>
  <si>
    <r>
      <t xml:space="preserve">Grupo acuerdos de insolvencia en ejecución C: </t>
    </r>
    <r>
      <rPr>
        <sz val="10"/>
        <rFont val="Arial"/>
        <family val="2"/>
      </rPr>
      <t>En el tercer trimestre se finalizo con  589 procesos.Se le realizo actuacion a 587 de los procesos. Para la actuación se tuvo en cuenta los oficios, actas y autos que se profirieron en lel grupo,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tuvo en cuenta el plan de validación de la totalidad de procesos para seguimiento de la ejecución y cumplimiento del acuerdo.</t>
    </r>
  </si>
  <si>
    <r>
      <rPr>
        <b/>
        <sz val="8"/>
        <rFont val="Arial"/>
        <family val="2"/>
      </rPr>
      <t>TRIMESTRE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I</t>
    </r>
    <r>
      <rPr>
        <sz val="8"/>
        <rFont val="Arial"/>
        <family val="2"/>
      </rPr>
      <t xml:space="preserve">: En el primer trimestre del año se terminaro 25 procesos; de los cuales 16 fueron confirmados y 9 a liquidación. El reporte se encuentra en el sharepoint de la Dirección. </t>
    </r>
    <r>
      <rPr>
        <b/>
        <sz val="8"/>
        <rFont val="Arial"/>
        <family val="2"/>
      </rPr>
      <t xml:space="preserve">TRIMESTRE II: </t>
    </r>
    <r>
      <rPr>
        <sz val="8"/>
        <rFont val="Arial"/>
        <family val="2"/>
      </rPr>
      <t xml:space="preserve">En el segundo trimestre se terminaron 16 procesos, de los cuales 9 pasaron a confirmación del Acuerdo, 8 a liquidación y a dos se les decretó terminación. </t>
    </r>
    <r>
      <rPr>
        <b/>
        <sz val="8"/>
        <rFont val="Arial"/>
        <family val="2"/>
      </rPr>
      <t>TRIMESTRE III</t>
    </r>
    <r>
      <rPr>
        <sz val="8"/>
        <rFont val="Arial"/>
        <family val="2"/>
      </rPr>
      <t xml:space="preserve"> En el tercer trimestre del año se terminaron 13 procesos así: 8 procesos fueron confirmados, 1 proceso NEAR fracasó la negociación, 4 procesos se enviaron a Liquidación. </t>
    </r>
    <r>
      <rPr>
        <b/>
        <sz val="8"/>
        <rFont val="Arial"/>
        <family val="2"/>
      </rPr>
      <t xml:space="preserve">TRIMESTRE IV: </t>
    </r>
    <r>
      <rPr>
        <sz val="8"/>
        <rFont val="Arial"/>
        <family val="2"/>
      </rPr>
      <t>En el cuarto trimestre del año se teminaron 11 procesos así: 7 procesos fueron confirmados, 1 proceso terminado por fracaso de la negociación, 3 procesos se enviaron a Liquidación.</t>
    </r>
  </si>
  <si>
    <r>
      <t xml:space="preserve">Dirección de Acuerdos de Insolvencia en Ejecución: </t>
    </r>
    <r>
      <rPr>
        <sz val="10"/>
        <rFont val="Arial"/>
        <family val="2"/>
      </rPr>
      <t>Durante el  cuarto  trimestre se celebraron 51 audiencias asi: 12 de reforma, de las cuales 7 se confirmaron y 5 se decreto receso; 39 de incumplimiento de las cuales a 7 se normailazon  y de ellas 3   via reforma, 4 se le decreto la liquidacion judicial, 1 se normailzo y dio por teninado el acuerdo por cumplimietno y  a 27 se les decreto un receso.</t>
    </r>
  </si>
  <si>
    <r>
      <rPr>
        <b/>
        <sz val="7"/>
        <rFont val="Arial"/>
        <family val="2"/>
      </rPr>
      <t>Primer Trimestre Dirección de Acuerdos de Insolvencia en Ejecución:</t>
    </r>
    <r>
      <rPr>
        <sz val="7"/>
        <rFont val="Arial"/>
        <family val="2"/>
      </rPr>
      <t xml:space="preserve"> Durante el  primer  trimestre se celebraron 10 audiencias asi: 2 de reforma, de las cuales 2 se confirmaron; 8 de incumplimiento de las cuales a 1 se normalizo via reforma, 2 se le decreto la liquidacion judicial y  a 5 se les decreto un receso.
</t>
    </r>
    <r>
      <rPr>
        <b/>
        <sz val="7"/>
        <rFont val="Arial"/>
        <family val="2"/>
      </rPr>
      <t>SegundoTrimestre Dirección de Acuerdos de Insolvencia en Ejecución:</t>
    </r>
    <r>
      <rPr>
        <sz val="7"/>
        <rFont val="Arial"/>
        <family val="2"/>
      </rPr>
      <t xml:space="preserve"> Durante el  segundo  trimestre se celebraron 20 audiencias asi: 8 de reforma, de las cuales 3 se confirmaron, 3 se decreto receso y dos se declaro el incumplimeinto; 12 de incumplimiento de las cuales a 2 se normalizo via reforma, 6 se le decreto la liquidacion judicial y  a 4se les decreto un receso.
</t>
    </r>
    <r>
      <rPr>
        <b/>
        <sz val="7"/>
        <rFont val="Arial"/>
        <family val="2"/>
      </rPr>
      <t>Tercer Trimestre Dirección de Acuerdos de Insolvencia en Ejecución:</t>
    </r>
    <r>
      <rPr>
        <sz val="7"/>
        <rFont val="Arial"/>
        <family val="2"/>
      </rPr>
      <t xml:space="preserve"> Durante el  tercer  trimestre se celebraron 30 audiencias asi: 10 de reforma, de las cuales 8 se confirmaron y 2 se decreto receso; 20 de incumplimiento de las cuales a 2 se normalizaron 1 de ellas  via reforma, 4 se le decreto la liquidacion judicial y  a 14 se les decreto un receso.
</t>
    </r>
    <r>
      <rPr>
        <b/>
        <sz val="7"/>
        <rFont val="Arial"/>
        <family val="2"/>
      </rPr>
      <t>Cuarto Trimestre Dirección de Acuerdos de Insolvencia en Ejecución:</t>
    </r>
    <r>
      <rPr>
        <sz val="7"/>
        <rFont val="Arial"/>
        <family val="2"/>
      </rPr>
      <t xml:space="preserve"> Durante el  cuarto  trimestre se celebraron 51 audiencias asi: 12 de reforma, de las cuales 7 se confirmaron y 5 se decreto receso; 39 de incumplimiento de las cuales a 7 se normailazon  y de ellas 3   via reforma, 4 se le decreto la liquidacion judicial, 1 se normailzo y dio por teninado el acuerdo por cumplimietno y  a 27 se les decreto un receso.</t>
    </r>
  </si>
  <si>
    <r>
      <rPr>
        <b/>
        <sz val="7"/>
        <rFont val="Arial"/>
        <family val="2"/>
      </rPr>
      <t>Primer Trimestre Direccion de Acuerdos de Insolvencia en Ejecucion:</t>
    </r>
    <r>
      <rPr>
        <sz val="7"/>
        <rFont val="Arial"/>
        <family val="2"/>
      </rPr>
      <t xml:space="preserve"> En el primer trimestre la Direccion de AIE finalizo con  491 procesos.Se le realizo actuacion a 397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 Durante este periodo 2 sociedades pasaron a liquidacion.
</t>
    </r>
    <r>
      <rPr>
        <b/>
        <sz val="7"/>
        <rFont val="Arial"/>
        <family val="2"/>
      </rPr>
      <t>Segundo Trimestre Direccion de Acuerdos de Insolvencia en Ejecucion:</t>
    </r>
    <r>
      <rPr>
        <sz val="7"/>
        <rFont val="Arial"/>
        <family val="2"/>
      </rPr>
      <t xml:space="preserve"> En el segundo trimestre la Direccion de AIE finalizo con  528 procesos.Se le realizo actuacion a 488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
</t>
    </r>
    <r>
      <rPr>
        <b/>
        <sz val="7"/>
        <rFont val="Arial"/>
        <family val="2"/>
      </rPr>
      <t>Tercer Trimestre Direccion de Acuerdos de Insolvencia en Ejecucion</t>
    </r>
    <r>
      <rPr>
        <sz val="7"/>
        <rFont val="Arial"/>
        <family val="2"/>
      </rPr>
      <t xml:space="preserve">: En el tercer trimestre la Direccion de AIE finalizo con  539 procesos.Se le realizo actuacion a 531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Point.
</t>
    </r>
    <r>
      <rPr>
        <b/>
        <sz val="7"/>
        <rFont val="Arial"/>
        <family val="2"/>
      </rPr>
      <t>Cuarto Trimestre Direccion de Acuerdos de Insolvencia en Ejecucion</t>
    </r>
    <r>
      <rPr>
        <sz val="7"/>
        <rFont val="Arial"/>
        <family val="2"/>
      </rPr>
      <t>: En el cuarto trimestre la Direccion de AIE finalizo con  543 procesos.Se le realizo actuacion a 493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Point, se procedio a verificar la fecha de terminacion de los acuerdos vigentes y se actualizo el atlas de insolvencia a 30 sep de 2023.</t>
    </r>
  </si>
  <si>
    <r>
      <t xml:space="preserve">Direccion de Acuerdos de Insolvencia en Ejecucion: </t>
    </r>
    <r>
      <rPr>
        <sz val="10"/>
        <rFont val="Arial"/>
        <family val="2"/>
      </rPr>
      <t>Cuarto Trimestre Direccion de Acuerdos de Insolvencia en Ejecucion: En el cuarto trimestre la Direccion de AIE finalizo con  543 procesos.Se le realizo actuacion a 493 de los procesos. Para la actuación se tuvo en cuenta los oficios, actas y autos que se profirieron en la  Dirección, así como el estudio financiero de la información allegada tanto en documentos físicos o a través del aplicativo SIRFIN, radicados que no necesariamente genera un documento de salida pero que requieren ser estudiados y analizados para determinar las medidas a adoptar; también se revisa y actualiza el SIGS y se ingresa información en el Share Point, se procedio a verificar la fecha de terminacion de los acuerdos vigentes y se actualizo el atlas de insolvencia a 30 sep de 2023.</t>
    </r>
  </si>
  <si>
    <r>
      <t xml:space="preserve">2023-01. </t>
    </r>
    <r>
      <rPr>
        <sz val="8"/>
        <rFont val="Arial"/>
        <family val="2"/>
      </rPr>
      <t xml:space="preserve">Al cierre del trimestre, de las 22 solicitudes presentadas,  14 se admitieron, 5 se inadmitieron; 1 fue rechazada y 2 quedaron en estudio.  Estas últimas fueron solicitudes recibidas entre el 28 y el 30 de Marzo de  2023.
</t>
    </r>
    <r>
      <rPr>
        <b/>
        <sz val="8"/>
        <rFont val="Arial"/>
        <family val="2"/>
      </rPr>
      <t>2023-02</t>
    </r>
    <r>
      <rPr>
        <sz val="8"/>
        <rFont val="Arial"/>
        <family val="2"/>
      </rPr>
      <t xml:space="preserve">:  Se recibieron  27 solicitudes (15 admitidas, 7 rechazadas,  y 4 inadmitidas en espera de respuesta al oficio y 1 desistida).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2023-03: </t>
    </r>
    <r>
      <rPr>
        <sz val="8"/>
        <rFont val="Arial"/>
        <family val="2"/>
      </rPr>
      <t xml:space="preserve"> Se recibieron  30 solicitudes (16 admitidas, 5 rechazadas,  y 9 inadmitidas en espera de respuesta al oficio).                                                                                      </t>
    </r>
    <r>
      <rPr>
        <b/>
        <sz val="8"/>
        <rFont val="Arial"/>
        <family val="2"/>
      </rPr>
      <t>2023-04:</t>
    </r>
    <r>
      <rPr>
        <sz val="8"/>
        <rFont val="Arial"/>
        <family val="2"/>
      </rPr>
      <t xml:space="preserve">  Se recibieron  47 solicitudes (11 admitidas, 13 rechazadas,  y 9 inadmitidas en espera de respuesta al oficio y 14 en estudio recibidas despues del 20 de diciembre - vacancia).</t>
    </r>
  </si>
  <si>
    <t>TRIMESTRE I: Se recibieron 7 solicitudes (3 admitidas, 3 inadmitidas  y 1 de finales del trimestre anterior, rechazada)
TRIMESTRE II: Se recibieron 4 solicitudes  (1 admitida de finales del trimestre anterior , 1 inadmitida, 1 admitida, 1 en estudio)
TRIMESTRE III: Se recibieron 5 solicitudes (4 admitidas, 1 rechazada)
TRIMESTRE IV: Se recibieron 8 solicitudes (2 admitidas, 2 rechazadas, 2 inadmitidas;  2 en estudio, de las cuales, 1 pendiente designación del promotor)</t>
  </si>
  <si>
    <r>
      <rPr>
        <b/>
        <sz val="10"/>
        <color theme="1"/>
        <rFont val="Arial"/>
        <family val="2"/>
      </rPr>
      <t>Grupo de Procesos de Reorganización y liquidación A:</t>
    </r>
    <r>
      <rPr>
        <sz val="10"/>
        <color theme="1"/>
        <rFont val="Arial"/>
        <family val="2"/>
      </rPr>
      <t xml:space="preserve"> En el cuarto trimestre se terminaron 6 procesos de Reorganización, 5 de categoría A y 1 de categoría B, en los cuales se confirmó el acuerdo de reorganización.
El reporte se encuentra en el cuadro de procesos publicado en sharepoint. 2 Procesos superan el tiempo fijado en la medición del Indicador, por su litigiosidad y complejidad los cuales corresponden a las sociedades Inversiones Davanic S.A.S. y Neos Group S.A.S. 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Dirección de Reorganización II</t>
    </r>
    <r>
      <rPr>
        <sz val="10"/>
        <color theme="1"/>
        <rFont val="Arial"/>
        <family val="2"/>
      </rPr>
      <t>:</t>
    </r>
    <r>
      <rPr>
        <sz val="10"/>
        <rFont val="Arial"/>
        <family val="2"/>
      </rPr>
      <t xml:space="preserve"> En el cuarto trimestre del año se teminaron 20 procesos así: A 10 procesos se les confirmó el acuerdo, 6 procesos se enviaron a Liquidación y 4 NEAR se terminaron por fracaso. 
</t>
    </r>
    <r>
      <rPr>
        <b/>
        <sz val="10"/>
        <rFont val="Arial"/>
        <family val="2"/>
      </rPr>
      <t>Procesos de Reorganización Ordinarios: Este grupo lo asumió la Dirección de procesos de Reorganización II.</t>
    </r>
    <r>
      <rPr>
        <sz val="10"/>
        <rFont val="Arial"/>
        <family val="2"/>
      </rPr>
      <t xml:space="preserve"> 
Procesos de Reorganización Abreviados:   En el cuarto trimestre del año el grupo terminaron 10 procesos, esto debido a que el grupo de Procesos de Reorganización Abreviada se  declaro inexequible a partir de 10 de octubre de 2023 y cambia su nombre a Grupo de Procesos de Reorganización II con Resolución N. 100-013251 de 14 de noviembre de 2023. </t>
    </r>
    <r>
      <rPr>
        <b/>
        <sz val="10"/>
        <rFont val="Arial"/>
        <family val="2"/>
      </rPr>
      <t xml:space="preserve">
Dirección de Reorganización I: </t>
    </r>
    <r>
      <rPr>
        <sz val="10"/>
        <rFont val="Arial"/>
        <family val="2"/>
      </rPr>
      <t>En el cuarto trimestre del año se teminaron 11 procesos así: 7 procesos fueron confirmados, 1 proceso terminado por fracaso de la negociación, 3 procesos se enviaron a Liquidación.</t>
    </r>
  </si>
  <si>
    <r>
      <rPr>
        <b/>
        <sz val="8"/>
        <rFont val="Arial"/>
        <family val="2"/>
      </rPr>
      <t xml:space="preserve">TRIMESTRE </t>
    </r>
    <r>
      <rPr>
        <sz val="8"/>
        <rFont val="Arial"/>
        <family val="2"/>
      </rPr>
      <t xml:space="preserve">I: En el primer trimestre del año se terminaro 23 procesos; de los cuales 18 fueron confirmados , 4 se  enviaron a Liquidación Judicial y 1 teminado por nulidad. Las evidencias se encuentran en el Share Point del Grupo. </t>
    </r>
    <r>
      <rPr>
        <b/>
        <sz val="8"/>
        <rFont val="Arial"/>
        <family val="2"/>
      </rPr>
      <t xml:space="preserve"> TRIMESTRE II: </t>
    </r>
    <r>
      <rPr>
        <sz val="8"/>
        <rFont val="Arial"/>
        <family val="2"/>
      </rPr>
      <t xml:space="preserve">En el segunto trimestre del año el grupo terminó 24 procesos así: A 15 procesos se les confirmó el acuerdo, 8 se enviaron a Liquidación y un proceso se remitió por coordinación. Las evidencias se encuentran en el Sharepoin del grupo. </t>
    </r>
    <r>
      <rPr>
        <b/>
        <sz val="8"/>
        <rFont val="Arial"/>
        <family val="2"/>
      </rPr>
      <t xml:space="preserve">TRIMESTRE III : </t>
    </r>
    <r>
      <rPr>
        <sz val="8"/>
        <rFont val="Arial"/>
        <family val="2"/>
      </rPr>
      <t xml:space="preserve">En el tercer trimestre del año el grupo terminó 28 procesos así: A 20 procesos se les confirmó el acuerdo, 7 se enviaron a Liquidación y 1 proceso se terminó por muerte del deudor. Las evidencias se encuentran en el Sharepoint interno del Grupo de Procesos Abreviados.  </t>
    </r>
    <r>
      <rPr>
        <b/>
        <sz val="8"/>
        <rFont val="Arial"/>
        <family val="2"/>
      </rPr>
      <t>TRIMESTRE IV</t>
    </r>
    <r>
      <rPr>
        <sz val="8"/>
        <rFont val="Arial"/>
        <family val="2"/>
      </rPr>
      <t>:  En el cuarto trimestre del año el grupo terminaron 10 procesos, esto debido a que el grupo de Procesos de Reorganización Abreviada se  declaro inexequible a partir de 10 de octubre de 2023 y cambia su nombre a Grupo de Procesos de Reorganización II con Resolución N.  100-013251 de 14 de noviembre de 2023.</t>
    </r>
  </si>
  <si>
    <r>
      <rPr>
        <b/>
        <sz val="8"/>
        <rFont val="Arial"/>
        <family val="2"/>
      </rPr>
      <t>1° TRIMESTRE:</t>
    </r>
    <r>
      <rPr>
        <sz val="8"/>
        <rFont val="Arial"/>
        <family val="2"/>
      </rPr>
      <t xml:space="preserve"> Recibimos 13 solicitudes, de las cuales se admitieron 9, Se rechazaron 3 y una paso en estudio ya que fue radicada el 31 de marzo.                                                 </t>
    </r>
    <r>
      <rPr>
        <b/>
        <sz val="8"/>
        <rFont val="Arial"/>
        <family val="2"/>
      </rPr>
      <t>2° TRIMESTRE:</t>
    </r>
    <r>
      <rPr>
        <sz val="8"/>
        <rFont val="Arial"/>
        <family val="2"/>
      </rPr>
      <t xml:space="preserve"> Solicitudes Recibidas= 16.                       Admitidas= 5, Rechazadas = 7 y en Estudio Inadmisión= 4   </t>
    </r>
    <r>
      <rPr>
        <b/>
        <sz val="8"/>
        <rFont val="Arial"/>
        <family val="2"/>
      </rPr>
      <t>3° TRIMESTRE:</t>
    </r>
    <r>
      <rPr>
        <sz val="8"/>
        <rFont val="Arial"/>
        <family val="2"/>
      </rPr>
      <t xml:space="preserve"> Solicitudes Recibidas= 35                       Admitidas= 15, Rechazadas = 10  y en Estudio Inadmisión con pronunciamiento= 3, En Estudio en termino, pendientes de pronuciamiento 6 y 1 Con Estudio adelantado pero sin pronunciamiento ya que esta pendiente nombramiento promotor por parte del Grupo de Especialistas.                    4</t>
    </r>
    <r>
      <rPr>
        <b/>
        <sz val="8"/>
        <rFont val="Arial"/>
        <family val="2"/>
      </rPr>
      <t xml:space="preserve">° TRIMESTRE: </t>
    </r>
    <r>
      <rPr>
        <sz val="8"/>
        <rFont val="Arial"/>
        <family val="2"/>
      </rPr>
      <t>Solicitudes Admitidas = 14, Rechazads 6 y En Estudio 2. Para un total de 22 solicitudes de admision recibidas durante el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</si>
</sst>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8" fillId="23" borderId="4" applyNumberFormat="0" applyFont="0" applyAlignment="0" applyProtection="0"/>
    <xf numFmtId="9" fontId="28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5" fillId="0" borderId="7" applyNumberFormat="0" applyFill="0" applyAlignment="0" applyProtection="0"/>
    <xf numFmtId="0" fontId="24" fillId="0" borderId="8" applyNumberFormat="0" applyFill="0" applyAlignment="0" applyProtection="0"/>
    <xf numFmtId="9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" fillId="23" borderId="4" applyNumberFormat="0" applyFont="0" applyAlignment="0" applyProtection="0"/>
  </cellStyleXfs>
  <cellXfs count="683">
    <xf numFmtId="0" fontId="0" fillId="0" borderId="0" xfId="0"/>
    <xf numFmtId="0" fontId="3" fillId="24" borderId="9" xfId="0" applyFont="1" applyFill="1" applyBorder="1" applyAlignment="1">
      <alignment horizontal="center"/>
    </xf>
    <xf numFmtId="0" fontId="3" fillId="24" borderId="10" xfId="0" applyFont="1" applyFill="1" applyBorder="1"/>
    <xf numFmtId="0" fontId="0" fillId="25" borderId="0" xfId="0" applyFill="1"/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5" borderId="0" xfId="0" applyFont="1" applyFill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2" fillId="25" borderId="15" xfId="0" applyFont="1" applyFill="1" applyBorder="1"/>
    <xf numFmtId="0" fontId="2" fillId="25" borderId="14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6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19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center" vertical="distributed" wrapText="1"/>
    </xf>
    <xf numFmtId="0" fontId="2" fillId="0" borderId="10" xfId="0" applyFont="1" applyFill="1" applyBorder="1" applyAlignment="1">
      <alignment horizontal="center" vertical="distributed"/>
    </xf>
    <xf numFmtId="0" fontId="4" fillId="25" borderId="0" xfId="0" applyFont="1" applyFill="1"/>
    <xf numFmtId="0" fontId="3" fillId="24" borderId="9" xfId="0" applyFont="1" applyFill="1" applyBorder="1" applyAlignment="1">
      <alignment vertical="center" wrapText="1"/>
    </xf>
    <xf numFmtId="0" fontId="3" fillId="24" borderId="12" xfId="0" applyFont="1" applyFill="1" applyBorder="1" applyAlignment="1">
      <alignment vertical="center" wrapText="1"/>
    </xf>
    <xf numFmtId="0" fontId="0" fillId="0" borderId="0" xfId="0" applyFill="1"/>
    <xf numFmtId="0" fontId="0" fillId="25" borderId="0" xfId="0" applyFill="1" applyAlignment="1">
      <alignment wrapText="1"/>
    </xf>
    <xf numFmtId="0" fontId="3" fillId="24" borderId="10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1" fillId="25" borderId="0" xfId="0" applyFont="1" applyFill="1"/>
    <xf numFmtId="0" fontId="1" fillId="25" borderId="10" xfId="0" applyFont="1" applyFill="1" applyBorder="1" applyAlignment="1">
      <alignment horizontal="center"/>
    </xf>
    <xf numFmtId="0" fontId="2" fillId="25" borderId="21" xfId="0" applyFont="1" applyFill="1" applyBorder="1" applyAlignment="1"/>
    <xf numFmtId="0" fontId="30" fillId="25" borderId="16" xfId="0" applyFont="1" applyFill="1" applyBorder="1" applyAlignment="1">
      <alignment horizontal="left" wrapText="1"/>
    </xf>
    <xf numFmtId="0" fontId="2" fillId="25" borderId="22" xfId="0" applyFont="1" applyFill="1" applyBorder="1" applyAlignment="1">
      <alignment horizontal="center"/>
    </xf>
    <xf numFmtId="0" fontId="42" fillId="25" borderId="0" xfId="0" applyFont="1" applyFill="1"/>
    <xf numFmtId="0" fontId="43" fillId="25" borderId="0" xfId="0" applyFont="1" applyFill="1"/>
    <xf numFmtId="0" fontId="44" fillId="25" borderId="0" xfId="0" applyFont="1" applyFill="1"/>
    <xf numFmtId="0" fontId="44" fillId="25" borderId="0" xfId="0" applyFont="1" applyFill="1" applyBorder="1"/>
    <xf numFmtId="0" fontId="43" fillId="25" borderId="0" xfId="0" applyFont="1" applyFill="1" applyAlignment="1">
      <alignment vertical="center" wrapText="1"/>
    </xf>
    <xf numFmtId="0" fontId="43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2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2" fillId="25" borderId="23" xfId="0" applyNumberFormat="1" applyFont="1" applyFill="1" applyBorder="1" applyAlignment="1">
      <alignment horizontal="center"/>
    </xf>
    <xf numFmtId="17" fontId="35" fillId="25" borderId="23" xfId="0" applyNumberFormat="1" applyFont="1" applyFill="1" applyBorder="1" applyAlignment="1">
      <alignment horizontal="center"/>
    </xf>
    <xf numFmtId="0" fontId="0" fillId="25" borderId="0" xfId="0" applyFill="1" applyProtection="1">
      <protection locked="0"/>
    </xf>
    <xf numFmtId="0" fontId="43" fillId="25" borderId="0" xfId="0" applyFont="1" applyFill="1" applyProtection="1">
      <protection locked="0"/>
    </xf>
    <xf numFmtId="0" fontId="45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" fillId="24" borderId="9" xfId="0" applyFont="1" applyFill="1" applyBorder="1" applyAlignment="1" applyProtection="1">
      <alignment vertical="center" wrapText="1"/>
      <protection locked="0"/>
    </xf>
    <xf numFmtId="0" fontId="0" fillId="25" borderId="0" xfId="0" applyFill="1" applyAlignment="1" applyProtection="1">
      <alignment wrapText="1"/>
      <protection locked="0"/>
    </xf>
    <xf numFmtId="0" fontId="44" fillId="25" borderId="0" xfId="0" applyFont="1" applyFill="1" applyProtection="1">
      <protection locked="0"/>
    </xf>
    <xf numFmtId="0" fontId="44" fillId="29" borderId="0" xfId="0" applyFont="1" applyFill="1" applyBorder="1" applyProtection="1">
      <protection locked="0"/>
    </xf>
    <xf numFmtId="0" fontId="43" fillId="25" borderId="0" xfId="0" applyFont="1" applyFill="1" applyAlignment="1" applyProtection="1">
      <alignment vertical="center" wrapText="1"/>
      <protection locked="0"/>
    </xf>
    <xf numFmtId="0" fontId="43" fillId="25" borderId="0" xfId="0" applyFont="1" applyFill="1" applyAlignment="1" applyProtection="1">
      <alignment horizontal="center" vertical="center" wrapText="1"/>
      <protection locked="0"/>
    </xf>
    <xf numFmtId="0" fontId="44" fillId="25" borderId="0" xfId="0" applyFont="1" applyFill="1" applyAlignment="1" applyProtection="1">
      <alignment horizontal="center" vertical="center" wrapText="1"/>
      <protection locked="0"/>
    </xf>
    <xf numFmtId="0" fontId="39" fillId="25" borderId="0" xfId="0" applyFont="1" applyFill="1" applyAlignment="1" applyProtection="1">
      <alignment vertical="center" wrapText="1"/>
      <protection locked="0"/>
    </xf>
    <xf numFmtId="0" fontId="3" fillId="24" borderId="10" xfId="32" applyFont="1" applyFill="1" applyBorder="1" applyAlignment="1" applyProtection="1">
      <alignment vertical="center" wrapText="1"/>
    </xf>
    <xf numFmtId="0" fontId="3" fillId="24" borderId="10" xfId="0" applyFont="1" applyFill="1" applyBorder="1" applyProtection="1"/>
    <xf numFmtId="0" fontId="2" fillId="26" borderId="9" xfId="0" applyFont="1" applyFill="1" applyBorder="1" applyAlignment="1" applyProtection="1">
      <alignment horizontal="center" wrapText="1"/>
    </xf>
    <xf numFmtId="0" fontId="2" fillId="25" borderId="10" xfId="0" applyFont="1" applyFill="1" applyBorder="1" applyAlignment="1" applyProtection="1">
      <alignment horizontal="center"/>
    </xf>
    <xf numFmtId="0" fontId="2" fillId="25" borderId="15" xfId="32" applyFont="1" applyFill="1" applyBorder="1" applyProtection="1"/>
    <xf numFmtId="0" fontId="2" fillId="25" borderId="23" xfId="32" applyFont="1" applyFill="1" applyBorder="1" applyAlignment="1" applyProtection="1">
      <alignment horizontal="center"/>
    </xf>
    <xf numFmtId="0" fontId="2" fillId="25" borderId="24" xfId="32" applyFont="1" applyFill="1" applyBorder="1" applyAlignment="1" applyProtection="1">
      <alignment horizontal="center"/>
    </xf>
    <xf numFmtId="0" fontId="2" fillId="25" borderId="19" xfId="32" applyFont="1" applyFill="1" applyBorder="1" applyAlignment="1" applyProtection="1">
      <alignment horizontal="center"/>
    </xf>
    <xf numFmtId="0" fontId="2" fillId="25" borderId="14" xfId="32" applyFont="1" applyFill="1" applyBorder="1" applyProtection="1"/>
    <xf numFmtId="0" fontId="2" fillId="25" borderId="17" xfId="32" applyFont="1" applyFill="1" applyBorder="1" applyAlignment="1" applyProtection="1">
      <alignment horizontal="center"/>
    </xf>
    <xf numFmtId="164" fontId="2" fillId="30" borderId="17" xfId="34" applyNumberFormat="1" applyFont="1" applyFill="1" applyBorder="1" applyAlignment="1" applyProtection="1">
      <alignment horizontal="center"/>
    </xf>
    <xf numFmtId="164" fontId="2" fillId="25" borderId="17" xfId="34" applyNumberFormat="1" applyFont="1" applyFill="1" applyBorder="1" applyAlignment="1" applyProtection="1">
      <alignment horizontal="center"/>
    </xf>
    <xf numFmtId="0" fontId="3" fillId="25" borderId="25" xfId="0" applyFont="1" applyFill="1" applyBorder="1" applyAlignment="1" applyProtection="1"/>
    <xf numFmtId="9" fontId="3" fillId="25" borderId="25" xfId="0" applyNumberFormat="1" applyFont="1" applyFill="1" applyBorder="1" applyAlignment="1" applyProtection="1"/>
    <xf numFmtId="0" fontId="3" fillId="24" borderId="10" xfId="32" applyFont="1" applyFill="1" applyBorder="1" applyProtection="1"/>
    <xf numFmtId="0" fontId="0" fillId="25" borderId="0" xfId="0" applyFill="1" applyProtection="1"/>
    <xf numFmtId="0" fontId="3" fillId="24" borderId="10" xfId="32" applyFont="1" applyFill="1" applyBorder="1" applyAlignment="1" applyProtection="1">
      <alignment horizontal="center" vertical="distributed" wrapText="1"/>
    </xf>
    <xf numFmtId="0" fontId="3" fillId="25" borderId="11" xfId="0" applyFont="1" applyFill="1" applyBorder="1" applyAlignment="1" applyProtection="1">
      <alignment horizontal="center"/>
    </xf>
    <xf numFmtId="0" fontId="3" fillId="24" borderId="12" xfId="0" applyFont="1" applyFill="1" applyBorder="1" applyAlignment="1" applyProtection="1">
      <alignment horizontal="center"/>
    </xf>
    <xf numFmtId="0" fontId="2" fillId="25" borderId="16" xfId="0" applyFont="1" applyFill="1" applyBorder="1" applyAlignment="1" applyProtection="1">
      <alignment horizontal="center"/>
    </xf>
    <xf numFmtId="0" fontId="3" fillId="25" borderId="14" xfId="0" applyFont="1" applyFill="1" applyBorder="1" applyAlignment="1" applyProtection="1">
      <alignment horizontal="center"/>
    </xf>
    <xf numFmtId="0" fontId="3" fillId="25" borderId="0" xfId="0" applyFont="1" applyFill="1" applyBorder="1" applyAlignment="1" applyProtection="1">
      <alignment horizontal="center"/>
    </xf>
    <xf numFmtId="0" fontId="3" fillId="25" borderId="12" xfId="0" applyFont="1" applyFill="1" applyBorder="1" applyAlignment="1" applyProtection="1">
      <alignment horizontal="center"/>
    </xf>
    <xf numFmtId="0" fontId="3" fillId="25" borderId="13" xfId="0" applyFont="1" applyFill="1" applyBorder="1" applyAlignment="1" applyProtection="1">
      <alignment horizontal="center"/>
    </xf>
    <xf numFmtId="0" fontId="3" fillId="25" borderId="9" xfId="0" applyFont="1" applyFill="1" applyBorder="1" applyAlignment="1" applyProtection="1"/>
    <xf numFmtId="0" fontId="43" fillId="25" borderId="0" xfId="0" applyFont="1" applyFill="1" applyProtection="1"/>
    <xf numFmtId="0" fontId="45" fillId="25" borderId="0" xfId="0" applyFont="1" applyFill="1" applyProtection="1"/>
    <xf numFmtId="0" fontId="43" fillId="0" borderId="0" xfId="0" applyFont="1" applyFill="1" applyProtection="1"/>
    <xf numFmtId="0" fontId="1" fillId="25" borderId="0" xfId="0" applyFont="1" applyFill="1" applyProtection="1"/>
    <xf numFmtId="0" fontId="42" fillId="25" borderId="0" xfId="0" applyFont="1" applyFill="1" applyProtection="1">
      <protection locked="0"/>
    </xf>
    <xf numFmtId="0" fontId="46" fillId="25" borderId="0" xfId="0" applyFont="1" applyFill="1" applyProtection="1">
      <protection locked="0"/>
    </xf>
    <xf numFmtId="0" fontId="44" fillId="25" borderId="0" xfId="0" applyFont="1" applyFill="1" applyAlignment="1" applyProtection="1">
      <alignment vertical="center" wrapText="1"/>
      <protection locked="0"/>
    </xf>
    <xf numFmtId="0" fontId="1" fillId="25" borderId="21" xfId="0" applyFont="1" applyFill="1" applyBorder="1" applyAlignment="1" applyProtection="1">
      <alignment horizontal="center" vertical="center" wrapText="1"/>
      <protection locked="0"/>
    </xf>
    <xf numFmtId="0" fontId="1" fillId="25" borderId="21" xfId="0" applyFont="1" applyFill="1" applyBorder="1" applyAlignment="1">
      <alignment horizontal="center" vertical="center" wrapText="1"/>
    </xf>
    <xf numFmtId="0" fontId="1" fillId="25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3" fillId="25" borderId="12" xfId="32" applyFont="1" applyFill="1" applyBorder="1" applyAlignment="1" applyProtection="1">
      <alignment horizontal="center"/>
    </xf>
    <xf numFmtId="0" fontId="3" fillId="25" borderId="11" xfId="32" applyFont="1" applyFill="1" applyBorder="1" applyAlignment="1" applyProtection="1">
      <alignment horizontal="center"/>
    </xf>
    <xf numFmtId="0" fontId="3" fillId="25" borderId="13" xfId="32" applyFont="1" applyFill="1" applyBorder="1" applyAlignment="1" applyProtection="1">
      <alignment horizontal="center"/>
    </xf>
    <xf numFmtId="0" fontId="1" fillId="25" borderId="0" xfId="32" applyFill="1" applyProtection="1">
      <protection locked="0"/>
    </xf>
    <xf numFmtId="0" fontId="1" fillId="25" borderId="0" xfId="32" applyFill="1" applyProtection="1"/>
    <xf numFmtId="0" fontId="43" fillId="25" borderId="0" xfId="32" applyFont="1" applyFill="1" applyProtection="1"/>
    <xf numFmtId="0" fontId="45" fillId="25" borderId="0" xfId="32" applyFont="1" applyFill="1" applyProtection="1"/>
    <xf numFmtId="0" fontId="1" fillId="25" borderId="0" xfId="32" applyFont="1" applyFill="1" applyProtection="1">
      <protection locked="0"/>
    </xf>
    <xf numFmtId="0" fontId="3" fillId="24" borderId="12" xfId="32" applyFont="1" applyFill="1" applyBorder="1" applyAlignment="1" applyProtection="1">
      <alignment horizontal="center"/>
    </xf>
    <xf numFmtId="0" fontId="1" fillId="0" borderId="16" xfId="32" applyFont="1" applyFill="1" applyBorder="1" applyAlignment="1">
      <alignment vertical="center" wrapText="1"/>
    </xf>
    <xf numFmtId="0" fontId="1" fillId="0" borderId="14" xfId="32" applyFont="1" applyFill="1" applyBorder="1" applyAlignment="1">
      <alignment vertical="center" wrapText="1"/>
    </xf>
    <xf numFmtId="0" fontId="2" fillId="25" borderId="16" xfId="32" applyFont="1" applyFill="1" applyBorder="1" applyAlignment="1" applyProtection="1">
      <alignment horizontal="center"/>
    </xf>
    <xf numFmtId="0" fontId="3" fillId="25" borderId="14" xfId="32" applyFont="1" applyFill="1" applyBorder="1" applyAlignment="1" applyProtection="1">
      <alignment horizontal="center"/>
    </xf>
    <xf numFmtId="0" fontId="3" fillId="25" borderId="0" xfId="32" applyFont="1" applyFill="1" applyBorder="1" applyAlignment="1" applyProtection="1">
      <alignment horizontal="center"/>
    </xf>
    <xf numFmtId="164" fontId="2" fillId="30" borderId="17" xfId="42" applyNumberFormat="1" applyFont="1" applyFill="1" applyBorder="1" applyAlignment="1" applyProtection="1">
      <alignment horizontal="center"/>
    </xf>
    <xf numFmtId="164" fontId="2" fillId="25" borderId="17" xfId="42" applyNumberFormat="1" applyFont="1" applyFill="1" applyBorder="1" applyAlignment="1" applyProtection="1">
      <alignment horizontal="center"/>
    </xf>
    <xf numFmtId="0" fontId="3" fillId="25" borderId="9" xfId="32" applyFont="1" applyFill="1" applyBorder="1" applyAlignment="1" applyProtection="1"/>
    <xf numFmtId="0" fontId="3" fillId="25" borderId="25" xfId="32" applyFont="1" applyFill="1" applyBorder="1" applyAlignment="1" applyProtection="1"/>
    <xf numFmtId="9" fontId="3" fillId="25" borderId="25" xfId="32" applyNumberFormat="1" applyFont="1" applyFill="1" applyBorder="1" applyAlignment="1" applyProtection="1"/>
    <xf numFmtId="0" fontId="1" fillId="0" borderId="0" xfId="32" applyFill="1" applyProtection="1">
      <protection locked="0"/>
    </xf>
    <xf numFmtId="0" fontId="43" fillId="0" borderId="0" xfId="32" applyFont="1" applyFill="1" applyProtection="1"/>
    <xf numFmtId="0" fontId="3" fillId="24" borderId="9" xfId="32" applyFont="1" applyFill="1" applyBorder="1" applyAlignment="1" applyProtection="1">
      <alignment vertical="center" wrapText="1"/>
      <protection locked="0"/>
    </xf>
    <xf numFmtId="0" fontId="1" fillId="25" borderId="0" xfId="32" applyFill="1" applyAlignment="1" applyProtection="1">
      <alignment wrapText="1"/>
      <protection locked="0"/>
    </xf>
    <xf numFmtId="0" fontId="43" fillId="25" borderId="0" xfId="32" applyFont="1" applyFill="1" applyProtection="1">
      <protection locked="0"/>
    </xf>
    <xf numFmtId="0" fontId="42" fillId="25" borderId="0" xfId="32" applyFont="1" applyFill="1" applyProtection="1">
      <protection locked="0"/>
    </xf>
    <xf numFmtId="0" fontId="44" fillId="25" borderId="0" xfId="32" applyFont="1" applyFill="1" applyProtection="1">
      <protection locked="0"/>
    </xf>
    <xf numFmtId="0" fontId="46" fillId="25" borderId="0" xfId="32" applyFont="1" applyFill="1" applyProtection="1">
      <protection locked="0"/>
    </xf>
    <xf numFmtId="0" fontId="43" fillId="25" borderId="0" xfId="32" applyFont="1" applyFill="1" applyAlignment="1" applyProtection="1">
      <alignment vertical="center" wrapText="1"/>
      <protection locked="0"/>
    </xf>
    <xf numFmtId="0" fontId="43" fillId="25" borderId="0" xfId="32" applyFont="1" applyFill="1" applyAlignment="1" applyProtection="1">
      <alignment horizontal="center" vertical="center" wrapText="1"/>
      <protection locked="0"/>
    </xf>
    <xf numFmtId="0" fontId="44" fillId="25" borderId="0" xfId="32" applyFont="1" applyFill="1" applyAlignment="1" applyProtection="1">
      <alignment horizontal="center" vertical="center" wrapText="1"/>
      <protection locked="0"/>
    </xf>
    <xf numFmtId="0" fontId="45" fillId="25" borderId="0" xfId="32" applyFont="1" applyFill="1" applyProtection="1">
      <protection locked="0"/>
    </xf>
    <xf numFmtId="0" fontId="1" fillId="25" borderId="0" xfId="32" applyFont="1" applyFill="1" applyProtection="1"/>
    <xf numFmtId="0" fontId="44" fillId="29" borderId="0" xfId="32" applyFont="1" applyFill="1" applyBorder="1" applyProtection="1">
      <protection locked="0"/>
    </xf>
    <xf numFmtId="0" fontId="44" fillId="25" borderId="0" xfId="32" applyFont="1" applyFill="1" applyAlignment="1" applyProtection="1">
      <alignment vertical="center" wrapText="1"/>
      <protection locked="0"/>
    </xf>
    <xf numFmtId="0" fontId="1" fillId="25" borderId="0" xfId="32" applyFont="1" applyFill="1" applyAlignment="1" applyProtection="1">
      <alignment vertical="center" wrapText="1"/>
      <protection locked="0"/>
    </xf>
    <xf numFmtId="0" fontId="48" fillId="0" borderId="0" xfId="0" applyFont="1" applyBorder="1" applyAlignment="1" applyProtection="1"/>
    <xf numFmtId="0" fontId="40" fillId="0" borderId="0" xfId="0" applyFont="1" applyProtection="1"/>
    <xf numFmtId="0" fontId="49" fillId="25" borderId="0" xfId="0" applyFont="1" applyFill="1" applyProtection="1"/>
    <xf numFmtId="0" fontId="48" fillId="0" borderId="0" xfId="0" applyFont="1" applyBorder="1" applyAlignment="1" applyProtection="1">
      <protection locked="0"/>
    </xf>
    <xf numFmtId="0" fontId="40" fillId="0" borderId="0" xfId="0" applyFont="1" applyBorder="1" applyProtection="1">
      <protection locked="0"/>
    </xf>
    <xf numFmtId="0" fontId="40" fillId="0" borderId="0" xfId="0" applyFont="1" applyBorder="1" applyAlignment="1" applyProtection="1">
      <protection locked="0"/>
    </xf>
    <xf numFmtId="0" fontId="40" fillId="0" borderId="0" xfId="0" applyFont="1" applyProtection="1">
      <protection locked="0"/>
    </xf>
    <xf numFmtId="0" fontId="48" fillId="0" borderId="0" xfId="0" applyFont="1" applyFill="1" applyBorder="1" applyAlignment="1" applyProtection="1"/>
    <xf numFmtId="0" fontId="40" fillId="0" borderId="0" xfId="0" applyFont="1" applyFill="1" applyProtection="1"/>
    <xf numFmtId="0" fontId="50" fillId="25" borderId="0" xfId="0" applyFont="1" applyFill="1" applyProtection="1"/>
    <xf numFmtId="0" fontId="48" fillId="0" borderId="0" xfId="0" applyFont="1" applyFill="1" applyBorder="1" applyAlignment="1" applyProtection="1">
      <protection locked="0"/>
    </xf>
    <xf numFmtId="0" fontId="40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protection locked="0"/>
    </xf>
    <xf numFmtId="0" fontId="40" fillId="0" borderId="0" xfId="0" applyFont="1" applyFill="1" applyProtection="1">
      <protection locked="0"/>
    </xf>
    <xf numFmtId="0" fontId="30" fillId="0" borderId="0" xfId="0" applyFont="1" applyFill="1" applyBorder="1" applyAlignment="1" applyProtection="1"/>
    <xf numFmtId="0" fontId="30" fillId="0" borderId="0" xfId="0" applyFont="1" applyFill="1" applyBorder="1" applyAlignment="1" applyProtection="1">
      <protection locked="0"/>
    </xf>
    <xf numFmtId="0" fontId="40" fillId="29" borderId="0" xfId="0" applyFont="1" applyFill="1" applyBorder="1" applyAlignment="1" applyProtection="1">
      <alignment horizontal="center" vertical="center"/>
    </xf>
    <xf numFmtId="0" fontId="40" fillId="29" borderId="0" xfId="0" applyFont="1" applyFill="1" applyBorder="1" applyAlignment="1" applyProtection="1"/>
    <xf numFmtId="0" fontId="35" fillId="29" borderId="0" xfId="0" applyFont="1" applyFill="1" applyBorder="1" applyAlignment="1" applyProtection="1">
      <alignment horizontal="center"/>
    </xf>
    <xf numFmtId="0" fontId="41" fillId="29" borderId="0" xfId="0" applyFont="1" applyFill="1" applyBorder="1" applyAlignment="1" applyProtection="1">
      <alignment horizontal="left"/>
    </xf>
    <xf numFmtId="0" fontId="30" fillId="29" borderId="0" xfId="0" applyFont="1" applyFill="1" applyAlignment="1" applyProtection="1">
      <alignment horizontal="center" vertical="center"/>
    </xf>
    <xf numFmtId="0" fontId="40" fillId="29" borderId="0" xfId="0" applyFont="1" applyFill="1" applyProtection="1"/>
    <xf numFmtId="0" fontId="40" fillId="29" borderId="0" xfId="0" applyFont="1" applyFill="1" applyAlignment="1" applyProtection="1">
      <alignment horizontal="center" vertical="center"/>
    </xf>
    <xf numFmtId="0" fontId="41" fillId="29" borderId="0" xfId="0" applyFont="1" applyFill="1" applyProtection="1"/>
    <xf numFmtId="0" fontId="30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  <protection locked="0"/>
    </xf>
    <xf numFmtId="0" fontId="52" fillId="31" borderId="26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  <protection locked="0"/>
    </xf>
    <xf numFmtId="0" fontId="40" fillId="32" borderId="26" xfId="0" applyFont="1" applyFill="1" applyBorder="1" applyAlignment="1" applyProtection="1">
      <alignment horizontal="center" vertical="center" wrapText="1"/>
    </xf>
    <xf numFmtId="3" fontId="41" fillId="32" borderId="26" xfId="0" applyNumberFormat="1" applyFont="1" applyFill="1" applyBorder="1" applyAlignment="1" applyProtection="1">
      <alignment horizontal="center" vertical="center" wrapText="1"/>
    </xf>
    <xf numFmtId="0" fontId="41" fillId="0" borderId="26" xfId="0" applyFont="1" applyFill="1" applyBorder="1" applyAlignment="1" applyProtection="1">
      <alignment horizontal="center" vertical="center" wrapText="1"/>
      <protection locked="0"/>
    </xf>
    <xf numFmtId="3" fontId="41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41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41" fillId="33" borderId="26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Protection="1"/>
    <xf numFmtId="1" fontId="41" fillId="0" borderId="26" xfId="43" applyNumberFormat="1" applyFont="1" applyFill="1" applyBorder="1" applyAlignment="1" applyProtection="1">
      <alignment horizontal="center" vertical="center" wrapText="1"/>
      <protection locked="0"/>
    </xf>
    <xf numFmtId="1" fontId="4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1" fillId="0" borderId="0" xfId="0" applyFont="1" applyProtection="1">
      <protection locked="0"/>
    </xf>
    <xf numFmtId="0" fontId="40" fillId="34" borderId="26" xfId="0" applyFont="1" applyFill="1" applyBorder="1" applyAlignment="1" applyProtection="1">
      <alignment horizontal="center" vertical="center" wrapText="1"/>
    </xf>
    <xf numFmtId="3" fontId="41" fillId="34" borderId="26" xfId="0" applyNumberFormat="1" applyFont="1" applyFill="1" applyBorder="1" applyAlignment="1" applyProtection="1">
      <alignment horizontal="center" vertical="center" wrapText="1"/>
      <protection locked="0"/>
    </xf>
    <xf numFmtId="0" fontId="41" fillId="34" borderId="26" xfId="0" applyFont="1" applyFill="1" applyBorder="1" applyAlignment="1" applyProtection="1">
      <alignment horizontal="center" vertical="center" wrapText="1"/>
      <protection locked="0"/>
    </xf>
    <xf numFmtId="3" fontId="41" fillId="0" borderId="26" xfId="0" applyNumberFormat="1" applyFont="1" applyFill="1" applyBorder="1" applyAlignment="1" applyProtection="1">
      <alignment horizontal="center" vertical="center" wrapText="1"/>
    </xf>
    <xf numFmtId="0" fontId="3" fillId="25" borderId="12" xfId="32" applyFont="1" applyFill="1" applyBorder="1" applyAlignment="1" applyProtection="1">
      <alignment horizontal="center"/>
    </xf>
    <xf numFmtId="0" fontId="3" fillId="25" borderId="11" xfId="32" applyFont="1" applyFill="1" applyBorder="1" applyAlignment="1" applyProtection="1">
      <alignment horizontal="center"/>
    </xf>
    <xf numFmtId="0" fontId="3" fillId="25" borderId="13" xfId="32" applyFont="1" applyFill="1" applyBorder="1" applyAlignment="1" applyProtection="1">
      <alignment horizontal="center"/>
    </xf>
    <xf numFmtId="0" fontId="2" fillId="25" borderId="24" xfId="32" applyFont="1" applyFill="1" applyBorder="1" applyAlignment="1" applyProtection="1">
      <alignment horizontal="center"/>
    </xf>
    <xf numFmtId="0" fontId="3" fillId="24" borderId="10" xfId="32" applyFont="1" applyFill="1" applyBorder="1" applyProtection="1"/>
    <xf numFmtId="0" fontId="2" fillId="26" borderId="9" xfId="32" applyFont="1" applyFill="1" applyBorder="1" applyAlignment="1" applyProtection="1">
      <alignment horizontal="center" wrapText="1"/>
    </xf>
    <xf numFmtId="0" fontId="2" fillId="25" borderId="10" xfId="32" applyFont="1" applyFill="1" applyBorder="1" applyAlignment="1" applyProtection="1">
      <alignment horizontal="center"/>
    </xf>
    <xf numFmtId="0" fontId="1" fillId="0" borderId="16" xfId="32" applyFont="1" applyFill="1" applyBorder="1" applyAlignment="1">
      <alignment vertical="center" wrapText="1"/>
    </xf>
    <xf numFmtId="0" fontId="1" fillId="0" borderId="14" xfId="32" applyFont="1" applyFill="1" applyBorder="1" applyAlignment="1">
      <alignment vertical="center" wrapText="1"/>
    </xf>
    <xf numFmtId="0" fontId="40" fillId="0" borderId="26" xfId="0" applyFont="1" applyFill="1" applyBorder="1" applyAlignment="1" applyProtection="1">
      <alignment horizontal="center" vertical="center" wrapText="1"/>
    </xf>
    <xf numFmtId="0" fontId="35" fillId="0" borderId="0" xfId="0" applyFont="1" applyProtection="1">
      <protection locked="0"/>
    </xf>
    <xf numFmtId="0" fontId="41" fillId="0" borderId="0" xfId="0" applyFont="1" applyFill="1" applyBorder="1" applyAlignment="1" applyProtection="1">
      <alignment vertical="center" wrapText="1"/>
      <protection locked="0"/>
    </xf>
    <xf numFmtId="0" fontId="3" fillId="24" borderId="12" xfId="32" applyFont="1" applyFill="1" applyBorder="1" applyAlignment="1" applyProtection="1">
      <alignment vertical="center" wrapText="1"/>
      <protection locked="0"/>
    </xf>
    <xf numFmtId="0" fontId="44" fillId="29" borderId="0" xfId="0" applyFont="1" applyFill="1" applyAlignment="1" applyProtection="1">
      <alignment horizontal="left" vertical="center"/>
      <protection locked="0"/>
    </xf>
    <xf numFmtId="0" fontId="44" fillId="29" borderId="0" xfId="0" applyFont="1" applyFill="1" applyAlignment="1" applyProtection="1">
      <alignment horizontal="left" vertical="center" wrapText="1"/>
      <protection locked="0"/>
    </xf>
    <xf numFmtId="0" fontId="30" fillId="29" borderId="0" xfId="0" applyFont="1" applyFill="1" applyProtection="1"/>
    <xf numFmtId="0" fontId="0" fillId="25" borderId="0" xfId="0" applyFill="1" applyBorder="1" applyProtection="1">
      <protection locked="0"/>
    </xf>
    <xf numFmtId="0" fontId="1" fillId="25" borderId="0" xfId="0" applyFont="1" applyFill="1" applyBorder="1" applyAlignment="1">
      <alignment horizontal="center" vertical="center" wrapText="1"/>
    </xf>
    <xf numFmtId="0" fontId="43" fillId="29" borderId="0" xfId="0" applyFont="1" applyFill="1" applyAlignment="1" applyProtection="1">
      <alignment horizontal="left" vertical="center"/>
      <protection locked="0"/>
    </xf>
    <xf numFmtId="0" fontId="43" fillId="29" borderId="0" xfId="0" applyFont="1" applyFill="1" applyAlignment="1" applyProtection="1">
      <alignment horizontal="left" vertical="center" wrapText="1"/>
      <protection locked="0"/>
    </xf>
    <xf numFmtId="0" fontId="41" fillId="36" borderId="26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0" borderId="57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4" borderId="30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distributed"/>
    </xf>
    <xf numFmtId="0" fontId="3" fillId="24" borderId="25" xfId="0" applyFont="1" applyFill="1" applyBorder="1" applyAlignment="1">
      <alignment horizontal="center" vertical="distributed"/>
    </xf>
    <xf numFmtId="0" fontId="2" fillId="0" borderId="25" xfId="0" applyFont="1" applyFill="1" applyBorder="1" applyAlignment="1">
      <alignment horizontal="center" vertical="distributed"/>
    </xf>
    <xf numFmtId="0" fontId="2" fillId="0" borderId="27" xfId="0" applyFont="1" applyFill="1" applyBorder="1" applyAlignment="1">
      <alignment horizontal="center" vertical="distributed"/>
    </xf>
    <xf numFmtId="0" fontId="1" fillId="25" borderId="9" xfId="0" applyFont="1" applyFill="1" applyBorder="1" applyAlignment="1">
      <alignment horizontal="center" wrapText="1"/>
    </xf>
    <xf numFmtId="0" fontId="1" fillId="25" borderId="25" xfId="0" applyFont="1" applyFill="1" applyBorder="1" applyAlignment="1">
      <alignment horizontal="center"/>
    </xf>
    <xf numFmtId="0" fontId="1" fillId="25" borderId="27" xfId="0" applyFont="1" applyFill="1" applyBorder="1" applyAlignment="1">
      <alignment horizontal="center"/>
    </xf>
    <xf numFmtId="0" fontId="1" fillId="25" borderId="28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1" fillId="25" borderId="2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3" fillId="25" borderId="25" xfId="0" applyFont="1" applyFill="1" applyBorder="1" applyAlignment="1">
      <alignment horizontal="center"/>
    </xf>
    <xf numFmtId="0" fontId="3" fillId="25" borderId="27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left" vertical="center" wrapText="1"/>
    </xf>
    <xf numFmtId="0" fontId="1" fillId="25" borderId="25" xfId="0" applyFont="1" applyFill="1" applyBorder="1" applyAlignment="1">
      <alignment horizontal="left" vertical="center" wrapText="1"/>
    </xf>
    <xf numFmtId="0" fontId="1" fillId="25" borderId="27" xfId="0" applyFont="1" applyFill="1" applyBorder="1" applyAlignment="1">
      <alignment horizontal="left" vertical="center" wrapText="1"/>
    </xf>
    <xf numFmtId="0" fontId="2" fillId="25" borderId="9" xfId="0" applyFont="1" applyFill="1" applyBorder="1" applyAlignment="1">
      <alignment horizontal="justify" vertical="justify" wrapText="1"/>
    </xf>
    <xf numFmtId="0" fontId="2" fillId="25" borderId="25" xfId="0" applyFont="1" applyFill="1" applyBorder="1" applyAlignment="1">
      <alignment horizontal="justify" vertical="justify" wrapText="1"/>
    </xf>
    <xf numFmtId="0" fontId="2" fillId="25" borderId="27" xfId="0" applyFont="1" applyFill="1" applyBorder="1" applyAlignment="1">
      <alignment horizontal="justify" vertical="justify" wrapText="1"/>
    </xf>
    <xf numFmtId="0" fontId="3" fillId="0" borderId="11" xfId="0" applyFont="1" applyFill="1" applyBorder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5" xfId="0" applyFont="1" applyFill="1" applyBorder="1" applyAlignment="1">
      <alignment horizontal="center"/>
    </xf>
    <xf numFmtId="0" fontId="3" fillId="24" borderId="2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1" fillId="25" borderId="25" xfId="0" applyFont="1" applyFill="1" applyBorder="1" applyAlignment="1">
      <alignment horizontal="left" vertical="center"/>
    </xf>
    <xf numFmtId="0" fontId="1" fillId="25" borderId="27" xfId="0" applyFont="1" applyFill="1" applyBorder="1" applyAlignment="1">
      <alignment horizontal="left" vertical="center"/>
    </xf>
    <xf numFmtId="0" fontId="2" fillId="25" borderId="9" xfId="0" applyFont="1" applyFill="1" applyBorder="1" applyAlignment="1">
      <alignment horizontal="center" wrapText="1"/>
    </xf>
    <xf numFmtId="0" fontId="2" fillId="25" borderId="25" xfId="0" applyFont="1" applyFill="1" applyBorder="1" applyAlignment="1">
      <alignment horizontal="center" wrapText="1"/>
    </xf>
    <xf numFmtId="0" fontId="2" fillId="25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1" fillId="25" borderId="25" xfId="0" applyFont="1" applyFill="1" applyBorder="1" applyAlignment="1">
      <alignment horizontal="center" wrapText="1"/>
    </xf>
    <xf numFmtId="0" fontId="1" fillId="25" borderId="27" xfId="0" applyFont="1" applyFill="1" applyBorder="1" applyAlignment="1">
      <alignment horizontal="center" wrapText="1"/>
    </xf>
    <xf numFmtId="0" fontId="2" fillId="27" borderId="25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2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24" borderId="46" xfId="0" applyFont="1" applyFill="1" applyBorder="1" applyAlignment="1">
      <alignment horizontal="center"/>
    </xf>
    <xf numFmtId="0" fontId="3" fillId="24" borderId="47" xfId="0" applyFont="1" applyFill="1" applyBorder="1" applyAlignment="1">
      <alignment horizontal="center"/>
    </xf>
    <xf numFmtId="0" fontId="3" fillId="24" borderId="48" xfId="0" applyFont="1" applyFill="1" applyBorder="1" applyAlignment="1">
      <alignment horizontal="center"/>
    </xf>
    <xf numFmtId="0" fontId="3" fillId="24" borderId="49" xfId="0" applyFont="1" applyFill="1" applyBorder="1" applyAlignment="1">
      <alignment horizontal="center"/>
    </xf>
    <xf numFmtId="0" fontId="3" fillId="24" borderId="50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51" xfId="0" applyFont="1" applyFill="1" applyBorder="1" applyAlignment="1">
      <alignment horizontal="center"/>
    </xf>
    <xf numFmtId="0" fontId="3" fillId="24" borderId="52" xfId="0" applyFont="1" applyFill="1" applyBorder="1" applyAlignment="1">
      <alignment horizontal="center"/>
    </xf>
    <xf numFmtId="0" fontId="2" fillId="25" borderId="42" xfId="0" applyFont="1" applyFill="1" applyBorder="1" applyAlignment="1">
      <alignment horizontal="center"/>
    </xf>
    <xf numFmtId="0" fontId="2" fillId="25" borderId="43" xfId="0" applyFont="1" applyFill="1" applyBorder="1" applyAlignment="1">
      <alignment horizontal="center"/>
    </xf>
    <xf numFmtId="0" fontId="2" fillId="25" borderId="44" xfId="0" applyFont="1" applyFill="1" applyBorder="1" applyAlignment="1">
      <alignment horizontal="center"/>
    </xf>
    <xf numFmtId="0" fontId="2" fillId="25" borderId="45" xfId="0" applyFont="1" applyFill="1" applyBorder="1" applyAlignment="1">
      <alignment horizontal="center"/>
    </xf>
    <xf numFmtId="0" fontId="2" fillId="25" borderId="38" xfId="0" applyFont="1" applyFill="1" applyBorder="1" applyAlignment="1">
      <alignment horizontal="center"/>
    </xf>
    <xf numFmtId="0" fontId="2" fillId="25" borderId="39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/>
    </xf>
    <xf numFmtId="0" fontId="2" fillId="25" borderId="4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/>
    </xf>
    <xf numFmtId="0" fontId="3" fillId="25" borderId="35" xfId="0" applyFont="1" applyFill="1" applyBorder="1" applyAlignment="1">
      <alignment horizontal="center"/>
    </xf>
    <xf numFmtId="0" fontId="3" fillId="24" borderId="36" xfId="0" applyFont="1" applyFill="1" applyBorder="1" applyAlignment="1">
      <alignment horizontal="left" vertical="center" wrapText="1"/>
    </xf>
    <xf numFmtId="0" fontId="3" fillId="24" borderId="37" xfId="0" applyFont="1" applyFill="1" applyBorder="1" applyAlignment="1">
      <alignment horizontal="left" vertical="center" wrapText="1"/>
    </xf>
    <xf numFmtId="0" fontId="3" fillId="25" borderId="0" xfId="0" applyFont="1" applyFill="1" applyBorder="1" applyAlignment="1">
      <alignment horizontal="center"/>
    </xf>
    <xf numFmtId="0" fontId="3" fillId="25" borderId="29" xfId="0" applyFont="1" applyFill="1" applyBorder="1" applyAlignment="1">
      <alignment horizontal="center"/>
    </xf>
    <xf numFmtId="0" fontId="31" fillId="25" borderId="12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25" borderId="28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29" xfId="0" applyFont="1" applyFill="1" applyBorder="1" applyAlignment="1">
      <alignment horizontal="center" vertical="center"/>
    </xf>
    <xf numFmtId="0" fontId="31" fillId="25" borderId="30" xfId="0" applyFont="1" applyFill="1" applyBorder="1" applyAlignment="1">
      <alignment horizontal="center" vertical="center"/>
    </xf>
    <xf numFmtId="0" fontId="31" fillId="25" borderId="31" xfId="0" applyFont="1" applyFill="1" applyBorder="1" applyAlignment="1">
      <alignment horizontal="center" vertical="center"/>
    </xf>
    <xf numFmtId="0" fontId="31" fillId="25" borderId="3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5" borderId="9" xfId="0" applyFont="1" applyFill="1" applyBorder="1" applyAlignment="1">
      <alignment vertical="top" wrapText="1"/>
    </xf>
    <xf numFmtId="0" fontId="1" fillId="25" borderId="25" xfId="0" applyFont="1" applyFill="1" applyBorder="1" applyAlignment="1">
      <alignment vertical="top" wrapText="1"/>
    </xf>
    <xf numFmtId="0" fontId="1" fillId="25" borderId="27" xfId="0" applyFont="1" applyFill="1" applyBorder="1" applyAlignment="1">
      <alignment vertical="top" wrapText="1"/>
    </xf>
    <xf numFmtId="0" fontId="0" fillId="0" borderId="64" xfId="0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 wrapText="1"/>
    </xf>
    <xf numFmtId="9" fontId="0" fillId="0" borderId="47" xfId="0" applyNumberFormat="1" applyBorder="1" applyAlignment="1" applyProtection="1">
      <alignment horizontal="center" vertical="center" wrapText="1"/>
      <protection locked="0"/>
    </xf>
    <xf numFmtId="9" fontId="0" fillId="0" borderId="66" xfId="0" applyNumberForma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67" xfId="0" applyBorder="1" applyAlignment="1" applyProtection="1">
      <alignment horizontal="justify" vertical="center"/>
      <protection locked="0"/>
    </xf>
    <xf numFmtId="0" fontId="0" fillId="0" borderId="68" xfId="0" applyBorder="1" applyAlignment="1" applyProtection="1">
      <alignment horizontal="justify" vertical="center"/>
      <protection locked="0"/>
    </xf>
    <xf numFmtId="0" fontId="0" fillId="0" borderId="31" xfId="0" applyBorder="1" applyAlignment="1" applyProtection="1">
      <alignment horizontal="justify" vertical="center"/>
      <protection locked="0"/>
    </xf>
    <xf numFmtId="0" fontId="0" fillId="0" borderId="69" xfId="0" applyBorder="1" applyAlignment="1" applyProtection="1">
      <alignment horizontal="justify" vertical="center"/>
      <protection locked="0"/>
    </xf>
    <xf numFmtId="0" fontId="27" fillId="0" borderId="0" xfId="0" applyFont="1" applyAlignment="1">
      <alignment horizont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5" fillId="0" borderId="73" xfId="0" applyFont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25" fillId="0" borderId="77" xfId="0" applyFon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9" xfId="0" applyBorder="1" applyAlignment="1">
      <alignment horizontal="left"/>
    </xf>
    <xf numFmtId="0" fontId="26" fillId="0" borderId="80" xfId="0" applyFont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3" xfId="0" applyBorder="1" applyAlignment="1">
      <alignment horizontal="left"/>
    </xf>
    <xf numFmtId="0" fontId="1" fillId="25" borderId="9" xfId="0" applyFont="1" applyFill="1" applyBorder="1" applyAlignment="1">
      <alignment horizontal="center" vertical="center" wrapText="1"/>
    </xf>
    <xf numFmtId="0" fontId="1" fillId="25" borderId="25" xfId="0" applyFont="1" applyFill="1" applyBorder="1" applyAlignment="1">
      <alignment horizontal="center" vertical="center"/>
    </xf>
    <xf numFmtId="0" fontId="1" fillId="25" borderId="27" xfId="0" applyFont="1" applyFill="1" applyBorder="1" applyAlignment="1">
      <alignment horizontal="center" vertical="center"/>
    </xf>
    <xf numFmtId="0" fontId="1" fillId="25" borderId="9" xfId="0" applyFont="1" applyFill="1" applyBorder="1" applyAlignment="1">
      <alignment horizontal="center" vertical="center"/>
    </xf>
    <xf numFmtId="9" fontId="2" fillId="25" borderId="9" xfId="0" applyNumberFormat="1" applyFont="1" applyFill="1" applyBorder="1" applyAlignment="1">
      <alignment horizontal="center" wrapText="1"/>
    </xf>
    <xf numFmtId="0" fontId="1" fillId="25" borderId="28" xfId="32" applyFont="1" applyFill="1" applyBorder="1" applyAlignment="1" applyProtection="1">
      <alignment horizontal="center"/>
    </xf>
    <xf numFmtId="0" fontId="1" fillId="25" borderId="0" xfId="32" applyFont="1" applyFill="1" applyBorder="1" applyAlignment="1" applyProtection="1">
      <alignment horizontal="center"/>
    </xf>
    <xf numFmtId="0" fontId="1" fillId="25" borderId="29" xfId="32" applyFont="1" applyFill="1" applyBorder="1" applyAlignment="1" applyProtection="1">
      <alignment horizontal="center"/>
    </xf>
    <xf numFmtId="0" fontId="36" fillId="0" borderId="53" xfId="0" applyFont="1" applyFill="1" applyBorder="1" applyAlignment="1" applyProtection="1">
      <alignment horizontal="center" vertical="center"/>
    </xf>
    <xf numFmtId="0" fontId="36" fillId="0" borderId="54" xfId="0" applyFont="1" applyFill="1" applyBorder="1" applyAlignment="1" applyProtection="1">
      <alignment horizontal="center" vertical="center"/>
    </xf>
    <xf numFmtId="0" fontId="36" fillId="0" borderId="55" xfId="0" applyFont="1" applyFill="1" applyBorder="1" applyAlignment="1" applyProtection="1">
      <alignment horizontal="center" vertical="center"/>
    </xf>
    <xf numFmtId="0" fontId="37" fillId="0" borderId="15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9" xfId="0" applyFont="1" applyFill="1" applyBorder="1" applyAlignment="1" applyProtection="1">
      <alignment horizontal="center" vertical="center"/>
    </xf>
    <xf numFmtId="0" fontId="38" fillId="0" borderId="56" xfId="0" applyFont="1" applyFill="1" applyBorder="1" applyAlignment="1" applyProtection="1">
      <alignment vertical="center"/>
    </xf>
    <xf numFmtId="0" fontId="38" fillId="0" borderId="23" xfId="0" applyFont="1" applyFill="1" applyBorder="1" applyAlignment="1" applyProtection="1">
      <alignment vertical="center"/>
    </xf>
    <xf numFmtId="0" fontId="38" fillId="0" borderId="19" xfId="0" applyFont="1" applyFill="1" applyBorder="1" applyAlignment="1" applyProtection="1">
      <alignment vertical="center"/>
    </xf>
    <xf numFmtId="0" fontId="37" fillId="0" borderId="16" xfId="0" applyFont="1" applyFill="1" applyBorder="1" applyAlignment="1" applyProtection="1">
      <alignment horizontal="center" vertical="center"/>
    </xf>
    <xf numFmtId="0" fontId="37" fillId="0" borderId="26" xfId="0" applyFont="1" applyFill="1" applyBorder="1" applyAlignment="1" applyProtection="1">
      <alignment horizontal="center" vertical="center"/>
    </xf>
    <xf numFmtId="0" fontId="37" fillId="0" borderId="57" xfId="0" applyFont="1" applyFill="1" applyBorder="1" applyAlignment="1" applyProtection="1">
      <alignment horizontal="center" vertical="center"/>
    </xf>
    <xf numFmtId="0" fontId="38" fillId="0" borderId="40" xfId="0" applyFont="1" applyFill="1" applyBorder="1" applyAlignment="1" applyProtection="1">
      <alignment vertical="center"/>
    </xf>
    <xf numFmtId="0" fontId="38" fillId="0" borderId="26" xfId="0" applyFont="1" applyFill="1" applyBorder="1" applyAlignment="1" applyProtection="1">
      <alignment vertical="center"/>
    </xf>
    <xf numFmtId="0" fontId="38" fillId="0" borderId="57" xfId="0" applyFont="1" applyFill="1" applyBorder="1" applyAlignment="1" applyProtection="1">
      <alignment vertical="center"/>
    </xf>
    <xf numFmtId="0" fontId="37" fillId="0" borderId="14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18" xfId="0" applyFont="1" applyFill="1" applyBorder="1" applyAlignment="1" applyProtection="1">
      <alignment horizontal="center" vertical="center"/>
    </xf>
    <xf numFmtId="0" fontId="38" fillId="0" borderId="34" xfId="0" applyFont="1" applyFill="1" applyBorder="1" applyAlignment="1" applyProtection="1">
      <alignment vertical="center"/>
    </xf>
    <xf numFmtId="0" fontId="38" fillId="0" borderId="17" xfId="0" applyFont="1" applyFill="1" applyBorder="1" applyAlignment="1" applyProtection="1">
      <alignment vertical="center"/>
    </xf>
    <xf numFmtId="0" fontId="38" fillId="0" borderId="18" xfId="0" applyFont="1" applyFill="1" applyBorder="1" applyAlignment="1" applyProtection="1">
      <alignment vertical="center"/>
    </xf>
    <xf numFmtId="0" fontId="9" fillId="24" borderId="12" xfId="0" applyFont="1" applyFill="1" applyBorder="1" applyAlignment="1" applyProtection="1">
      <alignment horizontal="center" vertical="center" wrapText="1"/>
    </xf>
    <xf numFmtId="0" fontId="9" fillId="24" borderId="11" xfId="0" applyFont="1" applyFill="1" applyBorder="1" applyAlignment="1" applyProtection="1">
      <alignment horizontal="center" vertical="center" wrapText="1"/>
    </xf>
    <xf numFmtId="0" fontId="9" fillId="24" borderId="13" xfId="0" applyFont="1" applyFill="1" applyBorder="1" applyAlignment="1" applyProtection="1">
      <alignment horizontal="center" vertical="center" wrapText="1"/>
    </xf>
    <xf numFmtId="0" fontId="9" fillId="24" borderId="30" xfId="0" applyFont="1" applyFill="1" applyBorder="1" applyAlignment="1" applyProtection="1">
      <alignment horizontal="center" vertical="center" wrapText="1"/>
    </xf>
    <xf numFmtId="0" fontId="9" fillId="24" borderId="31" xfId="0" applyFont="1" applyFill="1" applyBorder="1" applyAlignment="1" applyProtection="1">
      <alignment horizontal="center" vertical="center" wrapText="1"/>
    </xf>
    <xf numFmtId="0" fontId="9" fillId="24" borderId="32" xfId="0" applyFont="1" applyFill="1" applyBorder="1" applyAlignment="1" applyProtection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</xf>
    <xf numFmtId="0" fontId="2" fillId="0" borderId="9" xfId="32" applyFont="1" applyFill="1" applyBorder="1" applyAlignment="1" applyProtection="1">
      <alignment horizontal="center" vertical="distributed"/>
    </xf>
    <xf numFmtId="0" fontId="2" fillId="0" borderId="25" xfId="32" applyFont="1" applyFill="1" applyBorder="1" applyAlignment="1" applyProtection="1">
      <alignment horizontal="center" vertical="distributed"/>
    </xf>
    <xf numFmtId="0" fontId="2" fillId="0" borderId="27" xfId="32" applyFont="1" applyFill="1" applyBorder="1" applyAlignment="1" applyProtection="1">
      <alignment horizontal="center" vertical="distributed"/>
    </xf>
    <xf numFmtId="0" fontId="3" fillId="24" borderId="9" xfId="32" applyFont="1" applyFill="1" applyBorder="1" applyAlignment="1" applyProtection="1">
      <alignment horizontal="center" vertical="distributed"/>
    </xf>
    <xf numFmtId="0" fontId="3" fillId="24" borderId="25" xfId="32" applyFont="1" applyFill="1" applyBorder="1" applyAlignment="1" applyProtection="1">
      <alignment horizontal="center" vertical="distributed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3" fillId="25" borderId="9" xfId="32" applyFont="1" applyFill="1" applyBorder="1" applyAlignment="1" applyProtection="1">
      <alignment horizontal="center"/>
    </xf>
    <xf numFmtId="0" fontId="3" fillId="25" borderId="25" xfId="32" applyFont="1" applyFill="1" applyBorder="1" applyAlignment="1" applyProtection="1">
      <alignment horizontal="center"/>
    </xf>
    <xf numFmtId="0" fontId="3" fillId="25" borderId="27" xfId="32" applyFont="1" applyFill="1" applyBorder="1" applyAlignment="1" applyProtection="1">
      <alignment horizontal="center"/>
    </xf>
    <xf numFmtId="0" fontId="2" fillId="25" borderId="25" xfId="32" applyFont="1" applyFill="1" applyBorder="1" applyAlignment="1" applyProtection="1">
      <alignment horizontal="center"/>
    </xf>
    <xf numFmtId="0" fontId="2" fillId="25" borderId="27" xfId="32" applyFont="1" applyFill="1" applyBorder="1" applyAlignment="1" applyProtection="1">
      <alignment horizontal="center"/>
    </xf>
    <xf numFmtId="0" fontId="3" fillId="25" borderId="12" xfId="32" applyFont="1" applyFill="1" applyBorder="1" applyAlignment="1" applyProtection="1">
      <alignment horizontal="center"/>
    </xf>
    <xf numFmtId="0" fontId="3" fillId="25" borderId="11" xfId="32" applyFont="1" applyFill="1" applyBorder="1" applyAlignment="1" applyProtection="1">
      <alignment horizontal="center"/>
    </xf>
    <xf numFmtId="0" fontId="3" fillId="25" borderId="13" xfId="32" applyFont="1" applyFill="1" applyBorder="1" applyAlignment="1" applyProtection="1">
      <alignment horizontal="center"/>
    </xf>
    <xf numFmtId="0" fontId="1" fillId="0" borderId="9" xfId="32" applyFont="1" applyFill="1" applyBorder="1" applyAlignment="1" applyProtection="1">
      <alignment horizontal="center" vertical="center"/>
    </xf>
    <xf numFmtId="0" fontId="1" fillId="0" borderId="25" xfId="32" applyFont="1" applyFill="1" applyBorder="1" applyAlignment="1" applyProtection="1">
      <alignment horizontal="center" vertical="center"/>
    </xf>
    <xf numFmtId="0" fontId="1" fillId="0" borderId="27" xfId="3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/>
    </xf>
    <xf numFmtId="0" fontId="3" fillId="24" borderId="9" xfId="0" applyFont="1" applyFill="1" applyBorder="1" applyAlignment="1" applyProtection="1">
      <alignment horizontal="center"/>
    </xf>
    <xf numFmtId="0" fontId="3" fillId="24" borderId="25" xfId="0" applyFont="1" applyFill="1" applyBorder="1" applyAlignment="1" applyProtection="1">
      <alignment horizontal="center"/>
    </xf>
    <xf numFmtId="0" fontId="3" fillId="24" borderId="27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1" fillId="25" borderId="9" xfId="32" applyFont="1" applyFill="1" applyBorder="1" applyAlignment="1" applyProtection="1">
      <alignment horizontal="center" vertical="center" wrapText="1"/>
    </xf>
    <xf numFmtId="0" fontId="1" fillId="25" borderId="25" xfId="32" applyFont="1" applyFill="1" applyBorder="1" applyAlignment="1" applyProtection="1">
      <alignment horizontal="center" vertical="center"/>
    </xf>
    <xf numFmtId="0" fontId="1" fillId="25" borderId="27" xfId="32" applyFont="1" applyFill="1" applyBorder="1" applyAlignment="1" applyProtection="1">
      <alignment horizontal="center" vertical="center"/>
    </xf>
    <xf numFmtId="0" fontId="2" fillId="25" borderId="9" xfId="32" applyFont="1" applyFill="1" applyBorder="1" applyAlignment="1" applyProtection="1">
      <alignment horizontal="center" wrapText="1"/>
    </xf>
    <xf numFmtId="0" fontId="2" fillId="0" borderId="9" xfId="32" applyFont="1" applyFill="1" applyBorder="1" applyAlignment="1" applyProtection="1">
      <alignment horizontal="justify" vertical="center" wrapText="1"/>
    </xf>
    <xf numFmtId="0" fontId="1" fillId="0" borderId="25" xfId="32" applyFont="1" applyFill="1" applyBorder="1" applyAlignment="1" applyProtection="1">
      <alignment horizontal="justify" vertical="center"/>
    </xf>
    <xf numFmtId="0" fontId="1" fillId="0" borderId="27" xfId="32" applyFont="1" applyFill="1" applyBorder="1" applyAlignment="1" applyProtection="1">
      <alignment horizontal="justify" vertical="center"/>
    </xf>
    <xf numFmtId="0" fontId="3" fillId="25" borderId="9" xfId="0" applyFont="1" applyFill="1" applyBorder="1" applyAlignment="1" applyProtection="1">
      <alignment horizontal="center"/>
    </xf>
    <xf numFmtId="0" fontId="3" fillId="25" borderId="25" xfId="0" applyFont="1" applyFill="1" applyBorder="1" applyAlignment="1" applyProtection="1">
      <alignment horizontal="center"/>
    </xf>
    <xf numFmtId="0" fontId="3" fillId="25" borderId="27" xfId="0" applyFont="1" applyFill="1" applyBorder="1" applyAlignment="1" applyProtection="1">
      <alignment horizontal="center"/>
    </xf>
    <xf numFmtId="9" fontId="2" fillId="25" borderId="9" xfId="0" applyNumberFormat="1" applyFont="1" applyFill="1" applyBorder="1" applyAlignment="1" applyProtection="1">
      <alignment horizontal="center" wrapText="1"/>
    </xf>
    <xf numFmtId="0" fontId="2" fillId="25" borderId="25" xfId="0" applyFont="1" applyFill="1" applyBorder="1" applyAlignment="1" applyProtection="1">
      <alignment horizontal="center" wrapText="1"/>
    </xf>
    <xf numFmtId="0" fontId="2" fillId="25" borderId="27" xfId="0" applyFont="1" applyFill="1" applyBorder="1" applyAlignment="1" applyProtection="1">
      <alignment horizontal="center" wrapText="1"/>
    </xf>
    <xf numFmtId="0" fontId="3" fillId="0" borderId="2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2" fillId="25" borderId="9" xfId="0" applyFont="1" applyFill="1" applyBorder="1" applyAlignment="1" applyProtection="1">
      <alignment horizontal="center" wrapText="1"/>
    </xf>
    <xf numFmtId="0" fontId="2" fillId="27" borderId="25" xfId="0" applyFont="1" applyFill="1" applyBorder="1" applyAlignment="1" applyProtection="1">
      <alignment horizontal="center" wrapText="1"/>
    </xf>
    <xf numFmtId="0" fontId="2" fillId="28" borderId="9" xfId="0" applyFont="1" applyFill="1" applyBorder="1" applyAlignment="1" applyProtection="1">
      <alignment horizontal="center" vertical="center" wrapText="1"/>
    </xf>
    <xf numFmtId="0" fontId="2" fillId="28" borderId="27" xfId="0" applyFont="1" applyFill="1" applyBorder="1" applyAlignment="1" applyProtection="1">
      <alignment horizontal="center" vertical="center" wrapText="1"/>
    </xf>
    <xf numFmtId="0" fontId="3" fillId="0" borderId="12" xfId="32" applyFont="1" applyFill="1" applyBorder="1" applyAlignment="1" applyProtection="1">
      <alignment horizontal="center"/>
    </xf>
    <xf numFmtId="0" fontId="3" fillId="0" borderId="11" xfId="32" applyFont="1" applyFill="1" applyBorder="1" applyAlignment="1" applyProtection="1">
      <alignment horizontal="center"/>
    </xf>
    <xf numFmtId="0" fontId="3" fillId="0" borderId="13" xfId="32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/>
    </xf>
    <xf numFmtId="0" fontId="3" fillId="24" borderId="46" xfId="0" applyFont="1" applyFill="1" applyBorder="1" applyAlignment="1" applyProtection="1">
      <alignment horizontal="center"/>
    </xf>
    <xf numFmtId="0" fontId="3" fillId="24" borderId="47" xfId="0" applyFont="1" applyFill="1" applyBorder="1" applyAlignment="1" applyProtection="1">
      <alignment horizontal="center"/>
    </xf>
    <xf numFmtId="0" fontId="3" fillId="24" borderId="48" xfId="0" applyFont="1" applyFill="1" applyBorder="1" applyAlignment="1" applyProtection="1">
      <alignment horizontal="center"/>
    </xf>
    <xf numFmtId="0" fontId="3" fillId="24" borderId="49" xfId="0" applyFont="1" applyFill="1" applyBorder="1" applyAlignment="1" applyProtection="1">
      <alignment horizontal="center"/>
    </xf>
    <xf numFmtId="0" fontId="1" fillId="0" borderId="26" xfId="0" applyFont="1" applyFill="1" applyBorder="1" applyAlignment="1">
      <alignment horizontal="center" vertical="center" wrapText="1"/>
    </xf>
    <xf numFmtId="0" fontId="1" fillId="25" borderId="26" xfId="0" applyFont="1" applyFill="1" applyBorder="1" applyAlignment="1">
      <alignment horizontal="center" vertical="center"/>
    </xf>
    <xf numFmtId="0" fontId="1" fillId="25" borderId="26" xfId="0" applyFont="1" applyFill="1" applyBorder="1" applyAlignment="1">
      <alignment horizontal="center" vertical="center" wrapText="1"/>
    </xf>
    <xf numFmtId="0" fontId="1" fillId="25" borderId="5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vertical="center"/>
    </xf>
    <xf numFmtId="0" fontId="2" fillId="25" borderId="26" xfId="0" applyFont="1" applyFill="1" applyBorder="1" applyAlignment="1" applyProtection="1">
      <alignment horizontal="center"/>
    </xf>
    <xf numFmtId="0" fontId="2" fillId="25" borderId="57" xfId="0" applyFont="1" applyFill="1" applyBorder="1" applyAlignment="1" applyProtection="1">
      <alignment horizontal="center"/>
    </xf>
    <xf numFmtId="0" fontId="3" fillId="25" borderId="17" xfId="0" applyFont="1" applyFill="1" applyBorder="1" applyAlignment="1" applyProtection="1">
      <alignment horizontal="center"/>
    </xf>
    <xf numFmtId="0" fontId="3" fillId="25" borderId="18" xfId="0" applyFont="1" applyFill="1" applyBorder="1" applyAlignment="1" applyProtection="1">
      <alignment horizontal="center"/>
    </xf>
    <xf numFmtId="0" fontId="3" fillId="24" borderId="36" xfId="32" applyFont="1" applyFill="1" applyBorder="1" applyAlignment="1" applyProtection="1">
      <alignment horizontal="left" vertical="center" wrapText="1"/>
    </xf>
    <xf numFmtId="0" fontId="3" fillId="24" borderId="37" xfId="32" applyFont="1" applyFill="1" applyBorder="1" applyAlignment="1" applyProtection="1">
      <alignment horizontal="left" vertical="center" wrapText="1"/>
    </xf>
    <xf numFmtId="0" fontId="1" fillId="0" borderId="26" xfId="32" applyFont="1" applyFill="1" applyBorder="1" applyAlignment="1" applyProtection="1">
      <alignment horizontal="justify" vertical="center" wrapText="1"/>
      <protection locked="0"/>
    </xf>
    <xf numFmtId="0" fontId="2" fillId="25" borderId="30" xfId="32" applyFont="1" applyFill="1" applyBorder="1" applyAlignment="1" applyProtection="1">
      <alignment horizontal="center" vertical="center"/>
      <protection locked="0"/>
    </xf>
    <xf numFmtId="0" fontId="2" fillId="25" borderId="31" xfId="32" applyFont="1" applyFill="1" applyBorder="1" applyAlignment="1" applyProtection="1">
      <alignment horizontal="center" vertical="center"/>
      <protection locked="0"/>
    </xf>
    <xf numFmtId="0" fontId="2" fillId="25" borderId="32" xfId="32" applyFont="1" applyFill="1" applyBorder="1" applyAlignment="1" applyProtection="1">
      <alignment horizontal="center" vertical="center"/>
      <protection locked="0"/>
    </xf>
    <xf numFmtId="0" fontId="2" fillId="0" borderId="25" xfId="32" applyFont="1" applyFill="1" applyBorder="1" applyAlignment="1" applyProtection="1">
      <alignment horizontal="center" vertical="center" wrapText="1"/>
      <protection locked="0"/>
    </xf>
    <xf numFmtId="0" fontId="2" fillId="0" borderId="27" xfId="32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11" xfId="0" applyFont="1" applyFill="1" applyBorder="1" applyAlignment="1" applyProtection="1">
      <alignment horizontal="center" vertical="center"/>
    </xf>
    <xf numFmtId="0" fontId="31" fillId="25" borderId="13" xfId="0" applyFont="1" applyFill="1" applyBorder="1" applyAlignment="1" applyProtection="1">
      <alignment horizontal="center" vertical="center"/>
    </xf>
    <xf numFmtId="0" fontId="31" fillId="25" borderId="28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25" borderId="29" xfId="0" applyFont="1" applyFill="1" applyBorder="1" applyAlignment="1" applyProtection="1">
      <alignment horizontal="center" vertical="center"/>
    </xf>
    <xf numFmtId="0" fontId="31" fillId="25" borderId="30" xfId="0" applyFont="1" applyFill="1" applyBorder="1" applyAlignment="1" applyProtection="1">
      <alignment horizontal="center" vertical="center"/>
    </xf>
    <xf numFmtId="0" fontId="31" fillId="25" borderId="31" xfId="0" applyFont="1" applyFill="1" applyBorder="1" applyAlignment="1" applyProtection="1">
      <alignment horizontal="center" vertical="center"/>
    </xf>
    <xf numFmtId="0" fontId="31" fillId="25" borderId="3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  <protection locked="0"/>
    </xf>
    <xf numFmtId="0" fontId="3" fillId="24" borderId="36" xfId="0" applyFont="1" applyFill="1" applyBorder="1" applyAlignment="1" applyProtection="1">
      <alignment horizontal="left" vertical="center" wrapText="1"/>
      <protection locked="0"/>
    </xf>
    <xf numFmtId="0" fontId="3" fillId="24" borderId="84" xfId="0" applyFont="1" applyFill="1" applyBorder="1" applyAlignment="1" applyProtection="1">
      <alignment horizontal="left" vertical="center" wrapText="1"/>
      <protection locked="0"/>
    </xf>
    <xf numFmtId="0" fontId="3" fillId="24" borderId="28" xfId="0" applyFont="1" applyFill="1" applyBorder="1" applyAlignment="1" applyProtection="1">
      <alignment horizontal="left" vertical="center" wrapText="1"/>
      <protection locked="0"/>
    </xf>
    <xf numFmtId="0" fontId="3" fillId="24" borderId="30" xfId="0" applyFont="1" applyFill="1" applyBorder="1" applyAlignment="1" applyProtection="1">
      <alignment horizontal="left" vertical="center" wrapText="1"/>
      <protection locked="0"/>
    </xf>
    <xf numFmtId="0" fontId="2" fillId="29" borderId="12" xfId="32" applyFont="1" applyFill="1" applyBorder="1" applyAlignment="1" applyProtection="1">
      <alignment horizontal="left" vertical="top" wrapText="1"/>
      <protection locked="0"/>
    </xf>
    <xf numFmtId="0" fontId="2" fillId="29" borderId="11" xfId="32" applyFont="1" applyFill="1" applyBorder="1" applyAlignment="1" applyProtection="1">
      <alignment horizontal="left" vertical="top" wrapText="1"/>
      <protection locked="0"/>
    </xf>
    <xf numFmtId="0" fontId="2" fillId="29" borderId="13" xfId="32" applyFont="1" applyFill="1" applyBorder="1" applyAlignment="1" applyProtection="1">
      <alignment horizontal="left" vertical="top" wrapText="1"/>
      <protection locked="0"/>
    </xf>
    <xf numFmtId="0" fontId="1" fillId="0" borderId="28" xfId="32" applyFont="1" applyFill="1" applyBorder="1" applyAlignment="1" applyProtection="1">
      <alignment horizontal="justify" vertical="center" wrapText="1"/>
      <protection locked="0"/>
    </xf>
    <xf numFmtId="0" fontId="2" fillId="0" borderId="0" xfId="32" applyFont="1" applyFill="1" applyBorder="1" applyAlignment="1" applyProtection="1">
      <alignment horizontal="justify" vertical="center" wrapText="1"/>
      <protection locked="0"/>
    </xf>
    <xf numFmtId="0" fontId="2" fillId="0" borderId="29" xfId="32" applyFont="1" applyFill="1" applyBorder="1" applyAlignment="1" applyProtection="1">
      <alignment horizontal="justify" vertical="center" wrapText="1"/>
      <protection locked="0"/>
    </xf>
    <xf numFmtId="0" fontId="2" fillId="29" borderId="85" xfId="32" applyFont="1" applyFill="1" applyBorder="1" applyAlignment="1" applyProtection="1">
      <alignment horizontal="left" vertical="top" wrapText="1"/>
      <protection locked="0"/>
    </xf>
    <xf numFmtId="0" fontId="2" fillId="29" borderId="86" xfId="32" applyFont="1" applyFill="1" applyBorder="1" applyAlignment="1" applyProtection="1">
      <alignment horizontal="left" vertical="top" wrapText="1"/>
      <protection locked="0"/>
    </xf>
    <xf numFmtId="0" fontId="2" fillId="29" borderId="87" xfId="32" applyFont="1" applyFill="1" applyBorder="1" applyAlignment="1" applyProtection="1">
      <alignment horizontal="left" vertical="top" wrapText="1"/>
      <protection locked="0"/>
    </xf>
    <xf numFmtId="0" fontId="1" fillId="0" borderId="26" xfId="32" applyFont="1" applyFill="1" applyBorder="1" applyAlignment="1" applyProtection="1">
      <alignment horizontal="justify" vertical="top" wrapText="1"/>
      <protection locked="0"/>
    </xf>
    <xf numFmtId="0" fontId="2" fillId="0" borderId="26" xfId="32" applyFont="1" applyFill="1" applyBorder="1" applyAlignment="1" applyProtection="1">
      <alignment horizontal="justify" vertical="top" wrapText="1"/>
      <protection locked="0"/>
    </xf>
    <xf numFmtId="0" fontId="40" fillId="0" borderId="26" xfId="0" applyFont="1" applyBorder="1" applyAlignment="1" applyProtection="1">
      <alignment horizontal="center" vertical="center"/>
    </xf>
    <xf numFmtId="0" fontId="48" fillId="0" borderId="38" xfId="0" applyFont="1" applyBorder="1" applyAlignment="1" applyProtection="1">
      <alignment horizontal="center" vertical="center"/>
    </xf>
    <xf numFmtId="0" fontId="48" fillId="0" borderId="39" xfId="0" applyFont="1" applyBorder="1" applyAlignment="1" applyProtection="1">
      <alignment horizontal="center" vertical="center"/>
    </xf>
    <xf numFmtId="0" fontId="48" fillId="0" borderId="40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35" fillId="29" borderId="0" xfId="0" applyFont="1" applyFill="1" applyAlignment="1" applyProtection="1">
      <alignment horizontal="center"/>
    </xf>
    <xf numFmtId="0" fontId="51" fillId="31" borderId="26" xfId="0" applyFont="1" applyFill="1" applyBorder="1" applyAlignment="1" applyProtection="1">
      <alignment horizontal="center" vertical="center" wrapText="1"/>
      <protection locked="0"/>
    </xf>
    <xf numFmtId="0" fontId="52" fillId="31" borderId="26" xfId="0" applyFont="1" applyFill="1" applyBorder="1" applyAlignment="1" applyProtection="1">
      <alignment horizontal="center" vertical="center" wrapText="1"/>
      <protection locked="0"/>
    </xf>
    <xf numFmtId="0" fontId="52" fillId="31" borderId="26" xfId="0" applyFont="1" applyFill="1" applyBorder="1" applyAlignment="1" applyProtection="1">
      <alignment horizontal="center" vertical="center"/>
      <protection locked="0"/>
    </xf>
    <xf numFmtId="9" fontId="41" fillId="34" borderId="26" xfId="0" applyNumberFormat="1" applyFont="1" applyFill="1" applyBorder="1" applyAlignment="1" applyProtection="1">
      <alignment horizontal="center" vertical="center" wrapText="1"/>
    </xf>
    <xf numFmtId="0" fontId="35" fillId="34" borderId="26" xfId="0" applyFont="1" applyFill="1" applyBorder="1" applyAlignment="1" applyProtection="1">
      <alignment horizontal="left" vertical="top" wrapText="1"/>
      <protection locked="0"/>
    </xf>
    <xf numFmtId="0" fontId="41" fillId="34" borderId="26" xfId="0" applyFont="1" applyFill="1" applyBorder="1" applyAlignment="1" applyProtection="1">
      <alignment horizontal="left" vertical="top" wrapText="1"/>
      <protection locked="0"/>
    </xf>
    <xf numFmtId="9" fontId="41" fillId="32" borderId="26" xfId="0" applyNumberFormat="1" applyFont="1" applyFill="1" applyBorder="1" applyAlignment="1" applyProtection="1">
      <alignment horizontal="center" vertical="center" wrapText="1"/>
    </xf>
    <xf numFmtId="0" fontId="35" fillId="32" borderId="26" xfId="0" applyFont="1" applyFill="1" applyBorder="1" applyAlignment="1" applyProtection="1">
      <alignment horizontal="left" vertical="center" wrapText="1"/>
      <protection locked="0"/>
    </xf>
    <xf numFmtId="0" fontId="40" fillId="0" borderId="26" xfId="0" applyFont="1" applyFill="1" applyBorder="1" applyAlignment="1" applyProtection="1">
      <alignment horizontal="center" vertical="center" wrapText="1"/>
      <protection locked="0"/>
    </xf>
    <xf numFmtId="0" fontId="35" fillId="29" borderId="26" xfId="0" applyFont="1" applyFill="1" applyBorder="1" applyAlignment="1" applyProtection="1">
      <alignment horizontal="left" vertical="center" wrapText="1"/>
      <protection locked="0"/>
    </xf>
    <xf numFmtId="0" fontId="30" fillId="32" borderId="26" xfId="0" applyFont="1" applyFill="1" applyBorder="1" applyAlignment="1" applyProtection="1">
      <alignment horizontal="center" vertical="center" wrapText="1"/>
    </xf>
    <xf numFmtId="0" fontId="40" fillId="34" borderId="26" xfId="0" applyFont="1" applyFill="1" applyBorder="1" applyAlignment="1" applyProtection="1">
      <alignment horizontal="center" vertical="center" wrapText="1"/>
      <protection locked="0"/>
    </xf>
    <xf numFmtId="0" fontId="41" fillId="0" borderId="26" xfId="0" applyFont="1" applyFill="1" applyBorder="1" applyAlignment="1" applyProtection="1">
      <alignment horizontal="left" vertical="top" wrapText="1"/>
      <protection locked="0"/>
    </xf>
    <xf numFmtId="0" fontId="35" fillId="0" borderId="26" xfId="0" applyFont="1" applyFill="1" applyBorder="1" applyAlignment="1" applyProtection="1">
      <alignment horizontal="left" vertical="center" wrapText="1"/>
      <protection locked="0"/>
    </xf>
    <xf numFmtId="0" fontId="40" fillId="0" borderId="26" xfId="0" applyFont="1" applyBorder="1" applyAlignment="1" applyProtection="1">
      <alignment horizontal="center" vertical="center" wrapText="1"/>
      <protection locked="0"/>
    </xf>
    <xf numFmtId="9" fontId="41" fillId="35" borderId="26" xfId="0" applyNumberFormat="1" applyFont="1" applyFill="1" applyBorder="1" applyAlignment="1" applyProtection="1">
      <alignment horizontal="center" vertical="center" wrapText="1"/>
    </xf>
    <xf numFmtId="0" fontId="41" fillId="0" borderId="26" xfId="0" applyFont="1" applyFill="1" applyBorder="1" applyAlignment="1" applyProtection="1">
      <alignment horizontal="left" vertical="center" wrapText="1"/>
      <protection locked="0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5" xfId="32" applyFont="1" applyFill="1" applyBorder="1" applyAlignment="1" applyProtection="1">
      <alignment horizontal="center" vertical="center"/>
      <protection locked="0"/>
    </xf>
    <xf numFmtId="0" fontId="2" fillId="25" borderId="27" xfId="32" applyFont="1" applyFill="1" applyBorder="1" applyAlignment="1" applyProtection="1">
      <alignment horizontal="center" vertical="center"/>
      <protection locked="0"/>
    </xf>
    <xf numFmtId="0" fontId="2" fillId="29" borderId="26" xfId="32" applyFont="1" applyFill="1" applyBorder="1" applyAlignment="1" applyProtection="1">
      <alignment horizontal="justify" vertical="center" wrapText="1"/>
      <protection locked="0"/>
    </xf>
    <xf numFmtId="0" fontId="1" fillId="29" borderId="26" xfId="32" applyFont="1" applyFill="1" applyBorder="1" applyAlignment="1" applyProtection="1">
      <alignment horizontal="justify" vertical="center" wrapText="1"/>
      <protection locked="0"/>
    </xf>
    <xf numFmtId="0" fontId="3" fillId="24" borderId="37" xfId="0" applyFont="1" applyFill="1" applyBorder="1" applyAlignment="1" applyProtection="1">
      <alignment horizontal="left" vertical="center" wrapText="1"/>
      <protection locked="0"/>
    </xf>
    <xf numFmtId="0" fontId="3" fillId="24" borderId="9" xfId="0" applyFont="1" applyFill="1" applyBorder="1" applyAlignment="1" applyProtection="1">
      <alignment horizontal="center" vertical="center"/>
    </xf>
    <xf numFmtId="0" fontId="3" fillId="24" borderId="25" xfId="0" applyFont="1" applyFill="1" applyBorder="1" applyAlignment="1" applyProtection="1">
      <alignment horizontal="center" vertical="center"/>
    </xf>
    <xf numFmtId="0" fontId="3" fillId="24" borderId="27" xfId="0" applyFont="1" applyFill="1" applyBorder="1" applyAlignment="1" applyProtection="1">
      <alignment horizontal="center" vertical="center"/>
    </xf>
    <xf numFmtId="0" fontId="2" fillId="25" borderId="38" xfId="0" applyFont="1" applyFill="1" applyBorder="1" applyAlignment="1" applyProtection="1">
      <alignment horizontal="center"/>
    </xf>
    <xf numFmtId="0" fontId="2" fillId="25" borderId="39" xfId="0" applyFont="1" applyFill="1" applyBorder="1" applyAlignment="1" applyProtection="1">
      <alignment horizontal="center"/>
    </xf>
    <xf numFmtId="0" fontId="2" fillId="25" borderId="40" xfId="0" applyFont="1" applyFill="1" applyBorder="1" applyAlignment="1" applyProtection="1">
      <alignment horizontal="center"/>
    </xf>
    <xf numFmtId="0" fontId="2" fillId="25" borderId="41" xfId="0" applyFont="1" applyFill="1" applyBorder="1" applyAlignment="1" applyProtection="1">
      <alignment horizontal="center"/>
    </xf>
    <xf numFmtId="0" fontId="1" fillId="25" borderId="42" xfId="0" applyFont="1" applyFill="1" applyBorder="1" applyAlignment="1" applyProtection="1">
      <alignment horizontal="center" vertical="center"/>
      <protection locked="0"/>
    </xf>
    <xf numFmtId="0" fontId="1" fillId="25" borderId="43" xfId="0" applyFont="1" applyFill="1" applyBorder="1" applyAlignment="1" applyProtection="1">
      <alignment horizontal="center" vertical="center"/>
      <protection locked="0"/>
    </xf>
    <xf numFmtId="0" fontId="1" fillId="25" borderId="44" xfId="0" applyFont="1" applyFill="1" applyBorder="1" applyAlignment="1" applyProtection="1">
      <alignment horizontal="center" vertical="center"/>
      <protection locked="0"/>
    </xf>
    <xf numFmtId="0" fontId="1" fillId="25" borderId="48" xfId="0" applyFont="1" applyFill="1" applyBorder="1" applyAlignment="1" applyProtection="1">
      <alignment horizontal="center" vertical="center" wrapText="1"/>
      <protection locked="0"/>
    </xf>
    <xf numFmtId="0" fontId="1" fillId="25" borderId="11" xfId="0" applyFont="1" applyFill="1" applyBorder="1" applyAlignment="1" applyProtection="1">
      <alignment horizontal="center" vertical="center" wrapText="1"/>
      <protection locked="0"/>
    </xf>
    <xf numFmtId="0" fontId="1" fillId="25" borderId="13" xfId="0" applyFont="1" applyFill="1" applyBorder="1" applyAlignment="1" applyProtection="1">
      <alignment horizontal="center" vertical="center" wrapText="1"/>
      <protection locked="0"/>
    </xf>
    <xf numFmtId="0" fontId="1" fillId="25" borderId="38" xfId="0" applyFont="1" applyFill="1" applyBorder="1" applyAlignment="1" applyProtection="1">
      <alignment horizontal="center" vertical="center"/>
      <protection locked="0"/>
    </xf>
    <xf numFmtId="0" fontId="1" fillId="25" borderId="39" xfId="0" applyFont="1" applyFill="1" applyBorder="1" applyAlignment="1" applyProtection="1">
      <alignment horizontal="center" vertical="center"/>
      <protection locked="0"/>
    </xf>
    <xf numFmtId="0" fontId="1" fillId="25" borderId="40" xfId="0" applyFont="1" applyFill="1" applyBorder="1" applyAlignment="1" applyProtection="1">
      <alignment horizontal="center" vertical="center"/>
      <protection locked="0"/>
    </xf>
    <xf numFmtId="0" fontId="53" fillId="29" borderId="26" xfId="0" applyFont="1" applyFill="1" applyBorder="1" applyAlignment="1" applyProtection="1">
      <alignment horizontal="justify" vertical="top" wrapText="1"/>
      <protection locked="0"/>
    </xf>
    <xf numFmtId="0" fontId="54" fillId="0" borderId="26" xfId="0" applyFont="1" applyFill="1" applyBorder="1" applyAlignment="1" applyProtection="1">
      <alignment horizontal="left" vertical="center" wrapText="1"/>
      <protection locked="0"/>
    </xf>
    <xf numFmtId="0" fontId="53" fillId="0" borderId="26" xfId="0" applyFont="1" applyFill="1" applyBorder="1" applyAlignment="1" applyProtection="1">
      <alignment horizontal="left" vertical="center" wrapText="1"/>
      <protection locked="0"/>
    </xf>
    <xf numFmtId="0" fontId="1" fillId="25" borderId="0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vertical="center" wrapText="1"/>
    </xf>
    <xf numFmtId="0" fontId="1" fillId="25" borderId="88" xfId="0" applyFont="1" applyFill="1" applyBorder="1" applyAlignment="1">
      <alignment horizontal="center" vertical="center"/>
    </xf>
    <xf numFmtId="0" fontId="1" fillId="25" borderId="88" xfId="0" applyFont="1" applyFill="1" applyBorder="1" applyAlignment="1">
      <alignment horizontal="center" vertical="center" wrapText="1"/>
    </xf>
    <xf numFmtId="0" fontId="1" fillId="25" borderId="89" xfId="0" applyFont="1" applyFill="1" applyBorder="1" applyAlignment="1">
      <alignment horizontal="center" vertical="center" wrapText="1"/>
    </xf>
    <xf numFmtId="0" fontId="1" fillId="25" borderId="17" xfId="0" applyFont="1" applyFill="1" applyBorder="1" applyAlignment="1">
      <alignment horizontal="center" vertical="center" wrapText="1"/>
    </xf>
    <xf numFmtId="0" fontId="1" fillId="25" borderId="18" xfId="0" applyFont="1" applyFill="1" applyBorder="1" applyAlignment="1">
      <alignment horizontal="center" vertical="center" wrapText="1"/>
    </xf>
    <xf numFmtId="0" fontId="2" fillId="29" borderId="26" xfId="32" applyFont="1" applyFill="1" applyBorder="1" applyAlignment="1" applyProtection="1">
      <alignment horizontal="left" vertical="top" wrapText="1"/>
      <protection locked="0"/>
    </xf>
    <xf numFmtId="0" fontId="2" fillId="25" borderId="26" xfId="0" applyFont="1" applyFill="1" applyBorder="1" applyAlignment="1" applyProtection="1">
      <alignment horizontal="left" vertical="center" wrapText="1"/>
      <protection locked="0"/>
    </xf>
    <xf numFmtId="0" fontId="2" fillId="25" borderId="26" xfId="0" applyFont="1" applyFill="1" applyBorder="1" applyAlignment="1" applyProtection="1">
      <alignment horizontal="left" vertical="center"/>
      <protection locked="0"/>
    </xf>
    <xf numFmtId="0" fontId="1" fillId="0" borderId="30" xfId="32" applyFont="1" applyFill="1" applyBorder="1" applyAlignment="1" applyProtection="1">
      <alignment horizontal="justify" vertical="center" wrapText="1"/>
      <protection locked="0"/>
    </xf>
    <xf numFmtId="0" fontId="2" fillId="0" borderId="31" xfId="32" applyFont="1" applyFill="1" applyBorder="1" applyAlignment="1" applyProtection="1">
      <alignment horizontal="justify" vertical="center" wrapText="1"/>
      <protection locked="0"/>
    </xf>
    <xf numFmtId="0" fontId="2" fillId="0" borderId="32" xfId="32" applyFont="1" applyFill="1" applyBorder="1" applyAlignment="1" applyProtection="1">
      <alignment horizontal="justify" vertical="center" wrapText="1"/>
      <protection locked="0"/>
    </xf>
    <xf numFmtId="0" fontId="2" fillId="25" borderId="12" xfId="32" applyFont="1" applyFill="1" applyBorder="1" applyAlignment="1" applyProtection="1">
      <alignment horizontal="center" vertical="center"/>
      <protection locked="0"/>
    </xf>
    <xf numFmtId="0" fontId="2" fillId="25" borderId="11" xfId="32" applyFont="1" applyFill="1" applyBorder="1" applyAlignment="1" applyProtection="1">
      <alignment horizontal="center" vertical="center"/>
      <protection locked="0"/>
    </xf>
    <xf numFmtId="0" fontId="2" fillId="25" borderId="13" xfId="32" applyFont="1" applyFill="1" applyBorder="1" applyAlignment="1" applyProtection="1">
      <alignment horizontal="center" vertical="center"/>
      <protection locked="0"/>
    </xf>
    <xf numFmtId="0" fontId="2" fillId="0" borderId="26" xfId="32" applyFont="1" applyFill="1" applyBorder="1" applyAlignment="1" applyProtection="1">
      <alignment horizontal="center" vertical="center" wrapText="1"/>
      <protection locked="0"/>
    </xf>
    <xf numFmtId="0" fontId="31" fillId="25" borderId="12" xfId="32" applyFont="1" applyFill="1" applyBorder="1" applyAlignment="1" applyProtection="1">
      <alignment horizontal="center" vertical="center"/>
    </xf>
    <xf numFmtId="0" fontId="31" fillId="25" borderId="11" xfId="32" applyFont="1" applyFill="1" applyBorder="1" applyAlignment="1" applyProtection="1">
      <alignment horizontal="center" vertical="center"/>
    </xf>
    <xf numFmtId="0" fontId="31" fillId="25" borderId="13" xfId="32" applyFont="1" applyFill="1" applyBorder="1" applyAlignment="1" applyProtection="1">
      <alignment horizontal="center" vertical="center"/>
    </xf>
    <xf numFmtId="0" fontId="31" fillId="25" borderId="28" xfId="32" applyFont="1" applyFill="1" applyBorder="1" applyAlignment="1" applyProtection="1">
      <alignment horizontal="center" vertical="center"/>
    </xf>
    <xf numFmtId="0" fontId="31" fillId="25" borderId="0" xfId="32" applyFont="1" applyFill="1" applyBorder="1" applyAlignment="1" applyProtection="1">
      <alignment horizontal="center" vertical="center"/>
    </xf>
    <xf numFmtId="0" fontId="31" fillId="25" borderId="29" xfId="32" applyFont="1" applyFill="1" applyBorder="1" applyAlignment="1" applyProtection="1">
      <alignment horizontal="center" vertical="center"/>
    </xf>
    <xf numFmtId="0" fontId="31" fillId="25" borderId="30" xfId="32" applyFont="1" applyFill="1" applyBorder="1" applyAlignment="1" applyProtection="1">
      <alignment horizontal="center" vertical="center"/>
    </xf>
    <xf numFmtId="0" fontId="31" fillId="25" borderId="31" xfId="32" applyFont="1" applyFill="1" applyBorder="1" applyAlignment="1" applyProtection="1">
      <alignment horizontal="center" vertical="center"/>
    </xf>
    <xf numFmtId="0" fontId="31" fillId="25" borderId="32" xfId="32" applyFont="1" applyFill="1" applyBorder="1" applyAlignment="1" applyProtection="1">
      <alignment horizontal="center" vertical="center"/>
    </xf>
    <xf numFmtId="0" fontId="1" fillId="0" borderId="0" xfId="32" applyFont="1" applyFill="1" applyAlignment="1" applyProtection="1">
      <alignment horizontal="center"/>
      <protection locked="0"/>
    </xf>
    <xf numFmtId="0" fontId="3" fillId="24" borderId="36" xfId="32" applyFont="1" applyFill="1" applyBorder="1" applyAlignment="1" applyProtection="1">
      <alignment horizontal="left" vertical="center" wrapText="1"/>
      <protection locked="0"/>
    </xf>
    <xf numFmtId="0" fontId="3" fillId="24" borderId="84" xfId="32" applyFont="1" applyFill="1" applyBorder="1" applyAlignment="1" applyProtection="1">
      <alignment horizontal="left" vertical="center" wrapText="1"/>
      <protection locked="0"/>
    </xf>
    <xf numFmtId="0" fontId="3" fillId="24" borderId="37" xfId="32" applyFont="1" applyFill="1" applyBorder="1" applyAlignment="1" applyProtection="1">
      <alignment horizontal="left" vertical="center" wrapText="1"/>
      <protection locked="0"/>
    </xf>
    <xf numFmtId="0" fontId="3" fillId="24" borderId="9" xfId="32" applyFont="1" applyFill="1" applyBorder="1" applyAlignment="1" applyProtection="1">
      <alignment horizontal="center"/>
    </xf>
    <xf numFmtId="0" fontId="3" fillId="24" borderId="25" xfId="32" applyFont="1" applyFill="1" applyBorder="1" applyAlignment="1" applyProtection="1">
      <alignment horizontal="center"/>
    </xf>
    <xf numFmtId="0" fontId="3" fillId="24" borderId="27" xfId="32" applyFont="1" applyFill="1" applyBorder="1" applyAlignment="1" applyProtection="1">
      <alignment horizontal="center"/>
    </xf>
    <xf numFmtId="0" fontId="2" fillId="25" borderId="26" xfId="32" applyFont="1" applyFill="1" applyBorder="1" applyAlignment="1" applyProtection="1">
      <alignment horizontal="center"/>
    </xf>
    <xf numFmtId="0" fontId="2" fillId="25" borderId="57" xfId="32" applyFont="1" applyFill="1" applyBorder="1" applyAlignment="1" applyProtection="1">
      <alignment horizontal="center"/>
    </xf>
    <xf numFmtId="0" fontId="3" fillId="25" borderId="17" xfId="32" applyFont="1" applyFill="1" applyBorder="1" applyAlignment="1" applyProtection="1">
      <alignment horizontal="center"/>
    </xf>
    <xf numFmtId="0" fontId="3" fillId="25" borderId="18" xfId="32" applyFont="1" applyFill="1" applyBorder="1" applyAlignment="1" applyProtection="1">
      <alignment horizontal="center"/>
    </xf>
    <xf numFmtId="0" fontId="1" fillId="0" borderId="26" xfId="32" applyFont="1" applyFill="1" applyBorder="1" applyAlignment="1">
      <alignment horizontal="center" vertical="center" wrapText="1"/>
    </xf>
    <xf numFmtId="0" fontId="1" fillId="25" borderId="26" xfId="32" applyFont="1" applyFill="1" applyBorder="1" applyAlignment="1">
      <alignment horizontal="center" vertical="center"/>
    </xf>
    <xf numFmtId="0" fontId="1" fillId="25" borderId="26" xfId="32" applyFont="1" applyFill="1" applyBorder="1" applyAlignment="1">
      <alignment horizontal="center" vertical="center" wrapText="1"/>
    </xf>
    <xf numFmtId="0" fontId="1" fillId="25" borderId="57" xfId="32" applyFont="1" applyFill="1" applyBorder="1" applyAlignment="1">
      <alignment horizontal="center" vertical="center" wrapText="1"/>
    </xf>
    <xf numFmtId="0" fontId="1" fillId="0" borderId="17" xfId="32" applyFont="1" applyFill="1" applyBorder="1" applyAlignment="1">
      <alignment horizontal="center" vertical="center" wrapText="1"/>
    </xf>
    <xf numFmtId="0" fontId="1" fillId="25" borderId="17" xfId="32" applyFont="1" applyFill="1" applyBorder="1" applyAlignment="1">
      <alignment horizontal="center" vertical="center"/>
    </xf>
    <xf numFmtId="0" fontId="3" fillId="24" borderId="46" xfId="32" applyFont="1" applyFill="1" applyBorder="1" applyAlignment="1" applyProtection="1">
      <alignment horizontal="center"/>
    </xf>
    <xf numFmtId="0" fontId="3" fillId="24" borderId="47" xfId="32" applyFont="1" applyFill="1" applyBorder="1" applyAlignment="1" applyProtection="1">
      <alignment horizontal="center"/>
    </xf>
    <xf numFmtId="0" fontId="3" fillId="24" borderId="48" xfId="32" applyFont="1" applyFill="1" applyBorder="1" applyAlignment="1" applyProtection="1">
      <alignment horizontal="center"/>
    </xf>
    <xf numFmtId="0" fontId="3" fillId="24" borderId="49" xfId="32" applyFont="1" applyFill="1" applyBorder="1" applyAlignment="1" applyProtection="1">
      <alignment horizontal="center"/>
    </xf>
    <xf numFmtId="9" fontId="2" fillId="25" borderId="9" xfId="32" applyNumberFormat="1" applyFont="1" applyFill="1" applyBorder="1" applyAlignment="1" applyProtection="1">
      <alignment horizontal="center" wrapText="1"/>
    </xf>
    <xf numFmtId="0" fontId="2" fillId="25" borderId="25" xfId="32" applyFont="1" applyFill="1" applyBorder="1" applyAlignment="1" applyProtection="1">
      <alignment horizontal="center" wrapText="1"/>
    </xf>
    <xf numFmtId="0" fontId="2" fillId="25" borderId="27" xfId="32" applyFont="1" applyFill="1" applyBorder="1" applyAlignment="1" applyProtection="1">
      <alignment horizontal="center" wrapText="1"/>
    </xf>
    <xf numFmtId="0" fontId="3" fillId="0" borderId="28" xfId="32" applyFont="1" applyFill="1" applyBorder="1" applyAlignment="1" applyProtection="1">
      <alignment horizontal="center"/>
    </xf>
    <xf numFmtId="0" fontId="3" fillId="0" borderId="0" xfId="32" applyFont="1" applyFill="1" applyBorder="1" applyAlignment="1" applyProtection="1">
      <alignment horizontal="center"/>
    </xf>
    <xf numFmtId="0" fontId="3" fillId="0" borderId="29" xfId="32" applyFont="1" applyFill="1" applyBorder="1" applyAlignment="1" applyProtection="1">
      <alignment horizontal="center"/>
    </xf>
    <xf numFmtId="0" fontId="1" fillId="0" borderId="9" xfId="32" applyFont="1" applyFill="1" applyBorder="1" applyAlignment="1" applyProtection="1">
      <alignment horizontal="center" vertical="center" wrapText="1"/>
    </xf>
    <xf numFmtId="0" fontId="1" fillId="0" borderId="25" xfId="32" applyFont="1" applyFill="1" applyBorder="1" applyAlignment="1" applyProtection="1">
      <alignment horizontal="center" vertical="center" wrapText="1"/>
    </xf>
    <xf numFmtId="0" fontId="1" fillId="0" borderId="27" xfId="32" applyFont="1" applyFill="1" applyBorder="1" applyAlignment="1" applyProtection="1">
      <alignment horizontal="center" vertical="center" wrapText="1"/>
    </xf>
    <xf numFmtId="0" fontId="2" fillId="0" borderId="9" xfId="32" applyFont="1" applyFill="1" applyBorder="1" applyAlignment="1" applyProtection="1">
      <alignment horizontal="center" vertical="center" wrapText="1"/>
    </xf>
    <xf numFmtId="0" fontId="2" fillId="0" borderId="25" xfId="32" applyFont="1" applyFill="1" applyBorder="1" applyAlignment="1" applyProtection="1">
      <alignment horizontal="center" vertical="center" wrapText="1"/>
    </xf>
    <xf numFmtId="0" fontId="2" fillId="0" borderId="27" xfId="32" applyFont="1" applyFill="1" applyBorder="1" applyAlignment="1" applyProtection="1">
      <alignment horizontal="center" vertical="center" wrapText="1"/>
    </xf>
    <xf numFmtId="0" fontId="3" fillId="0" borderId="9" xfId="32" applyFont="1" applyFill="1" applyBorder="1" applyAlignment="1" applyProtection="1">
      <alignment horizontal="center"/>
    </xf>
    <xf numFmtId="0" fontId="3" fillId="0" borderId="25" xfId="32" applyFont="1" applyFill="1" applyBorder="1" applyAlignment="1" applyProtection="1">
      <alignment horizontal="center"/>
    </xf>
    <xf numFmtId="0" fontId="3" fillId="0" borderId="27" xfId="32" applyFont="1" applyFill="1" applyBorder="1" applyAlignment="1" applyProtection="1">
      <alignment horizontal="center"/>
    </xf>
    <xf numFmtId="0" fontId="42" fillId="0" borderId="9" xfId="32" applyFont="1" applyFill="1" applyBorder="1" applyAlignment="1" applyProtection="1">
      <alignment horizontal="center" vertical="center" wrapText="1"/>
    </xf>
    <xf numFmtId="0" fontId="42" fillId="0" borderId="25" xfId="32" applyFont="1" applyFill="1" applyBorder="1" applyAlignment="1" applyProtection="1">
      <alignment horizontal="center" vertical="center"/>
    </xf>
    <xf numFmtId="0" fontId="42" fillId="0" borderId="27" xfId="32" applyFont="1" applyFill="1" applyBorder="1" applyAlignment="1" applyProtection="1">
      <alignment horizontal="center" vertical="center"/>
    </xf>
    <xf numFmtId="0" fontId="1" fillId="25" borderId="26" xfId="32" applyFill="1" applyBorder="1" applyAlignment="1" applyProtection="1">
      <alignment horizontal="center" vertical="center"/>
      <protection locked="0"/>
    </xf>
    <xf numFmtId="0" fontId="3" fillId="24" borderId="26" xfId="32" applyFont="1" applyFill="1" applyBorder="1" applyAlignment="1" applyProtection="1">
      <alignment horizontal="center" vertical="center" wrapText="1"/>
      <protection locked="0"/>
    </xf>
    <xf numFmtId="0" fontId="36" fillId="0" borderId="53" xfId="32" applyFont="1" applyFill="1" applyBorder="1" applyAlignment="1" applyProtection="1">
      <alignment horizontal="center" vertical="center"/>
    </xf>
    <xf numFmtId="0" fontId="36" fillId="0" borderId="54" xfId="32" applyFont="1" applyFill="1" applyBorder="1" applyAlignment="1" applyProtection="1">
      <alignment horizontal="center" vertical="center"/>
    </xf>
    <xf numFmtId="0" fontId="36" fillId="0" borderId="55" xfId="32" applyFont="1" applyFill="1" applyBorder="1" applyAlignment="1" applyProtection="1">
      <alignment horizontal="center" vertical="center"/>
    </xf>
    <xf numFmtId="0" fontId="37" fillId="0" borderId="15" xfId="32" applyFont="1" applyFill="1" applyBorder="1" applyAlignment="1" applyProtection="1">
      <alignment horizontal="center" vertical="center"/>
    </xf>
    <xf numFmtId="0" fontId="37" fillId="0" borderId="23" xfId="32" applyFont="1" applyFill="1" applyBorder="1" applyAlignment="1" applyProtection="1">
      <alignment horizontal="center" vertical="center"/>
    </xf>
    <xf numFmtId="0" fontId="37" fillId="0" borderId="19" xfId="32" applyFont="1" applyFill="1" applyBorder="1" applyAlignment="1" applyProtection="1">
      <alignment horizontal="center" vertical="center"/>
    </xf>
    <xf numFmtId="0" fontId="38" fillId="0" borderId="56" xfId="32" applyFont="1" applyFill="1" applyBorder="1" applyAlignment="1" applyProtection="1">
      <alignment vertical="center"/>
    </xf>
    <xf numFmtId="0" fontId="38" fillId="0" borderId="23" xfId="32" applyFont="1" applyFill="1" applyBorder="1" applyAlignment="1" applyProtection="1">
      <alignment vertical="center"/>
    </xf>
    <xf numFmtId="0" fontId="38" fillId="0" borderId="19" xfId="32" applyFont="1" applyFill="1" applyBorder="1" applyAlignment="1" applyProtection="1">
      <alignment vertical="center"/>
    </xf>
    <xf numFmtId="0" fontId="37" fillId="0" borderId="16" xfId="32" applyFont="1" applyFill="1" applyBorder="1" applyAlignment="1" applyProtection="1">
      <alignment horizontal="center" vertical="center"/>
    </xf>
    <xf numFmtId="0" fontId="37" fillId="0" borderId="26" xfId="32" applyFont="1" applyFill="1" applyBorder="1" applyAlignment="1" applyProtection="1">
      <alignment horizontal="center" vertical="center"/>
    </xf>
    <xf numFmtId="0" fontId="37" fillId="0" borderId="57" xfId="32" applyFont="1" applyFill="1" applyBorder="1" applyAlignment="1" applyProtection="1">
      <alignment horizontal="center" vertical="center"/>
    </xf>
    <xf numFmtId="0" fontId="38" fillId="0" borderId="40" xfId="32" applyFont="1" applyFill="1" applyBorder="1" applyAlignment="1" applyProtection="1">
      <alignment vertical="center"/>
    </xf>
    <xf numFmtId="0" fontId="38" fillId="0" borderId="26" xfId="32" applyFont="1" applyFill="1" applyBorder="1" applyAlignment="1" applyProtection="1">
      <alignment vertical="center"/>
    </xf>
    <xf numFmtId="0" fontId="38" fillId="0" borderId="57" xfId="32" applyFont="1" applyFill="1" applyBorder="1" applyAlignment="1" applyProtection="1">
      <alignment vertical="center"/>
    </xf>
    <xf numFmtId="0" fontId="37" fillId="0" borderId="14" xfId="32" applyFont="1" applyFill="1" applyBorder="1" applyAlignment="1" applyProtection="1">
      <alignment horizontal="center" vertical="center"/>
    </xf>
    <xf numFmtId="0" fontId="37" fillId="0" borderId="17" xfId="32" applyFont="1" applyFill="1" applyBorder="1" applyAlignment="1" applyProtection="1">
      <alignment horizontal="center" vertical="center"/>
    </xf>
    <xf numFmtId="0" fontId="37" fillId="0" borderId="18" xfId="32" applyFont="1" applyFill="1" applyBorder="1" applyAlignment="1" applyProtection="1">
      <alignment horizontal="center" vertical="center"/>
    </xf>
    <xf numFmtId="0" fontId="38" fillId="0" borderId="34" xfId="32" applyFont="1" applyFill="1" applyBorder="1" applyAlignment="1" applyProtection="1">
      <alignment vertical="center"/>
    </xf>
    <xf numFmtId="0" fontId="38" fillId="0" borderId="17" xfId="32" applyFont="1" applyFill="1" applyBorder="1" applyAlignment="1" applyProtection="1">
      <alignment vertical="center"/>
    </xf>
    <xf numFmtId="0" fontId="38" fillId="0" borderId="18" xfId="32" applyFont="1" applyFill="1" applyBorder="1" applyAlignment="1" applyProtection="1">
      <alignment vertical="center"/>
    </xf>
    <xf numFmtId="0" fontId="9" fillId="24" borderId="12" xfId="32" applyFont="1" applyFill="1" applyBorder="1" applyAlignment="1" applyProtection="1">
      <alignment horizontal="center" vertical="center" wrapText="1"/>
    </xf>
    <xf numFmtId="0" fontId="9" fillId="24" borderId="11" xfId="32" applyFont="1" applyFill="1" applyBorder="1" applyAlignment="1" applyProtection="1">
      <alignment horizontal="center" vertical="center" wrapText="1"/>
    </xf>
    <xf numFmtId="0" fontId="9" fillId="24" borderId="13" xfId="32" applyFont="1" applyFill="1" applyBorder="1" applyAlignment="1" applyProtection="1">
      <alignment horizontal="center" vertical="center" wrapText="1"/>
    </xf>
    <xf numFmtId="0" fontId="9" fillId="24" borderId="30" xfId="32" applyFont="1" applyFill="1" applyBorder="1" applyAlignment="1" applyProtection="1">
      <alignment horizontal="center" vertical="center" wrapText="1"/>
    </xf>
    <xf numFmtId="0" fontId="9" fillId="24" borderId="31" xfId="32" applyFont="1" applyFill="1" applyBorder="1" applyAlignment="1" applyProtection="1">
      <alignment horizontal="center" vertical="center" wrapText="1"/>
    </xf>
    <xf numFmtId="0" fontId="9" fillId="24" borderId="32" xfId="32" applyFont="1" applyFill="1" applyBorder="1" applyAlignment="1" applyProtection="1">
      <alignment horizontal="center" vertical="center" wrapText="1"/>
    </xf>
    <xf numFmtId="0" fontId="3" fillId="25" borderId="0" xfId="32" applyFont="1" applyFill="1" applyAlignment="1" applyProtection="1">
      <alignment horizontal="center" vertical="center" wrapText="1"/>
    </xf>
    <xf numFmtId="0" fontId="42" fillId="0" borderId="25" xfId="32" applyFont="1" applyFill="1" applyBorder="1" applyAlignment="1" applyProtection="1">
      <alignment horizontal="center" vertical="center" wrapText="1"/>
    </xf>
    <xf numFmtId="0" fontId="42" fillId="0" borderId="27" xfId="32" applyFont="1" applyFill="1" applyBorder="1" applyAlignment="1" applyProtection="1">
      <alignment horizontal="center" vertical="center" wrapText="1"/>
    </xf>
    <xf numFmtId="0" fontId="36" fillId="0" borderId="36" xfId="32" applyFont="1" applyFill="1" applyBorder="1" applyAlignment="1" applyProtection="1">
      <alignment horizontal="center" vertical="center"/>
    </xf>
    <xf numFmtId="0" fontId="36" fillId="0" borderId="84" xfId="32" applyFont="1" applyFill="1" applyBorder="1" applyAlignment="1" applyProtection="1">
      <alignment horizontal="center" vertical="center"/>
    </xf>
    <xf numFmtId="0" fontId="36" fillId="0" borderId="37" xfId="32" applyFont="1" applyFill="1" applyBorder="1" applyAlignment="1" applyProtection="1">
      <alignment horizontal="center" vertical="center"/>
    </xf>
    <xf numFmtId="0" fontId="37" fillId="0" borderId="53" xfId="32" applyFont="1" applyFill="1" applyBorder="1" applyAlignment="1" applyProtection="1">
      <alignment horizontal="center" vertical="center"/>
    </xf>
    <xf numFmtId="0" fontId="37" fillId="0" borderId="90" xfId="32" applyFont="1" applyFill="1" applyBorder="1" applyAlignment="1" applyProtection="1">
      <alignment horizontal="center" vertical="center"/>
    </xf>
    <xf numFmtId="0" fontId="37" fillId="0" borderId="91" xfId="32" applyFont="1" applyFill="1" applyBorder="1" applyAlignment="1" applyProtection="1">
      <alignment horizontal="center" vertical="center"/>
    </xf>
    <xf numFmtId="0" fontId="38" fillId="0" borderId="53" xfId="32" applyFont="1" applyFill="1" applyBorder="1" applyAlignment="1" applyProtection="1">
      <alignment vertical="center"/>
    </xf>
    <xf numFmtId="0" fontId="38" fillId="0" borderId="90" xfId="32" applyFont="1" applyFill="1" applyBorder="1" applyAlignment="1" applyProtection="1">
      <alignment vertical="center"/>
    </xf>
    <xf numFmtId="0" fontId="38" fillId="0" borderId="91" xfId="32" applyFont="1" applyFill="1" applyBorder="1" applyAlignment="1" applyProtection="1">
      <alignment vertical="center"/>
    </xf>
    <xf numFmtId="0" fontId="37" fillId="0" borderId="54" xfId="32" applyFont="1" applyFill="1" applyBorder="1" applyAlignment="1" applyProtection="1">
      <alignment horizontal="center" vertical="center"/>
    </xf>
    <xf numFmtId="0" fontId="37" fillId="0" borderId="39" xfId="32" applyFont="1" applyFill="1" applyBorder="1" applyAlignment="1" applyProtection="1">
      <alignment horizontal="center" vertical="center"/>
    </xf>
    <xf numFmtId="0" fontId="37" fillId="0" borderId="41" xfId="32" applyFont="1" applyFill="1" applyBorder="1" applyAlignment="1" applyProtection="1">
      <alignment horizontal="center" vertical="center"/>
    </xf>
    <xf numFmtId="0" fontId="38" fillId="0" borderId="54" xfId="32" applyFont="1" applyFill="1" applyBorder="1" applyAlignment="1" applyProtection="1">
      <alignment vertical="center"/>
    </xf>
    <xf numFmtId="0" fontId="38" fillId="0" borderId="39" xfId="32" applyFont="1" applyFill="1" applyBorder="1" applyAlignment="1" applyProtection="1">
      <alignment vertical="center"/>
    </xf>
    <xf numFmtId="0" fontId="38" fillId="0" borderId="41" xfId="32" applyFont="1" applyFill="1" applyBorder="1" applyAlignment="1" applyProtection="1">
      <alignment vertical="center"/>
    </xf>
    <xf numFmtId="0" fontId="37" fillId="0" borderId="55" xfId="32" applyFont="1" applyFill="1" applyBorder="1" applyAlignment="1" applyProtection="1">
      <alignment horizontal="center" vertical="center"/>
    </xf>
    <xf numFmtId="0" fontId="37" fillId="0" borderId="33" xfId="32" applyFont="1" applyFill="1" applyBorder="1" applyAlignment="1" applyProtection="1">
      <alignment horizontal="center" vertical="center"/>
    </xf>
    <xf numFmtId="0" fontId="37" fillId="0" borderId="35" xfId="32" applyFont="1" applyFill="1" applyBorder="1" applyAlignment="1" applyProtection="1">
      <alignment horizontal="center" vertical="center"/>
    </xf>
    <xf numFmtId="0" fontId="38" fillId="0" borderId="55" xfId="32" applyFont="1" applyFill="1" applyBorder="1" applyAlignment="1" applyProtection="1">
      <alignment vertical="center"/>
    </xf>
    <xf numFmtId="0" fontId="38" fillId="0" borderId="33" xfId="32" applyFont="1" applyFill="1" applyBorder="1" applyAlignment="1" applyProtection="1">
      <alignment vertical="center"/>
    </xf>
    <xf numFmtId="0" fontId="38" fillId="0" borderId="35" xfId="32" applyFont="1" applyFill="1" applyBorder="1" applyAlignment="1" applyProtection="1">
      <alignment vertical="center"/>
    </xf>
    <xf numFmtId="0" fontId="3" fillId="25" borderId="25" xfId="32" applyFont="1" applyFill="1" applyBorder="1" applyAlignment="1" applyProtection="1">
      <alignment horizontal="center" vertical="center" wrapText="1"/>
    </xf>
    <xf numFmtId="0" fontId="3" fillId="24" borderId="27" xfId="32" applyFont="1" applyFill="1" applyBorder="1" applyAlignment="1" applyProtection="1">
      <alignment horizontal="center" vertical="distributed"/>
    </xf>
    <xf numFmtId="0" fontId="1" fillId="25" borderId="9" xfId="32" applyFont="1" applyFill="1" applyBorder="1" applyAlignment="1" applyProtection="1">
      <alignment horizontal="center"/>
    </xf>
    <xf numFmtId="0" fontId="1" fillId="25" borderId="25" xfId="32" applyFont="1" applyFill="1" applyBorder="1" applyAlignment="1" applyProtection="1">
      <alignment horizontal="center"/>
    </xf>
    <xf numFmtId="0" fontId="1" fillId="25" borderId="27" xfId="32" applyFont="1" applyFill="1" applyBorder="1" applyAlignment="1" applyProtection="1">
      <alignment horizontal="center"/>
    </xf>
    <xf numFmtId="0" fontId="2" fillId="25" borderId="38" xfId="32" applyFont="1" applyFill="1" applyBorder="1" applyAlignment="1" applyProtection="1">
      <alignment horizontal="center"/>
    </xf>
    <xf numFmtId="0" fontId="2" fillId="25" borderId="39" xfId="32" applyFont="1" applyFill="1" applyBorder="1" applyAlignment="1" applyProtection="1">
      <alignment horizontal="center"/>
    </xf>
    <xf numFmtId="0" fontId="2" fillId="25" borderId="40" xfId="32" applyFont="1" applyFill="1" applyBorder="1" applyAlignment="1" applyProtection="1">
      <alignment horizontal="center"/>
    </xf>
    <xf numFmtId="0" fontId="2" fillId="25" borderId="41" xfId="32" applyFont="1" applyFill="1" applyBorder="1" applyAlignment="1" applyProtection="1">
      <alignment horizontal="center"/>
    </xf>
    <xf numFmtId="0" fontId="3" fillId="25" borderId="22" xfId="32" applyFont="1" applyFill="1" applyBorder="1" applyAlignment="1" applyProtection="1">
      <alignment horizontal="center"/>
    </xf>
    <xf numFmtId="0" fontId="3" fillId="25" borderId="33" xfId="32" applyFont="1" applyFill="1" applyBorder="1" applyAlignment="1" applyProtection="1">
      <alignment horizontal="center"/>
    </xf>
    <xf numFmtId="0" fontId="3" fillId="25" borderId="34" xfId="32" applyFont="1" applyFill="1" applyBorder="1" applyAlignment="1" applyProtection="1">
      <alignment horizontal="center"/>
    </xf>
    <xf numFmtId="0" fontId="3" fillId="25" borderId="35" xfId="32" applyFont="1" applyFill="1" applyBorder="1" applyAlignment="1" applyProtection="1">
      <alignment horizontal="center"/>
    </xf>
    <xf numFmtId="0" fontId="1" fillId="0" borderId="92" xfId="32" applyFont="1" applyFill="1" applyBorder="1" applyAlignment="1" applyProtection="1">
      <alignment horizontal="justify" vertical="center" wrapText="1"/>
      <protection locked="0"/>
    </xf>
    <xf numFmtId="0" fontId="1" fillId="0" borderId="43" xfId="32" applyFont="1" applyFill="1" applyBorder="1" applyAlignment="1" applyProtection="1">
      <alignment horizontal="justify" vertical="center" wrapText="1"/>
      <protection locked="0"/>
    </xf>
    <xf numFmtId="0" fontId="1" fillId="0" borderId="45" xfId="32" applyFont="1" applyFill="1" applyBorder="1" applyAlignment="1" applyProtection="1">
      <alignment horizontal="justify" vertical="center" wrapText="1"/>
      <protection locked="0"/>
    </xf>
    <xf numFmtId="0" fontId="2" fillId="0" borderId="25" xfId="32" applyFont="1" applyFill="1" applyBorder="1" applyAlignment="1" applyProtection="1">
      <alignment horizontal="justify" vertical="center" wrapText="1"/>
    </xf>
    <xf numFmtId="0" fontId="2" fillId="0" borderId="27" xfId="32" applyFont="1" applyFill="1" applyBorder="1" applyAlignment="1" applyProtection="1">
      <alignment horizontal="justify" vertical="center" wrapText="1"/>
    </xf>
    <xf numFmtId="0" fontId="2" fillId="27" borderId="25" xfId="32" applyFont="1" applyFill="1" applyBorder="1" applyAlignment="1" applyProtection="1">
      <alignment horizontal="center" wrapText="1"/>
    </xf>
    <xf numFmtId="0" fontId="2" fillId="28" borderId="9" xfId="32" applyFont="1" applyFill="1" applyBorder="1" applyAlignment="1" applyProtection="1">
      <alignment horizontal="center" vertical="center" wrapText="1"/>
    </xf>
    <xf numFmtId="0" fontId="2" fillId="28" borderId="27" xfId="32" applyFont="1" applyFill="1" applyBorder="1" applyAlignment="1" applyProtection="1">
      <alignment horizontal="center" vertical="center" wrapText="1"/>
    </xf>
    <xf numFmtId="0" fontId="3" fillId="24" borderId="53" xfId="32" applyFont="1" applyFill="1" applyBorder="1" applyAlignment="1" applyProtection="1">
      <alignment horizontal="center"/>
    </xf>
    <xf numFmtId="0" fontId="3" fillId="24" borderId="90" xfId="32" applyFont="1" applyFill="1" applyBorder="1" applyAlignment="1" applyProtection="1">
      <alignment horizontal="center"/>
    </xf>
    <xf numFmtId="0" fontId="3" fillId="24" borderId="91" xfId="32" applyFont="1" applyFill="1" applyBorder="1" applyAlignment="1" applyProtection="1">
      <alignment horizontal="center"/>
    </xf>
    <xf numFmtId="0" fontId="2" fillId="25" borderId="24" xfId="32" applyFont="1" applyFill="1" applyBorder="1" applyAlignment="1" applyProtection="1">
      <alignment horizontal="center"/>
    </xf>
    <xf numFmtId="0" fontId="2" fillId="25" borderId="90" xfId="32" applyFont="1" applyFill="1" applyBorder="1" applyAlignment="1" applyProtection="1">
      <alignment horizontal="center"/>
    </xf>
    <xf numFmtId="0" fontId="2" fillId="25" borderId="56" xfId="32" applyFont="1" applyFill="1" applyBorder="1" applyAlignment="1" applyProtection="1">
      <alignment horizontal="center"/>
    </xf>
    <xf numFmtId="9" fontId="41" fillId="32" borderId="38" xfId="0" applyNumberFormat="1" applyFont="1" applyFill="1" applyBorder="1" applyAlignment="1" applyProtection="1">
      <alignment horizontal="center" vertical="center" wrapText="1"/>
    </xf>
    <xf numFmtId="9" fontId="41" fillId="0" borderId="26" xfId="0" applyNumberFormat="1" applyFont="1" applyFill="1" applyBorder="1" applyAlignment="1" applyProtection="1">
      <alignment horizontal="center" vertical="center" wrapText="1"/>
    </xf>
    <xf numFmtId="0" fontId="41" fillId="0" borderId="93" xfId="0" applyFont="1" applyFill="1" applyBorder="1" applyAlignment="1" applyProtection="1">
      <alignment horizontal="left" vertical="top" wrapText="1"/>
      <protection locked="0"/>
    </xf>
    <xf numFmtId="0" fontId="40" fillId="33" borderId="26" xfId="0" applyFont="1" applyFill="1" applyBorder="1" applyAlignment="1" applyProtection="1">
      <alignment horizontal="center" vertical="center" wrapText="1"/>
      <protection locked="0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43" builtinId="3"/>
    <cellStyle name="Neutral" xfId="31" builtinId="28" customBuiltin="1"/>
    <cellStyle name="Normal" xfId="0" builtinId="0"/>
    <cellStyle name="Normal 2" xfId="32"/>
    <cellStyle name="Notas" xfId="33" builtinId="10" customBuiltin="1"/>
    <cellStyle name="Notas 2" xfId="44"/>
    <cellStyle name="Porcentaje" xfId="34" builtinId="5"/>
    <cellStyle name="Porcentaje 2" xfId="42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34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760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87021" name="Group 1"/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58702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62388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58702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78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588045" name="Group 1"/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58804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62388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58804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4004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4004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4004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4004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498273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498273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498273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498273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505200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505200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510337" y="104775"/>
          <a:ext cx="0" cy="432906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510337" y="104775"/>
          <a:ext cx="0" cy="432906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510337" y="104775"/>
          <a:ext cx="0" cy="432906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510337" y="104775"/>
          <a:ext cx="0" cy="432906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ColWidth="11.42578125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200"/>
      <c r="C2" s="203" t="s">
        <v>56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206" t="s">
        <v>57</v>
      </c>
      <c r="O2" s="207"/>
      <c r="P2" s="208"/>
    </row>
    <row r="3" spans="1:17" ht="15.75" customHeight="1" x14ac:dyDescent="0.2">
      <c r="B3" s="201"/>
      <c r="C3" s="209" t="s">
        <v>58</v>
      </c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2" t="s">
        <v>97</v>
      </c>
      <c r="O3" s="213"/>
      <c r="P3" s="214"/>
    </row>
    <row r="4" spans="1:17" ht="15.75" customHeight="1" x14ac:dyDescent="0.2">
      <c r="B4" s="201"/>
      <c r="C4" s="209" t="s">
        <v>59</v>
      </c>
      <c r="D4" s="210"/>
      <c r="E4" s="210"/>
      <c r="F4" s="210"/>
      <c r="G4" s="210"/>
      <c r="H4" s="210"/>
      <c r="I4" s="210"/>
      <c r="J4" s="210"/>
      <c r="K4" s="210"/>
      <c r="L4" s="210"/>
      <c r="M4" s="211"/>
      <c r="N4" s="212" t="s">
        <v>62</v>
      </c>
      <c r="O4" s="213"/>
      <c r="P4" s="214"/>
    </row>
    <row r="5" spans="1:17" ht="16.5" customHeight="1" thickBot="1" x14ac:dyDescent="0.25">
      <c r="B5" s="202"/>
      <c r="C5" s="215" t="s">
        <v>60</v>
      </c>
      <c r="D5" s="216"/>
      <c r="E5" s="216"/>
      <c r="F5" s="216"/>
      <c r="G5" s="216"/>
      <c r="H5" s="216"/>
      <c r="I5" s="216"/>
      <c r="J5" s="216"/>
      <c r="K5" s="216"/>
      <c r="L5" s="216"/>
      <c r="M5" s="217"/>
      <c r="N5" s="218" t="s">
        <v>61</v>
      </c>
      <c r="O5" s="219"/>
      <c r="P5" s="220"/>
    </row>
    <row r="6" spans="1:17" ht="13.5" thickBot="1" x14ac:dyDescent="0.25"/>
    <row r="7" spans="1:17" x14ac:dyDescent="0.2">
      <c r="A7" s="32"/>
      <c r="B7" s="221" t="s">
        <v>65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3"/>
      <c r="Q7" s="32"/>
    </row>
    <row r="8" spans="1:17" ht="13.5" thickBot="1" x14ac:dyDescent="0.25">
      <c r="A8" s="32"/>
      <c r="B8" s="224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  <c r="Q8" s="32"/>
    </row>
    <row r="9" spans="1:17" ht="6.75" customHeight="1" thickBot="1" x14ac:dyDescent="0.25">
      <c r="A9" s="32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32"/>
    </row>
    <row r="10" spans="1:17" ht="26.25" customHeight="1" thickBot="1" x14ac:dyDescent="0.25">
      <c r="A10" s="32"/>
      <c r="B10" s="16" t="s">
        <v>83</v>
      </c>
      <c r="C10" s="17">
        <v>2017</v>
      </c>
      <c r="D10" s="228" t="s">
        <v>1</v>
      </c>
      <c r="E10" s="229"/>
      <c r="F10" s="229"/>
      <c r="G10" s="229"/>
      <c r="H10" s="230" t="s">
        <v>96</v>
      </c>
      <c r="I10" s="230"/>
      <c r="J10" s="230"/>
      <c r="K10" s="229" t="s">
        <v>27</v>
      </c>
      <c r="L10" s="229"/>
      <c r="M10" s="229"/>
      <c r="N10" s="229"/>
      <c r="O10" s="230" t="s">
        <v>35</v>
      </c>
      <c r="P10" s="231"/>
      <c r="Q10" s="32"/>
    </row>
    <row r="11" spans="1:17" ht="4.5" customHeight="1" thickBot="1" x14ac:dyDescent="0.25">
      <c r="A11" s="32"/>
      <c r="B11" s="235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7"/>
      <c r="Q11" s="32"/>
    </row>
    <row r="12" spans="1:17" ht="13.5" thickBot="1" x14ac:dyDescent="0.25">
      <c r="A12" s="32"/>
      <c r="B12" s="23" t="s">
        <v>0</v>
      </c>
      <c r="C12" s="238" t="s">
        <v>46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9"/>
      <c r="Q12" s="32"/>
    </row>
    <row r="13" spans="1:17" ht="4.5" customHeight="1" thickBot="1" x14ac:dyDescent="0.25">
      <c r="A13" s="32"/>
      <c r="B13" s="240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2"/>
      <c r="Q13" s="32"/>
    </row>
    <row r="14" spans="1:17" ht="13.5" thickBot="1" x14ac:dyDescent="0.25">
      <c r="A14" s="32"/>
      <c r="B14" s="23" t="s">
        <v>6</v>
      </c>
      <c r="C14" s="243" t="s">
        <v>98</v>
      </c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4"/>
      <c r="Q14" s="32"/>
    </row>
    <row r="15" spans="1:17" ht="4.5" customHeight="1" thickBot="1" x14ac:dyDescent="0.25">
      <c r="A15" s="32"/>
      <c r="B15" s="244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6"/>
      <c r="Q15" s="32"/>
    </row>
    <row r="16" spans="1:17" ht="37.5" customHeight="1" thickBot="1" x14ac:dyDescent="0.25">
      <c r="A16" s="32"/>
      <c r="B16" s="23" t="s">
        <v>25</v>
      </c>
      <c r="C16" s="247" t="s">
        <v>99</v>
      </c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9"/>
      <c r="Q16" s="32"/>
    </row>
    <row r="17" spans="1:17" ht="4.5" customHeight="1" thickBot="1" x14ac:dyDescent="0.25">
      <c r="A17" s="32"/>
      <c r="B17" s="244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6"/>
      <c r="Q17" s="32"/>
    </row>
    <row r="18" spans="1:17" ht="26.25" customHeight="1" thickBot="1" x14ac:dyDescent="0.25">
      <c r="A18" s="32"/>
      <c r="B18" s="23" t="s">
        <v>11</v>
      </c>
      <c r="C18" s="250" t="s">
        <v>114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2"/>
      <c r="Q18" s="32"/>
    </row>
    <row r="19" spans="1:17" ht="4.5" customHeight="1" thickBot="1" x14ac:dyDescent="0.25">
      <c r="A19" s="3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32"/>
    </row>
    <row r="20" spans="1:17" ht="17.25" customHeight="1" thickBot="1" x14ac:dyDescent="0.25">
      <c r="A20" s="32"/>
      <c r="B20" s="254" t="s">
        <v>26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6"/>
      <c r="Q20" s="32"/>
    </row>
    <row r="21" spans="1:17" ht="4.5" customHeight="1" thickBot="1" x14ac:dyDescent="0.25">
      <c r="A21" s="32"/>
      <c r="B21" s="257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9"/>
      <c r="Q21" s="32"/>
    </row>
    <row r="22" spans="1:17" ht="45.75" customHeight="1" thickBot="1" x14ac:dyDescent="0.25">
      <c r="A22" s="32"/>
      <c r="B22" s="23" t="s">
        <v>3</v>
      </c>
      <c r="C22" s="232" t="s">
        <v>145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4"/>
      <c r="Q22" s="32"/>
    </row>
    <row r="23" spans="1:17" ht="4.5" customHeight="1" thickBot="1" x14ac:dyDescent="0.25">
      <c r="A23" s="32"/>
      <c r="B23" s="244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6"/>
      <c r="Q23" s="32"/>
    </row>
    <row r="24" spans="1:17" ht="52.5" customHeight="1" thickBot="1" x14ac:dyDescent="0.25">
      <c r="A24" s="32"/>
      <c r="B24" s="23" t="s">
        <v>12</v>
      </c>
      <c r="C24" s="247" t="s">
        <v>146</v>
      </c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2"/>
      <c r="Q24" s="32"/>
    </row>
    <row r="25" spans="1:17" ht="4.5" customHeight="1" thickBot="1" x14ac:dyDescent="0.25">
      <c r="A25" s="32"/>
      <c r="B25" s="244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6"/>
      <c r="Q25" s="32"/>
    </row>
    <row r="26" spans="1:17" ht="13.5" customHeight="1" thickBot="1" x14ac:dyDescent="0.25">
      <c r="A26" s="32"/>
      <c r="B26" s="2" t="s">
        <v>2</v>
      </c>
      <c r="C26" s="263" t="s">
        <v>100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5"/>
      <c r="Q26" s="32"/>
    </row>
    <row r="27" spans="1:17" ht="4.5" customHeight="1" thickBot="1" x14ac:dyDescent="0.25">
      <c r="A27" s="32"/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8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32" t="s">
        <v>101</v>
      </c>
      <c r="E28" s="269"/>
      <c r="F28" s="269"/>
      <c r="G28" s="270"/>
      <c r="H28" s="271" t="s">
        <v>15</v>
      </c>
      <c r="I28" s="271"/>
      <c r="J28" s="271"/>
      <c r="K28" s="232" t="s">
        <v>102</v>
      </c>
      <c r="L28" s="269"/>
      <c r="M28" s="270"/>
      <c r="N28" s="272" t="s">
        <v>16</v>
      </c>
      <c r="O28" s="273"/>
      <c r="P28" s="33" t="s">
        <v>103</v>
      </c>
      <c r="Q28" s="32"/>
    </row>
    <row r="29" spans="1:17" ht="4.5" customHeight="1" thickBot="1" x14ac:dyDescent="0.25">
      <c r="A29" s="32"/>
      <c r="B29" s="274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75"/>
      <c r="Q29" s="32"/>
    </row>
    <row r="30" spans="1:17" ht="13.5" thickBot="1" x14ac:dyDescent="0.25">
      <c r="A30" s="32"/>
      <c r="B30" s="2" t="s">
        <v>7</v>
      </c>
      <c r="C30" s="243" t="s">
        <v>104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  <c r="Q30" s="32"/>
    </row>
    <row r="31" spans="1:17" ht="4.5" customHeight="1" thickBot="1" x14ac:dyDescent="0.25">
      <c r="A31" s="32"/>
      <c r="B31" s="244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6"/>
      <c r="Q31" s="32"/>
    </row>
    <row r="32" spans="1:17" ht="13.5" thickBot="1" x14ac:dyDescent="0.25">
      <c r="A32" s="32"/>
      <c r="B32" s="2" t="s">
        <v>4</v>
      </c>
      <c r="C32" s="260" t="s">
        <v>147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32"/>
    </row>
    <row r="33" spans="1:17" ht="4.5" customHeight="1" thickBot="1" x14ac:dyDescent="0.25">
      <c r="A33" s="32"/>
      <c r="B33" s="244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6"/>
      <c r="Q33" s="32"/>
    </row>
    <row r="34" spans="1:17" ht="13.5" thickBot="1" x14ac:dyDescent="0.25">
      <c r="A34" s="32"/>
      <c r="B34" s="2" t="s">
        <v>23</v>
      </c>
      <c r="C34" s="260" t="s">
        <v>69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9"/>
      <c r="Q34" s="32"/>
    </row>
    <row r="35" spans="1:17" ht="4.5" customHeight="1" thickBot="1" x14ac:dyDescent="0.25">
      <c r="A35" s="32"/>
      <c r="B35" s="240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2"/>
      <c r="Q35" s="32"/>
    </row>
    <row r="36" spans="1:17" ht="16.5" customHeight="1" thickBot="1" x14ac:dyDescent="0.25">
      <c r="A36" s="32"/>
      <c r="B36" s="2" t="s">
        <v>64</v>
      </c>
      <c r="C36" s="260" t="s">
        <v>69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9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76" t="s">
        <v>17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8"/>
      <c r="P38" s="279"/>
      <c r="Q38" s="32"/>
    </row>
    <row r="39" spans="1:17" ht="13.5" thickBot="1" x14ac:dyDescent="0.25">
      <c r="A39" s="32"/>
      <c r="B39" s="1" t="s">
        <v>22</v>
      </c>
      <c r="C39" s="280" t="s">
        <v>18</v>
      </c>
      <c r="D39" s="281"/>
      <c r="E39" s="281"/>
      <c r="F39" s="281"/>
      <c r="G39" s="282"/>
      <c r="H39" s="280" t="s">
        <v>7</v>
      </c>
      <c r="I39" s="281"/>
      <c r="J39" s="281"/>
      <c r="K39" s="281"/>
      <c r="L39" s="282"/>
      <c r="M39" s="280" t="s">
        <v>19</v>
      </c>
      <c r="N39" s="281"/>
      <c r="O39" s="283"/>
      <c r="P39" s="282"/>
      <c r="Q39" s="32"/>
    </row>
    <row r="40" spans="1:17" ht="12" customHeight="1" x14ac:dyDescent="0.2">
      <c r="A40" s="32"/>
      <c r="B40" s="34" t="s">
        <v>105</v>
      </c>
      <c r="C40" s="284" t="s">
        <v>106</v>
      </c>
      <c r="D40" s="285"/>
      <c r="E40" s="285"/>
      <c r="F40" s="285"/>
      <c r="G40" s="286"/>
      <c r="H40" s="284" t="s">
        <v>104</v>
      </c>
      <c r="I40" s="285"/>
      <c r="J40" s="285"/>
      <c r="K40" s="285"/>
      <c r="L40" s="286"/>
      <c r="M40" s="284" t="s">
        <v>107</v>
      </c>
      <c r="N40" s="285"/>
      <c r="O40" s="285"/>
      <c r="P40" s="287"/>
      <c r="Q40" s="32"/>
    </row>
    <row r="41" spans="1:17" ht="23.25" customHeight="1" x14ac:dyDescent="0.2">
      <c r="A41" s="32"/>
      <c r="B41" s="35" t="s">
        <v>108</v>
      </c>
      <c r="C41" s="284" t="s">
        <v>138</v>
      </c>
      <c r="D41" s="285"/>
      <c r="E41" s="285"/>
      <c r="F41" s="285"/>
      <c r="G41" s="286"/>
      <c r="H41" s="284" t="s">
        <v>104</v>
      </c>
      <c r="I41" s="285"/>
      <c r="J41" s="285"/>
      <c r="K41" s="285"/>
      <c r="L41" s="286"/>
      <c r="M41" s="284" t="s">
        <v>107</v>
      </c>
      <c r="N41" s="285"/>
      <c r="O41" s="285"/>
      <c r="P41" s="287"/>
      <c r="Q41" s="32"/>
    </row>
    <row r="42" spans="1:17" ht="13.5" customHeight="1" x14ac:dyDescent="0.2">
      <c r="A42" s="32"/>
      <c r="B42" s="12"/>
      <c r="C42" s="288"/>
      <c r="D42" s="289"/>
      <c r="E42" s="289"/>
      <c r="F42" s="289"/>
      <c r="G42" s="290"/>
      <c r="H42" s="288"/>
      <c r="I42" s="289"/>
      <c r="J42" s="289"/>
      <c r="K42" s="289"/>
      <c r="L42" s="290"/>
      <c r="M42" s="288"/>
      <c r="N42" s="289"/>
      <c r="O42" s="289"/>
      <c r="P42" s="291"/>
      <c r="Q42" s="32"/>
    </row>
    <row r="43" spans="1:17" ht="12.75" customHeight="1" x14ac:dyDescent="0.2">
      <c r="A43" s="32"/>
      <c r="B43" s="12"/>
      <c r="C43" s="288"/>
      <c r="D43" s="289"/>
      <c r="E43" s="289"/>
      <c r="F43" s="289"/>
      <c r="G43" s="290"/>
      <c r="H43" s="288"/>
      <c r="I43" s="289"/>
      <c r="J43" s="289"/>
      <c r="K43" s="289"/>
      <c r="L43" s="290"/>
      <c r="M43" s="288"/>
      <c r="N43" s="289"/>
      <c r="O43" s="289"/>
      <c r="P43" s="291"/>
      <c r="Q43" s="32"/>
    </row>
    <row r="44" spans="1:17" ht="11.25" customHeight="1" thickBot="1" x14ac:dyDescent="0.25">
      <c r="A44" s="32"/>
      <c r="B44" s="8"/>
      <c r="C44" s="294"/>
      <c r="D44" s="295"/>
      <c r="E44" s="295"/>
      <c r="F44" s="295"/>
      <c r="G44" s="296"/>
      <c r="H44" s="294"/>
      <c r="I44" s="295"/>
      <c r="J44" s="295"/>
      <c r="K44" s="295"/>
      <c r="L44" s="296"/>
      <c r="M44" s="294"/>
      <c r="N44" s="295"/>
      <c r="O44" s="295"/>
      <c r="P44" s="297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254" t="s">
        <v>8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6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298" t="s">
        <v>20</v>
      </c>
      <c r="C48" s="9" t="s">
        <v>9</v>
      </c>
      <c r="D48" s="47" t="s">
        <v>126</v>
      </c>
      <c r="E48" s="47" t="s">
        <v>127</v>
      </c>
      <c r="F48" s="47" t="s">
        <v>128</v>
      </c>
      <c r="G48" s="47" t="s">
        <v>129</v>
      </c>
      <c r="H48" s="47" t="s">
        <v>130</v>
      </c>
      <c r="I48" s="47" t="s">
        <v>131</v>
      </c>
      <c r="J48" s="47" t="s">
        <v>132</v>
      </c>
      <c r="K48" s="47" t="s">
        <v>133</v>
      </c>
      <c r="L48" s="47" t="s">
        <v>134</v>
      </c>
      <c r="M48" s="47" t="s">
        <v>135</v>
      </c>
      <c r="N48" s="47" t="s">
        <v>136</v>
      </c>
      <c r="O48" s="47" t="s">
        <v>137</v>
      </c>
      <c r="P48" s="15" t="s">
        <v>24</v>
      </c>
      <c r="Q48" s="32"/>
    </row>
    <row r="49" spans="1:17" ht="13.5" thickBot="1" x14ac:dyDescent="0.25">
      <c r="A49" s="32"/>
      <c r="B49" s="299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5">
        <f>'Registro Toma Poses '!C12</f>
        <v>0</v>
      </c>
      <c r="P49" s="14"/>
      <c r="Q49" s="32"/>
    </row>
    <row r="50" spans="1:17" ht="4.5" customHeight="1" thickBot="1" x14ac:dyDescent="0.25">
      <c r="A50" s="32"/>
      <c r="B50" s="240">
        <v>0.9</v>
      </c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1"/>
      <c r="Q50" s="32"/>
    </row>
    <row r="51" spans="1:17" ht="13.5" thickBot="1" x14ac:dyDescent="0.25">
      <c r="A51" s="32"/>
      <c r="B51" s="254" t="s">
        <v>21</v>
      </c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6"/>
      <c r="Q51" s="32"/>
    </row>
    <row r="52" spans="1:17" x14ac:dyDescent="0.2">
      <c r="A52" s="32"/>
      <c r="B52" s="302" t="s">
        <v>109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4"/>
      <c r="Q52" s="32"/>
    </row>
    <row r="53" spans="1:17" x14ac:dyDescent="0.2">
      <c r="A53" s="32"/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7"/>
      <c r="Q53" s="32"/>
    </row>
    <row r="54" spans="1:17" x14ac:dyDescent="0.2">
      <c r="A54" s="32"/>
      <c r="B54" s="305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7"/>
      <c r="Q54" s="32"/>
    </row>
    <row r="55" spans="1:17" x14ac:dyDescent="0.2">
      <c r="A55" s="32"/>
      <c r="B55" s="305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7"/>
      <c r="Q55" s="32"/>
    </row>
    <row r="56" spans="1:17" x14ac:dyDescent="0.2">
      <c r="A56" s="32"/>
      <c r="B56" s="305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7"/>
      <c r="Q56" s="32"/>
    </row>
    <row r="57" spans="1:17" x14ac:dyDescent="0.2">
      <c r="A57" s="32"/>
      <c r="B57" s="305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7"/>
      <c r="Q57" s="32"/>
    </row>
    <row r="58" spans="1:17" x14ac:dyDescent="0.2">
      <c r="A58" s="32"/>
      <c r="B58" s="305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7"/>
      <c r="Q58" s="32"/>
    </row>
    <row r="59" spans="1:17" x14ac:dyDescent="0.2">
      <c r="A59" s="32"/>
      <c r="B59" s="305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7"/>
      <c r="Q59" s="32"/>
    </row>
    <row r="60" spans="1:17" x14ac:dyDescent="0.2">
      <c r="A60" s="32"/>
      <c r="B60" s="305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7"/>
      <c r="Q60" s="32"/>
    </row>
    <row r="61" spans="1:17" x14ac:dyDescent="0.2">
      <c r="A61" s="32"/>
      <c r="B61" s="305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7"/>
      <c r="Q61" s="32"/>
    </row>
    <row r="62" spans="1:17" x14ac:dyDescent="0.2">
      <c r="A62" s="32"/>
      <c r="B62" s="305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7"/>
      <c r="Q62" s="32"/>
    </row>
    <row r="63" spans="1:17" x14ac:dyDescent="0.2">
      <c r="A63" s="32"/>
      <c r="B63" s="305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7"/>
      <c r="Q63" s="32"/>
    </row>
    <row r="64" spans="1:17" x14ac:dyDescent="0.2">
      <c r="A64" s="32"/>
      <c r="B64" s="305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7"/>
      <c r="Q64" s="32"/>
    </row>
    <row r="65" spans="1:17" x14ac:dyDescent="0.2">
      <c r="A65" s="32"/>
      <c r="B65" s="305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7"/>
      <c r="Q65" s="32"/>
    </row>
    <row r="66" spans="1:17" x14ac:dyDescent="0.2">
      <c r="A66" s="32"/>
      <c r="B66" s="305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7"/>
      <c r="Q66" s="32"/>
    </row>
    <row r="67" spans="1:17" ht="13.5" thickBot="1" x14ac:dyDescent="0.25">
      <c r="A67" s="32"/>
      <c r="B67" s="308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10"/>
      <c r="Q67" s="32"/>
    </row>
    <row r="68" spans="1:17" s="21" customFormat="1" ht="4.5" customHeight="1" thickBot="1" x14ac:dyDescent="0.25">
      <c r="A68" s="311"/>
      <c r="B68" s="311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</row>
    <row r="69" spans="1:17" ht="80.25" customHeight="1" thickBot="1" x14ac:dyDescent="0.25">
      <c r="A69" s="32"/>
      <c r="B69" s="20" t="s">
        <v>5</v>
      </c>
      <c r="C69" s="312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4"/>
      <c r="Q69" s="32"/>
    </row>
    <row r="70" spans="1:17" ht="41.25" customHeight="1" thickBot="1" x14ac:dyDescent="0.25">
      <c r="A70" s="32"/>
      <c r="B70" s="19" t="s">
        <v>63</v>
      </c>
      <c r="C70" s="260" t="s">
        <v>139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9"/>
      <c r="Q70" s="32"/>
    </row>
    <row r="71" spans="1:17" ht="27.75" customHeight="1" thickBot="1" x14ac:dyDescent="0.25">
      <c r="A71" s="32"/>
      <c r="B71" s="19" t="s">
        <v>84</v>
      </c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3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7"/>
      <c r="G120" s="37"/>
      <c r="H120" s="37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7"/>
      <c r="G121" s="37"/>
      <c r="H121" s="37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7"/>
      <c r="G122" s="37"/>
      <c r="H122" s="37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7"/>
      <c r="G123" s="37"/>
      <c r="H123" s="37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7"/>
      <c r="G124" s="37"/>
      <c r="H124" s="37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7"/>
      <c r="G125" s="37"/>
      <c r="H125" s="37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7"/>
      <c r="G126" s="37"/>
      <c r="H126" s="37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7"/>
      <c r="D127" s="37"/>
      <c r="E127" s="37"/>
      <c r="F127" s="37"/>
      <c r="G127" s="37"/>
      <c r="H127" s="37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>
      <formula1>$B$97:$B$99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C12:P12">
      <formula1>$D$97:$D$117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34:P34 C36:P36">
      <formula1>$Q$96:$Q$101</formula1>
    </dataValidation>
    <dataValidation type="list" allowBlank="1" showInputMessage="1" showErrorMessage="1" sqref="C18:P18">
      <formula1>$B$119:$B$127</formula1>
    </dataValidation>
    <dataValidation type="list" allowBlank="1" showInputMessage="1" showErrorMessage="1" sqref="C10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1"/>
  <sheetViews>
    <sheetView workbookViewId="0">
      <selection activeCell="R14" sqref="R14"/>
    </sheetView>
  </sheetViews>
  <sheetFormatPr baseColWidth="10" defaultColWidth="11.42578125" defaultRowHeight="30" customHeight="1" x14ac:dyDescent="0.2"/>
  <cols>
    <col min="1" max="1" width="26.28515625" style="173" bestFit="1" customWidth="1"/>
    <col min="2" max="2" width="26.28515625" style="140" customWidth="1"/>
    <col min="3" max="3" width="10.85546875" style="174" customWidth="1"/>
    <col min="4" max="4" width="8" style="174" bestFit="1" customWidth="1"/>
    <col min="5" max="5" width="11.5703125" style="174" customWidth="1"/>
    <col min="6" max="6" width="8" style="174" bestFit="1" customWidth="1"/>
    <col min="7" max="7" width="10.42578125" style="174" customWidth="1"/>
    <col min="8" max="8" width="8" style="174" bestFit="1" customWidth="1"/>
    <col min="9" max="9" width="11.5703125" style="174" customWidth="1"/>
    <col min="10" max="10" width="8" style="174" bestFit="1" customWidth="1"/>
    <col min="11" max="11" width="12.28515625" style="174" bestFit="1" customWidth="1"/>
    <col min="12" max="12" width="8" style="174" bestFit="1" customWidth="1"/>
    <col min="13" max="13" width="2.28515625" style="174" customWidth="1"/>
    <col min="14" max="14" width="10.7109375" style="174" customWidth="1"/>
    <col min="15" max="15" width="49.7109375" style="174" customWidth="1"/>
    <col min="16" max="18" width="11.42578125" style="135"/>
    <col min="19" max="19" width="11.42578125" style="136" hidden="1" customWidth="1"/>
    <col min="20" max="20" width="11.42578125" style="135"/>
    <col min="21" max="16384" width="11.42578125" style="140"/>
  </cols>
  <sheetData>
    <row r="1" spans="1:24" ht="30" customHeight="1" x14ac:dyDescent="0.2">
      <c r="A1" s="485"/>
      <c r="B1" s="486" t="s">
        <v>56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  <c r="N1" s="489" t="s">
        <v>57</v>
      </c>
      <c r="O1" s="490"/>
      <c r="P1" s="134"/>
      <c r="Q1" s="134"/>
      <c r="T1" s="134"/>
      <c r="U1" s="137"/>
      <c r="V1" s="137"/>
      <c r="W1" s="138"/>
      <c r="X1" s="139"/>
    </row>
    <row r="2" spans="1:24" s="147" customFormat="1" ht="30" customHeight="1" x14ac:dyDescent="0.2">
      <c r="A2" s="485"/>
      <c r="B2" s="486" t="s">
        <v>87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89" t="s">
        <v>200</v>
      </c>
      <c r="O2" s="490"/>
      <c r="P2" s="141"/>
      <c r="Q2" s="141"/>
      <c r="R2" s="142"/>
      <c r="S2" s="143">
        <v>0.8</v>
      </c>
      <c r="T2" s="141"/>
      <c r="U2" s="144"/>
      <c r="V2" s="144"/>
      <c r="W2" s="145"/>
      <c r="X2" s="146"/>
    </row>
    <row r="3" spans="1:24" s="147" customFormat="1" ht="30" customHeight="1" x14ac:dyDescent="0.2">
      <c r="A3" s="485"/>
      <c r="B3" s="486" t="s">
        <v>89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8"/>
      <c r="N3" s="489" t="s">
        <v>224</v>
      </c>
      <c r="O3" s="490"/>
      <c r="P3" s="141"/>
      <c r="Q3" s="141"/>
      <c r="R3" s="142"/>
      <c r="S3" s="143">
        <v>0.79998999999999998</v>
      </c>
      <c r="T3" s="141"/>
      <c r="U3" s="144"/>
      <c r="V3" s="144"/>
      <c r="W3" s="145"/>
      <c r="X3" s="146"/>
    </row>
    <row r="4" spans="1:24" s="147" customFormat="1" ht="30" customHeight="1" x14ac:dyDescent="0.2">
      <c r="A4" s="485"/>
      <c r="B4" s="486" t="s">
        <v>91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490" t="s">
        <v>225</v>
      </c>
      <c r="O4" s="490"/>
      <c r="P4" s="148"/>
      <c r="Q4" s="148"/>
      <c r="R4" s="142"/>
      <c r="S4" s="143">
        <v>0.65</v>
      </c>
      <c r="T4" s="148"/>
      <c r="U4" s="149"/>
      <c r="V4" s="149"/>
      <c r="W4" s="145"/>
      <c r="X4" s="146"/>
    </row>
    <row r="5" spans="1:24" s="147" customFormat="1" ht="12" x14ac:dyDescent="0.2">
      <c r="A5" s="150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48"/>
      <c r="Q5" s="148"/>
      <c r="R5" s="142"/>
      <c r="S5" s="143">
        <v>0.64999899999999999</v>
      </c>
      <c r="T5" s="148"/>
      <c r="U5" s="149"/>
      <c r="V5" s="149"/>
      <c r="W5" s="145"/>
      <c r="X5" s="146"/>
    </row>
    <row r="6" spans="1:24" s="147" customFormat="1" ht="13.5" customHeight="1" x14ac:dyDescent="0.2">
      <c r="A6" s="154" t="s">
        <v>0</v>
      </c>
      <c r="B6" s="194" t="s">
        <v>271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42"/>
      <c r="Q6" s="142"/>
      <c r="R6" s="142"/>
      <c r="S6" s="143"/>
      <c r="T6" s="142"/>
    </row>
    <row r="7" spans="1:24" s="147" customFormat="1" ht="11.25" customHeight="1" x14ac:dyDescent="0.2">
      <c r="A7" s="156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42"/>
      <c r="Q7" s="142"/>
      <c r="R7" s="142"/>
      <c r="S7" s="143"/>
      <c r="T7" s="142"/>
    </row>
    <row r="8" spans="1:24" s="159" customFormat="1" ht="30" customHeight="1" x14ac:dyDescent="0.2">
      <c r="A8" s="492" t="s">
        <v>92</v>
      </c>
      <c r="B8" s="492" t="s">
        <v>226</v>
      </c>
      <c r="C8" s="493" t="s">
        <v>204</v>
      </c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158"/>
      <c r="Q8" s="158"/>
      <c r="R8" s="158"/>
      <c r="S8" s="136"/>
      <c r="T8" s="158"/>
    </row>
    <row r="9" spans="1:24" s="162" customFormat="1" ht="30" customHeight="1" x14ac:dyDescent="0.2">
      <c r="A9" s="492"/>
      <c r="B9" s="492"/>
      <c r="C9" s="160" t="s">
        <v>227</v>
      </c>
      <c r="D9" s="160" t="s">
        <v>93</v>
      </c>
      <c r="E9" s="160" t="s">
        <v>228</v>
      </c>
      <c r="F9" s="160" t="s">
        <v>93</v>
      </c>
      <c r="G9" s="160" t="s">
        <v>229</v>
      </c>
      <c r="H9" s="160" t="s">
        <v>93</v>
      </c>
      <c r="I9" s="160" t="s">
        <v>230</v>
      </c>
      <c r="J9" s="160" t="s">
        <v>93</v>
      </c>
      <c r="K9" s="160" t="s">
        <v>24</v>
      </c>
      <c r="L9" s="160" t="s">
        <v>93</v>
      </c>
      <c r="M9" s="494" t="s">
        <v>94</v>
      </c>
      <c r="N9" s="494"/>
      <c r="O9" s="494"/>
      <c r="P9" s="161"/>
      <c r="Q9" s="161"/>
      <c r="R9" s="161"/>
      <c r="S9" s="136"/>
      <c r="T9" s="161"/>
    </row>
    <row r="10" spans="1:24" s="147" customFormat="1" ht="50.1" customHeight="1" x14ac:dyDescent="0.2">
      <c r="A10" s="502" t="s">
        <v>231</v>
      </c>
      <c r="B10" s="163" t="s">
        <v>193</v>
      </c>
      <c r="C10" s="164">
        <f>+C12+C14</f>
        <v>24</v>
      </c>
      <c r="D10" s="498">
        <f>+C10/C11</f>
        <v>1</v>
      </c>
      <c r="E10" s="164">
        <f>+E12+E14</f>
        <v>39</v>
      </c>
      <c r="F10" s="498">
        <f>+E10/E11</f>
        <v>1</v>
      </c>
      <c r="G10" s="164">
        <f>+G12+G14</f>
        <v>50</v>
      </c>
      <c r="H10" s="498">
        <f>+G10/G11</f>
        <v>1</v>
      </c>
      <c r="I10" s="164">
        <f>+I12+I14</f>
        <v>84</v>
      </c>
      <c r="J10" s="498">
        <f>+I10/I11</f>
        <v>1</v>
      </c>
      <c r="K10" s="164">
        <f t="shared" ref="K10:K15" si="0">+C10+E10+G10+I10</f>
        <v>197</v>
      </c>
      <c r="L10" s="498">
        <f>+K10/K11</f>
        <v>1</v>
      </c>
      <c r="M10" s="499" t="s">
        <v>232</v>
      </c>
      <c r="N10" s="499"/>
      <c r="O10" s="499"/>
      <c r="P10" s="142"/>
      <c r="Q10" s="142"/>
      <c r="R10" s="142"/>
      <c r="S10" s="136"/>
      <c r="T10" s="142"/>
    </row>
    <row r="11" spans="1:24" s="147" customFormat="1" ht="50.1" customHeight="1" x14ac:dyDescent="0.2">
      <c r="A11" s="502"/>
      <c r="B11" s="163" t="s">
        <v>194</v>
      </c>
      <c r="C11" s="164">
        <f>+C13+C15</f>
        <v>24</v>
      </c>
      <c r="D11" s="498"/>
      <c r="E11" s="164">
        <f>+E13+E15</f>
        <v>39</v>
      </c>
      <c r="F11" s="498"/>
      <c r="G11" s="164">
        <f>+G13+G15</f>
        <v>50</v>
      </c>
      <c r="H11" s="498"/>
      <c r="I11" s="164">
        <f>+I13+I15</f>
        <v>84</v>
      </c>
      <c r="J11" s="498"/>
      <c r="K11" s="164">
        <f t="shared" si="0"/>
        <v>197</v>
      </c>
      <c r="L11" s="498"/>
      <c r="M11" s="499"/>
      <c r="N11" s="499"/>
      <c r="O11" s="499"/>
      <c r="P11" s="142"/>
      <c r="Q11" s="142"/>
      <c r="R11" s="142"/>
      <c r="S11" s="136"/>
      <c r="T11" s="142"/>
    </row>
    <row r="12" spans="1:24" s="147" customFormat="1" ht="88.9" customHeight="1" x14ac:dyDescent="0.2">
      <c r="A12" s="500" t="s">
        <v>241</v>
      </c>
      <c r="B12" s="163" t="s">
        <v>193</v>
      </c>
      <c r="C12" s="165">
        <v>10</v>
      </c>
      <c r="D12" s="498">
        <f>+C12/C13</f>
        <v>1</v>
      </c>
      <c r="E12" s="165">
        <v>20</v>
      </c>
      <c r="F12" s="498">
        <f>+E12/E13</f>
        <v>1</v>
      </c>
      <c r="G12" s="165">
        <v>30</v>
      </c>
      <c r="H12" s="498">
        <f>+G12/G13</f>
        <v>1</v>
      </c>
      <c r="I12" s="165">
        <v>51</v>
      </c>
      <c r="J12" s="498">
        <f>+I12/I13</f>
        <v>1</v>
      </c>
      <c r="K12" s="164">
        <f t="shared" si="0"/>
        <v>111</v>
      </c>
      <c r="L12" s="498">
        <f>+K12/K13</f>
        <v>1</v>
      </c>
      <c r="M12" s="531" t="s">
        <v>314</v>
      </c>
      <c r="N12" s="531"/>
      <c r="O12" s="531"/>
      <c r="P12" s="142"/>
      <c r="Q12" s="142"/>
      <c r="R12" s="142"/>
      <c r="S12" s="136"/>
      <c r="T12" s="142"/>
    </row>
    <row r="13" spans="1:24" s="147" customFormat="1" ht="88.9" customHeight="1" x14ac:dyDescent="0.2">
      <c r="A13" s="500"/>
      <c r="B13" s="163" t="s">
        <v>194</v>
      </c>
      <c r="C13" s="165">
        <v>10</v>
      </c>
      <c r="D13" s="498"/>
      <c r="E13" s="165">
        <v>20</v>
      </c>
      <c r="F13" s="498"/>
      <c r="G13" s="165">
        <v>30</v>
      </c>
      <c r="H13" s="498"/>
      <c r="I13" s="165">
        <v>51</v>
      </c>
      <c r="J13" s="498"/>
      <c r="K13" s="164">
        <f t="shared" si="0"/>
        <v>111</v>
      </c>
      <c r="L13" s="498"/>
      <c r="M13" s="531"/>
      <c r="N13" s="531"/>
      <c r="O13" s="531"/>
      <c r="P13" s="142"/>
      <c r="Q13" s="142"/>
      <c r="R13" s="142"/>
      <c r="S13" s="136"/>
      <c r="T13" s="142"/>
    </row>
    <row r="14" spans="1:24" s="147" customFormat="1" ht="72" customHeight="1" x14ac:dyDescent="0.2">
      <c r="A14" s="500" t="s">
        <v>242</v>
      </c>
      <c r="B14" s="163" t="s">
        <v>193</v>
      </c>
      <c r="C14" s="166">
        <v>14</v>
      </c>
      <c r="D14" s="498">
        <f>+C14/C15</f>
        <v>1</v>
      </c>
      <c r="E14" s="166">
        <v>19</v>
      </c>
      <c r="F14" s="498">
        <f t="shared" ref="F14" si="1">+E14/E15</f>
        <v>1</v>
      </c>
      <c r="G14" s="165">
        <v>20</v>
      </c>
      <c r="H14" s="498">
        <f t="shared" ref="H14:J14" si="2">+G14/G15</f>
        <v>1</v>
      </c>
      <c r="I14" s="165">
        <v>33</v>
      </c>
      <c r="J14" s="498">
        <f t="shared" si="2"/>
        <v>1</v>
      </c>
      <c r="K14" s="178">
        <f t="shared" si="0"/>
        <v>86</v>
      </c>
      <c r="L14" s="498">
        <f>+K14/K15</f>
        <v>1</v>
      </c>
      <c r="M14" s="533" t="s">
        <v>308</v>
      </c>
      <c r="N14" s="533"/>
      <c r="O14" s="533"/>
      <c r="P14" s="142"/>
      <c r="Q14" s="142"/>
      <c r="R14" s="142"/>
      <c r="S14" s="169"/>
      <c r="T14" s="142"/>
    </row>
    <row r="15" spans="1:24" s="147" customFormat="1" ht="70.5" customHeight="1" x14ac:dyDescent="0.2">
      <c r="A15" s="500"/>
      <c r="B15" s="163" t="s">
        <v>194</v>
      </c>
      <c r="C15" s="166">
        <v>14</v>
      </c>
      <c r="D15" s="498"/>
      <c r="E15" s="166">
        <v>19</v>
      </c>
      <c r="F15" s="498"/>
      <c r="G15" s="165">
        <v>20</v>
      </c>
      <c r="H15" s="498"/>
      <c r="I15" s="165">
        <v>33</v>
      </c>
      <c r="J15" s="498"/>
      <c r="K15" s="178">
        <f t="shared" si="0"/>
        <v>86</v>
      </c>
      <c r="L15" s="498"/>
      <c r="M15" s="533"/>
      <c r="N15" s="533"/>
      <c r="O15" s="533"/>
      <c r="P15" s="142"/>
      <c r="Q15" s="142"/>
      <c r="R15" s="142"/>
      <c r="S15" s="169"/>
      <c r="T15" s="142"/>
    </row>
    <row r="16" spans="1:24" ht="30" customHeight="1" x14ac:dyDescent="0.2">
      <c r="M16" s="189"/>
    </row>
    <row r="51" spans="19:19" ht="30" customHeight="1" x14ac:dyDescent="0.2">
      <c r="S51" s="169"/>
    </row>
    <row r="121" spans="19:19" ht="30" customHeight="1" x14ac:dyDescent="0.2">
      <c r="S121" s="155"/>
    </row>
    <row r="122" spans="19:19" ht="30" customHeight="1" x14ac:dyDescent="0.2">
      <c r="S122" s="155"/>
    </row>
    <row r="123" spans="19:19" ht="30" customHeight="1" x14ac:dyDescent="0.2">
      <c r="S123" s="155"/>
    </row>
    <row r="124" spans="19:19" ht="30" customHeight="1" x14ac:dyDescent="0.2">
      <c r="S124" s="155"/>
    </row>
    <row r="125" spans="19:19" ht="30" customHeight="1" x14ac:dyDescent="0.2">
      <c r="S125" s="155"/>
    </row>
    <row r="126" spans="19:19" ht="30" customHeight="1" x14ac:dyDescent="0.2">
      <c r="S126" s="155"/>
    </row>
    <row r="127" spans="19:19" ht="30" customHeight="1" x14ac:dyDescent="0.2">
      <c r="S127" s="155"/>
    </row>
    <row r="128" spans="19:19" ht="30" customHeight="1" x14ac:dyDescent="0.2">
      <c r="S128" s="155"/>
    </row>
    <row r="129" spans="19:19" ht="30" customHeight="1" x14ac:dyDescent="0.2">
      <c r="S129" s="155"/>
    </row>
    <row r="130" spans="19:19" ht="30" customHeight="1" x14ac:dyDescent="0.2">
      <c r="S130" s="155"/>
    </row>
    <row r="131" spans="19:19" ht="30" customHeight="1" x14ac:dyDescent="0.2">
      <c r="S131" s="155"/>
    </row>
  </sheetData>
  <mergeCells count="35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C6:O6"/>
    <mergeCell ref="A8:A9"/>
    <mergeCell ref="B8:B9"/>
    <mergeCell ref="C8:O8"/>
    <mergeCell ref="M9:O9"/>
    <mergeCell ref="L10:L11"/>
    <mergeCell ref="M10:O11"/>
    <mergeCell ref="A12:A13"/>
    <mergeCell ref="D12:D13"/>
    <mergeCell ref="F12:F13"/>
    <mergeCell ref="H12:H13"/>
    <mergeCell ref="J12:J13"/>
    <mergeCell ref="L12:L13"/>
    <mergeCell ref="M12:O13"/>
    <mergeCell ref="A10:A11"/>
    <mergeCell ref="D10:D11"/>
    <mergeCell ref="F10:F11"/>
    <mergeCell ref="H10:H11"/>
    <mergeCell ref="J10:J11"/>
    <mergeCell ref="M14:O15"/>
    <mergeCell ref="A14:A15"/>
    <mergeCell ref="D14:D15"/>
    <mergeCell ref="F14:F15"/>
    <mergeCell ref="H14:H15"/>
    <mergeCell ref="J14:J15"/>
    <mergeCell ref="L14:L15"/>
  </mergeCells>
  <conditionalFormatting sqref="D10:D11">
    <cfRule type="cellIs" dxfId="78" priority="16" operator="lessThan">
      <formula>0.65</formula>
    </cfRule>
    <cfRule type="cellIs" dxfId="77" priority="17" operator="between">
      <formula>0.65</formula>
      <formula>0.89</formula>
    </cfRule>
    <cfRule type="cellIs" dxfId="76" priority="18" operator="greaterThan">
      <formula>0.9</formula>
    </cfRule>
  </conditionalFormatting>
  <conditionalFormatting sqref="D12:D15">
    <cfRule type="cellIs" dxfId="75" priority="13" operator="lessThan">
      <formula>0.65</formula>
    </cfRule>
    <cfRule type="cellIs" dxfId="74" priority="14" operator="between">
      <formula>0.65</formula>
      <formula>0.89</formula>
    </cfRule>
    <cfRule type="cellIs" dxfId="73" priority="15" operator="greaterThan">
      <formula>0.9</formula>
    </cfRule>
  </conditionalFormatting>
  <conditionalFormatting sqref="F10:F15">
    <cfRule type="cellIs" dxfId="72" priority="10" operator="lessThan">
      <formula>0.65</formula>
    </cfRule>
    <cfRule type="cellIs" dxfId="71" priority="11" operator="between">
      <formula>0.65</formula>
      <formula>0.89</formula>
    </cfRule>
    <cfRule type="cellIs" dxfId="70" priority="12" operator="greaterThan">
      <formula>0.9</formula>
    </cfRule>
  </conditionalFormatting>
  <conditionalFormatting sqref="H10:H15">
    <cfRule type="cellIs" dxfId="69" priority="7" operator="lessThan">
      <formula>0.65</formula>
    </cfRule>
    <cfRule type="cellIs" dxfId="68" priority="8" operator="between">
      <formula>0.65</formula>
      <formula>0.89</formula>
    </cfRule>
    <cfRule type="cellIs" dxfId="67" priority="9" operator="greaterThan">
      <formula>0.9</formula>
    </cfRule>
  </conditionalFormatting>
  <conditionalFormatting sqref="J10:J15">
    <cfRule type="cellIs" dxfId="66" priority="4" operator="lessThan">
      <formula>0.65</formula>
    </cfRule>
    <cfRule type="cellIs" dxfId="65" priority="5" operator="between">
      <formula>0.65</formula>
      <formula>0.89</formula>
    </cfRule>
    <cfRule type="cellIs" dxfId="64" priority="6" operator="greaterThan">
      <formula>0.9</formula>
    </cfRule>
  </conditionalFormatting>
  <conditionalFormatting sqref="L10:L15">
    <cfRule type="cellIs" dxfId="63" priority="1" operator="lessThan">
      <formula>0.65</formula>
    </cfRule>
    <cfRule type="cellIs" dxfId="62" priority="2" operator="between">
      <formula>0.65</formula>
      <formula>0.89</formula>
    </cfRule>
    <cfRule type="cellIs" dxfId="61" priority="3" operator="greaterThan">
      <formula>0.9</formula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80"/>
  <sheetViews>
    <sheetView topLeftCell="A48" workbookViewId="0">
      <selection activeCell="W70" sqref="W70"/>
    </sheetView>
  </sheetViews>
  <sheetFormatPr baseColWidth="10" defaultColWidth="11.42578125" defaultRowHeight="12.75" x14ac:dyDescent="0.2"/>
  <cols>
    <col min="1" max="1" width="3" style="102" customWidth="1"/>
    <col min="2" max="2" width="30" style="102" customWidth="1"/>
    <col min="3" max="3" width="16.85546875" style="102" customWidth="1"/>
    <col min="4" max="4" width="5" style="102" bestFit="1" customWidth="1"/>
    <col min="5" max="5" width="4.7109375" style="102" bestFit="1" customWidth="1"/>
    <col min="6" max="6" width="9.5703125" style="102" bestFit="1" customWidth="1"/>
    <col min="7" max="7" width="5.42578125" style="102" bestFit="1" customWidth="1"/>
    <col min="8" max="8" width="5.140625" style="102" bestFit="1" customWidth="1"/>
    <col min="9" max="9" width="9.5703125" style="102" bestFit="1" customWidth="1"/>
    <col min="10" max="10" width="4.140625" style="102" bestFit="1" customWidth="1"/>
    <col min="11" max="11" width="6.42578125" style="102" bestFit="1" customWidth="1"/>
    <col min="12" max="12" width="9.5703125" style="102" bestFit="1" customWidth="1"/>
    <col min="13" max="13" width="8.42578125" style="102" customWidth="1"/>
    <col min="14" max="14" width="6.42578125" style="102" customWidth="1"/>
    <col min="15" max="15" width="11" style="102" customWidth="1"/>
    <col min="16" max="16" width="12.140625" style="102" customWidth="1"/>
    <col min="17" max="18" width="11.7109375" style="102" customWidth="1"/>
    <col min="19" max="19" width="11.42578125" style="104" hidden="1" customWidth="1"/>
    <col min="20" max="16384" width="11.42578125" style="102"/>
  </cols>
  <sheetData>
    <row r="1" spans="1:19" ht="13.5" thickBot="1" x14ac:dyDescent="0.2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9" ht="16.5" customHeight="1" x14ac:dyDescent="0.2">
      <c r="B2" s="601"/>
      <c r="C2" s="604" t="s">
        <v>56</v>
      </c>
      <c r="D2" s="605"/>
      <c r="E2" s="605"/>
      <c r="F2" s="605"/>
      <c r="G2" s="605"/>
      <c r="H2" s="605"/>
      <c r="I2" s="605"/>
      <c r="J2" s="605"/>
      <c r="K2" s="605"/>
      <c r="L2" s="605"/>
      <c r="M2" s="606"/>
      <c r="N2" s="607" t="s">
        <v>181</v>
      </c>
      <c r="O2" s="608"/>
      <c r="P2" s="609"/>
      <c r="S2" s="105">
        <v>0.8</v>
      </c>
    </row>
    <row r="3" spans="1:19" ht="15.75" customHeight="1" x14ac:dyDescent="0.2">
      <c r="B3" s="602"/>
      <c r="C3" s="610" t="s">
        <v>58</v>
      </c>
      <c r="D3" s="611"/>
      <c r="E3" s="611"/>
      <c r="F3" s="611"/>
      <c r="G3" s="611"/>
      <c r="H3" s="611"/>
      <c r="I3" s="611"/>
      <c r="J3" s="611"/>
      <c r="K3" s="611"/>
      <c r="L3" s="611"/>
      <c r="M3" s="612"/>
      <c r="N3" s="613" t="s">
        <v>200</v>
      </c>
      <c r="O3" s="614"/>
      <c r="P3" s="615"/>
      <c r="S3" s="105">
        <v>0.79998999999999998</v>
      </c>
    </row>
    <row r="4" spans="1:19" ht="15.75" customHeight="1" x14ac:dyDescent="0.2">
      <c r="B4" s="602"/>
      <c r="C4" s="610" t="s">
        <v>59</v>
      </c>
      <c r="D4" s="611"/>
      <c r="E4" s="611"/>
      <c r="F4" s="611"/>
      <c r="G4" s="611"/>
      <c r="H4" s="611"/>
      <c r="I4" s="611"/>
      <c r="J4" s="611"/>
      <c r="K4" s="611"/>
      <c r="L4" s="611"/>
      <c r="M4" s="612"/>
      <c r="N4" s="613" t="s">
        <v>182</v>
      </c>
      <c r="O4" s="614"/>
      <c r="P4" s="615"/>
      <c r="S4" s="105">
        <v>0.65</v>
      </c>
    </row>
    <row r="5" spans="1:19" ht="16.5" customHeight="1" thickBot="1" x14ac:dyDescent="0.25">
      <c r="B5" s="603"/>
      <c r="C5" s="616" t="s">
        <v>60</v>
      </c>
      <c r="D5" s="617"/>
      <c r="E5" s="617"/>
      <c r="F5" s="617"/>
      <c r="G5" s="617"/>
      <c r="H5" s="617"/>
      <c r="I5" s="617"/>
      <c r="J5" s="617"/>
      <c r="K5" s="617"/>
      <c r="L5" s="617"/>
      <c r="M5" s="618"/>
      <c r="N5" s="619" t="s">
        <v>61</v>
      </c>
      <c r="O5" s="620"/>
      <c r="P5" s="621"/>
      <c r="S5" s="105">
        <v>0.64999899999999999</v>
      </c>
    </row>
    <row r="6" spans="1:19" ht="13.5" thickBot="1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S6" s="105"/>
    </row>
    <row r="7" spans="1:19" x14ac:dyDescent="0.2">
      <c r="A7" s="106"/>
      <c r="B7" s="622" t="s">
        <v>65</v>
      </c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4"/>
      <c r="Q7" s="106"/>
      <c r="S7" s="105"/>
    </row>
    <row r="8" spans="1:19" ht="13.5" thickBot="1" x14ac:dyDescent="0.25">
      <c r="A8" s="106"/>
      <c r="B8" s="625"/>
      <c r="C8" s="626"/>
      <c r="D8" s="626"/>
      <c r="E8" s="626"/>
      <c r="F8" s="626"/>
      <c r="G8" s="626"/>
      <c r="H8" s="626"/>
      <c r="I8" s="626"/>
      <c r="J8" s="626"/>
      <c r="K8" s="626"/>
      <c r="L8" s="626"/>
      <c r="M8" s="626"/>
      <c r="N8" s="626"/>
      <c r="O8" s="626"/>
      <c r="P8" s="627"/>
      <c r="Q8" s="106"/>
    </row>
    <row r="9" spans="1:19" ht="6.75" customHeight="1" thickBot="1" x14ac:dyDescent="0.25">
      <c r="A9" s="106"/>
      <c r="B9" s="628"/>
      <c r="C9" s="628"/>
      <c r="D9" s="628"/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628"/>
      <c r="P9" s="628"/>
      <c r="Q9" s="106"/>
    </row>
    <row r="10" spans="1:19" ht="26.25" customHeight="1" thickBot="1" x14ac:dyDescent="0.25">
      <c r="A10" s="106"/>
      <c r="B10" s="78" t="s">
        <v>83</v>
      </c>
      <c r="C10" s="385">
        <v>2023</v>
      </c>
      <c r="D10" s="386"/>
      <c r="E10" s="386"/>
      <c r="F10" s="386"/>
      <c r="G10" s="386"/>
      <c r="H10" s="386"/>
      <c r="I10" s="387"/>
      <c r="J10" s="388" t="s">
        <v>1</v>
      </c>
      <c r="K10" s="389"/>
      <c r="L10" s="389"/>
      <c r="M10" s="389"/>
      <c r="N10" s="401" t="s">
        <v>198</v>
      </c>
      <c r="O10" s="402"/>
      <c r="P10" s="403"/>
      <c r="Q10" s="106"/>
    </row>
    <row r="11" spans="1:19" ht="4.5" customHeight="1" thickBot="1" x14ac:dyDescent="0.25">
      <c r="A11" s="106"/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6"/>
      <c r="Q11" s="106"/>
    </row>
    <row r="12" spans="1:19" ht="13.5" thickBot="1" x14ac:dyDescent="0.25">
      <c r="A12" s="106"/>
      <c r="B12" s="62" t="s">
        <v>0</v>
      </c>
      <c r="C12" s="396" t="s">
        <v>110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106"/>
    </row>
    <row r="13" spans="1:19" ht="4.5" customHeight="1" thickBot="1" x14ac:dyDescent="0.25">
      <c r="A13" s="106"/>
      <c r="B13" s="398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400"/>
      <c r="Q13" s="106"/>
    </row>
    <row r="14" spans="1:19" ht="18" customHeight="1" thickBot="1" x14ac:dyDescent="0.25">
      <c r="A14" s="106"/>
      <c r="B14" s="62" t="s">
        <v>6</v>
      </c>
      <c r="C14" s="401" t="s">
        <v>209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3"/>
      <c r="Q14" s="106"/>
    </row>
    <row r="15" spans="1:19" ht="4.5" customHeight="1" thickBot="1" x14ac:dyDescent="0.25">
      <c r="A15" s="106"/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5"/>
      <c r="Q15" s="106"/>
    </row>
    <row r="16" spans="1:19" ht="32.25" customHeight="1" thickBot="1" x14ac:dyDescent="0.25">
      <c r="A16" s="106"/>
      <c r="B16" s="62" t="s">
        <v>25</v>
      </c>
      <c r="C16" s="587" t="s">
        <v>211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9"/>
      <c r="Q16" s="106"/>
    </row>
    <row r="17" spans="1:17" ht="4.5" customHeight="1" thickBot="1" x14ac:dyDescent="0.25">
      <c r="A17" s="106"/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5"/>
      <c r="Q17" s="106"/>
    </row>
    <row r="18" spans="1:17" ht="26.25" customHeight="1" thickBot="1" x14ac:dyDescent="0.25">
      <c r="A18" s="106"/>
      <c r="B18" s="62" t="s">
        <v>11</v>
      </c>
      <c r="C18" s="590" t="s">
        <v>268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2"/>
      <c r="Q18" s="106"/>
    </row>
    <row r="19" spans="1:17" ht="4.5" customHeight="1" thickBot="1" x14ac:dyDescent="0.25">
      <c r="A19" s="106"/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106"/>
    </row>
    <row r="20" spans="1:17" ht="17.25" customHeight="1" thickBot="1" x14ac:dyDescent="0.25">
      <c r="A20" s="106"/>
      <c r="B20" s="564" t="s">
        <v>26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6"/>
      <c r="Q20" s="106"/>
    </row>
    <row r="21" spans="1:17" ht="4.5" customHeight="1" thickBot="1" x14ac:dyDescent="0.25">
      <c r="A21" s="106"/>
      <c r="B21" s="593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5"/>
      <c r="Q21" s="106"/>
    </row>
    <row r="22" spans="1:17" ht="51" customHeight="1" thickBot="1" x14ac:dyDescent="0.25">
      <c r="A22" s="106"/>
      <c r="B22" s="62" t="s">
        <v>3</v>
      </c>
      <c r="C22" s="596" t="s">
        <v>212</v>
      </c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7"/>
      <c r="O22" s="597"/>
      <c r="P22" s="598"/>
      <c r="Q22" s="106"/>
    </row>
    <row r="23" spans="1:17" ht="4.5" customHeight="1" thickBot="1" x14ac:dyDescent="0.25">
      <c r="A23" s="106"/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106"/>
    </row>
    <row r="24" spans="1:17" ht="82.5" customHeight="1" thickBot="1" x14ac:dyDescent="0.25">
      <c r="A24" s="106"/>
      <c r="B24" s="62" t="s">
        <v>12</v>
      </c>
      <c r="C24" s="418" t="s">
        <v>213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0"/>
      <c r="Q24" s="106"/>
    </row>
    <row r="25" spans="1:17" ht="4.5" customHeight="1" thickBot="1" x14ac:dyDescent="0.25">
      <c r="A25" s="106"/>
      <c r="B25" s="393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5"/>
      <c r="Q25" s="106"/>
    </row>
    <row r="26" spans="1:17" ht="13.5" customHeight="1" thickBot="1" x14ac:dyDescent="0.25">
      <c r="A26" s="106"/>
      <c r="B26" s="76" t="s">
        <v>2</v>
      </c>
      <c r="C26" s="581">
        <v>0.9</v>
      </c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3"/>
      <c r="Q26" s="106"/>
    </row>
    <row r="27" spans="1:17" ht="4.5" customHeight="1" thickBot="1" x14ac:dyDescent="0.25">
      <c r="A27" s="106"/>
      <c r="B27" s="584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6"/>
      <c r="Q27" s="106"/>
    </row>
    <row r="28" spans="1:17" ht="12.75" customHeight="1" thickBot="1" x14ac:dyDescent="0.25">
      <c r="A28" s="106"/>
      <c r="B28" s="76" t="s">
        <v>13</v>
      </c>
      <c r="C28" s="64" t="s">
        <v>14</v>
      </c>
      <c r="D28" s="430" t="s">
        <v>247</v>
      </c>
      <c r="E28" s="425"/>
      <c r="F28" s="425"/>
      <c r="G28" s="426"/>
      <c r="H28" s="431" t="s">
        <v>15</v>
      </c>
      <c r="I28" s="431"/>
      <c r="J28" s="431"/>
      <c r="K28" s="430" t="s">
        <v>248</v>
      </c>
      <c r="L28" s="425"/>
      <c r="M28" s="426"/>
      <c r="N28" s="432" t="s">
        <v>16</v>
      </c>
      <c r="O28" s="433"/>
      <c r="P28" s="65" t="s">
        <v>175</v>
      </c>
      <c r="Q28" s="106"/>
    </row>
    <row r="29" spans="1:17" ht="4.5" customHeight="1" thickBot="1" x14ac:dyDescent="0.25">
      <c r="A29" s="106"/>
      <c r="B29" s="434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  <c r="Q29" s="106"/>
    </row>
    <row r="30" spans="1:17" ht="13.5" thickBot="1" x14ac:dyDescent="0.25">
      <c r="A30" s="106"/>
      <c r="B30" s="76" t="s">
        <v>7</v>
      </c>
      <c r="C30" s="437" t="s">
        <v>180</v>
      </c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7"/>
      <c r="Q30" s="106"/>
    </row>
    <row r="31" spans="1:17" ht="4.5" customHeight="1" thickBot="1" x14ac:dyDescent="0.25">
      <c r="A31" s="106"/>
      <c r="B31" s="393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5"/>
      <c r="Q31" s="106"/>
    </row>
    <row r="32" spans="1:17" ht="13.5" thickBot="1" x14ac:dyDescent="0.25">
      <c r="A32" s="106"/>
      <c r="B32" s="76" t="s">
        <v>4</v>
      </c>
      <c r="C32" s="417" t="s">
        <v>71</v>
      </c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7"/>
      <c r="Q32" s="106"/>
    </row>
    <row r="33" spans="1:17" ht="4.5" customHeight="1" thickBot="1" x14ac:dyDescent="0.25">
      <c r="A33" s="106"/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5"/>
      <c r="Q33" s="106"/>
    </row>
    <row r="34" spans="1:17" ht="13.5" thickBot="1" x14ac:dyDescent="0.25">
      <c r="A34" s="106"/>
      <c r="B34" s="76" t="s">
        <v>23</v>
      </c>
      <c r="C34" s="417" t="s">
        <v>71</v>
      </c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7"/>
      <c r="Q34" s="106"/>
    </row>
    <row r="35" spans="1:17" ht="4.5" customHeight="1" thickBot="1" x14ac:dyDescent="0.25">
      <c r="A35" s="106"/>
      <c r="B35" s="398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400"/>
      <c r="Q35" s="106"/>
    </row>
    <row r="36" spans="1:17" ht="16.5" customHeight="1" thickBot="1" x14ac:dyDescent="0.25">
      <c r="A36" s="106"/>
      <c r="B36" s="76" t="s">
        <v>64</v>
      </c>
      <c r="C36" s="437" t="s">
        <v>70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7"/>
      <c r="Q36" s="106"/>
    </row>
    <row r="37" spans="1:17" ht="4.5" customHeight="1" thickBot="1" x14ac:dyDescent="0.25">
      <c r="A37" s="106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6"/>
    </row>
    <row r="38" spans="1:17" ht="13.5" thickBot="1" x14ac:dyDescent="0.25">
      <c r="A38" s="106"/>
      <c r="B38" s="577" t="s">
        <v>17</v>
      </c>
      <c r="C38" s="578"/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78"/>
      <c r="O38" s="579"/>
      <c r="P38" s="580"/>
      <c r="Q38" s="106"/>
    </row>
    <row r="39" spans="1:17" x14ac:dyDescent="0.2">
      <c r="A39" s="106"/>
      <c r="B39" s="107" t="s">
        <v>22</v>
      </c>
      <c r="C39" s="577" t="s">
        <v>18</v>
      </c>
      <c r="D39" s="578"/>
      <c r="E39" s="578"/>
      <c r="F39" s="578"/>
      <c r="G39" s="580"/>
      <c r="H39" s="577" t="s">
        <v>7</v>
      </c>
      <c r="I39" s="578"/>
      <c r="J39" s="578"/>
      <c r="K39" s="578"/>
      <c r="L39" s="580"/>
      <c r="M39" s="577" t="s">
        <v>19</v>
      </c>
      <c r="N39" s="578"/>
      <c r="O39" s="579"/>
      <c r="P39" s="580"/>
      <c r="Q39" s="106"/>
    </row>
    <row r="40" spans="1:17" ht="54" customHeight="1" x14ac:dyDescent="0.2">
      <c r="A40" s="106"/>
      <c r="B40" s="108" t="s">
        <v>214</v>
      </c>
      <c r="C40" s="571" t="s">
        <v>196</v>
      </c>
      <c r="D40" s="571"/>
      <c r="E40" s="571"/>
      <c r="F40" s="571"/>
      <c r="G40" s="571"/>
      <c r="H40" s="572" t="s">
        <v>197</v>
      </c>
      <c r="I40" s="572"/>
      <c r="J40" s="572"/>
      <c r="K40" s="572"/>
      <c r="L40" s="572"/>
      <c r="M40" s="573" t="s">
        <v>210</v>
      </c>
      <c r="N40" s="573"/>
      <c r="O40" s="573"/>
      <c r="P40" s="574"/>
      <c r="Q40" s="106"/>
    </row>
    <row r="41" spans="1:17" ht="55.5" customHeight="1" thickBot="1" x14ac:dyDescent="0.25">
      <c r="A41" s="106"/>
      <c r="B41" s="109" t="s">
        <v>223</v>
      </c>
      <c r="C41" s="575" t="s">
        <v>196</v>
      </c>
      <c r="D41" s="575"/>
      <c r="E41" s="575"/>
      <c r="F41" s="575"/>
      <c r="G41" s="575"/>
      <c r="H41" s="576" t="s">
        <v>197</v>
      </c>
      <c r="I41" s="576"/>
      <c r="J41" s="576"/>
      <c r="K41" s="576"/>
      <c r="L41" s="576"/>
      <c r="M41" s="573" t="s">
        <v>210</v>
      </c>
      <c r="N41" s="573"/>
      <c r="O41" s="573"/>
      <c r="P41" s="574"/>
      <c r="Q41" s="106"/>
    </row>
    <row r="42" spans="1:17" ht="13.5" customHeight="1" x14ac:dyDescent="0.2">
      <c r="A42" s="106"/>
      <c r="B42" s="110"/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567"/>
      <c r="O42" s="567"/>
      <c r="P42" s="568"/>
      <c r="Q42" s="106"/>
    </row>
    <row r="43" spans="1:17" ht="12.75" customHeight="1" x14ac:dyDescent="0.2">
      <c r="A43" s="106"/>
      <c r="B43" s="110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8"/>
      <c r="Q43" s="106"/>
    </row>
    <row r="44" spans="1:17" ht="11.25" customHeight="1" thickBot="1" x14ac:dyDescent="0.25">
      <c r="A44" s="106"/>
      <c r="B44" s="111"/>
      <c r="C44" s="569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70"/>
      <c r="Q44" s="106"/>
    </row>
    <row r="45" spans="1:17" ht="4.5" customHeight="1" thickBot="1" x14ac:dyDescent="0.25">
      <c r="A45" s="106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06"/>
    </row>
    <row r="46" spans="1:17" ht="13.5" customHeight="1" thickBot="1" x14ac:dyDescent="0.25">
      <c r="A46" s="106"/>
      <c r="B46" s="564" t="s">
        <v>8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6"/>
      <c r="Q46" s="106"/>
    </row>
    <row r="47" spans="1:17" ht="4.5" customHeight="1" thickBot="1" x14ac:dyDescent="0.25">
      <c r="A47" s="106"/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1"/>
      <c r="Q47" s="106"/>
    </row>
    <row r="48" spans="1:17" x14ac:dyDescent="0.2">
      <c r="A48" s="106"/>
      <c r="B48" s="452" t="s">
        <v>20</v>
      </c>
      <c r="C48" s="66" t="s">
        <v>9</v>
      </c>
      <c r="D48" s="67" t="s">
        <v>149</v>
      </c>
      <c r="E48" s="67" t="s">
        <v>150</v>
      </c>
      <c r="F48" s="67" t="s">
        <v>151</v>
      </c>
      <c r="G48" s="67" t="s">
        <v>152</v>
      </c>
      <c r="H48" s="67" t="s">
        <v>153</v>
      </c>
      <c r="I48" s="67" t="s">
        <v>154</v>
      </c>
      <c r="J48" s="67" t="s">
        <v>155</v>
      </c>
      <c r="K48" s="67" t="s">
        <v>156</v>
      </c>
      <c r="L48" s="67" t="s">
        <v>157</v>
      </c>
      <c r="M48" s="67" t="s">
        <v>158</v>
      </c>
      <c r="N48" s="67" t="s">
        <v>159</v>
      </c>
      <c r="O48" s="68" t="s">
        <v>160</v>
      </c>
      <c r="P48" s="69" t="s">
        <v>24</v>
      </c>
      <c r="Q48" s="106"/>
    </row>
    <row r="49" spans="1:17" ht="13.5" thickBot="1" x14ac:dyDescent="0.25">
      <c r="A49" s="106"/>
      <c r="B49" s="453"/>
      <c r="C49" s="70" t="s">
        <v>10</v>
      </c>
      <c r="D49" s="71"/>
      <c r="E49" s="71"/>
      <c r="F49" s="113" t="e">
        <f>+'Registro NEAR'!C10/'Registro NEAR'!C11</f>
        <v>#DIV/0!</v>
      </c>
      <c r="G49" s="114"/>
      <c r="H49" s="114"/>
      <c r="I49" s="113" t="e">
        <f>+'Registro NEAR'!E10/'Registro NEAR'!E11</f>
        <v>#DIV/0!</v>
      </c>
      <c r="J49" s="114"/>
      <c r="K49" s="114"/>
      <c r="L49" s="113" t="e">
        <f>+'Registro NEAR'!G10/'Registro NEAR'!G11</f>
        <v>#DIV/0!</v>
      </c>
      <c r="M49" s="114"/>
      <c r="N49" s="114"/>
      <c r="O49" s="113" t="e">
        <f>+'Registro NEAR'!I10/'Registro NEAR'!I11</f>
        <v>#DIV/0!</v>
      </c>
      <c r="P49" s="113" t="e">
        <f>+'Registro NEAR'!K10/'Registro NEAR'!K11</f>
        <v>#DIV/0!</v>
      </c>
      <c r="Q49" s="106"/>
    </row>
    <row r="50" spans="1:17" ht="4.5" customHeight="1" thickBot="1" x14ac:dyDescent="0.25">
      <c r="A50" s="106"/>
      <c r="B50" s="115">
        <v>0.9</v>
      </c>
      <c r="C50" s="116"/>
      <c r="D50" s="116"/>
      <c r="E50" s="116"/>
      <c r="F50" s="117">
        <f>+$C$26</f>
        <v>0.9</v>
      </c>
      <c r="G50" s="116"/>
      <c r="H50" s="116"/>
      <c r="I50" s="117">
        <f>+$C$26</f>
        <v>0.9</v>
      </c>
      <c r="J50" s="116"/>
      <c r="K50" s="116"/>
      <c r="L50" s="117">
        <f>+$C$26</f>
        <v>0.9</v>
      </c>
      <c r="M50" s="116"/>
      <c r="N50" s="116"/>
      <c r="O50" s="117">
        <f>+$C$26</f>
        <v>0.9</v>
      </c>
      <c r="P50" s="117">
        <f>+$C$26</f>
        <v>0.9</v>
      </c>
      <c r="Q50" s="106"/>
    </row>
    <row r="51" spans="1:17" ht="22.5" customHeight="1" thickBot="1" x14ac:dyDescent="0.25">
      <c r="A51" s="106"/>
      <c r="B51" s="564" t="s">
        <v>21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6"/>
      <c r="Q51" s="106"/>
    </row>
    <row r="52" spans="1:17" x14ac:dyDescent="0.2">
      <c r="A52" s="106"/>
      <c r="B52" s="551"/>
      <c r="C52" s="552"/>
      <c r="D52" s="552"/>
      <c r="E52" s="552"/>
      <c r="F52" s="552"/>
      <c r="G52" s="552"/>
      <c r="H52" s="552"/>
      <c r="I52" s="552"/>
      <c r="J52" s="552"/>
      <c r="K52" s="552"/>
      <c r="L52" s="552"/>
      <c r="M52" s="552"/>
      <c r="N52" s="552"/>
      <c r="O52" s="552"/>
      <c r="P52" s="553"/>
      <c r="Q52" s="106"/>
    </row>
    <row r="53" spans="1:17" x14ac:dyDescent="0.2">
      <c r="A53" s="106"/>
      <c r="B53" s="554"/>
      <c r="C53" s="555"/>
      <c r="D53" s="555"/>
      <c r="E53" s="555"/>
      <c r="F53" s="555"/>
      <c r="G53" s="555"/>
      <c r="H53" s="555"/>
      <c r="I53" s="555"/>
      <c r="J53" s="555"/>
      <c r="K53" s="555"/>
      <c r="L53" s="555"/>
      <c r="M53" s="555"/>
      <c r="N53" s="555"/>
      <c r="O53" s="555"/>
      <c r="P53" s="556"/>
      <c r="Q53" s="106"/>
    </row>
    <row r="54" spans="1:17" x14ac:dyDescent="0.2">
      <c r="A54" s="106"/>
      <c r="B54" s="554"/>
      <c r="C54" s="555"/>
      <c r="D54" s="555"/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6"/>
      <c r="Q54" s="106"/>
    </row>
    <row r="55" spans="1:17" x14ac:dyDescent="0.2">
      <c r="A55" s="106"/>
      <c r="B55" s="554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6"/>
      <c r="Q55" s="106"/>
    </row>
    <row r="56" spans="1:17" x14ac:dyDescent="0.2">
      <c r="A56" s="106"/>
      <c r="B56" s="554"/>
      <c r="C56" s="555"/>
      <c r="D56" s="555"/>
      <c r="E56" s="555"/>
      <c r="F56" s="555"/>
      <c r="G56" s="555"/>
      <c r="H56" s="555"/>
      <c r="I56" s="555"/>
      <c r="J56" s="555"/>
      <c r="K56" s="555"/>
      <c r="L56" s="555"/>
      <c r="M56" s="555"/>
      <c r="N56" s="555"/>
      <c r="O56" s="555"/>
      <c r="P56" s="556"/>
      <c r="Q56" s="106"/>
    </row>
    <row r="57" spans="1:17" x14ac:dyDescent="0.2">
      <c r="A57" s="106"/>
      <c r="B57" s="554"/>
      <c r="C57" s="555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6"/>
      <c r="Q57" s="106"/>
    </row>
    <row r="58" spans="1:17" x14ac:dyDescent="0.2">
      <c r="A58" s="106"/>
      <c r="B58" s="554"/>
      <c r="C58" s="555"/>
      <c r="D58" s="555"/>
      <c r="E58" s="555"/>
      <c r="F58" s="555"/>
      <c r="G58" s="555"/>
      <c r="H58" s="555"/>
      <c r="I58" s="555"/>
      <c r="J58" s="555"/>
      <c r="K58" s="555"/>
      <c r="L58" s="555"/>
      <c r="M58" s="555"/>
      <c r="N58" s="555"/>
      <c r="O58" s="555"/>
      <c r="P58" s="556"/>
      <c r="Q58" s="106"/>
    </row>
    <row r="59" spans="1:17" x14ac:dyDescent="0.2">
      <c r="A59" s="106"/>
      <c r="B59" s="554"/>
      <c r="C59" s="555"/>
      <c r="D59" s="555"/>
      <c r="E59" s="555"/>
      <c r="F59" s="555"/>
      <c r="G59" s="555"/>
      <c r="H59" s="555"/>
      <c r="I59" s="555"/>
      <c r="J59" s="555"/>
      <c r="K59" s="555"/>
      <c r="L59" s="555"/>
      <c r="M59" s="555"/>
      <c r="N59" s="555"/>
      <c r="O59" s="555"/>
      <c r="P59" s="556"/>
      <c r="Q59" s="106"/>
    </row>
    <row r="60" spans="1:17" x14ac:dyDescent="0.2">
      <c r="A60" s="106"/>
      <c r="B60" s="554"/>
      <c r="C60" s="555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6"/>
      <c r="Q60" s="106"/>
    </row>
    <row r="61" spans="1:17" x14ac:dyDescent="0.2">
      <c r="A61" s="106"/>
      <c r="B61" s="554"/>
      <c r="C61" s="555"/>
      <c r="D61" s="555"/>
      <c r="E61" s="555"/>
      <c r="F61" s="555"/>
      <c r="G61" s="555"/>
      <c r="H61" s="555"/>
      <c r="I61" s="555"/>
      <c r="J61" s="555"/>
      <c r="K61" s="555"/>
      <c r="L61" s="555"/>
      <c r="M61" s="555"/>
      <c r="N61" s="555"/>
      <c r="O61" s="555"/>
      <c r="P61" s="556"/>
      <c r="Q61" s="106"/>
    </row>
    <row r="62" spans="1:17" x14ac:dyDescent="0.2">
      <c r="A62" s="106"/>
      <c r="B62" s="554"/>
      <c r="C62" s="555"/>
      <c r="D62" s="555"/>
      <c r="E62" s="555"/>
      <c r="F62" s="555"/>
      <c r="G62" s="555"/>
      <c r="H62" s="555"/>
      <c r="I62" s="555"/>
      <c r="J62" s="555"/>
      <c r="K62" s="555"/>
      <c r="L62" s="555"/>
      <c r="M62" s="555"/>
      <c r="N62" s="555"/>
      <c r="O62" s="555"/>
      <c r="P62" s="556"/>
      <c r="Q62" s="106"/>
    </row>
    <row r="63" spans="1:17" x14ac:dyDescent="0.2">
      <c r="A63" s="106"/>
      <c r="B63" s="554"/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6"/>
      <c r="Q63" s="106"/>
    </row>
    <row r="64" spans="1:17" x14ac:dyDescent="0.2">
      <c r="A64" s="106"/>
      <c r="B64" s="554"/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6"/>
      <c r="Q64" s="106"/>
    </row>
    <row r="65" spans="1:19" x14ac:dyDescent="0.2">
      <c r="A65" s="106"/>
      <c r="B65" s="554"/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6"/>
      <c r="Q65" s="106"/>
    </row>
    <row r="66" spans="1:19" x14ac:dyDescent="0.2">
      <c r="A66" s="106"/>
      <c r="B66" s="554"/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6"/>
      <c r="Q66" s="106"/>
    </row>
    <row r="67" spans="1:19" ht="13.5" thickBot="1" x14ac:dyDescent="0.25">
      <c r="A67" s="106"/>
      <c r="B67" s="557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9"/>
      <c r="Q67" s="106"/>
    </row>
    <row r="68" spans="1:19" s="118" customFormat="1" ht="4.5" customHeight="1" thickBot="1" x14ac:dyDescent="0.25">
      <c r="A68" s="560"/>
      <c r="B68" s="560"/>
      <c r="C68" s="560"/>
      <c r="D68" s="560"/>
      <c r="E68" s="560"/>
      <c r="F68" s="560"/>
      <c r="G68" s="560"/>
      <c r="H68" s="560"/>
      <c r="I68" s="560"/>
      <c r="J68" s="560"/>
      <c r="K68" s="560"/>
      <c r="L68" s="560"/>
      <c r="M68" s="560"/>
      <c r="N68" s="560"/>
      <c r="O68" s="560"/>
      <c r="P68" s="560"/>
      <c r="Q68" s="560"/>
      <c r="S68" s="119"/>
    </row>
    <row r="69" spans="1:19" ht="26.25" customHeight="1" x14ac:dyDescent="0.2">
      <c r="A69" s="106"/>
      <c r="B69" s="561" t="s">
        <v>5</v>
      </c>
      <c r="C69" s="474" t="s">
        <v>295</v>
      </c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6"/>
      <c r="Q69" s="106"/>
    </row>
    <row r="70" spans="1:19" ht="90.75" customHeight="1" x14ac:dyDescent="0.2">
      <c r="A70" s="106"/>
      <c r="B70" s="562"/>
      <c r="C70" s="477"/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9"/>
      <c r="Q70" s="106"/>
    </row>
    <row r="71" spans="1:19" ht="33" customHeight="1" x14ac:dyDescent="0.2">
      <c r="A71" s="106"/>
      <c r="B71" s="562"/>
      <c r="C71" s="480" t="s">
        <v>296</v>
      </c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1"/>
      <c r="P71" s="482"/>
      <c r="Q71" s="106"/>
    </row>
    <row r="72" spans="1:19" ht="96.75" customHeight="1" x14ac:dyDescent="0.2">
      <c r="A72" s="106"/>
      <c r="B72" s="562"/>
      <c r="C72" s="477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9"/>
      <c r="Q72" s="106"/>
    </row>
    <row r="73" spans="1:19" ht="30" customHeight="1" x14ac:dyDescent="0.2">
      <c r="A73" s="106"/>
      <c r="B73" s="562"/>
      <c r="C73" s="480" t="s">
        <v>299</v>
      </c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2"/>
      <c r="Q73" s="106"/>
    </row>
    <row r="74" spans="1:19" ht="87.75" customHeight="1" x14ac:dyDescent="0.2">
      <c r="A74" s="106"/>
      <c r="B74" s="562"/>
      <c r="C74" s="477"/>
      <c r="D74" s="478"/>
      <c r="E74" s="478"/>
      <c r="F74" s="478"/>
      <c r="G74" s="478"/>
      <c r="H74" s="478"/>
      <c r="I74" s="478"/>
      <c r="J74" s="478"/>
      <c r="K74" s="478"/>
      <c r="L74" s="478"/>
      <c r="M74" s="478"/>
      <c r="N74" s="478"/>
      <c r="O74" s="478"/>
      <c r="P74" s="479"/>
      <c r="Q74" s="106"/>
    </row>
    <row r="75" spans="1:19" ht="17.25" customHeight="1" x14ac:dyDescent="0.2">
      <c r="A75" s="106"/>
      <c r="B75" s="562"/>
      <c r="C75" s="480" t="s">
        <v>179</v>
      </c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2"/>
      <c r="Q75" s="106"/>
    </row>
    <row r="76" spans="1:19" ht="49.5" customHeight="1" thickBot="1" x14ac:dyDescent="0.25">
      <c r="A76" s="106"/>
      <c r="B76" s="563"/>
      <c r="C76" s="544"/>
      <c r="D76" s="545"/>
      <c r="E76" s="545"/>
      <c r="F76" s="545"/>
      <c r="G76" s="545"/>
      <c r="H76" s="545"/>
      <c r="I76" s="545"/>
      <c r="J76" s="545"/>
      <c r="K76" s="545"/>
      <c r="L76" s="545"/>
      <c r="M76" s="545"/>
      <c r="N76" s="545"/>
      <c r="O76" s="545"/>
      <c r="P76" s="546"/>
      <c r="Q76" s="106"/>
    </row>
    <row r="77" spans="1:19" ht="30.75" customHeight="1" x14ac:dyDescent="0.2">
      <c r="A77" s="106"/>
      <c r="B77" s="191" t="s">
        <v>63</v>
      </c>
      <c r="C77" s="547" t="s">
        <v>262</v>
      </c>
      <c r="D77" s="548"/>
      <c r="E77" s="548"/>
      <c r="F77" s="548"/>
      <c r="G77" s="548"/>
      <c r="H77" s="548"/>
      <c r="I77" s="548"/>
      <c r="J77" s="548"/>
      <c r="K77" s="548"/>
      <c r="L77" s="548"/>
      <c r="M77" s="548"/>
      <c r="N77" s="548"/>
      <c r="O77" s="548"/>
      <c r="P77" s="549"/>
      <c r="Q77" s="106"/>
    </row>
    <row r="78" spans="1:19" ht="27.75" customHeight="1" x14ac:dyDescent="0.2">
      <c r="A78" s="106"/>
      <c r="B78" s="600" t="s">
        <v>84</v>
      </c>
      <c r="C78" s="550" t="s">
        <v>66</v>
      </c>
      <c r="D78" s="550"/>
      <c r="E78" s="550"/>
      <c r="F78" s="550"/>
      <c r="G78" s="550"/>
      <c r="H78" s="550"/>
      <c r="I78" s="550"/>
      <c r="J78" s="550"/>
      <c r="K78" s="550"/>
      <c r="L78" s="550"/>
      <c r="M78" s="550"/>
      <c r="N78" s="550"/>
      <c r="O78" s="550"/>
      <c r="P78" s="550"/>
      <c r="Q78" s="106"/>
    </row>
    <row r="79" spans="1:19" ht="18.75" customHeight="1" x14ac:dyDescent="0.2">
      <c r="B79" s="600"/>
      <c r="C79" s="599" t="s">
        <v>265</v>
      </c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</row>
    <row r="81" spans="3:19" x14ac:dyDescent="0.2">
      <c r="C81" s="121"/>
    </row>
    <row r="82" spans="3:19" hidden="1" x14ac:dyDescent="0.2">
      <c r="C82" s="102">
        <v>2018</v>
      </c>
    </row>
    <row r="83" spans="3:19" hidden="1" x14ac:dyDescent="0.2">
      <c r="C83" s="102">
        <v>2019</v>
      </c>
    </row>
    <row r="89" spans="3:19" s="122" customFormat="1" x14ac:dyDescent="0.2">
      <c r="S89" s="104"/>
    </row>
    <row r="90" spans="3:19" s="122" customFormat="1" x14ac:dyDescent="0.2">
      <c r="S90" s="104"/>
    </row>
    <row r="91" spans="3:19" s="122" customFormat="1" x14ac:dyDescent="0.2">
      <c r="S91" s="104"/>
    </row>
    <row r="92" spans="3:19" s="122" customFormat="1" x14ac:dyDescent="0.2">
      <c r="S92" s="104"/>
    </row>
    <row r="93" spans="3:19" s="122" customFormat="1" x14ac:dyDescent="0.2">
      <c r="S93" s="104"/>
    </row>
    <row r="94" spans="3:19" s="122" customFormat="1" x14ac:dyDescent="0.2">
      <c r="S94" s="104"/>
    </row>
    <row r="95" spans="3:19" s="122" customFormat="1" x14ac:dyDescent="0.2">
      <c r="D95" s="123"/>
      <c r="E95" s="123"/>
      <c r="F95" s="123"/>
      <c r="G95" s="123"/>
      <c r="H95" s="123"/>
      <c r="I95" s="123"/>
      <c r="S95" s="104"/>
    </row>
    <row r="96" spans="3:19" s="122" customFormat="1" x14ac:dyDescent="0.2">
      <c r="D96" s="123"/>
      <c r="E96" s="123"/>
      <c r="F96" s="123"/>
      <c r="G96" s="123"/>
      <c r="H96" s="123"/>
      <c r="I96" s="123"/>
      <c r="S96" s="104"/>
    </row>
    <row r="97" spans="2:19" s="122" customFormat="1" x14ac:dyDescent="0.2">
      <c r="B97" s="123"/>
      <c r="C97" s="123"/>
      <c r="D97" s="123"/>
      <c r="E97" s="123"/>
      <c r="F97" s="123"/>
      <c r="G97" s="123"/>
      <c r="H97" s="123"/>
      <c r="I97" s="123"/>
      <c r="S97" s="104"/>
    </row>
    <row r="98" spans="2:19" s="122" customFormat="1" x14ac:dyDescent="0.2">
      <c r="B98" s="123"/>
      <c r="C98" s="123"/>
      <c r="D98" s="123"/>
      <c r="E98" s="123"/>
      <c r="F98" s="123"/>
      <c r="G98" s="123"/>
      <c r="H98" s="123"/>
      <c r="I98" s="123"/>
      <c r="S98" s="104"/>
    </row>
    <row r="99" spans="2:19" s="122" customFormat="1" x14ac:dyDescent="0.2">
      <c r="B99" s="123"/>
      <c r="C99" s="123"/>
      <c r="D99" s="123"/>
      <c r="E99" s="123"/>
      <c r="F99" s="123"/>
      <c r="G99" s="123"/>
      <c r="H99" s="123"/>
      <c r="I99" s="123"/>
      <c r="S99" s="104"/>
    </row>
    <row r="100" spans="2:19" s="122" customFormat="1" x14ac:dyDescent="0.2">
      <c r="B100" s="123"/>
      <c r="C100" s="123"/>
      <c r="D100" s="123"/>
      <c r="E100" s="123"/>
      <c r="F100" s="123"/>
      <c r="G100" s="123"/>
      <c r="H100" s="123"/>
      <c r="I100" s="123"/>
      <c r="K100" s="123"/>
      <c r="L100" s="123"/>
      <c r="M100" s="123"/>
      <c r="N100" s="123"/>
      <c r="O100" s="123"/>
      <c r="P100" s="123"/>
      <c r="S100" s="104"/>
    </row>
    <row r="101" spans="2:19" s="122" customFormat="1" x14ac:dyDescent="0.2">
      <c r="B101" s="123"/>
      <c r="C101" s="123"/>
      <c r="D101" s="123"/>
      <c r="E101" s="123"/>
      <c r="F101" s="123"/>
      <c r="G101" s="123"/>
      <c r="H101" s="123"/>
      <c r="I101" s="123"/>
      <c r="K101" s="123"/>
      <c r="L101" s="123"/>
      <c r="M101" s="123"/>
      <c r="N101" s="123"/>
      <c r="O101" s="123"/>
      <c r="P101" s="123"/>
      <c r="S101" s="104"/>
    </row>
    <row r="102" spans="2:19" s="122" customFormat="1" x14ac:dyDescent="0.2">
      <c r="B102" s="123"/>
      <c r="C102" s="123"/>
      <c r="D102" s="123"/>
      <c r="E102" s="123"/>
      <c r="F102" s="123"/>
      <c r="G102" s="123"/>
      <c r="H102" s="123"/>
      <c r="I102" s="123"/>
      <c r="K102" s="123"/>
      <c r="L102" s="123"/>
      <c r="M102" s="123"/>
      <c r="N102" s="123"/>
      <c r="O102" s="123"/>
      <c r="P102" s="123"/>
      <c r="S102" s="104"/>
    </row>
    <row r="103" spans="2:19" s="122" customFormat="1" x14ac:dyDescent="0.2">
      <c r="B103" s="123"/>
      <c r="C103" s="123"/>
      <c r="D103" s="123"/>
      <c r="E103" s="123"/>
      <c r="F103" s="123"/>
      <c r="G103" s="123"/>
      <c r="H103" s="123"/>
      <c r="I103" s="123"/>
      <c r="K103" s="123"/>
      <c r="L103" s="123"/>
      <c r="M103" s="123"/>
      <c r="N103" s="123"/>
      <c r="O103" s="123"/>
      <c r="P103" s="123"/>
      <c r="Q103" s="124" t="s">
        <v>69</v>
      </c>
      <c r="S103" s="104"/>
    </row>
    <row r="104" spans="2:19" s="122" customFormat="1" x14ac:dyDescent="0.2">
      <c r="B104" s="125"/>
      <c r="C104" s="125"/>
      <c r="D104" s="123"/>
      <c r="E104" s="123"/>
      <c r="F104" s="123"/>
      <c r="G104" s="123"/>
      <c r="H104" s="123"/>
      <c r="I104" s="123"/>
      <c r="K104" s="123"/>
      <c r="L104" s="123"/>
      <c r="O104" s="123"/>
      <c r="P104" s="123"/>
      <c r="Q104" s="124" t="s">
        <v>70</v>
      </c>
      <c r="S104" s="104"/>
    </row>
    <row r="105" spans="2:19" s="122" customFormat="1" x14ac:dyDescent="0.2">
      <c r="B105" s="125"/>
      <c r="C105" s="125"/>
      <c r="D105" s="123"/>
      <c r="E105" s="123"/>
      <c r="F105" s="123"/>
      <c r="G105" s="123"/>
      <c r="H105" s="123"/>
      <c r="I105" s="123"/>
      <c r="K105" s="123"/>
      <c r="L105" s="123"/>
      <c r="O105" s="123"/>
      <c r="P105" s="123"/>
      <c r="Q105" s="124" t="s">
        <v>72</v>
      </c>
      <c r="S105" s="104"/>
    </row>
    <row r="106" spans="2:19" s="122" customFormat="1" x14ac:dyDescent="0.2">
      <c r="B106" s="125"/>
      <c r="C106" s="125"/>
      <c r="D106" s="123"/>
      <c r="E106" s="123"/>
      <c r="F106" s="123"/>
      <c r="G106" s="123"/>
      <c r="H106" s="123"/>
      <c r="I106" s="123"/>
      <c r="K106" s="123"/>
      <c r="L106" s="123"/>
      <c r="O106" s="123"/>
      <c r="P106" s="123"/>
      <c r="Q106" s="124" t="s">
        <v>71</v>
      </c>
      <c r="S106" s="104"/>
    </row>
    <row r="107" spans="2:19" s="122" customFormat="1" x14ac:dyDescent="0.2">
      <c r="B107" s="123"/>
      <c r="C107" s="125"/>
      <c r="D107" s="123"/>
      <c r="E107" s="123"/>
      <c r="F107" s="123"/>
      <c r="G107" s="123"/>
      <c r="H107" s="123"/>
      <c r="I107" s="123"/>
      <c r="K107" s="123"/>
      <c r="L107" s="123"/>
      <c r="M107" s="125"/>
      <c r="N107" s="123"/>
      <c r="O107" s="123"/>
      <c r="P107" s="123"/>
      <c r="Q107" s="124" t="s">
        <v>73</v>
      </c>
      <c r="S107" s="104"/>
    </row>
    <row r="108" spans="2:19" s="122" customFormat="1" x14ac:dyDescent="0.2">
      <c r="B108" s="123"/>
      <c r="C108" s="125"/>
      <c r="D108" s="123"/>
      <c r="E108" s="123"/>
      <c r="F108" s="123"/>
      <c r="G108" s="123"/>
      <c r="H108" s="123"/>
      <c r="I108" s="123"/>
      <c r="K108" s="123"/>
      <c r="L108" s="123"/>
      <c r="M108" s="123"/>
      <c r="N108" s="123" t="s">
        <v>67</v>
      </c>
      <c r="O108" s="123"/>
      <c r="P108" s="123"/>
      <c r="Q108" s="124" t="s">
        <v>74</v>
      </c>
      <c r="S108" s="104"/>
    </row>
    <row r="109" spans="2:19" s="122" customFormat="1" x14ac:dyDescent="0.2">
      <c r="B109" s="123"/>
      <c r="C109" s="125"/>
      <c r="D109" s="123"/>
      <c r="E109" s="123"/>
      <c r="F109" s="123"/>
      <c r="G109" s="123"/>
      <c r="H109" s="123"/>
      <c r="I109" s="123"/>
      <c r="K109" s="123"/>
      <c r="L109" s="123"/>
      <c r="M109" s="123"/>
      <c r="N109" s="123"/>
      <c r="O109" s="123"/>
      <c r="P109" s="123"/>
      <c r="S109" s="104"/>
    </row>
    <row r="110" spans="2:19" s="122" customFormat="1" x14ac:dyDescent="0.2">
      <c r="B110" s="123"/>
      <c r="C110" s="125"/>
      <c r="D110" s="123"/>
      <c r="E110" s="123"/>
      <c r="F110" s="123"/>
      <c r="G110" s="123"/>
      <c r="H110" s="123"/>
      <c r="I110" s="123"/>
      <c r="K110" s="123"/>
      <c r="L110" s="123"/>
      <c r="M110" s="123"/>
      <c r="N110" s="123"/>
      <c r="O110" s="123"/>
      <c r="P110" s="123"/>
      <c r="S110" s="104"/>
    </row>
    <row r="111" spans="2:19" s="122" customFormat="1" x14ac:dyDescent="0.2">
      <c r="B111" s="123"/>
      <c r="C111" s="123"/>
      <c r="D111" s="123"/>
      <c r="E111" s="123"/>
      <c r="F111" s="123"/>
      <c r="G111" s="123"/>
      <c r="H111" s="123"/>
      <c r="I111" s="123"/>
      <c r="K111" s="123"/>
      <c r="L111" s="123"/>
      <c r="M111" s="123"/>
      <c r="N111" s="123"/>
      <c r="O111" s="123"/>
      <c r="P111" s="123"/>
      <c r="S111" s="104"/>
    </row>
    <row r="112" spans="2:19" s="122" customFormat="1" x14ac:dyDescent="0.2">
      <c r="B112" s="123"/>
      <c r="C112" s="123"/>
      <c r="D112" s="123"/>
      <c r="E112" s="123"/>
      <c r="F112" s="123"/>
      <c r="G112" s="123"/>
      <c r="H112" s="123"/>
      <c r="I112" s="123"/>
      <c r="K112" s="123"/>
      <c r="L112" s="123"/>
      <c r="M112" s="123"/>
      <c r="N112" s="123"/>
      <c r="O112" s="123"/>
      <c r="P112" s="123"/>
      <c r="S112" s="104"/>
    </row>
    <row r="113" spans="2:19" s="122" customFormat="1" x14ac:dyDescent="0.2">
      <c r="B113" s="123"/>
      <c r="C113" s="123"/>
      <c r="D113" s="123"/>
      <c r="E113" s="123"/>
      <c r="F113" s="123"/>
      <c r="G113" s="123"/>
      <c r="H113" s="123"/>
      <c r="I113" s="123"/>
      <c r="K113" s="123"/>
      <c r="L113" s="123"/>
      <c r="M113" s="123"/>
      <c r="N113" s="123"/>
      <c r="O113" s="123"/>
      <c r="P113" s="123"/>
      <c r="Q113" s="124">
        <v>2015</v>
      </c>
      <c r="S113" s="104"/>
    </row>
    <row r="114" spans="2:19" s="122" customFormat="1" ht="12.75" customHeight="1" x14ac:dyDescent="0.2">
      <c r="B114" s="123"/>
      <c r="C114" s="123"/>
      <c r="D114" s="123"/>
      <c r="E114" s="123"/>
      <c r="F114" s="123"/>
      <c r="G114" s="123"/>
      <c r="H114" s="123"/>
      <c r="I114" s="123"/>
      <c r="Q114" s="124">
        <v>2016</v>
      </c>
      <c r="S114" s="104"/>
    </row>
    <row r="115" spans="2:19" s="122" customFormat="1" x14ac:dyDescent="0.2">
      <c r="B115" s="123"/>
      <c r="C115" s="123"/>
      <c r="D115" s="123"/>
      <c r="E115" s="123"/>
      <c r="F115" s="123"/>
      <c r="G115" s="123"/>
      <c r="H115" s="123"/>
      <c r="I115" s="123"/>
      <c r="Q115" s="124">
        <v>2017</v>
      </c>
      <c r="S115" s="104"/>
    </row>
    <row r="116" spans="2:19" s="122" customFormat="1" x14ac:dyDescent="0.2">
      <c r="C116" s="123"/>
      <c r="H116" s="123"/>
      <c r="I116" s="123"/>
      <c r="Q116" s="124">
        <v>2018</v>
      </c>
      <c r="S116" s="104"/>
    </row>
    <row r="117" spans="2:19" s="122" customFormat="1" x14ac:dyDescent="0.2">
      <c r="C117" s="123"/>
      <c r="H117" s="123"/>
      <c r="I117" s="123"/>
      <c r="S117" s="104"/>
    </row>
    <row r="118" spans="2:19" s="122" customFormat="1" x14ac:dyDescent="0.2">
      <c r="C118" s="123"/>
      <c r="H118" s="123"/>
      <c r="I118" s="123"/>
      <c r="S118" s="104"/>
    </row>
    <row r="119" spans="2:19" s="122" customFormat="1" x14ac:dyDescent="0.2">
      <c r="B119" s="126"/>
      <c r="C119" s="123"/>
      <c r="H119" s="123"/>
      <c r="I119" s="123"/>
      <c r="S119" s="104"/>
    </row>
    <row r="120" spans="2:19" s="122" customFormat="1" x14ac:dyDescent="0.2">
      <c r="B120" s="126"/>
      <c r="C120" s="123"/>
      <c r="H120" s="123"/>
      <c r="I120" s="123"/>
      <c r="S120" s="104"/>
    </row>
    <row r="121" spans="2:19" s="122" customFormat="1" x14ac:dyDescent="0.2">
      <c r="B121" s="126"/>
      <c r="C121" s="123"/>
      <c r="H121" s="123"/>
      <c r="I121" s="123"/>
      <c r="S121" s="104"/>
    </row>
    <row r="122" spans="2:19" s="122" customFormat="1" x14ac:dyDescent="0.2">
      <c r="B122" s="126"/>
      <c r="C122" s="123"/>
      <c r="H122" s="123"/>
      <c r="I122" s="123"/>
      <c r="S122" s="104"/>
    </row>
    <row r="123" spans="2:19" s="122" customFormat="1" x14ac:dyDescent="0.2">
      <c r="B123" s="126"/>
      <c r="C123" s="123"/>
      <c r="H123" s="123"/>
      <c r="I123" s="123"/>
      <c r="S123" s="104"/>
    </row>
    <row r="124" spans="2:19" s="122" customFormat="1" x14ac:dyDescent="0.2">
      <c r="B124" s="126"/>
      <c r="C124" s="123"/>
      <c r="H124" s="123"/>
      <c r="I124" s="123"/>
      <c r="S124" s="104"/>
    </row>
    <row r="125" spans="2:19" s="122" customFormat="1" x14ac:dyDescent="0.2">
      <c r="B125" s="126"/>
      <c r="C125" s="123"/>
      <c r="H125" s="123"/>
      <c r="I125" s="123"/>
      <c r="S125" s="104"/>
    </row>
    <row r="126" spans="2:19" s="122" customFormat="1" x14ac:dyDescent="0.2">
      <c r="B126" s="127"/>
      <c r="C126" s="123"/>
      <c r="H126" s="123"/>
      <c r="I126" s="123"/>
      <c r="S126" s="104"/>
    </row>
    <row r="127" spans="2:19" s="122" customFormat="1" x14ac:dyDescent="0.2">
      <c r="B127" s="127"/>
      <c r="C127" s="123"/>
      <c r="H127" s="123"/>
      <c r="I127" s="123"/>
      <c r="S127" s="104"/>
    </row>
    <row r="128" spans="2:19" s="122" customFormat="1" x14ac:dyDescent="0.2">
      <c r="C128" s="123"/>
      <c r="H128" s="123"/>
      <c r="I128" s="123"/>
      <c r="S128" s="104"/>
    </row>
    <row r="129" spans="2:19" s="122" customFormat="1" x14ac:dyDescent="0.2">
      <c r="B129" s="192" t="s">
        <v>266</v>
      </c>
      <c r="C129" s="123"/>
      <c r="F129" s="123"/>
      <c r="I129" s="123"/>
      <c r="S129" s="104"/>
    </row>
    <row r="130" spans="2:19" s="122" customFormat="1" x14ac:dyDescent="0.2">
      <c r="B130" s="192" t="s">
        <v>267</v>
      </c>
      <c r="C130" s="123"/>
      <c r="F130" s="123"/>
      <c r="I130" s="123"/>
      <c r="S130" s="104"/>
    </row>
    <row r="131" spans="2:19" s="122" customFormat="1" x14ac:dyDescent="0.2">
      <c r="B131" s="192" t="s">
        <v>268</v>
      </c>
      <c r="C131" s="123"/>
      <c r="F131" s="123"/>
      <c r="I131" s="129"/>
      <c r="J131" s="129"/>
      <c r="K131" s="129"/>
      <c r="S131" s="104"/>
    </row>
    <row r="132" spans="2:19" s="122" customFormat="1" x14ac:dyDescent="0.2">
      <c r="B132" s="192" t="s">
        <v>269</v>
      </c>
      <c r="C132" s="123"/>
      <c r="F132" s="123"/>
      <c r="G132" s="123"/>
      <c r="H132" s="129"/>
      <c r="I132" s="129"/>
      <c r="J132" s="129"/>
      <c r="K132" s="129"/>
      <c r="S132" s="104"/>
    </row>
    <row r="133" spans="2:19" s="122" customFormat="1" x14ac:dyDescent="0.2">
      <c r="B133" s="193" t="s">
        <v>270</v>
      </c>
      <c r="C133" s="123"/>
      <c r="F133" s="123"/>
      <c r="G133" s="123"/>
      <c r="H133" s="129"/>
      <c r="I133" s="129"/>
      <c r="J133" s="129"/>
      <c r="K133" s="129"/>
      <c r="S133" s="104"/>
    </row>
    <row r="134" spans="2:19" s="122" customFormat="1" x14ac:dyDescent="0.2">
      <c r="B134" s="128"/>
      <c r="C134" s="123"/>
      <c r="F134" s="123"/>
      <c r="G134" s="123"/>
      <c r="H134" s="129"/>
      <c r="I134" s="129"/>
      <c r="J134" s="129"/>
      <c r="K134" s="129"/>
      <c r="S134" s="104"/>
    </row>
    <row r="135" spans="2:19" s="122" customFormat="1" x14ac:dyDescent="0.2">
      <c r="B135" s="128"/>
      <c r="C135" s="123"/>
      <c r="F135" s="123"/>
      <c r="G135" s="123"/>
      <c r="H135" s="129"/>
      <c r="I135" s="129"/>
      <c r="J135" s="129"/>
      <c r="K135" s="129"/>
      <c r="S135" s="104"/>
    </row>
    <row r="136" spans="2:19" s="122" customFormat="1" x14ac:dyDescent="0.2">
      <c r="B136" s="128"/>
      <c r="C136" s="123"/>
      <c r="F136" s="123"/>
      <c r="G136" s="123"/>
      <c r="H136" s="129"/>
      <c r="I136" s="129"/>
      <c r="J136" s="129"/>
      <c r="K136" s="129"/>
      <c r="S136" s="104"/>
    </row>
    <row r="137" spans="2:19" s="122" customFormat="1" x14ac:dyDescent="0.2">
      <c r="B137" s="126"/>
      <c r="C137" s="123"/>
      <c r="F137" s="123"/>
      <c r="G137" s="123"/>
      <c r="H137" s="129"/>
      <c r="I137" s="129"/>
      <c r="J137" s="129"/>
      <c r="K137" s="129"/>
      <c r="S137" s="104"/>
    </row>
    <row r="138" spans="2:19" s="106" customFormat="1" x14ac:dyDescent="0.2">
      <c r="B138" s="126"/>
      <c r="C138" s="123"/>
      <c r="F138" s="123"/>
      <c r="G138" s="123"/>
      <c r="H138" s="129"/>
      <c r="I138" s="129"/>
      <c r="J138" s="129"/>
      <c r="K138" s="129"/>
      <c r="S138" s="130"/>
    </row>
    <row r="139" spans="2:19" s="106" customFormat="1" x14ac:dyDescent="0.2">
      <c r="B139" s="122" t="s">
        <v>29</v>
      </c>
      <c r="C139" s="123"/>
      <c r="F139" s="123"/>
      <c r="G139" s="123"/>
      <c r="H139" s="129"/>
      <c r="I139" s="129"/>
      <c r="J139" s="129"/>
      <c r="K139" s="129"/>
      <c r="S139" s="130"/>
    </row>
    <row r="140" spans="2:19" s="106" customFormat="1" x14ac:dyDescent="0.2">
      <c r="B140" s="131" t="s">
        <v>55</v>
      </c>
      <c r="C140" s="123"/>
      <c r="F140" s="123"/>
      <c r="G140" s="123"/>
      <c r="H140" s="129"/>
      <c r="I140" s="129"/>
      <c r="J140" s="129"/>
      <c r="K140" s="129"/>
      <c r="S140" s="130"/>
    </row>
    <row r="141" spans="2:19" s="106" customFormat="1" x14ac:dyDescent="0.2">
      <c r="B141" s="131" t="s">
        <v>166</v>
      </c>
      <c r="C141" s="123"/>
      <c r="F141" s="123"/>
      <c r="G141" s="123"/>
      <c r="H141" s="129"/>
      <c r="I141" s="129"/>
      <c r="J141" s="129"/>
      <c r="K141" s="129"/>
      <c r="S141" s="130"/>
    </row>
    <row r="142" spans="2:19" s="106" customFormat="1" x14ac:dyDescent="0.2">
      <c r="B142" s="131" t="s">
        <v>39</v>
      </c>
      <c r="C142" s="123"/>
      <c r="F142" s="123"/>
      <c r="G142" s="123"/>
      <c r="H142" s="129"/>
      <c r="I142" s="129"/>
      <c r="J142" s="129"/>
      <c r="K142" s="129"/>
      <c r="S142" s="130"/>
    </row>
    <row r="143" spans="2:19" s="106" customFormat="1" x14ac:dyDescent="0.2">
      <c r="B143" s="131" t="s">
        <v>172</v>
      </c>
      <c r="C143" s="123"/>
      <c r="F143" s="123"/>
      <c r="G143" s="123"/>
      <c r="H143" s="129"/>
      <c r="I143" s="129"/>
      <c r="J143" s="129"/>
      <c r="K143" s="129"/>
      <c r="S143" s="130"/>
    </row>
    <row r="144" spans="2:19" s="106" customFormat="1" x14ac:dyDescent="0.2">
      <c r="B144" s="131" t="s">
        <v>112</v>
      </c>
      <c r="C144" s="123"/>
      <c r="F144" s="123"/>
      <c r="G144" s="123"/>
      <c r="J144" s="129"/>
      <c r="K144" s="129"/>
      <c r="S144" s="130"/>
    </row>
    <row r="145" spans="2:19" s="106" customFormat="1" x14ac:dyDescent="0.2">
      <c r="B145" s="131" t="s">
        <v>174</v>
      </c>
      <c r="C145" s="123"/>
      <c r="F145" s="123"/>
      <c r="G145" s="123"/>
      <c r="S145" s="130"/>
    </row>
    <row r="146" spans="2:19" s="106" customFormat="1" x14ac:dyDescent="0.2">
      <c r="B146" s="131" t="s">
        <v>53</v>
      </c>
      <c r="C146" s="123"/>
      <c r="F146" s="123"/>
      <c r="G146" s="123"/>
      <c r="S146" s="130"/>
    </row>
    <row r="147" spans="2:19" s="106" customFormat="1" x14ac:dyDescent="0.2">
      <c r="B147" s="131" t="s">
        <v>163</v>
      </c>
      <c r="C147" s="123"/>
      <c r="F147" s="123"/>
      <c r="G147" s="123"/>
      <c r="S147" s="130"/>
    </row>
    <row r="148" spans="2:19" s="106" customFormat="1" x14ac:dyDescent="0.2">
      <c r="B148" s="131" t="s">
        <v>167</v>
      </c>
      <c r="C148" s="123"/>
      <c r="F148" s="123"/>
      <c r="G148" s="123"/>
      <c r="S148" s="130"/>
    </row>
    <row r="149" spans="2:19" x14ac:dyDescent="0.2">
      <c r="B149" s="132" t="s">
        <v>184</v>
      </c>
      <c r="C149" s="123"/>
      <c r="F149" s="123"/>
      <c r="G149" s="123"/>
    </row>
    <row r="150" spans="2:19" x14ac:dyDescent="0.2">
      <c r="B150" s="131" t="s">
        <v>165</v>
      </c>
      <c r="C150" s="123"/>
      <c r="F150" s="123"/>
      <c r="G150" s="123"/>
    </row>
    <row r="151" spans="2:19" x14ac:dyDescent="0.2">
      <c r="B151" s="131" t="s">
        <v>170</v>
      </c>
      <c r="C151" s="123"/>
      <c r="F151" s="123"/>
      <c r="G151" s="123"/>
    </row>
    <row r="152" spans="2:19" x14ac:dyDescent="0.2">
      <c r="B152" s="131" t="s">
        <v>173</v>
      </c>
      <c r="C152" s="123"/>
      <c r="F152" s="123"/>
      <c r="G152" s="123"/>
    </row>
    <row r="153" spans="2:19" x14ac:dyDescent="0.2">
      <c r="B153" s="131" t="s">
        <v>171</v>
      </c>
      <c r="C153" s="123"/>
      <c r="F153" s="123"/>
      <c r="G153" s="123"/>
    </row>
    <row r="154" spans="2:19" x14ac:dyDescent="0.2">
      <c r="B154" s="131" t="s">
        <v>168</v>
      </c>
      <c r="C154" s="123"/>
      <c r="F154" s="123"/>
      <c r="G154" s="123"/>
    </row>
    <row r="155" spans="2:19" x14ac:dyDescent="0.2">
      <c r="B155" s="131" t="s">
        <v>161</v>
      </c>
      <c r="C155" s="123"/>
      <c r="F155" s="123"/>
      <c r="G155" s="123"/>
    </row>
    <row r="156" spans="2:19" x14ac:dyDescent="0.2">
      <c r="B156" s="131" t="s">
        <v>169</v>
      </c>
      <c r="C156" s="123"/>
    </row>
    <row r="157" spans="2:19" x14ac:dyDescent="0.2">
      <c r="B157" s="131" t="s">
        <v>162</v>
      </c>
      <c r="C157" s="123"/>
    </row>
    <row r="158" spans="2:19" x14ac:dyDescent="0.2">
      <c r="B158" s="131" t="s">
        <v>164</v>
      </c>
      <c r="C158" s="123"/>
    </row>
    <row r="159" spans="2:19" x14ac:dyDescent="0.2">
      <c r="B159" s="131" t="s">
        <v>46</v>
      </c>
      <c r="C159" s="123"/>
    </row>
    <row r="160" spans="2:19" x14ac:dyDescent="0.2">
      <c r="B160" s="131" t="s">
        <v>54</v>
      </c>
      <c r="C160" s="123"/>
    </row>
    <row r="161" spans="2:3" x14ac:dyDescent="0.2">
      <c r="B161" s="131" t="s">
        <v>45</v>
      </c>
      <c r="C161" s="123"/>
    </row>
    <row r="162" spans="2:3" x14ac:dyDescent="0.2">
      <c r="B162" s="131" t="s">
        <v>47</v>
      </c>
      <c r="C162" s="123"/>
    </row>
    <row r="163" spans="2:3" x14ac:dyDescent="0.2">
      <c r="B163" s="131" t="s">
        <v>113</v>
      </c>
      <c r="C163" s="123"/>
    </row>
    <row r="164" spans="2:3" x14ac:dyDescent="0.2">
      <c r="B164" s="131" t="s">
        <v>111</v>
      </c>
      <c r="C164" s="123"/>
    </row>
    <row r="165" spans="2:3" x14ac:dyDescent="0.2">
      <c r="B165" s="131" t="s">
        <v>40</v>
      </c>
      <c r="C165" s="123"/>
    </row>
    <row r="166" spans="2:3" x14ac:dyDescent="0.2">
      <c r="B166" s="131" t="s">
        <v>110</v>
      </c>
    </row>
    <row r="167" spans="2:3" x14ac:dyDescent="0.2">
      <c r="B167" s="122"/>
    </row>
    <row r="168" spans="2:3" x14ac:dyDescent="0.2">
      <c r="B168" s="122"/>
    </row>
    <row r="169" spans="2:3" x14ac:dyDescent="0.2">
      <c r="B169" s="122"/>
    </row>
    <row r="170" spans="2:3" x14ac:dyDescent="0.2">
      <c r="B170" s="122" t="s">
        <v>185</v>
      </c>
    </row>
    <row r="171" spans="2:3" x14ac:dyDescent="0.2">
      <c r="B171" s="124" t="s">
        <v>66</v>
      </c>
    </row>
    <row r="172" spans="2:3" x14ac:dyDescent="0.2">
      <c r="B172" s="124" t="s">
        <v>85</v>
      </c>
    </row>
    <row r="173" spans="2:3" x14ac:dyDescent="0.2">
      <c r="B173" s="122"/>
    </row>
    <row r="174" spans="2:3" x14ac:dyDescent="0.2">
      <c r="B174" s="126"/>
    </row>
    <row r="175" spans="2:3" x14ac:dyDescent="0.2">
      <c r="B175" s="126"/>
    </row>
    <row r="176" spans="2:3" x14ac:dyDescent="0.2">
      <c r="B176" s="133"/>
    </row>
    <row r="177" spans="2:2" x14ac:dyDescent="0.2">
      <c r="B177" s="133"/>
    </row>
    <row r="178" spans="2:2" x14ac:dyDescent="0.2">
      <c r="B178" s="133"/>
    </row>
    <row r="179" spans="2:2" x14ac:dyDescent="0.2">
      <c r="B179" s="133"/>
    </row>
    <row r="180" spans="2:2" x14ac:dyDescent="0.2">
      <c r="B180" s="133"/>
    </row>
  </sheetData>
  <sheetProtection formatCells="0" formatColumns="0" formatRows="0" insertRows="0"/>
  <mergeCells count="80">
    <mergeCell ref="C79:P79"/>
    <mergeCell ref="B78:B79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51:P5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49"/>
    <mergeCell ref="C76:P76"/>
    <mergeCell ref="C77:P77"/>
    <mergeCell ref="C78:P78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</mergeCells>
  <conditionalFormatting sqref="F49">
    <cfRule type="cellIs" dxfId="60" priority="17" stopIfTrue="1" operator="equal">
      <formula>"0"</formula>
    </cfRule>
    <cfRule type="cellIs" dxfId="59" priority="18" stopIfTrue="1" operator="lessThanOrEqual">
      <formula>$S$5</formula>
    </cfRule>
    <cfRule type="cellIs" dxfId="58" priority="19" stopIfTrue="1" operator="greaterThanOrEqual">
      <formula>$S$2</formula>
    </cfRule>
    <cfRule type="cellIs" dxfId="57" priority="20" stopIfTrue="1" operator="between">
      <formula>$S$4</formula>
      <formula>$S$3</formula>
    </cfRule>
  </conditionalFormatting>
  <conditionalFormatting sqref="I49">
    <cfRule type="cellIs" dxfId="56" priority="13" stopIfTrue="1" operator="equal">
      <formula>"0"</formula>
    </cfRule>
    <cfRule type="cellIs" dxfId="55" priority="14" stopIfTrue="1" operator="lessThanOrEqual">
      <formula>$S$5</formula>
    </cfRule>
    <cfRule type="cellIs" dxfId="54" priority="15" stopIfTrue="1" operator="greaterThanOrEqual">
      <formula>$S$2</formula>
    </cfRule>
    <cfRule type="cellIs" dxfId="53" priority="16" stopIfTrue="1" operator="between">
      <formula>$S$4</formula>
      <formula>$S$3</formula>
    </cfRule>
  </conditionalFormatting>
  <conditionalFormatting sqref="L49">
    <cfRule type="cellIs" dxfId="52" priority="9" stopIfTrue="1" operator="equal">
      <formula>"0"</formula>
    </cfRule>
    <cfRule type="cellIs" dxfId="51" priority="10" stopIfTrue="1" operator="lessThanOrEqual">
      <formula>$S$5</formula>
    </cfRule>
    <cfRule type="cellIs" dxfId="50" priority="11" stopIfTrue="1" operator="greaterThanOrEqual">
      <formula>$S$2</formula>
    </cfRule>
    <cfRule type="cellIs" dxfId="49" priority="12" stopIfTrue="1" operator="between">
      <formula>$S$4</formula>
      <formula>$S$3</formula>
    </cfRule>
  </conditionalFormatting>
  <conditionalFormatting sqref="O49">
    <cfRule type="cellIs" dxfId="48" priority="5" stopIfTrue="1" operator="equal">
      <formula>"0"</formula>
    </cfRule>
    <cfRule type="cellIs" dxfId="47" priority="6" stopIfTrue="1" operator="lessThanOrEqual">
      <formula>$S$5</formula>
    </cfRule>
    <cfRule type="cellIs" dxfId="46" priority="7" stopIfTrue="1" operator="greaterThanOrEqual">
      <formula>$S$2</formula>
    </cfRule>
    <cfRule type="cellIs" dxfId="45" priority="8" stopIfTrue="1" operator="between">
      <formula>$S$4</formula>
      <formula>$S$3</formula>
    </cfRule>
  </conditionalFormatting>
  <conditionalFormatting sqref="P49">
    <cfRule type="cellIs" dxfId="44" priority="1" stopIfTrue="1" operator="equal">
      <formula>"0"</formula>
    </cfRule>
    <cfRule type="cellIs" dxfId="43" priority="2" stopIfTrue="1" operator="lessThanOrEqual">
      <formula>$S$5</formula>
    </cfRule>
    <cfRule type="cellIs" dxfId="42" priority="3" stopIfTrue="1" operator="greaterThanOrEqual">
      <formula>$S$2</formula>
    </cfRule>
    <cfRule type="cellIs" dxfId="41" priority="4" stopIfTrue="1" operator="between">
      <formula>$S$4</formula>
      <formula>$S$3</formula>
    </cfRule>
  </conditionalFormatting>
  <dataValidations count="6">
    <dataValidation type="list" allowBlank="1" showInputMessage="1" showErrorMessage="1" sqref="C78:P78">
      <formula1>$B$171:$B$172</formula1>
    </dataValidation>
    <dataValidation type="list" allowBlank="1" showInputMessage="1" showErrorMessage="1" sqref="C12:P12">
      <formula1>$B$140:$B$166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32:P32 C36:P36 C34:P34">
      <formula1>$Q$103:$Q$108</formula1>
    </dataValidation>
    <dataValidation type="list" allowBlank="1" showInputMessage="1" showErrorMessage="1" sqref="C18:P18">
      <formula1>$B$129:$B$133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29"/>
  <sheetViews>
    <sheetView workbookViewId="0">
      <selection activeCell="M10" sqref="M10:O11"/>
    </sheetView>
  </sheetViews>
  <sheetFormatPr baseColWidth="10" defaultColWidth="11.42578125" defaultRowHeight="30" customHeight="1" x14ac:dyDescent="0.2"/>
  <cols>
    <col min="1" max="1" width="26.28515625" style="173" bestFit="1" customWidth="1"/>
    <col min="2" max="2" width="26.28515625" style="140" customWidth="1"/>
    <col min="3" max="3" width="10.85546875" style="174" customWidth="1"/>
    <col min="4" max="4" width="8" style="174" bestFit="1" customWidth="1"/>
    <col min="5" max="5" width="11.5703125" style="174" customWidth="1"/>
    <col min="6" max="6" width="8" style="174" bestFit="1" customWidth="1"/>
    <col min="7" max="7" width="10.42578125" style="174" customWidth="1"/>
    <col min="8" max="8" width="8" style="174" bestFit="1" customWidth="1"/>
    <col min="9" max="9" width="11.5703125" style="174" customWidth="1"/>
    <col min="10" max="10" width="8" style="174" bestFit="1" customWidth="1"/>
    <col min="11" max="11" width="12.28515625" style="174" bestFit="1" customWidth="1"/>
    <col min="12" max="12" width="8" style="174" bestFit="1" customWidth="1"/>
    <col min="13" max="13" width="2.28515625" style="174" customWidth="1"/>
    <col min="14" max="14" width="10.7109375" style="174" customWidth="1"/>
    <col min="15" max="15" width="32.140625" style="174" customWidth="1"/>
    <col min="16" max="18" width="11.42578125" style="135"/>
    <col min="19" max="19" width="11.42578125" style="136" hidden="1" customWidth="1"/>
    <col min="20" max="20" width="11.42578125" style="135"/>
    <col min="21" max="16384" width="11.42578125" style="140"/>
  </cols>
  <sheetData>
    <row r="1" spans="1:24" ht="30" customHeight="1" x14ac:dyDescent="0.2">
      <c r="A1" s="485"/>
      <c r="B1" s="486" t="s">
        <v>56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  <c r="N1" s="489" t="s">
        <v>57</v>
      </c>
      <c r="O1" s="490"/>
      <c r="P1" s="134"/>
      <c r="Q1" s="134"/>
      <c r="T1" s="134"/>
      <c r="U1" s="137"/>
      <c r="V1" s="137"/>
      <c r="W1" s="138"/>
      <c r="X1" s="139"/>
    </row>
    <row r="2" spans="1:24" s="147" customFormat="1" ht="30" customHeight="1" x14ac:dyDescent="0.2">
      <c r="A2" s="485"/>
      <c r="B2" s="486" t="s">
        <v>87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89" t="s">
        <v>200</v>
      </c>
      <c r="O2" s="490"/>
      <c r="P2" s="141"/>
      <c r="Q2" s="141"/>
      <c r="R2" s="142"/>
      <c r="S2" s="143">
        <v>0.8</v>
      </c>
      <c r="T2" s="141"/>
      <c r="U2" s="144"/>
      <c r="V2" s="144"/>
      <c r="W2" s="145"/>
      <c r="X2" s="146"/>
    </row>
    <row r="3" spans="1:24" s="147" customFormat="1" ht="30" customHeight="1" x14ac:dyDescent="0.2">
      <c r="A3" s="485"/>
      <c r="B3" s="486" t="s">
        <v>89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8"/>
      <c r="N3" s="489" t="s">
        <v>224</v>
      </c>
      <c r="O3" s="490"/>
      <c r="P3" s="141"/>
      <c r="Q3" s="141"/>
      <c r="R3" s="142"/>
      <c r="S3" s="143">
        <v>0.79998999999999998</v>
      </c>
      <c r="T3" s="141"/>
      <c r="U3" s="144"/>
      <c r="V3" s="144"/>
      <c r="W3" s="145"/>
      <c r="X3" s="146"/>
    </row>
    <row r="4" spans="1:24" s="147" customFormat="1" ht="30" customHeight="1" x14ac:dyDescent="0.2">
      <c r="A4" s="485"/>
      <c r="B4" s="486" t="s">
        <v>91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490" t="s">
        <v>225</v>
      </c>
      <c r="O4" s="490"/>
      <c r="P4" s="148"/>
      <c r="Q4" s="148"/>
      <c r="R4" s="142"/>
      <c r="S4" s="143">
        <v>0.65</v>
      </c>
      <c r="T4" s="148"/>
      <c r="U4" s="149"/>
      <c r="V4" s="149"/>
      <c r="W4" s="145"/>
      <c r="X4" s="146"/>
    </row>
    <row r="5" spans="1:24" s="147" customFormat="1" ht="12" x14ac:dyDescent="0.2">
      <c r="A5" s="150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48"/>
      <c r="Q5" s="148"/>
      <c r="R5" s="142"/>
      <c r="S5" s="143">
        <v>0.64999899999999999</v>
      </c>
      <c r="T5" s="148"/>
      <c r="U5" s="149"/>
      <c r="V5" s="149"/>
      <c r="W5" s="145"/>
      <c r="X5" s="146"/>
    </row>
    <row r="6" spans="1:24" s="147" customFormat="1" ht="13.5" customHeight="1" x14ac:dyDescent="0.2">
      <c r="A6" s="154" t="s">
        <v>0</v>
      </c>
      <c r="B6" s="194" t="s">
        <v>271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42"/>
      <c r="Q6" s="142"/>
      <c r="R6" s="142"/>
      <c r="S6" s="143"/>
      <c r="T6" s="142"/>
    </row>
    <row r="7" spans="1:24" s="147" customFormat="1" ht="11.25" customHeight="1" x14ac:dyDescent="0.2">
      <c r="A7" s="156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42"/>
      <c r="Q7" s="142"/>
      <c r="R7" s="142"/>
      <c r="S7" s="143"/>
      <c r="T7" s="142"/>
    </row>
    <row r="8" spans="1:24" s="159" customFormat="1" ht="30" customHeight="1" x14ac:dyDescent="0.2">
      <c r="A8" s="492" t="s">
        <v>92</v>
      </c>
      <c r="B8" s="492" t="s">
        <v>226</v>
      </c>
      <c r="C8" s="493" t="s">
        <v>209</v>
      </c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158"/>
      <c r="Q8" s="158"/>
      <c r="R8" s="158"/>
      <c r="S8" s="136"/>
      <c r="T8" s="158"/>
    </row>
    <row r="9" spans="1:24" s="162" customFormat="1" ht="30" customHeight="1" x14ac:dyDescent="0.2">
      <c r="A9" s="492"/>
      <c r="B9" s="492"/>
      <c r="C9" s="160" t="s">
        <v>227</v>
      </c>
      <c r="D9" s="160" t="s">
        <v>93</v>
      </c>
      <c r="E9" s="160" t="s">
        <v>228</v>
      </c>
      <c r="F9" s="160" t="s">
        <v>93</v>
      </c>
      <c r="G9" s="160" t="s">
        <v>229</v>
      </c>
      <c r="H9" s="160" t="s">
        <v>93</v>
      </c>
      <c r="I9" s="160" t="s">
        <v>230</v>
      </c>
      <c r="J9" s="160" t="s">
        <v>93</v>
      </c>
      <c r="K9" s="160" t="s">
        <v>24</v>
      </c>
      <c r="L9" s="160" t="s">
        <v>93</v>
      </c>
      <c r="M9" s="494" t="s">
        <v>94</v>
      </c>
      <c r="N9" s="494"/>
      <c r="O9" s="494"/>
      <c r="P9" s="161"/>
      <c r="Q9" s="161"/>
      <c r="R9" s="161"/>
      <c r="S9" s="136"/>
      <c r="T9" s="161"/>
    </row>
    <row r="10" spans="1:24" s="147" customFormat="1" ht="64.5" customHeight="1" x14ac:dyDescent="0.2">
      <c r="A10" s="502" t="s">
        <v>249</v>
      </c>
      <c r="B10" s="163" t="s">
        <v>214</v>
      </c>
      <c r="C10" s="164"/>
      <c r="D10" s="498" t="e">
        <f>+C10/C11</f>
        <v>#DIV/0!</v>
      </c>
      <c r="E10" s="164"/>
      <c r="F10" s="498" t="e">
        <f>+E10/E11</f>
        <v>#DIV/0!</v>
      </c>
      <c r="G10" s="164"/>
      <c r="H10" s="498" t="e">
        <f>+G10/G11</f>
        <v>#DIV/0!</v>
      </c>
      <c r="I10" s="164"/>
      <c r="J10" s="498" t="e">
        <f>+I10/I11</f>
        <v>#DIV/0!</v>
      </c>
      <c r="K10" s="164">
        <v>0</v>
      </c>
      <c r="L10" s="498" t="e">
        <f>+K10/K11</f>
        <v>#DIV/0!</v>
      </c>
      <c r="M10" s="508" t="s">
        <v>294</v>
      </c>
      <c r="N10" s="508"/>
      <c r="O10" s="508"/>
      <c r="P10" s="142"/>
      <c r="Q10" s="142"/>
      <c r="R10" s="142"/>
      <c r="S10" s="136"/>
      <c r="T10" s="142"/>
    </row>
    <row r="11" spans="1:24" s="147" customFormat="1" ht="57" customHeight="1" x14ac:dyDescent="0.2">
      <c r="A11" s="502"/>
      <c r="B11" s="163" t="s">
        <v>223</v>
      </c>
      <c r="C11" s="164"/>
      <c r="D11" s="498"/>
      <c r="E11" s="164"/>
      <c r="F11" s="498"/>
      <c r="G11" s="164"/>
      <c r="H11" s="498"/>
      <c r="I11" s="164"/>
      <c r="J11" s="498"/>
      <c r="K11" s="164">
        <v>0</v>
      </c>
      <c r="L11" s="498"/>
      <c r="M11" s="508"/>
      <c r="N11" s="508"/>
      <c r="O11" s="508"/>
      <c r="P11" s="142"/>
      <c r="Q11" s="142"/>
      <c r="R11" s="142"/>
      <c r="S11" s="136"/>
      <c r="T11" s="142"/>
    </row>
    <row r="49" spans="19:19" ht="30" customHeight="1" x14ac:dyDescent="0.2">
      <c r="S49" s="169"/>
    </row>
    <row r="119" spans="19:19" ht="30" customHeight="1" x14ac:dyDescent="0.2">
      <c r="S119" s="155"/>
    </row>
    <row r="120" spans="19:19" ht="30" customHeight="1" x14ac:dyDescent="0.2">
      <c r="S120" s="155"/>
    </row>
    <row r="121" spans="19:19" ht="30" customHeight="1" x14ac:dyDescent="0.2">
      <c r="S121" s="155"/>
    </row>
    <row r="122" spans="19:19" ht="30" customHeight="1" x14ac:dyDescent="0.2">
      <c r="S122" s="155"/>
    </row>
    <row r="123" spans="19:19" ht="30" customHeight="1" x14ac:dyDescent="0.2">
      <c r="S123" s="155"/>
    </row>
    <row r="124" spans="19:19" ht="30" customHeight="1" x14ac:dyDescent="0.2">
      <c r="S124" s="155"/>
    </row>
    <row r="125" spans="19:19" ht="30" customHeight="1" x14ac:dyDescent="0.2">
      <c r="S125" s="155"/>
    </row>
    <row r="126" spans="19:19" ht="30" customHeight="1" x14ac:dyDescent="0.2">
      <c r="S126" s="155"/>
    </row>
    <row r="127" spans="19:19" ht="30" customHeight="1" x14ac:dyDescent="0.2">
      <c r="S127" s="155"/>
    </row>
    <row r="128" spans="19:19" ht="30" customHeight="1" x14ac:dyDescent="0.2">
      <c r="S128" s="155"/>
    </row>
    <row r="129" spans="19:19" ht="30" customHeight="1" x14ac:dyDescent="0.2">
      <c r="S129" s="155"/>
    </row>
  </sheetData>
  <mergeCells count="21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L10:L11"/>
    <mergeCell ref="M10:O11"/>
    <mergeCell ref="C6:O6"/>
    <mergeCell ref="A8:A9"/>
    <mergeCell ref="B8:B9"/>
    <mergeCell ref="C8:O8"/>
    <mergeCell ref="M9:O9"/>
    <mergeCell ref="A10:A11"/>
    <mergeCell ref="D10:D11"/>
    <mergeCell ref="F10:F11"/>
    <mergeCell ref="H10:H11"/>
    <mergeCell ref="J10:J11"/>
  </mergeCells>
  <conditionalFormatting sqref="D10:D11">
    <cfRule type="cellIs" dxfId="40" priority="13" operator="between">
      <formula>0.65</formula>
      <formula>0.89</formula>
    </cfRule>
    <cfRule type="cellIs" dxfId="39" priority="14" operator="lessThan">
      <formula>0.65</formula>
    </cfRule>
    <cfRule type="cellIs" dxfId="38" priority="17" operator="greaterThan">
      <formula>0.9</formula>
    </cfRule>
  </conditionalFormatting>
  <conditionalFormatting sqref="F10:F11">
    <cfRule type="cellIs" dxfId="37" priority="10" operator="between">
      <formula>0.65</formula>
      <formula>0.89</formula>
    </cfRule>
    <cfRule type="cellIs" dxfId="36" priority="11" operator="lessThan">
      <formula>0.65</formula>
    </cfRule>
    <cfRule type="cellIs" dxfId="35" priority="12" operator="greaterThan">
      <formula>0.9</formula>
    </cfRule>
  </conditionalFormatting>
  <conditionalFormatting sqref="H10:H11">
    <cfRule type="cellIs" dxfId="34" priority="7" operator="between">
      <formula>0.65</formula>
      <formula>0.89</formula>
    </cfRule>
    <cfRule type="cellIs" dxfId="33" priority="8" operator="lessThan">
      <formula>0.65</formula>
    </cfRule>
    <cfRule type="cellIs" dxfId="32" priority="9" operator="greaterThan">
      <formula>0.9</formula>
    </cfRule>
  </conditionalFormatting>
  <conditionalFormatting sqref="J10:J11">
    <cfRule type="cellIs" dxfId="31" priority="4" operator="between">
      <formula>0.65</formula>
      <formula>0.89</formula>
    </cfRule>
    <cfRule type="cellIs" dxfId="30" priority="5" operator="lessThan">
      <formula>0.65</formula>
    </cfRule>
    <cfRule type="cellIs" dxfId="29" priority="6" operator="greaterThan">
      <formula>0.9</formula>
    </cfRule>
  </conditionalFormatting>
  <conditionalFormatting sqref="L10:L11">
    <cfRule type="cellIs" dxfId="28" priority="1" operator="between">
      <formula>0.65</formula>
      <formula>0.89</formula>
    </cfRule>
    <cfRule type="cellIs" dxfId="27" priority="2" operator="lessThan">
      <formula>0.65</formula>
    </cfRule>
    <cfRule type="cellIs" dxfId="26" priority="3" operator="greaterThan">
      <formula>0.9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80"/>
  <sheetViews>
    <sheetView topLeftCell="A76" zoomScaleNormal="100" workbookViewId="0">
      <selection activeCell="C77" sqref="C77:P77"/>
    </sheetView>
  </sheetViews>
  <sheetFormatPr baseColWidth="10" defaultColWidth="11.42578125" defaultRowHeight="12.75" x14ac:dyDescent="0.2"/>
  <cols>
    <col min="1" max="1" width="3" style="102" customWidth="1"/>
    <col min="2" max="2" width="30" style="102" customWidth="1"/>
    <col min="3" max="3" width="16.85546875" style="102" customWidth="1"/>
    <col min="4" max="4" width="5" style="102" bestFit="1" customWidth="1"/>
    <col min="5" max="5" width="4.7109375" style="102" bestFit="1" customWidth="1"/>
    <col min="6" max="6" width="9.5703125" style="102" bestFit="1" customWidth="1"/>
    <col min="7" max="7" width="5.42578125" style="102" bestFit="1" customWidth="1"/>
    <col min="8" max="8" width="5.140625" style="102" bestFit="1" customWidth="1"/>
    <col min="9" max="9" width="9.5703125" style="102" bestFit="1" customWidth="1"/>
    <col min="10" max="10" width="4.140625" style="102" bestFit="1" customWidth="1"/>
    <col min="11" max="11" width="6.42578125" style="102" bestFit="1" customWidth="1"/>
    <col min="12" max="12" width="9.5703125" style="102" bestFit="1" customWidth="1"/>
    <col min="13" max="13" width="8.42578125" style="102" customWidth="1"/>
    <col min="14" max="14" width="6.42578125" style="102" customWidth="1"/>
    <col min="15" max="15" width="11" style="102" customWidth="1"/>
    <col min="16" max="16" width="12.140625" style="102" customWidth="1"/>
    <col min="17" max="18" width="11.7109375" style="102" customWidth="1"/>
    <col min="19" max="19" width="11.42578125" style="104" hidden="1" customWidth="1"/>
    <col min="20" max="16384" width="11.42578125" style="102"/>
  </cols>
  <sheetData>
    <row r="1" spans="1:19" ht="13.5" thickBot="1" x14ac:dyDescent="0.2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9" ht="16.5" customHeight="1" x14ac:dyDescent="0.2">
      <c r="B2" s="631"/>
      <c r="C2" s="634" t="s">
        <v>56</v>
      </c>
      <c r="D2" s="635"/>
      <c r="E2" s="635"/>
      <c r="F2" s="635"/>
      <c r="G2" s="635"/>
      <c r="H2" s="635"/>
      <c r="I2" s="635"/>
      <c r="J2" s="635"/>
      <c r="K2" s="635"/>
      <c r="L2" s="635"/>
      <c r="M2" s="636"/>
      <c r="N2" s="637" t="s">
        <v>181</v>
      </c>
      <c r="O2" s="638"/>
      <c r="P2" s="639"/>
      <c r="S2" s="105">
        <v>0.8</v>
      </c>
    </row>
    <row r="3" spans="1:19" ht="15.75" customHeight="1" x14ac:dyDescent="0.2">
      <c r="B3" s="632"/>
      <c r="C3" s="640" t="s">
        <v>58</v>
      </c>
      <c r="D3" s="641"/>
      <c r="E3" s="641"/>
      <c r="F3" s="641"/>
      <c r="G3" s="641"/>
      <c r="H3" s="641"/>
      <c r="I3" s="641"/>
      <c r="J3" s="641"/>
      <c r="K3" s="641"/>
      <c r="L3" s="641"/>
      <c r="M3" s="642"/>
      <c r="N3" s="643" t="s">
        <v>200</v>
      </c>
      <c r="O3" s="644"/>
      <c r="P3" s="645"/>
      <c r="S3" s="105">
        <v>0.79998999999999998</v>
      </c>
    </row>
    <row r="4" spans="1:19" ht="15.75" customHeight="1" x14ac:dyDescent="0.2">
      <c r="B4" s="632"/>
      <c r="C4" s="640" t="s">
        <v>59</v>
      </c>
      <c r="D4" s="641"/>
      <c r="E4" s="641"/>
      <c r="F4" s="641"/>
      <c r="G4" s="641"/>
      <c r="H4" s="641"/>
      <c r="I4" s="641"/>
      <c r="J4" s="641"/>
      <c r="K4" s="641"/>
      <c r="L4" s="641"/>
      <c r="M4" s="642"/>
      <c r="N4" s="643" t="s">
        <v>182</v>
      </c>
      <c r="O4" s="644"/>
      <c r="P4" s="645"/>
      <c r="S4" s="105">
        <v>0.65</v>
      </c>
    </row>
    <row r="5" spans="1:19" ht="16.5" customHeight="1" thickBot="1" x14ac:dyDescent="0.25">
      <c r="B5" s="633"/>
      <c r="C5" s="646" t="s">
        <v>60</v>
      </c>
      <c r="D5" s="647"/>
      <c r="E5" s="647"/>
      <c r="F5" s="647"/>
      <c r="G5" s="647"/>
      <c r="H5" s="647"/>
      <c r="I5" s="647"/>
      <c r="J5" s="647"/>
      <c r="K5" s="647"/>
      <c r="L5" s="647"/>
      <c r="M5" s="648"/>
      <c r="N5" s="649" t="s">
        <v>61</v>
      </c>
      <c r="O5" s="650"/>
      <c r="P5" s="651"/>
      <c r="S5" s="105">
        <v>0.64999899999999999</v>
      </c>
    </row>
    <row r="6" spans="1:19" ht="13.5" thickBot="1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S6" s="105"/>
    </row>
    <row r="7" spans="1:19" ht="12.75" customHeight="1" x14ac:dyDescent="0.2">
      <c r="A7" s="106"/>
      <c r="B7" s="622" t="s">
        <v>65</v>
      </c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4"/>
      <c r="Q7" s="106"/>
      <c r="S7" s="105"/>
    </row>
    <row r="8" spans="1:19" ht="13.5" customHeight="1" thickBot="1" x14ac:dyDescent="0.25">
      <c r="A8" s="106"/>
      <c r="B8" s="625"/>
      <c r="C8" s="626"/>
      <c r="D8" s="626"/>
      <c r="E8" s="626"/>
      <c r="F8" s="626"/>
      <c r="G8" s="626"/>
      <c r="H8" s="626"/>
      <c r="I8" s="626"/>
      <c r="J8" s="626"/>
      <c r="K8" s="626"/>
      <c r="L8" s="626"/>
      <c r="M8" s="626"/>
      <c r="N8" s="626"/>
      <c r="O8" s="626"/>
      <c r="P8" s="627"/>
      <c r="Q8" s="106"/>
    </row>
    <row r="9" spans="1:19" ht="6.75" customHeight="1" thickBot="1" x14ac:dyDescent="0.25">
      <c r="A9" s="106"/>
      <c r="B9" s="652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  <c r="P9" s="652"/>
      <c r="Q9" s="106"/>
    </row>
    <row r="10" spans="1:19" ht="26.25" customHeight="1" thickBot="1" x14ac:dyDescent="0.25">
      <c r="A10" s="106"/>
      <c r="B10" s="78" t="s">
        <v>83</v>
      </c>
      <c r="C10" s="385">
        <v>2023</v>
      </c>
      <c r="D10" s="386"/>
      <c r="E10" s="386"/>
      <c r="F10" s="386"/>
      <c r="G10" s="386"/>
      <c r="H10" s="386"/>
      <c r="I10" s="387"/>
      <c r="J10" s="388" t="s">
        <v>1</v>
      </c>
      <c r="K10" s="389"/>
      <c r="L10" s="389"/>
      <c r="M10" s="653"/>
      <c r="N10" s="401" t="s">
        <v>198</v>
      </c>
      <c r="O10" s="402"/>
      <c r="P10" s="403"/>
      <c r="Q10" s="106"/>
    </row>
    <row r="11" spans="1:19" ht="4.5" customHeight="1" thickBot="1" x14ac:dyDescent="0.25">
      <c r="A11" s="106"/>
      <c r="B11" s="654"/>
      <c r="C11" s="655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5"/>
      <c r="P11" s="656"/>
      <c r="Q11" s="106"/>
    </row>
    <row r="12" spans="1:19" ht="13.5" thickBot="1" x14ac:dyDescent="0.25">
      <c r="A12" s="106"/>
      <c r="B12" s="62" t="s">
        <v>0</v>
      </c>
      <c r="C12" s="437" t="s">
        <v>110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106"/>
    </row>
    <row r="13" spans="1:19" ht="4.5" customHeight="1" thickBot="1" x14ac:dyDescent="0.25">
      <c r="A13" s="106"/>
      <c r="B13" s="393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5"/>
      <c r="Q13" s="106"/>
    </row>
    <row r="14" spans="1:19" ht="18" customHeight="1" thickBot="1" x14ac:dyDescent="0.25">
      <c r="A14" s="106"/>
      <c r="B14" s="62" t="s">
        <v>6</v>
      </c>
      <c r="C14" s="401" t="s">
        <v>216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3"/>
      <c r="Q14" s="106"/>
    </row>
    <row r="15" spans="1:19" ht="4.5" customHeight="1" thickBot="1" x14ac:dyDescent="0.25">
      <c r="A15" s="106"/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5"/>
      <c r="Q15" s="106"/>
    </row>
    <row r="16" spans="1:19" ht="32.25" customHeight="1" thickBot="1" x14ac:dyDescent="0.25">
      <c r="A16" s="106"/>
      <c r="B16" s="62" t="s">
        <v>25</v>
      </c>
      <c r="C16" s="587" t="s">
        <v>272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9"/>
      <c r="Q16" s="106"/>
    </row>
    <row r="17" spans="1:17" ht="4.5" customHeight="1" thickBot="1" x14ac:dyDescent="0.25">
      <c r="A17" s="106"/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5"/>
      <c r="Q17" s="106"/>
    </row>
    <row r="18" spans="1:17" ht="26.25" customHeight="1" thickBot="1" x14ac:dyDescent="0.25">
      <c r="A18" s="106"/>
      <c r="B18" s="62" t="s">
        <v>11</v>
      </c>
      <c r="C18" s="590" t="s">
        <v>268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2"/>
      <c r="Q18" s="106"/>
    </row>
    <row r="19" spans="1:17" ht="4.5" customHeight="1" thickBot="1" x14ac:dyDescent="0.25">
      <c r="A19" s="106"/>
      <c r="B19" s="594"/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106"/>
    </row>
    <row r="20" spans="1:17" ht="17.25" customHeight="1" thickBot="1" x14ac:dyDescent="0.25">
      <c r="A20" s="106"/>
      <c r="B20" s="564" t="s">
        <v>26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6"/>
      <c r="Q20" s="106"/>
    </row>
    <row r="21" spans="1:17" ht="4.5" customHeight="1" thickBot="1" x14ac:dyDescent="0.25">
      <c r="A21" s="106"/>
      <c r="B21" s="593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5"/>
      <c r="Q21" s="106"/>
    </row>
    <row r="22" spans="1:17" ht="51" customHeight="1" thickBot="1" x14ac:dyDescent="0.25">
      <c r="A22" s="106"/>
      <c r="B22" s="62" t="s">
        <v>3</v>
      </c>
      <c r="C22" s="596" t="s">
        <v>212</v>
      </c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30"/>
      <c r="Q22" s="106"/>
    </row>
    <row r="23" spans="1:17" ht="4.5" customHeight="1" thickBot="1" x14ac:dyDescent="0.25">
      <c r="A23" s="106"/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106"/>
    </row>
    <row r="24" spans="1:17" ht="138.75" customHeight="1" thickBot="1" x14ac:dyDescent="0.25">
      <c r="A24" s="106"/>
      <c r="B24" s="62" t="s">
        <v>12</v>
      </c>
      <c r="C24" s="418" t="s">
        <v>261</v>
      </c>
      <c r="D24" s="668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9"/>
      <c r="Q24" s="106"/>
    </row>
    <row r="25" spans="1:17" ht="4.5" customHeight="1" thickBot="1" x14ac:dyDescent="0.25">
      <c r="A25" s="106"/>
      <c r="B25" s="393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5"/>
      <c r="Q25" s="106"/>
    </row>
    <row r="26" spans="1:17" ht="13.5" customHeight="1" thickBot="1" x14ac:dyDescent="0.25">
      <c r="A26" s="106"/>
      <c r="B26" s="183" t="s">
        <v>2</v>
      </c>
      <c r="C26" s="581">
        <v>0.85</v>
      </c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3"/>
      <c r="Q26" s="106"/>
    </row>
    <row r="27" spans="1:17" ht="4.5" customHeight="1" thickBot="1" x14ac:dyDescent="0.25">
      <c r="A27" s="106"/>
      <c r="B27" s="584"/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6"/>
      <c r="Q27" s="106"/>
    </row>
    <row r="28" spans="1:17" ht="12.75" customHeight="1" thickBot="1" x14ac:dyDescent="0.25">
      <c r="A28" s="106"/>
      <c r="B28" s="183" t="s">
        <v>13</v>
      </c>
      <c r="C28" s="184" t="s">
        <v>14</v>
      </c>
      <c r="D28" s="417" t="s">
        <v>259</v>
      </c>
      <c r="E28" s="582"/>
      <c r="F28" s="582"/>
      <c r="G28" s="583"/>
      <c r="H28" s="670" t="s">
        <v>15</v>
      </c>
      <c r="I28" s="670"/>
      <c r="J28" s="670"/>
      <c r="K28" s="417" t="s">
        <v>260</v>
      </c>
      <c r="L28" s="582"/>
      <c r="M28" s="583"/>
      <c r="N28" s="671" t="s">
        <v>16</v>
      </c>
      <c r="O28" s="672"/>
      <c r="P28" s="185" t="s">
        <v>175</v>
      </c>
      <c r="Q28" s="106"/>
    </row>
    <row r="29" spans="1:17" ht="4.5" customHeight="1" thickBot="1" x14ac:dyDescent="0.25">
      <c r="A29" s="106"/>
      <c r="B29" s="593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5"/>
      <c r="Q29" s="106"/>
    </row>
    <row r="30" spans="1:17" ht="13.5" thickBot="1" x14ac:dyDescent="0.25">
      <c r="A30" s="106"/>
      <c r="B30" s="76" t="s">
        <v>7</v>
      </c>
      <c r="C30" s="437" t="s">
        <v>180</v>
      </c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7"/>
      <c r="Q30" s="106"/>
    </row>
    <row r="31" spans="1:17" ht="4.5" customHeight="1" thickBot="1" x14ac:dyDescent="0.25">
      <c r="A31" s="106"/>
      <c r="B31" s="393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5"/>
      <c r="Q31" s="106"/>
    </row>
    <row r="32" spans="1:17" ht="13.5" thickBot="1" x14ac:dyDescent="0.25">
      <c r="A32" s="106"/>
      <c r="B32" s="76" t="s">
        <v>4</v>
      </c>
      <c r="C32" s="417" t="s">
        <v>71</v>
      </c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3"/>
      <c r="Q32" s="106"/>
    </row>
    <row r="33" spans="1:17" ht="4.5" customHeight="1" thickBot="1" x14ac:dyDescent="0.25">
      <c r="A33" s="106"/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5"/>
      <c r="Q33" s="106"/>
    </row>
    <row r="34" spans="1:17" ht="13.5" thickBot="1" x14ac:dyDescent="0.25">
      <c r="A34" s="106"/>
      <c r="B34" s="76" t="s">
        <v>23</v>
      </c>
      <c r="C34" s="417" t="s">
        <v>71</v>
      </c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3"/>
      <c r="Q34" s="106"/>
    </row>
    <row r="35" spans="1:17" ht="4.5" customHeight="1" thickBot="1" x14ac:dyDescent="0.25">
      <c r="A35" s="106"/>
      <c r="B35" s="393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5"/>
      <c r="Q35" s="106"/>
    </row>
    <row r="36" spans="1:17" ht="16.5" customHeight="1" thickBot="1" x14ac:dyDescent="0.25">
      <c r="A36" s="106"/>
      <c r="B36" s="76" t="s">
        <v>64</v>
      </c>
      <c r="C36" s="437" t="s">
        <v>70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7"/>
      <c r="Q36" s="106"/>
    </row>
    <row r="37" spans="1:17" ht="4.5" customHeight="1" thickBot="1" x14ac:dyDescent="0.25">
      <c r="A37" s="106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06"/>
    </row>
    <row r="38" spans="1:17" ht="13.5" thickBot="1" x14ac:dyDescent="0.25">
      <c r="A38" s="106"/>
      <c r="B38" s="564" t="s">
        <v>17</v>
      </c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6"/>
      <c r="Q38" s="106"/>
    </row>
    <row r="39" spans="1:17" x14ac:dyDescent="0.2">
      <c r="A39" s="106"/>
      <c r="B39" s="107" t="s">
        <v>22</v>
      </c>
      <c r="C39" s="673" t="s">
        <v>18</v>
      </c>
      <c r="D39" s="674"/>
      <c r="E39" s="674"/>
      <c r="F39" s="674"/>
      <c r="G39" s="675"/>
      <c r="H39" s="673" t="s">
        <v>7</v>
      </c>
      <c r="I39" s="674"/>
      <c r="J39" s="674"/>
      <c r="K39" s="674"/>
      <c r="L39" s="675"/>
      <c r="M39" s="673" t="s">
        <v>19</v>
      </c>
      <c r="N39" s="674"/>
      <c r="O39" s="674"/>
      <c r="P39" s="675"/>
      <c r="Q39" s="106"/>
    </row>
    <row r="40" spans="1:17" ht="116.25" customHeight="1" x14ac:dyDescent="0.2">
      <c r="A40" s="106"/>
      <c r="B40" s="186" t="s">
        <v>214</v>
      </c>
      <c r="C40" s="571" t="s">
        <v>196</v>
      </c>
      <c r="D40" s="571"/>
      <c r="E40" s="571"/>
      <c r="F40" s="571"/>
      <c r="G40" s="571"/>
      <c r="H40" s="572" t="s">
        <v>215</v>
      </c>
      <c r="I40" s="572"/>
      <c r="J40" s="572"/>
      <c r="K40" s="572"/>
      <c r="L40" s="572"/>
      <c r="M40" s="573" t="s">
        <v>264</v>
      </c>
      <c r="N40" s="573"/>
      <c r="O40" s="573"/>
      <c r="P40" s="574"/>
      <c r="Q40" s="106"/>
    </row>
    <row r="41" spans="1:17" ht="104.25" customHeight="1" thickBot="1" x14ac:dyDescent="0.25">
      <c r="A41" s="106"/>
      <c r="B41" s="187" t="s">
        <v>214</v>
      </c>
      <c r="C41" s="575" t="s">
        <v>196</v>
      </c>
      <c r="D41" s="575"/>
      <c r="E41" s="575"/>
      <c r="F41" s="575"/>
      <c r="G41" s="575"/>
      <c r="H41" s="576" t="s">
        <v>215</v>
      </c>
      <c r="I41" s="576"/>
      <c r="J41" s="576"/>
      <c r="K41" s="576"/>
      <c r="L41" s="576"/>
      <c r="M41" s="573" t="s">
        <v>264</v>
      </c>
      <c r="N41" s="573"/>
      <c r="O41" s="573"/>
      <c r="P41" s="574"/>
      <c r="Q41" s="106"/>
    </row>
    <row r="42" spans="1:17" ht="13.5" customHeight="1" x14ac:dyDescent="0.2">
      <c r="A42" s="106"/>
      <c r="B42" s="110"/>
      <c r="C42" s="676"/>
      <c r="D42" s="677"/>
      <c r="E42" s="677"/>
      <c r="F42" s="677"/>
      <c r="G42" s="678"/>
      <c r="H42" s="676"/>
      <c r="I42" s="677"/>
      <c r="J42" s="677"/>
      <c r="K42" s="677"/>
      <c r="L42" s="678"/>
      <c r="M42" s="657"/>
      <c r="N42" s="658"/>
      <c r="O42" s="658"/>
      <c r="P42" s="660"/>
      <c r="Q42" s="106"/>
    </row>
    <row r="43" spans="1:17" ht="12.75" customHeight="1" x14ac:dyDescent="0.2">
      <c r="A43" s="106"/>
      <c r="B43" s="110"/>
      <c r="C43" s="657"/>
      <c r="D43" s="658"/>
      <c r="E43" s="658"/>
      <c r="F43" s="658"/>
      <c r="G43" s="659"/>
      <c r="H43" s="657"/>
      <c r="I43" s="658"/>
      <c r="J43" s="658"/>
      <c r="K43" s="658"/>
      <c r="L43" s="659"/>
      <c r="M43" s="657"/>
      <c r="N43" s="658"/>
      <c r="O43" s="658"/>
      <c r="P43" s="660"/>
      <c r="Q43" s="106"/>
    </row>
    <row r="44" spans="1:17" ht="11.25" customHeight="1" thickBot="1" x14ac:dyDescent="0.25">
      <c r="A44" s="106"/>
      <c r="B44" s="111"/>
      <c r="C44" s="661"/>
      <c r="D44" s="662"/>
      <c r="E44" s="662"/>
      <c r="F44" s="662"/>
      <c r="G44" s="663"/>
      <c r="H44" s="661"/>
      <c r="I44" s="662"/>
      <c r="J44" s="662"/>
      <c r="K44" s="662"/>
      <c r="L44" s="663"/>
      <c r="M44" s="661"/>
      <c r="N44" s="662"/>
      <c r="O44" s="662"/>
      <c r="P44" s="664"/>
      <c r="Q44" s="106"/>
    </row>
    <row r="45" spans="1:17" ht="4.5" customHeight="1" thickBot="1" x14ac:dyDescent="0.25">
      <c r="A45" s="106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06"/>
    </row>
    <row r="46" spans="1:17" ht="13.5" customHeight="1" thickBot="1" x14ac:dyDescent="0.25">
      <c r="A46" s="106"/>
      <c r="B46" s="564" t="s">
        <v>8</v>
      </c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6"/>
      <c r="Q46" s="106"/>
    </row>
    <row r="47" spans="1:17" ht="4.5" customHeight="1" thickBot="1" x14ac:dyDescent="0.25">
      <c r="A47" s="106"/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  <c r="Q47" s="106"/>
    </row>
    <row r="48" spans="1:17" x14ac:dyDescent="0.2">
      <c r="A48" s="106"/>
      <c r="B48" s="452" t="s">
        <v>20</v>
      </c>
      <c r="C48" s="66" t="s">
        <v>9</v>
      </c>
      <c r="D48" s="67" t="s">
        <v>149</v>
      </c>
      <c r="E48" s="67" t="s">
        <v>150</v>
      </c>
      <c r="F48" s="67" t="s">
        <v>151</v>
      </c>
      <c r="G48" s="67" t="s">
        <v>152</v>
      </c>
      <c r="H48" s="67" t="s">
        <v>153</v>
      </c>
      <c r="I48" s="67" t="s">
        <v>154</v>
      </c>
      <c r="J48" s="67" t="s">
        <v>155</v>
      </c>
      <c r="K48" s="67" t="s">
        <v>156</v>
      </c>
      <c r="L48" s="67" t="s">
        <v>157</v>
      </c>
      <c r="M48" s="67" t="s">
        <v>158</v>
      </c>
      <c r="N48" s="67" t="s">
        <v>159</v>
      </c>
      <c r="O48" s="182" t="s">
        <v>160</v>
      </c>
      <c r="P48" s="69" t="s">
        <v>24</v>
      </c>
      <c r="Q48" s="106"/>
    </row>
    <row r="49" spans="1:17" ht="13.5" thickBot="1" x14ac:dyDescent="0.25">
      <c r="A49" s="106"/>
      <c r="B49" s="453"/>
      <c r="C49" s="70" t="s">
        <v>10</v>
      </c>
      <c r="D49" s="71"/>
      <c r="E49" s="71"/>
      <c r="F49" s="113">
        <f>+'Registro Reorganización Termina'!C10/'Registro Reorganización Termina'!C11</f>
        <v>0.95652173913043481</v>
      </c>
      <c r="G49" s="114"/>
      <c r="H49" s="114"/>
      <c r="I49" s="113">
        <f>+'Registro Reorganización Termina'!E10/'Registro Reorganización Termina'!E11</f>
        <v>0.97802197802197799</v>
      </c>
      <c r="J49" s="114"/>
      <c r="K49" s="114"/>
      <c r="L49" s="113">
        <f>+'Registro Reorganización Termina'!G10/'Registro Reorganización Termina'!G11</f>
        <v>0.97499999999999998</v>
      </c>
      <c r="M49" s="114"/>
      <c r="N49" s="114"/>
      <c r="O49" s="113">
        <f>+'Registro Reorganización Termina'!I10/'Registro Reorganización Termina'!I11</f>
        <v>0.95744680851063835</v>
      </c>
      <c r="P49" s="113">
        <f>+'Registro Reorganización Termina'!K10/'Registro Reorganización Termina'!K11</f>
        <v>0.967741935483871</v>
      </c>
      <c r="Q49" s="106"/>
    </row>
    <row r="50" spans="1:17" ht="4.5" customHeight="1" thickBot="1" x14ac:dyDescent="0.25">
      <c r="A50" s="106"/>
      <c r="B50" s="115">
        <v>0.9</v>
      </c>
      <c r="C50" s="116"/>
      <c r="D50" s="116"/>
      <c r="E50" s="116"/>
      <c r="F50" s="117">
        <f>+$C$26</f>
        <v>0.85</v>
      </c>
      <c r="G50" s="116"/>
      <c r="H50" s="116"/>
      <c r="I50" s="117">
        <f>+$C$26</f>
        <v>0.85</v>
      </c>
      <c r="J50" s="116"/>
      <c r="K50" s="116"/>
      <c r="L50" s="117">
        <f>+$C$26</f>
        <v>0.85</v>
      </c>
      <c r="M50" s="116"/>
      <c r="N50" s="116"/>
      <c r="O50" s="117">
        <f>+'Registro Reorganización Termina'!I10/'Registro Reorganización Termina'!I11</f>
        <v>0.95744680851063835</v>
      </c>
      <c r="P50" s="117">
        <f>+$C$26</f>
        <v>0.85</v>
      </c>
      <c r="Q50" s="106"/>
    </row>
    <row r="51" spans="1:17" ht="22.5" customHeight="1" thickBot="1" x14ac:dyDescent="0.25">
      <c r="A51" s="106"/>
      <c r="B51" s="564" t="s">
        <v>21</v>
      </c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6"/>
      <c r="Q51" s="106"/>
    </row>
    <row r="52" spans="1:17" ht="12.75" customHeight="1" x14ac:dyDescent="0.2">
      <c r="A52" s="106"/>
      <c r="B52" s="551"/>
      <c r="C52" s="552"/>
      <c r="D52" s="552"/>
      <c r="E52" s="552"/>
      <c r="F52" s="552"/>
      <c r="G52" s="552"/>
      <c r="H52" s="552"/>
      <c r="I52" s="552"/>
      <c r="J52" s="552"/>
      <c r="K52" s="552"/>
      <c r="L52" s="552"/>
      <c r="M52" s="552"/>
      <c r="N52" s="552"/>
      <c r="O52" s="552"/>
      <c r="P52" s="553"/>
      <c r="Q52" s="106"/>
    </row>
    <row r="53" spans="1:17" ht="12.75" customHeight="1" x14ac:dyDescent="0.2">
      <c r="A53" s="106"/>
      <c r="B53" s="554"/>
      <c r="C53" s="555"/>
      <c r="D53" s="555"/>
      <c r="E53" s="555"/>
      <c r="F53" s="555"/>
      <c r="G53" s="555"/>
      <c r="H53" s="555"/>
      <c r="I53" s="555"/>
      <c r="J53" s="555"/>
      <c r="K53" s="555"/>
      <c r="L53" s="555"/>
      <c r="M53" s="555"/>
      <c r="N53" s="555"/>
      <c r="O53" s="555"/>
      <c r="P53" s="556"/>
      <c r="Q53" s="106"/>
    </row>
    <row r="54" spans="1:17" ht="12.75" customHeight="1" x14ac:dyDescent="0.2">
      <c r="A54" s="106"/>
      <c r="B54" s="554"/>
      <c r="C54" s="555"/>
      <c r="D54" s="555"/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6"/>
      <c r="Q54" s="106"/>
    </row>
    <row r="55" spans="1:17" ht="12.75" customHeight="1" x14ac:dyDescent="0.2">
      <c r="A55" s="106"/>
      <c r="B55" s="554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6"/>
      <c r="Q55" s="106"/>
    </row>
    <row r="56" spans="1:17" ht="12.75" customHeight="1" x14ac:dyDescent="0.2">
      <c r="A56" s="106"/>
      <c r="B56" s="554"/>
      <c r="C56" s="555"/>
      <c r="D56" s="555"/>
      <c r="E56" s="555"/>
      <c r="F56" s="555"/>
      <c r="G56" s="555"/>
      <c r="H56" s="555"/>
      <c r="I56" s="555"/>
      <c r="J56" s="555"/>
      <c r="K56" s="555"/>
      <c r="L56" s="555"/>
      <c r="M56" s="555"/>
      <c r="N56" s="555"/>
      <c r="O56" s="555"/>
      <c r="P56" s="556"/>
      <c r="Q56" s="106"/>
    </row>
    <row r="57" spans="1:17" ht="12.75" customHeight="1" x14ac:dyDescent="0.2">
      <c r="A57" s="106"/>
      <c r="B57" s="554"/>
      <c r="C57" s="555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6"/>
      <c r="Q57" s="106"/>
    </row>
    <row r="58" spans="1:17" ht="12.75" customHeight="1" x14ac:dyDescent="0.2">
      <c r="A58" s="106"/>
      <c r="B58" s="554"/>
      <c r="C58" s="555"/>
      <c r="D58" s="555"/>
      <c r="E58" s="555"/>
      <c r="F58" s="555"/>
      <c r="G58" s="555"/>
      <c r="H58" s="555"/>
      <c r="I58" s="555"/>
      <c r="J58" s="555"/>
      <c r="K58" s="555"/>
      <c r="L58" s="555"/>
      <c r="M58" s="555"/>
      <c r="N58" s="555"/>
      <c r="O58" s="555"/>
      <c r="P58" s="556"/>
      <c r="Q58" s="106"/>
    </row>
    <row r="59" spans="1:17" ht="12.75" customHeight="1" x14ac:dyDescent="0.2">
      <c r="A59" s="106"/>
      <c r="B59" s="554"/>
      <c r="C59" s="555"/>
      <c r="D59" s="555"/>
      <c r="E59" s="555"/>
      <c r="F59" s="555"/>
      <c r="G59" s="555"/>
      <c r="H59" s="555"/>
      <c r="I59" s="555"/>
      <c r="J59" s="555"/>
      <c r="K59" s="555"/>
      <c r="L59" s="555"/>
      <c r="M59" s="555"/>
      <c r="N59" s="555"/>
      <c r="O59" s="555"/>
      <c r="P59" s="556"/>
      <c r="Q59" s="106"/>
    </row>
    <row r="60" spans="1:17" ht="12.75" customHeight="1" x14ac:dyDescent="0.2">
      <c r="A60" s="106"/>
      <c r="B60" s="554"/>
      <c r="C60" s="555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6"/>
      <c r="Q60" s="106"/>
    </row>
    <row r="61" spans="1:17" ht="12.75" customHeight="1" x14ac:dyDescent="0.2">
      <c r="A61" s="106"/>
      <c r="B61" s="554"/>
      <c r="C61" s="555"/>
      <c r="D61" s="555"/>
      <c r="E61" s="555"/>
      <c r="F61" s="555"/>
      <c r="G61" s="555"/>
      <c r="H61" s="555"/>
      <c r="I61" s="555"/>
      <c r="J61" s="555"/>
      <c r="K61" s="555"/>
      <c r="L61" s="555"/>
      <c r="M61" s="555"/>
      <c r="N61" s="555"/>
      <c r="O61" s="555"/>
      <c r="P61" s="556"/>
      <c r="Q61" s="106"/>
    </row>
    <row r="62" spans="1:17" ht="12.75" customHeight="1" x14ac:dyDescent="0.2">
      <c r="A62" s="106"/>
      <c r="B62" s="554"/>
      <c r="C62" s="555"/>
      <c r="D62" s="555"/>
      <c r="E62" s="555"/>
      <c r="F62" s="555"/>
      <c r="G62" s="555"/>
      <c r="H62" s="555"/>
      <c r="I62" s="555"/>
      <c r="J62" s="555"/>
      <c r="K62" s="555"/>
      <c r="L62" s="555"/>
      <c r="M62" s="555"/>
      <c r="N62" s="555"/>
      <c r="O62" s="555"/>
      <c r="P62" s="556"/>
      <c r="Q62" s="106"/>
    </row>
    <row r="63" spans="1:17" ht="12.75" customHeight="1" x14ac:dyDescent="0.2">
      <c r="A63" s="106"/>
      <c r="B63" s="554"/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6"/>
      <c r="Q63" s="106"/>
    </row>
    <row r="64" spans="1:17" ht="12.75" customHeight="1" x14ac:dyDescent="0.2">
      <c r="A64" s="106"/>
      <c r="B64" s="554"/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6"/>
      <c r="Q64" s="106"/>
    </row>
    <row r="65" spans="1:19" ht="12.75" customHeight="1" x14ac:dyDescent="0.2">
      <c r="A65" s="106"/>
      <c r="B65" s="554"/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6"/>
      <c r="Q65" s="106"/>
    </row>
    <row r="66" spans="1:19" ht="12.75" customHeight="1" x14ac:dyDescent="0.2">
      <c r="A66" s="106"/>
      <c r="B66" s="554"/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6"/>
      <c r="Q66" s="106"/>
    </row>
    <row r="67" spans="1:19" ht="13.5" customHeight="1" thickBot="1" x14ac:dyDescent="0.25">
      <c r="A67" s="106"/>
      <c r="B67" s="557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9"/>
      <c r="Q67" s="106"/>
    </row>
    <row r="68" spans="1:19" s="118" customFormat="1" ht="4.5" customHeight="1" thickBot="1" x14ac:dyDescent="0.25">
      <c r="A68" s="560"/>
      <c r="B68" s="560"/>
      <c r="C68" s="560"/>
      <c r="D68" s="560"/>
      <c r="E68" s="560"/>
      <c r="F68" s="560"/>
      <c r="G68" s="560"/>
      <c r="H68" s="560"/>
      <c r="I68" s="560"/>
      <c r="J68" s="560"/>
      <c r="K68" s="560"/>
      <c r="L68" s="560"/>
      <c r="M68" s="560"/>
      <c r="N68" s="560"/>
      <c r="O68" s="560"/>
      <c r="P68" s="560"/>
      <c r="Q68" s="560"/>
      <c r="S68" s="119"/>
    </row>
    <row r="69" spans="1:19" ht="84" customHeight="1" x14ac:dyDescent="0.2">
      <c r="A69" s="106"/>
      <c r="B69" s="561" t="s">
        <v>5</v>
      </c>
      <c r="C69" s="474" t="s">
        <v>275</v>
      </c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6"/>
      <c r="Q69" s="106"/>
    </row>
    <row r="70" spans="1:19" ht="96" customHeight="1" x14ac:dyDescent="0.2">
      <c r="A70" s="106"/>
      <c r="B70" s="562"/>
      <c r="C70" s="665" t="s">
        <v>279</v>
      </c>
      <c r="D70" s="666"/>
      <c r="E70" s="666"/>
      <c r="F70" s="666"/>
      <c r="G70" s="666"/>
      <c r="H70" s="666"/>
      <c r="I70" s="666"/>
      <c r="J70" s="666"/>
      <c r="K70" s="666"/>
      <c r="L70" s="666"/>
      <c r="M70" s="666"/>
      <c r="N70" s="666"/>
      <c r="O70" s="666"/>
      <c r="P70" s="667"/>
      <c r="Q70" s="106"/>
    </row>
    <row r="71" spans="1:19" ht="76.5" customHeight="1" x14ac:dyDescent="0.2">
      <c r="A71" s="106"/>
      <c r="B71" s="562"/>
      <c r="C71" s="480" t="s">
        <v>277</v>
      </c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1"/>
      <c r="P71" s="482"/>
      <c r="Q71" s="106"/>
    </row>
    <row r="72" spans="1:19" ht="120" customHeight="1" x14ac:dyDescent="0.2">
      <c r="A72" s="106"/>
      <c r="B72" s="562"/>
      <c r="C72" s="665" t="s">
        <v>278</v>
      </c>
      <c r="D72" s="666"/>
      <c r="E72" s="666"/>
      <c r="F72" s="666"/>
      <c r="G72" s="666"/>
      <c r="H72" s="666"/>
      <c r="I72" s="666"/>
      <c r="J72" s="666"/>
      <c r="K72" s="666"/>
      <c r="L72" s="666"/>
      <c r="M72" s="666"/>
      <c r="N72" s="666"/>
      <c r="O72" s="666"/>
      <c r="P72" s="667"/>
      <c r="Q72" s="106"/>
    </row>
    <row r="73" spans="1:19" ht="90" customHeight="1" x14ac:dyDescent="0.2">
      <c r="A73" s="106"/>
      <c r="B73" s="562"/>
      <c r="C73" s="480" t="s">
        <v>297</v>
      </c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2"/>
      <c r="Q73" s="106"/>
    </row>
    <row r="74" spans="1:19" ht="119.25" customHeight="1" x14ac:dyDescent="0.2">
      <c r="A74" s="106"/>
      <c r="B74" s="562"/>
      <c r="C74" s="665" t="s">
        <v>298</v>
      </c>
      <c r="D74" s="666"/>
      <c r="E74" s="666"/>
      <c r="F74" s="666"/>
      <c r="G74" s="666"/>
      <c r="H74" s="666"/>
      <c r="I74" s="666"/>
      <c r="J74" s="666"/>
      <c r="K74" s="666"/>
      <c r="L74" s="666"/>
      <c r="M74" s="666"/>
      <c r="N74" s="666"/>
      <c r="O74" s="666"/>
      <c r="P74" s="667"/>
      <c r="Q74" s="106"/>
    </row>
    <row r="75" spans="1:19" ht="17.25" customHeight="1" x14ac:dyDescent="0.2">
      <c r="A75" s="106"/>
      <c r="B75" s="562"/>
      <c r="C75" s="480" t="s">
        <v>307</v>
      </c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2"/>
      <c r="Q75" s="106"/>
    </row>
    <row r="76" spans="1:19" ht="164.25" customHeight="1" thickBot="1" x14ac:dyDescent="0.25">
      <c r="A76" s="106"/>
      <c r="B76" s="563"/>
      <c r="C76" s="665" t="s">
        <v>319</v>
      </c>
      <c r="D76" s="666"/>
      <c r="E76" s="666"/>
      <c r="F76" s="666"/>
      <c r="G76" s="666"/>
      <c r="H76" s="666"/>
      <c r="I76" s="666"/>
      <c r="J76" s="666"/>
      <c r="K76" s="666"/>
      <c r="L76" s="666"/>
      <c r="M76" s="666"/>
      <c r="N76" s="666"/>
      <c r="O76" s="666"/>
      <c r="P76" s="667"/>
      <c r="Q76" s="106"/>
    </row>
    <row r="77" spans="1:19" ht="30.75" customHeight="1" thickBot="1" x14ac:dyDescent="0.25">
      <c r="A77" s="106"/>
      <c r="B77" s="120" t="s">
        <v>63</v>
      </c>
      <c r="C77" s="509" t="s">
        <v>262</v>
      </c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510"/>
      <c r="P77" s="511"/>
      <c r="Q77" s="106"/>
    </row>
    <row r="78" spans="1:19" ht="27.75" customHeight="1" thickBot="1" x14ac:dyDescent="0.25">
      <c r="A78" s="106"/>
      <c r="B78" s="120" t="s">
        <v>84</v>
      </c>
      <c r="C78" s="458" t="s">
        <v>85</v>
      </c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  <c r="P78" s="459"/>
      <c r="Q78" s="106"/>
    </row>
    <row r="81" spans="3:19" x14ac:dyDescent="0.2">
      <c r="C81" s="121"/>
    </row>
    <row r="82" spans="3:19" ht="12.75" hidden="1" customHeight="1" x14ac:dyDescent="0.2">
      <c r="C82" s="102">
        <v>2018</v>
      </c>
    </row>
    <row r="83" spans="3:19" ht="12.75" hidden="1" customHeight="1" x14ac:dyDescent="0.2">
      <c r="C83" s="102">
        <v>2019</v>
      </c>
    </row>
    <row r="89" spans="3:19" s="122" customFormat="1" x14ac:dyDescent="0.2">
      <c r="S89" s="104"/>
    </row>
    <row r="90" spans="3:19" s="122" customFormat="1" x14ac:dyDescent="0.2">
      <c r="S90" s="104"/>
    </row>
    <row r="91" spans="3:19" s="122" customFormat="1" x14ac:dyDescent="0.2">
      <c r="S91" s="104"/>
    </row>
    <row r="92" spans="3:19" s="122" customFormat="1" x14ac:dyDescent="0.2">
      <c r="S92" s="104"/>
    </row>
    <row r="93" spans="3:19" s="122" customFormat="1" x14ac:dyDescent="0.2">
      <c r="S93" s="104"/>
    </row>
    <row r="94" spans="3:19" s="122" customFormat="1" x14ac:dyDescent="0.2">
      <c r="S94" s="104"/>
    </row>
    <row r="95" spans="3:19" s="122" customFormat="1" x14ac:dyDescent="0.2">
      <c r="D95" s="123"/>
      <c r="E95" s="123"/>
      <c r="F95" s="123"/>
      <c r="G95" s="123"/>
      <c r="H95" s="123"/>
      <c r="I95" s="123"/>
      <c r="S95" s="104"/>
    </row>
    <row r="96" spans="3:19" s="122" customFormat="1" x14ac:dyDescent="0.2">
      <c r="D96" s="123"/>
      <c r="E96" s="123"/>
      <c r="F96" s="123"/>
      <c r="G96" s="123"/>
      <c r="H96" s="123"/>
      <c r="I96" s="123"/>
      <c r="S96" s="104"/>
    </row>
    <row r="97" spans="2:19" s="122" customFormat="1" x14ac:dyDescent="0.2">
      <c r="B97" s="123"/>
      <c r="C97" s="123"/>
      <c r="D97" s="123"/>
      <c r="E97" s="123"/>
      <c r="F97" s="123"/>
      <c r="G97" s="123"/>
      <c r="H97" s="123"/>
      <c r="I97" s="123"/>
      <c r="S97" s="104"/>
    </row>
    <row r="98" spans="2:19" s="122" customFormat="1" x14ac:dyDescent="0.2">
      <c r="B98" s="123"/>
      <c r="C98" s="123"/>
      <c r="D98" s="123"/>
      <c r="E98" s="123"/>
      <c r="F98" s="123"/>
      <c r="G98" s="123"/>
      <c r="H98" s="123"/>
      <c r="I98" s="123"/>
      <c r="S98" s="104"/>
    </row>
    <row r="99" spans="2:19" s="122" customFormat="1" x14ac:dyDescent="0.2">
      <c r="B99" s="123"/>
      <c r="C99" s="123"/>
      <c r="D99" s="123"/>
      <c r="E99" s="123"/>
      <c r="F99" s="123"/>
      <c r="G99" s="123"/>
      <c r="H99" s="123"/>
      <c r="I99" s="123"/>
      <c r="S99" s="104"/>
    </row>
    <row r="100" spans="2:19" s="122" customFormat="1" x14ac:dyDescent="0.2">
      <c r="B100" s="123"/>
      <c r="C100" s="123"/>
      <c r="D100" s="123"/>
      <c r="E100" s="123"/>
      <c r="F100" s="123"/>
      <c r="G100" s="123"/>
      <c r="H100" s="123"/>
      <c r="I100" s="123"/>
      <c r="K100" s="123"/>
      <c r="L100" s="123"/>
      <c r="M100" s="123"/>
      <c r="N100" s="123"/>
      <c r="O100" s="123"/>
      <c r="P100" s="123"/>
      <c r="S100" s="104"/>
    </row>
    <row r="101" spans="2:19" s="122" customFormat="1" x14ac:dyDescent="0.2">
      <c r="B101" s="123"/>
      <c r="C101" s="123"/>
      <c r="D101" s="123"/>
      <c r="E101" s="123"/>
      <c r="F101" s="123"/>
      <c r="G101" s="123"/>
      <c r="H101" s="123"/>
      <c r="I101" s="123"/>
      <c r="K101" s="123"/>
      <c r="L101" s="123"/>
      <c r="M101" s="123"/>
      <c r="N101" s="123"/>
      <c r="O101" s="123"/>
      <c r="P101" s="123"/>
      <c r="S101" s="104"/>
    </row>
    <row r="102" spans="2:19" s="122" customFormat="1" x14ac:dyDescent="0.2">
      <c r="B102" s="123"/>
      <c r="C102" s="123"/>
      <c r="D102" s="123"/>
      <c r="E102" s="123"/>
      <c r="F102" s="123"/>
      <c r="G102" s="123"/>
      <c r="H102" s="123"/>
      <c r="I102" s="123"/>
      <c r="K102" s="123"/>
      <c r="L102" s="123"/>
      <c r="M102" s="123"/>
      <c r="N102" s="123"/>
      <c r="O102" s="123"/>
      <c r="P102" s="123"/>
      <c r="S102" s="104"/>
    </row>
    <row r="103" spans="2:19" s="122" customFormat="1" x14ac:dyDescent="0.2">
      <c r="B103" s="123"/>
      <c r="C103" s="123"/>
      <c r="D103" s="123"/>
      <c r="E103" s="123"/>
      <c r="F103" s="123"/>
      <c r="G103" s="123"/>
      <c r="H103" s="123"/>
      <c r="I103" s="123"/>
      <c r="K103" s="123"/>
      <c r="L103" s="123"/>
      <c r="M103" s="123"/>
      <c r="N103" s="123"/>
      <c r="O103" s="123"/>
      <c r="P103" s="123"/>
      <c r="Q103" s="124" t="s">
        <v>69</v>
      </c>
      <c r="S103" s="104"/>
    </row>
    <row r="104" spans="2:19" s="122" customFormat="1" x14ac:dyDescent="0.2">
      <c r="B104" s="125"/>
      <c r="C104" s="125"/>
      <c r="D104" s="123"/>
      <c r="E104" s="123"/>
      <c r="F104" s="123"/>
      <c r="G104" s="123"/>
      <c r="H104" s="123"/>
      <c r="I104" s="123"/>
      <c r="K104" s="123"/>
      <c r="L104" s="123"/>
      <c r="O104" s="123"/>
      <c r="P104" s="123"/>
      <c r="Q104" s="124" t="s">
        <v>70</v>
      </c>
      <c r="S104" s="104"/>
    </row>
    <row r="105" spans="2:19" s="122" customFormat="1" x14ac:dyDescent="0.2">
      <c r="B105" s="125"/>
      <c r="C105" s="125"/>
      <c r="D105" s="123"/>
      <c r="E105" s="123"/>
      <c r="F105" s="123"/>
      <c r="G105" s="123"/>
      <c r="H105" s="123"/>
      <c r="I105" s="123"/>
      <c r="K105" s="123"/>
      <c r="L105" s="123"/>
      <c r="O105" s="123"/>
      <c r="P105" s="123"/>
      <c r="Q105" s="124" t="s">
        <v>72</v>
      </c>
      <c r="S105" s="104"/>
    </row>
    <row r="106" spans="2:19" s="122" customFormat="1" x14ac:dyDescent="0.2">
      <c r="B106" s="125"/>
      <c r="C106" s="125"/>
      <c r="D106" s="123"/>
      <c r="E106" s="123"/>
      <c r="F106" s="123"/>
      <c r="G106" s="123"/>
      <c r="H106" s="123"/>
      <c r="I106" s="123"/>
      <c r="K106" s="123"/>
      <c r="L106" s="123"/>
      <c r="O106" s="123"/>
      <c r="P106" s="123"/>
      <c r="Q106" s="124" t="s">
        <v>71</v>
      </c>
      <c r="S106" s="104"/>
    </row>
    <row r="107" spans="2:19" s="122" customFormat="1" x14ac:dyDescent="0.2">
      <c r="B107" s="123"/>
      <c r="C107" s="125"/>
      <c r="D107" s="123"/>
      <c r="E107" s="123"/>
      <c r="F107" s="123"/>
      <c r="G107" s="123"/>
      <c r="H107" s="123"/>
      <c r="I107" s="123"/>
      <c r="K107" s="123"/>
      <c r="L107" s="123"/>
      <c r="M107" s="125"/>
      <c r="N107" s="123"/>
      <c r="O107" s="123"/>
      <c r="P107" s="123"/>
      <c r="Q107" s="124" t="s">
        <v>73</v>
      </c>
      <c r="S107" s="104"/>
    </row>
    <row r="108" spans="2:19" s="122" customFormat="1" x14ac:dyDescent="0.2">
      <c r="B108" s="123"/>
      <c r="C108" s="125"/>
      <c r="D108" s="123"/>
      <c r="E108" s="123"/>
      <c r="F108" s="123"/>
      <c r="G108" s="123"/>
      <c r="H108" s="123"/>
      <c r="I108" s="123"/>
      <c r="K108" s="123"/>
      <c r="L108" s="123"/>
      <c r="M108" s="123"/>
      <c r="N108" s="123" t="s">
        <v>67</v>
      </c>
      <c r="O108" s="123"/>
      <c r="P108" s="123"/>
      <c r="Q108" s="124" t="s">
        <v>74</v>
      </c>
      <c r="S108" s="104"/>
    </row>
    <row r="109" spans="2:19" s="122" customFormat="1" x14ac:dyDescent="0.2">
      <c r="B109" s="123"/>
      <c r="C109" s="125"/>
      <c r="D109" s="123"/>
      <c r="E109" s="123"/>
      <c r="F109" s="123"/>
      <c r="G109" s="123"/>
      <c r="H109" s="123"/>
      <c r="I109" s="123"/>
      <c r="K109" s="123"/>
      <c r="L109" s="123"/>
      <c r="M109" s="123"/>
      <c r="N109" s="123"/>
      <c r="O109" s="123"/>
      <c r="P109" s="123"/>
      <c r="S109" s="104"/>
    </row>
    <row r="110" spans="2:19" s="122" customFormat="1" x14ac:dyDescent="0.2">
      <c r="B110" s="123"/>
      <c r="C110" s="125"/>
      <c r="D110" s="123"/>
      <c r="E110" s="123"/>
      <c r="F110" s="123"/>
      <c r="G110" s="123"/>
      <c r="H110" s="123"/>
      <c r="I110" s="123"/>
      <c r="K110" s="123"/>
      <c r="L110" s="123"/>
      <c r="M110" s="123"/>
      <c r="N110" s="123"/>
      <c r="O110" s="123"/>
      <c r="P110" s="123"/>
      <c r="S110" s="104"/>
    </row>
    <row r="111" spans="2:19" s="122" customFormat="1" x14ac:dyDescent="0.2">
      <c r="B111" s="123"/>
      <c r="C111" s="123"/>
      <c r="D111" s="123"/>
      <c r="E111" s="123"/>
      <c r="F111" s="123"/>
      <c r="G111" s="123"/>
      <c r="H111" s="123"/>
      <c r="I111" s="123"/>
      <c r="K111" s="123"/>
      <c r="L111" s="123"/>
      <c r="M111" s="123"/>
      <c r="N111" s="123"/>
      <c r="O111" s="123"/>
      <c r="P111" s="123"/>
      <c r="S111" s="104"/>
    </row>
    <row r="112" spans="2:19" s="122" customFormat="1" x14ac:dyDescent="0.2">
      <c r="B112" s="123"/>
      <c r="C112" s="123"/>
      <c r="D112" s="123"/>
      <c r="E112" s="123"/>
      <c r="F112" s="123"/>
      <c r="G112" s="123"/>
      <c r="H112" s="123"/>
      <c r="I112" s="123"/>
      <c r="K112" s="123"/>
      <c r="L112" s="123"/>
      <c r="M112" s="123"/>
      <c r="N112" s="123"/>
      <c r="O112" s="123"/>
      <c r="P112" s="123"/>
      <c r="S112" s="104"/>
    </row>
    <row r="113" spans="2:19" s="122" customFormat="1" x14ac:dyDescent="0.2">
      <c r="B113" s="123"/>
      <c r="C113" s="123"/>
      <c r="D113" s="123"/>
      <c r="E113" s="123"/>
      <c r="F113" s="123"/>
      <c r="G113" s="123"/>
      <c r="H113" s="123"/>
      <c r="I113" s="123"/>
      <c r="K113" s="123"/>
      <c r="L113" s="123"/>
      <c r="M113" s="123"/>
      <c r="N113" s="123"/>
      <c r="O113" s="123"/>
      <c r="P113" s="123"/>
      <c r="Q113" s="124">
        <v>2015</v>
      </c>
      <c r="S113" s="104"/>
    </row>
    <row r="114" spans="2:19" s="122" customFormat="1" ht="12.75" customHeight="1" x14ac:dyDescent="0.2">
      <c r="B114" s="123"/>
      <c r="C114" s="123"/>
      <c r="D114" s="123"/>
      <c r="E114" s="123"/>
      <c r="F114" s="123"/>
      <c r="G114" s="123"/>
      <c r="H114" s="123"/>
      <c r="I114" s="123"/>
      <c r="Q114" s="124">
        <v>2016</v>
      </c>
      <c r="S114" s="104"/>
    </row>
    <row r="115" spans="2:19" s="122" customFormat="1" x14ac:dyDescent="0.2">
      <c r="B115" s="123"/>
      <c r="C115" s="123"/>
      <c r="D115" s="123"/>
      <c r="E115" s="123"/>
      <c r="F115" s="123"/>
      <c r="G115" s="123"/>
      <c r="H115" s="123"/>
      <c r="I115" s="123"/>
      <c r="Q115" s="124">
        <v>2017</v>
      </c>
      <c r="S115" s="104"/>
    </row>
    <row r="116" spans="2:19" s="122" customFormat="1" x14ac:dyDescent="0.2">
      <c r="C116" s="123"/>
      <c r="H116" s="123"/>
      <c r="I116" s="123"/>
      <c r="Q116" s="124">
        <v>2018</v>
      </c>
      <c r="S116" s="104"/>
    </row>
    <row r="117" spans="2:19" s="122" customFormat="1" x14ac:dyDescent="0.2">
      <c r="C117" s="123"/>
      <c r="H117" s="123"/>
      <c r="I117" s="123"/>
      <c r="S117" s="104"/>
    </row>
    <row r="118" spans="2:19" s="122" customFormat="1" x14ac:dyDescent="0.2">
      <c r="C118" s="123"/>
      <c r="H118" s="123"/>
      <c r="I118" s="123"/>
      <c r="S118" s="104"/>
    </row>
    <row r="119" spans="2:19" s="122" customFormat="1" x14ac:dyDescent="0.2">
      <c r="B119" s="126"/>
      <c r="C119" s="123"/>
      <c r="H119" s="123"/>
      <c r="I119" s="123"/>
      <c r="S119" s="104"/>
    </row>
    <row r="120" spans="2:19" s="122" customFormat="1" x14ac:dyDescent="0.2">
      <c r="B120" s="126"/>
      <c r="C120" s="123"/>
      <c r="H120" s="123"/>
      <c r="I120" s="123"/>
      <c r="S120" s="104"/>
    </row>
    <row r="121" spans="2:19" s="122" customFormat="1" x14ac:dyDescent="0.2">
      <c r="B121" s="126"/>
      <c r="C121" s="123"/>
      <c r="H121" s="123"/>
      <c r="I121" s="123"/>
      <c r="S121" s="104"/>
    </row>
    <row r="122" spans="2:19" s="122" customFormat="1" x14ac:dyDescent="0.2">
      <c r="B122" s="126"/>
      <c r="C122" s="123"/>
      <c r="H122" s="123"/>
      <c r="I122" s="123"/>
      <c r="S122" s="104"/>
    </row>
    <row r="123" spans="2:19" s="122" customFormat="1" x14ac:dyDescent="0.2">
      <c r="B123" s="126"/>
      <c r="C123" s="123"/>
      <c r="H123" s="123"/>
      <c r="I123" s="123"/>
      <c r="S123" s="104"/>
    </row>
    <row r="124" spans="2:19" s="122" customFormat="1" x14ac:dyDescent="0.2">
      <c r="B124" s="126"/>
      <c r="C124" s="123"/>
      <c r="H124" s="123"/>
      <c r="I124" s="123"/>
      <c r="S124" s="104"/>
    </row>
    <row r="125" spans="2:19" s="122" customFormat="1" x14ac:dyDescent="0.2">
      <c r="B125" s="126"/>
      <c r="C125" s="123"/>
      <c r="H125" s="123"/>
      <c r="I125" s="123"/>
      <c r="S125" s="104"/>
    </row>
    <row r="126" spans="2:19" s="122" customFormat="1" x14ac:dyDescent="0.2">
      <c r="B126" s="127"/>
      <c r="C126" s="123"/>
      <c r="H126" s="123"/>
      <c r="I126" s="123"/>
      <c r="S126" s="104"/>
    </row>
    <row r="127" spans="2:19" s="122" customFormat="1" x14ac:dyDescent="0.2">
      <c r="B127" s="127"/>
      <c r="C127" s="123"/>
      <c r="H127" s="123"/>
      <c r="I127" s="123"/>
      <c r="S127" s="104"/>
    </row>
    <row r="128" spans="2:19" s="122" customFormat="1" x14ac:dyDescent="0.2">
      <c r="C128" s="123"/>
      <c r="H128" s="123"/>
      <c r="I128" s="123"/>
      <c r="S128" s="104"/>
    </row>
    <row r="129" spans="2:19" s="122" customFormat="1" x14ac:dyDescent="0.2">
      <c r="B129" s="192" t="s">
        <v>266</v>
      </c>
      <c r="C129" s="123"/>
      <c r="F129" s="123"/>
      <c r="I129" s="123"/>
      <c r="S129" s="104"/>
    </row>
    <row r="130" spans="2:19" s="122" customFormat="1" x14ac:dyDescent="0.2">
      <c r="B130" s="192" t="s">
        <v>267</v>
      </c>
      <c r="C130" s="123"/>
      <c r="F130" s="123"/>
      <c r="I130" s="123"/>
      <c r="S130" s="104"/>
    </row>
    <row r="131" spans="2:19" s="122" customFormat="1" x14ac:dyDescent="0.2">
      <c r="B131" s="192" t="s">
        <v>268</v>
      </c>
      <c r="C131" s="123"/>
      <c r="F131" s="123"/>
      <c r="I131" s="129"/>
      <c r="J131" s="129"/>
      <c r="K131" s="129"/>
      <c r="S131" s="104"/>
    </row>
    <row r="132" spans="2:19" s="122" customFormat="1" x14ac:dyDescent="0.2">
      <c r="B132" s="192" t="s">
        <v>269</v>
      </c>
      <c r="C132" s="123"/>
      <c r="F132" s="123"/>
      <c r="G132" s="123"/>
      <c r="H132" s="129"/>
      <c r="I132" s="129"/>
      <c r="J132" s="129"/>
      <c r="K132" s="129"/>
      <c r="S132" s="104"/>
    </row>
    <row r="133" spans="2:19" s="122" customFormat="1" x14ac:dyDescent="0.2">
      <c r="B133" s="193" t="s">
        <v>270</v>
      </c>
      <c r="C133" s="123"/>
      <c r="F133" s="123"/>
      <c r="G133" s="123"/>
      <c r="H133" s="129"/>
      <c r="I133" s="129"/>
      <c r="J133" s="129"/>
      <c r="K133" s="129"/>
      <c r="S133" s="104"/>
    </row>
    <row r="134" spans="2:19" s="122" customFormat="1" x14ac:dyDescent="0.2">
      <c r="B134" s="128"/>
      <c r="C134" s="123"/>
      <c r="F134" s="123"/>
      <c r="G134" s="123"/>
      <c r="H134" s="129"/>
      <c r="I134" s="129"/>
      <c r="J134" s="129"/>
      <c r="K134" s="129"/>
      <c r="S134" s="104"/>
    </row>
    <row r="135" spans="2:19" s="122" customFormat="1" x14ac:dyDescent="0.2">
      <c r="B135" s="128"/>
      <c r="C135" s="123"/>
      <c r="F135" s="123"/>
      <c r="G135" s="123"/>
      <c r="H135" s="129"/>
      <c r="I135" s="129"/>
      <c r="J135" s="129"/>
      <c r="K135" s="129"/>
      <c r="S135" s="104"/>
    </row>
    <row r="136" spans="2:19" s="122" customFormat="1" x14ac:dyDescent="0.2">
      <c r="B136" s="128" t="s">
        <v>114</v>
      </c>
      <c r="C136" s="123"/>
      <c r="F136" s="123"/>
      <c r="G136" s="123"/>
      <c r="H136" s="129"/>
      <c r="I136" s="129"/>
      <c r="J136" s="129"/>
      <c r="K136" s="129"/>
      <c r="S136" s="104"/>
    </row>
    <row r="137" spans="2:19" s="122" customFormat="1" x14ac:dyDescent="0.2">
      <c r="B137" s="126"/>
      <c r="C137" s="123"/>
      <c r="F137" s="123"/>
      <c r="G137" s="123"/>
      <c r="H137" s="129"/>
      <c r="I137" s="129"/>
      <c r="J137" s="129"/>
      <c r="K137" s="129"/>
      <c r="S137" s="104"/>
    </row>
    <row r="138" spans="2:19" s="106" customFormat="1" x14ac:dyDescent="0.2">
      <c r="B138" s="126"/>
      <c r="C138" s="123"/>
      <c r="F138" s="123"/>
      <c r="G138" s="123"/>
      <c r="H138" s="129"/>
      <c r="I138" s="129"/>
      <c r="J138" s="129"/>
      <c r="K138" s="129"/>
      <c r="S138" s="130"/>
    </row>
    <row r="139" spans="2:19" s="106" customFormat="1" x14ac:dyDescent="0.2">
      <c r="B139" s="122" t="s">
        <v>29</v>
      </c>
      <c r="C139" s="123"/>
      <c r="F139" s="123"/>
      <c r="G139" s="123"/>
      <c r="H139" s="129"/>
      <c r="I139" s="129"/>
      <c r="J139" s="129"/>
      <c r="K139" s="129"/>
      <c r="S139" s="130"/>
    </row>
    <row r="140" spans="2:19" s="106" customFormat="1" x14ac:dyDescent="0.2">
      <c r="B140" s="131" t="s">
        <v>55</v>
      </c>
      <c r="C140" s="123"/>
      <c r="F140" s="123"/>
      <c r="G140" s="123"/>
      <c r="H140" s="129"/>
      <c r="I140" s="129"/>
      <c r="J140" s="129"/>
      <c r="K140" s="129"/>
      <c r="S140" s="130"/>
    </row>
    <row r="141" spans="2:19" s="106" customFormat="1" x14ac:dyDescent="0.2">
      <c r="B141" s="131" t="s">
        <v>166</v>
      </c>
      <c r="C141" s="123"/>
      <c r="F141" s="123"/>
      <c r="G141" s="123"/>
      <c r="H141" s="129"/>
      <c r="I141" s="129"/>
      <c r="J141" s="129"/>
      <c r="K141" s="129"/>
      <c r="S141" s="130"/>
    </row>
    <row r="142" spans="2:19" s="106" customFormat="1" x14ac:dyDescent="0.2">
      <c r="B142" s="131" t="s">
        <v>39</v>
      </c>
      <c r="C142" s="123"/>
      <c r="F142" s="123"/>
      <c r="G142" s="123"/>
      <c r="H142" s="129"/>
      <c r="I142" s="129"/>
      <c r="J142" s="129"/>
      <c r="K142" s="129"/>
      <c r="S142" s="130"/>
    </row>
    <row r="143" spans="2:19" s="106" customFormat="1" x14ac:dyDescent="0.2">
      <c r="B143" s="131" t="s">
        <v>172</v>
      </c>
      <c r="C143" s="123"/>
      <c r="F143" s="123"/>
      <c r="G143" s="123"/>
      <c r="H143" s="129"/>
      <c r="I143" s="129"/>
      <c r="J143" s="129"/>
      <c r="K143" s="129"/>
      <c r="S143" s="130"/>
    </row>
    <row r="144" spans="2:19" s="106" customFormat="1" x14ac:dyDescent="0.2">
      <c r="B144" s="131" t="s">
        <v>112</v>
      </c>
      <c r="C144" s="123"/>
      <c r="F144" s="123"/>
      <c r="G144" s="123"/>
      <c r="J144" s="129"/>
      <c r="K144" s="129"/>
      <c r="S144" s="130"/>
    </row>
    <row r="145" spans="2:19" s="106" customFormat="1" x14ac:dyDescent="0.2">
      <c r="B145" s="131" t="s">
        <v>174</v>
      </c>
      <c r="C145" s="123"/>
      <c r="F145" s="123"/>
      <c r="G145" s="123"/>
      <c r="S145" s="130"/>
    </row>
    <row r="146" spans="2:19" s="106" customFormat="1" x14ac:dyDescent="0.2">
      <c r="B146" s="131" t="s">
        <v>53</v>
      </c>
      <c r="C146" s="123"/>
      <c r="F146" s="123"/>
      <c r="G146" s="123"/>
      <c r="S146" s="130"/>
    </row>
    <row r="147" spans="2:19" s="106" customFormat="1" x14ac:dyDescent="0.2">
      <c r="B147" s="131" t="s">
        <v>163</v>
      </c>
      <c r="C147" s="123"/>
      <c r="F147" s="123"/>
      <c r="G147" s="123"/>
      <c r="S147" s="130"/>
    </row>
    <row r="148" spans="2:19" s="106" customFormat="1" x14ac:dyDescent="0.2">
      <c r="B148" s="131" t="s">
        <v>167</v>
      </c>
      <c r="C148" s="123"/>
      <c r="F148" s="123"/>
      <c r="G148" s="123"/>
      <c r="S148" s="130"/>
    </row>
    <row r="149" spans="2:19" x14ac:dyDescent="0.2">
      <c r="B149" s="132" t="s">
        <v>184</v>
      </c>
      <c r="C149" s="123"/>
      <c r="F149" s="123"/>
      <c r="G149" s="123"/>
    </row>
    <row r="150" spans="2:19" x14ac:dyDescent="0.2">
      <c r="B150" s="131" t="s">
        <v>165</v>
      </c>
      <c r="C150" s="123"/>
      <c r="F150" s="123"/>
      <c r="G150" s="123"/>
    </row>
    <row r="151" spans="2:19" x14ac:dyDescent="0.2">
      <c r="B151" s="131" t="s">
        <v>170</v>
      </c>
      <c r="C151" s="123"/>
      <c r="F151" s="123"/>
      <c r="G151" s="123"/>
    </row>
    <row r="152" spans="2:19" x14ac:dyDescent="0.2">
      <c r="B152" s="131" t="s">
        <v>173</v>
      </c>
      <c r="C152" s="123"/>
      <c r="F152" s="123"/>
      <c r="G152" s="123"/>
    </row>
    <row r="153" spans="2:19" x14ac:dyDescent="0.2">
      <c r="B153" s="131" t="s">
        <v>171</v>
      </c>
      <c r="C153" s="123"/>
      <c r="F153" s="123"/>
      <c r="G153" s="123"/>
    </row>
    <row r="154" spans="2:19" x14ac:dyDescent="0.2">
      <c r="B154" s="131" t="s">
        <v>168</v>
      </c>
      <c r="C154" s="123"/>
      <c r="F154" s="123"/>
      <c r="G154" s="123"/>
    </row>
    <row r="155" spans="2:19" x14ac:dyDescent="0.2">
      <c r="B155" s="131" t="s">
        <v>161</v>
      </c>
      <c r="C155" s="123"/>
      <c r="F155" s="123"/>
      <c r="G155" s="123"/>
    </row>
    <row r="156" spans="2:19" x14ac:dyDescent="0.2">
      <c r="B156" s="131" t="s">
        <v>169</v>
      </c>
      <c r="C156" s="123"/>
    </row>
    <row r="157" spans="2:19" x14ac:dyDescent="0.2">
      <c r="B157" s="131" t="s">
        <v>162</v>
      </c>
      <c r="C157" s="123"/>
    </row>
    <row r="158" spans="2:19" x14ac:dyDescent="0.2">
      <c r="B158" s="131" t="s">
        <v>164</v>
      </c>
      <c r="C158" s="123"/>
    </row>
    <row r="159" spans="2:19" x14ac:dyDescent="0.2">
      <c r="B159" s="131" t="s">
        <v>46</v>
      </c>
      <c r="C159" s="123"/>
    </row>
    <row r="160" spans="2:19" x14ac:dyDescent="0.2">
      <c r="B160" s="131" t="s">
        <v>54</v>
      </c>
      <c r="C160" s="123"/>
    </row>
    <row r="161" spans="2:3" x14ac:dyDescent="0.2">
      <c r="B161" s="131" t="s">
        <v>45</v>
      </c>
      <c r="C161" s="123"/>
    </row>
    <row r="162" spans="2:3" x14ac:dyDescent="0.2">
      <c r="B162" s="131" t="s">
        <v>47</v>
      </c>
      <c r="C162" s="123"/>
    </row>
    <row r="163" spans="2:3" x14ac:dyDescent="0.2">
      <c r="B163" s="131" t="s">
        <v>113</v>
      </c>
      <c r="C163" s="123"/>
    </row>
    <row r="164" spans="2:3" x14ac:dyDescent="0.2">
      <c r="B164" s="131" t="s">
        <v>111</v>
      </c>
      <c r="C164" s="123"/>
    </row>
    <row r="165" spans="2:3" x14ac:dyDescent="0.2">
      <c r="B165" s="131" t="s">
        <v>40</v>
      </c>
      <c r="C165" s="123"/>
    </row>
    <row r="166" spans="2:3" x14ac:dyDescent="0.2">
      <c r="B166" s="131" t="s">
        <v>110</v>
      </c>
    </row>
    <row r="167" spans="2:3" x14ac:dyDescent="0.2">
      <c r="B167" s="122"/>
    </row>
    <row r="168" spans="2:3" x14ac:dyDescent="0.2">
      <c r="B168" s="122"/>
    </row>
    <row r="169" spans="2:3" x14ac:dyDescent="0.2">
      <c r="B169" s="122"/>
    </row>
    <row r="170" spans="2:3" x14ac:dyDescent="0.2">
      <c r="B170" s="122" t="s">
        <v>185</v>
      </c>
    </row>
    <row r="171" spans="2:3" x14ac:dyDescent="0.2">
      <c r="B171" s="124" t="s">
        <v>66</v>
      </c>
    </row>
    <row r="172" spans="2:3" x14ac:dyDescent="0.2">
      <c r="B172" s="124" t="s">
        <v>85</v>
      </c>
    </row>
    <row r="173" spans="2:3" x14ac:dyDescent="0.2">
      <c r="B173" s="122"/>
    </row>
    <row r="174" spans="2:3" x14ac:dyDescent="0.2">
      <c r="B174" s="126"/>
    </row>
    <row r="175" spans="2:3" x14ac:dyDescent="0.2">
      <c r="B175" s="126"/>
    </row>
    <row r="176" spans="2:3" x14ac:dyDescent="0.2">
      <c r="B176" s="133"/>
    </row>
    <row r="177" spans="2:2" x14ac:dyDescent="0.2">
      <c r="B177" s="133"/>
    </row>
    <row r="178" spans="2:2" x14ac:dyDescent="0.2">
      <c r="B178" s="133"/>
    </row>
    <row r="179" spans="2:2" x14ac:dyDescent="0.2">
      <c r="B179" s="133"/>
    </row>
    <row r="180" spans="2:2" x14ac:dyDescent="0.2">
      <c r="B180" s="133"/>
    </row>
  </sheetData>
  <sheetProtection formatCells="0" formatColumns="0" formatRows="0" insertRows="0"/>
  <mergeCells count="78">
    <mergeCell ref="C77:P77"/>
    <mergeCell ref="C78:P78"/>
    <mergeCell ref="C39:G39"/>
    <mergeCell ref="H39:L39"/>
    <mergeCell ref="M39:P39"/>
    <mergeCell ref="B51:P51"/>
    <mergeCell ref="C42:G42"/>
    <mergeCell ref="H42:L42"/>
    <mergeCell ref="M42:P42"/>
    <mergeCell ref="B52:P67"/>
    <mergeCell ref="A68:Q68"/>
    <mergeCell ref="B69:B76"/>
    <mergeCell ref="C69:P69"/>
    <mergeCell ref="C70:P70"/>
    <mergeCell ref="C71:P71"/>
    <mergeCell ref="C72:P72"/>
    <mergeCell ref="C34:P34"/>
    <mergeCell ref="C24:P24"/>
    <mergeCell ref="B35:P35"/>
    <mergeCell ref="C36:P36"/>
    <mergeCell ref="B38:P38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73:P73"/>
    <mergeCell ref="C74:P74"/>
    <mergeCell ref="C75:P75"/>
    <mergeCell ref="C76:P76"/>
    <mergeCell ref="B46:P46"/>
    <mergeCell ref="B48:B49"/>
    <mergeCell ref="C40:G40"/>
    <mergeCell ref="H40:L40"/>
    <mergeCell ref="M40:P40"/>
    <mergeCell ref="C41:G41"/>
    <mergeCell ref="H41:L41"/>
    <mergeCell ref="M41:P41"/>
    <mergeCell ref="C43:G43"/>
    <mergeCell ref="H43:L43"/>
    <mergeCell ref="M43:P43"/>
    <mergeCell ref="C44:G44"/>
    <mergeCell ref="H44:L44"/>
    <mergeCell ref="M44:P44"/>
    <mergeCell ref="C16:P16"/>
    <mergeCell ref="J10:M10"/>
    <mergeCell ref="C12:P12"/>
    <mergeCell ref="B13:P13"/>
    <mergeCell ref="C14:P14"/>
    <mergeCell ref="N10:P10"/>
    <mergeCell ref="B11:P11"/>
    <mergeCell ref="B17:P17"/>
    <mergeCell ref="C18:P18"/>
    <mergeCell ref="B19:P19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B15:P15"/>
    <mergeCell ref="B25:P25"/>
    <mergeCell ref="B23:P23"/>
    <mergeCell ref="B20:P20"/>
    <mergeCell ref="B21:P21"/>
    <mergeCell ref="C22:P22"/>
  </mergeCells>
  <conditionalFormatting sqref="F49">
    <cfRule type="cellIs" dxfId="25" priority="17" stopIfTrue="1" operator="equal">
      <formula>"0"</formula>
    </cfRule>
    <cfRule type="cellIs" dxfId="24" priority="18" stopIfTrue="1" operator="lessThanOrEqual">
      <formula>$S$5</formula>
    </cfRule>
    <cfRule type="cellIs" dxfId="23" priority="19" stopIfTrue="1" operator="greaterThanOrEqual">
      <formula>$S$2</formula>
    </cfRule>
    <cfRule type="cellIs" dxfId="22" priority="20" stopIfTrue="1" operator="between">
      <formula>$S$4</formula>
      <formula>$S$3</formula>
    </cfRule>
  </conditionalFormatting>
  <conditionalFormatting sqref="I49">
    <cfRule type="cellIs" dxfId="21" priority="13" stopIfTrue="1" operator="equal">
      <formula>"0"</formula>
    </cfRule>
    <cfRule type="cellIs" dxfId="20" priority="14" stopIfTrue="1" operator="lessThanOrEqual">
      <formula>$S$5</formula>
    </cfRule>
    <cfRule type="cellIs" dxfId="19" priority="15" stopIfTrue="1" operator="greaterThanOrEqual">
      <formula>$S$2</formula>
    </cfRule>
    <cfRule type="cellIs" dxfId="18" priority="16" stopIfTrue="1" operator="between">
      <formula>$S$4</formula>
      <formula>$S$3</formula>
    </cfRule>
  </conditionalFormatting>
  <conditionalFormatting sqref="L49">
    <cfRule type="cellIs" dxfId="17" priority="9" stopIfTrue="1" operator="equal">
      <formula>"0"</formula>
    </cfRule>
    <cfRule type="cellIs" dxfId="16" priority="10" stopIfTrue="1" operator="lessThanOrEqual">
      <formula>$S$5</formula>
    </cfRule>
    <cfRule type="cellIs" dxfId="15" priority="11" stopIfTrue="1" operator="greaterThanOrEqual">
      <formula>$S$2</formula>
    </cfRule>
    <cfRule type="cellIs" dxfId="14" priority="12" stopIfTrue="1" operator="between">
      <formula>$S$4</formula>
      <formula>$S$3</formula>
    </cfRule>
  </conditionalFormatting>
  <conditionalFormatting sqref="O49">
    <cfRule type="cellIs" dxfId="13" priority="5" stopIfTrue="1" operator="equal">
      <formula>"0"</formula>
    </cfRule>
    <cfRule type="cellIs" dxfId="12" priority="6" stopIfTrue="1" operator="lessThanOrEqual">
      <formula>$S$5</formula>
    </cfRule>
    <cfRule type="cellIs" dxfId="11" priority="7" stopIfTrue="1" operator="greaterThanOrEqual">
      <formula>$S$2</formula>
    </cfRule>
    <cfRule type="cellIs" dxfId="10" priority="8" stopIfTrue="1" operator="between">
      <formula>$S$4</formula>
      <formula>$S$3</formula>
    </cfRule>
  </conditionalFormatting>
  <conditionalFormatting sqref="P49">
    <cfRule type="cellIs" dxfId="9" priority="1" stopIfTrue="1" operator="equal">
      <formula>"0"</formula>
    </cfRule>
    <cfRule type="cellIs" dxfId="8" priority="2" stopIfTrue="1" operator="lessThanOrEqual">
      <formula>$S$5</formula>
    </cfRule>
    <cfRule type="cellIs" dxfId="7" priority="3" stopIfTrue="1" operator="greaterThanOrEqual">
      <formula>$S$2</formula>
    </cfRule>
    <cfRule type="cellIs" dxfId="6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>
      <formula1>$B$129:$B$133</formula1>
    </dataValidation>
    <dataValidation type="list" allowBlank="1" showInputMessage="1" showErrorMessage="1" sqref="C32:P32 C36:P36 C34:P34">
      <formula1>$Q$103:$Q$108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C12:P12">
      <formula1>$B$140:$B$166</formula1>
    </dataValidation>
    <dataValidation type="list" allowBlank="1" showInputMessage="1" showErrorMessage="1" sqref="C78:P78">
      <formula1>$B$171:$B$172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0"/>
  <sheetViews>
    <sheetView topLeftCell="A16" zoomScale="89" zoomScaleNormal="89" workbookViewId="0">
      <selection activeCell="M20" sqref="M20:O21"/>
    </sheetView>
  </sheetViews>
  <sheetFormatPr baseColWidth="10" defaultColWidth="11.42578125" defaultRowHeight="30" customHeight="1" x14ac:dyDescent="0.2"/>
  <cols>
    <col min="1" max="1" width="26.28515625" style="173" bestFit="1" customWidth="1"/>
    <col min="2" max="2" width="26.28515625" style="140" customWidth="1"/>
    <col min="3" max="3" width="10.85546875" style="174" customWidth="1"/>
    <col min="4" max="4" width="8" style="174" bestFit="1" customWidth="1"/>
    <col min="5" max="5" width="11.5703125" style="174" customWidth="1"/>
    <col min="6" max="6" width="8" style="174" bestFit="1" customWidth="1"/>
    <col min="7" max="7" width="10.42578125" style="174" customWidth="1"/>
    <col min="8" max="8" width="8" style="174" bestFit="1" customWidth="1"/>
    <col min="9" max="9" width="11.5703125" style="174" customWidth="1"/>
    <col min="10" max="10" width="8" style="174" bestFit="1" customWidth="1"/>
    <col min="11" max="11" width="12.28515625" style="174" bestFit="1" customWidth="1"/>
    <col min="12" max="12" width="8" style="174" bestFit="1" customWidth="1"/>
    <col min="13" max="13" width="2.28515625" style="174" customWidth="1"/>
    <col min="14" max="14" width="10.7109375" style="174" customWidth="1"/>
    <col min="15" max="15" width="57" style="174" customWidth="1"/>
    <col min="16" max="16" width="8.28515625" style="135" customWidth="1"/>
    <col min="17" max="18" width="11.42578125" style="135"/>
    <col min="19" max="19" width="11.42578125" style="136" hidden="1" customWidth="1"/>
    <col min="20" max="20" width="11.42578125" style="135"/>
    <col min="21" max="16384" width="11.42578125" style="140"/>
  </cols>
  <sheetData>
    <row r="1" spans="1:24" ht="30" customHeight="1" x14ac:dyDescent="0.2">
      <c r="A1" s="485"/>
      <c r="B1" s="486" t="s">
        <v>56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  <c r="N1" s="489" t="s">
        <v>57</v>
      </c>
      <c r="O1" s="490"/>
      <c r="P1" s="134"/>
      <c r="Q1" s="134"/>
      <c r="T1" s="134"/>
      <c r="U1" s="137"/>
      <c r="V1" s="137"/>
      <c r="W1" s="138"/>
      <c r="X1" s="139"/>
    </row>
    <row r="2" spans="1:24" s="147" customFormat="1" ht="30" customHeight="1" x14ac:dyDescent="0.2">
      <c r="A2" s="485"/>
      <c r="B2" s="486" t="s">
        <v>87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89" t="s">
        <v>200</v>
      </c>
      <c r="O2" s="490"/>
      <c r="P2" s="141"/>
      <c r="Q2" s="141"/>
      <c r="R2" s="142"/>
      <c r="S2" s="143">
        <v>0.8</v>
      </c>
      <c r="T2" s="141"/>
      <c r="U2" s="144"/>
      <c r="V2" s="144"/>
      <c r="W2" s="145"/>
      <c r="X2" s="146"/>
    </row>
    <row r="3" spans="1:24" s="147" customFormat="1" ht="30" customHeight="1" x14ac:dyDescent="0.2">
      <c r="A3" s="485"/>
      <c r="B3" s="486" t="s">
        <v>89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8"/>
      <c r="N3" s="489" t="s">
        <v>224</v>
      </c>
      <c r="O3" s="490"/>
      <c r="P3" s="141"/>
      <c r="Q3" s="141"/>
      <c r="R3" s="142"/>
      <c r="S3" s="143">
        <v>0.79998999999999998</v>
      </c>
      <c r="T3" s="141"/>
      <c r="U3" s="144"/>
      <c r="V3" s="144"/>
      <c r="W3" s="145"/>
      <c r="X3" s="146"/>
    </row>
    <row r="4" spans="1:24" s="147" customFormat="1" ht="30" customHeight="1" x14ac:dyDescent="0.2">
      <c r="A4" s="485"/>
      <c r="B4" s="486" t="s">
        <v>91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490" t="s">
        <v>225</v>
      </c>
      <c r="O4" s="490"/>
      <c r="P4" s="148"/>
      <c r="Q4" s="148"/>
      <c r="R4" s="142"/>
      <c r="S4" s="143">
        <v>0.65</v>
      </c>
      <c r="T4" s="148"/>
      <c r="U4" s="149"/>
      <c r="V4" s="149"/>
      <c r="W4" s="145"/>
      <c r="X4" s="146"/>
    </row>
    <row r="5" spans="1:24" s="147" customFormat="1" ht="12" x14ac:dyDescent="0.2">
      <c r="A5" s="150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48"/>
      <c r="Q5" s="148"/>
      <c r="R5" s="142"/>
      <c r="S5" s="143">
        <v>0.64999899999999999</v>
      </c>
      <c r="T5" s="148"/>
      <c r="U5" s="149"/>
      <c r="V5" s="149"/>
      <c r="W5" s="145"/>
      <c r="X5" s="146"/>
    </row>
    <row r="6" spans="1:24" s="147" customFormat="1" ht="13.5" customHeight="1" x14ac:dyDescent="0.2">
      <c r="A6" s="154" t="s">
        <v>0</v>
      </c>
      <c r="B6" s="155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42"/>
      <c r="Q6" s="142"/>
      <c r="R6" s="142"/>
      <c r="S6" s="143"/>
      <c r="T6" s="142"/>
    </row>
    <row r="7" spans="1:24" s="147" customFormat="1" ht="11.25" customHeight="1" x14ac:dyDescent="0.2">
      <c r="A7" s="156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42"/>
      <c r="Q7" s="142"/>
      <c r="R7" s="142"/>
      <c r="S7" s="143"/>
      <c r="T7" s="142"/>
    </row>
    <row r="8" spans="1:24" s="159" customFormat="1" ht="30" customHeight="1" x14ac:dyDescent="0.2">
      <c r="A8" s="492" t="s">
        <v>92</v>
      </c>
      <c r="B8" s="492" t="s">
        <v>226</v>
      </c>
      <c r="C8" s="493" t="s">
        <v>216</v>
      </c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158"/>
      <c r="Q8" s="158"/>
      <c r="R8" s="158"/>
      <c r="S8" s="136"/>
      <c r="T8" s="158"/>
    </row>
    <row r="9" spans="1:24" s="162" customFormat="1" ht="30" customHeight="1" x14ac:dyDescent="0.2">
      <c r="A9" s="492"/>
      <c r="B9" s="492"/>
      <c r="C9" s="160" t="s">
        <v>227</v>
      </c>
      <c r="D9" s="160" t="s">
        <v>93</v>
      </c>
      <c r="E9" s="160" t="s">
        <v>228</v>
      </c>
      <c r="F9" s="160" t="s">
        <v>93</v>
      </c>
      <c r="G9" s="160" t="s">
        <v>229</v>
      </c>
      <c r="H9" s="160" t="s">
        <v>93</v>
      </c>
      <c r="I9" s="160" t="s">
        <v>230</v>
      </c>
      <c r="J9" s="160" t="s">
        <v>93</v>
      </c>
      <c r="K9" s="160" t="s">
        <v>24</v>
      </c>
      <c r="L9" s="160" t="s">
        <v>93</v>
      </c>
      <c r="M9" s="494" t="s">
        <v>94</v>
      </c>
      <c r="N9" s="494"/>
      <c r="O9" s="494"/>
      <c r="P9" s="161"/>
      <c r="Q9" s="161"/>
      <c r="R9" s="161"/>
      <c r="S9" s="136"/>
      <c r="T9" s="161"/>
    </row>
    <row r="10" spans="1:24" s="147" customFormat="1" ht="46.5" customHeight="1" x14ac:dyDescent="0.2">
      <c r="A10" s="502" t="s">
        <v>231</v>
      </c>
      <c r="B10" s="163" t="s">
        <v>214</v>
      </c>
      <c r="C10" s="164">
        <f>+C12+C14+C16+C18+C20</f>
        <v>88</v>
      </c>
      <c r="D10" s="498">
        <f>+C10/C11</f>
        <v>0.95652173913043481</v>
      </c>
      <c r="E10" s="164">
        <f>+E12+E14+E16+E18+E20</f>
        <v>89</v>
      </c>
      <c r="F10" s="498">
        <f>+E10/E11</f>
        <v>0.97802197802197799</v>
      </c>
      <c r="G10" s="164">
        <f>+G12+G14+G16+G18+G20</f>
        <v>78</v>
      </c>
      <c r="H10" s="498">
        <f>+G10/G11</f>
        <v>0.97499999999999998</v>
      </c>
      <c r="I10" s="164">
        <f>+I12+I14+I16+I18+I20</f>
        <v>45</v>
      </c>
      <c r="J10" s="498">
        <f>+I10/I11</f>
        <v>0.95744680851063835</v>
      </c>
      <c r="K10" s="164">
        <f>+C10+E10+G10+I10</f>
        <v>300</v>
      </c>
      <c r="L10" s="498">
        <f>+K10/K11</f>
        <v>0.967741935483871</v>
      </c>
      <c r="M10" s="505" t="s">
        <v>232</v>
      </c>
      <c r="N10" s="505"/>
      <c r="O10" s="505"/>
      <c r="P10" s="142"/>
      <c r="Q10" s="142"/>
      <c r="R10" s="142"/>
      <c r="S10" s="136"/>
      <c r="T10" s="142"/>
    </row>
    <row r="11" spans="1:24" s="147" customFormat="1" ht="34.5" customHeight="1" x14ac:dyDescent="0.2">
      <c r="A11" s="502"/>
      <c r="B11" s="163" t="s">
        <v>223</v>
      </c>
      <c r="C11" s="164">
        <f>+C13+C15+C17+C19+C21</f>
        <v>92</v>
      </c>
      <c r="D11" s="498"/>
      <c r="E11" s="164">
        <f>+E13+E15+E17+E19+E21</f>
        <v>91</v>
      </c>
      <c r="F11" s="498"/>
      <c r="G11" s="164">
        <f>+G13+G15+G17+G19+G21</f>
        <v>80</v>
      </c>
      <c r="H11" s="498"/>
      <c r="I11" s="164">
        <f>+I13+I15+I17+I19+I21</f>
        <v>47</v>
      </c>
      <c r="J11" s="498"/>
      <c r="K11" s="164">
        <f>+C11+E11+G11+I11</f>
        <v>310</v>
      </c>
      <c r="L11" s="498"/>
      <c r="M11" s="505"/>
      <c r="N11" s="505"/>
      <c r="O11" s="505"/>
      <c r="P11" s="142"/>
      <c r="Q11" s="142"/>
      <c r="R11" s="142"/>
      <c r="S11" s="136"/>
      <c r="T11" s="142"/>
    </row>
    <row r="12" spans="1:24" s="147" customFormat="1" ht="41.25" customHeight="1" x14ac:dyDescent="0.2">
      <c r="A12" s="500" t="s">
        <v>253</v>
      </c>
      <c r="B12" s="163" t="s">
        <v>214</v>
      </c>
      <c r="C12" s="165">
        <v>25</v>
      </c>
      <c r="D12" s="498">
        <f>+C12/C13</f>
        <v>1</v>
      </c>
      <c r="E12" s="164">
        <v>16</v>
      </c>
      <c r="F12" s="498">
        <f>+E12/E13</f>
        <v>1</v>
      </c>
      <c r="G12" s="165">
        <v>13</v>
      </c>
      <c r="H12" s="498">
        <f>+G12/G13</f>
        <v>1</v>
      </c>
      <c r="I12" s="165">
        <v>11</v>
      </c>
      <c r="J12" s="498">
        <f>+I12/I13</f>
        <v>1</v>
      </c>
      <c r="K12" s="166">
        <f t="shared" ref="K12:K19" si="0">+C12+E12+G12+I12/4</f>
        <v>56.75</v>
      </c>
      <c r="L12" s="498">
        <f t="shared" ref="L12" si="1">+K12/K13</f>
        <v>1</v>
      </c>
      <c r="M12" s="508" t="s">
        <v>312</v>
      </c>
      <c r="N12" s="505"/>
      <c r="O12" s="505"/>
      <c r="P12" s="142"/>
      <c r="Q12" s="142"/>
      <c r="R12" s="142"/>
      <c r="S12" s="136"/>
      <c r="T12" s="142"/>
    </row>
    <row r="13" spans="1:24" s="147" customFormat="1" ht="39.75" customHeight="1" x14ac:dyDescent="0.2">
      <c r="A13" s="500"/>
      <c r="B13" s="163" t="s">
        <v>223</v>
      </c>
      <c r="C13" s="165">
        <v>25</v>
      </c>
      <c r="D13" s="498"/>
      <c r="E13" s="164">
        <v>16</v>
      </c>
      <c r="F13" s="498"/>
      <c r="G13" s="165">
        <v>13</v>
      </c>
      <c r="H13" s="498"/>
      <c r="I13" s="165">
        <v>11</v>
      </c>
      <c r="J13" s="498"/>
      <c r="K13" s="166">
        <f t="shared" si="0"/>
        <v>56.75</v>
      </c>
      <c r="L13" s="498"/>
      <c r="M13" s="505"/>
      <c r="N13" s="505"/>
      <c r="O13" s="505"/>
      <c r="P13" s="142"/>
      <c r="Q13" s="142"/>
      <c r="R13" s="142"/>
      <c r="S13" s="136"/>
      <c r="T13" s="142"/>
    </row>
    <row r="14" spans="1:24" s="147" customFormat="1" ht="54.75" customHeight="1" x14ac:dyDescent="0.2">
      <c r="A14" s="682" t="s">
        <v>254</v>
      </c>
      <c r="B14" s="163" t="s">
        <v>214</v>
      </c>
      <c r="C14" s="167">
        <v>21</v>
      </c>
      <c r="D14" s="498">
        <f t="shared" ref="D14:F14" si="2">+C14/C15</f>
        <v>1</v>
      </c>
      <c r="E14" s="164">
        <v>26</v>
      </c>
      <c r="F14" s="498">
        <f t="shared" si="2"/>
        <v>1</v>
      </c>
      <c r="G14" s="168">
        <v>23</v>
      </c>
      <c r="H14" s="498">
        <f t="shared" ref="H14:J14" si="3">+G14/G15</f>
        <v>1</v>
      </c>
      <c r="I14" s="168">
        <v>20</v>
      </c>
      <c r="J14" s="498">
        <f t="shared" si="3"/>
        <v>1</v>
      </c>
      <c r="K14" s="166">
        <f t="shared" si="0"/>
        <v>75</v>
      </c>
      <c r="L14" s="498">
        <f t="shared" ref="L14" si="4">+K14/K15</f>
        <v>1</v>
      </c>
      <c r="M14" s="508" t="s">
        <v>300</v>
      </c>
      <c r="N14" s="508"/>
      <c r="O14" s="508"/>
      <c r="P14" s="142"/>
      <c r="Q14" s="142"/>
      <c r="R14" s="142"/>
      <c r="S14" s="169"/>
      <c r="T14" s="142"/>
    </row>
    <row r="15" spans="1:24" s="147" customFormat="1" ht="72.75" customHeight="1" x14ac:dyDescent="0.2">
      <c r="A15" s="682"/>
      <c r="B15" s="163" t="s">
        <v>223</v>
      </c>
      <c r="C15" s="167">
        <v>21</v>
      </c>
      <c r="D15" s="498"/>
      <c r="E15" s="164">
        <v>26</v>
      </c>
      <c r="F15" s="498"/>
      <c r="G15" s="168">
        <v>23</v>
      </c>
      <c r="H15" s="498"/>
      <c r="I15" s="168">
        <v>20</v>
      </c>
      <c r="J15" s="498"/>
      <c r="K15" s="166">
        <f t="shared" si="0"/>
        <v>75</v>
      </c>
      <c r="L15" s="498"/>
      <c r="M15" s="508"/>
      <c r="N15" s="508"/>
      <c r="O15" s="508"/>
      <c r="P15" s="142"/>
      <c r="Q15" s="142"/>
      <c r="R15" s="142"/>
      <c r="S15" s="169"/>
      <c r="T15" s="142"/>
    </row>
    <row r="16" spans="1:24" ht="54" customHeight="1" x14ac:dyDescent="0.2">
      <c r="A16" s="500" t="s">
        <v>250</v>
      </c>
      <c r="B16" s="188" t="s">
        <v>214</v>
      </c>
      <c r="C16" s="165">
        <v>19</v>
      </c>
      <c r="D16" s="680">
        <f t="shared" ref="D16:F16" si="5">+C16/C17</f>
        <v>0.82608695652173914</v>
      </c>
      <c r="E16" s="178">
        <v>23</v>
      </c>
      <c r="F16" s="680">
        <f t="shared" si="5"/>
        <v>0.92</v>
      </c>
      <c r="G16" s="165">
        <v>14</v>
      </c>
      <c r="H16" s="680">
        <f t="shared" ref="H16:J16" si="6">+G16/G17</f>
        <v>0.875</v>
      </c>
      <c r="I16" s="165">
        <v>4</v>
      </c>
      <c r="J16" s="680">
        <f t="shared" si="6"/>
        <v>0.66666666666666663</v>
      </c>
      <c r="K16" s="166">
        <f t="shared" si="0"/>
        <v>57</v>
      </c>
      <c r="L16" s="680">
        <f>+K16/K17</f>
        <v>0.87022900763358779</v>
      </c>
      <c r="M16" s="504" t="s">
        <v>306</v>
      </c>
      <c r="N16" s="504"/>
      <c r="O16" s="504"/>
    </row>
    <row r="17" spans="1:18" ht="222.75" customHeight="1" x14ac:dyDescent="0.2">
      <c r="A17" s="500"/>
      <c r="B17" s="188" t="s">
        <v>223</v>
      </c>
      <c r="C17" s="165">
        <v>23</v>
      </c>
      <c r="D17" s="680"/>
      <c r="E17" s="178">
        <v>25</v>
      </c>
      <c r="F17" s="680"/>
      <c r="G17" s="165">
        <v>16</v>
      </c>
      <c r="H17" s="680"/>
      <c r="I17" s="165">
        <v>6</v>
      </c>
      <c r="J17" s="680"/>
      <c r="K17" s="166">
        <f t="shared" si="0"/>
        <v>65.5</v>
      </c>
      <c r="L17" s="680"/>
      <c r="M17" s="681"/>
      <c r="N17" s="681"/>
      <c r="O17" s="681"/>
    </row>
    <row r="18" spans="1:18" ht="56.25" customHeight="1" x14ac:dyDescent="0.2">
      <c r="A18" s="500" t="s">
        <v>251</v>
      </c>
      <c r="B18" s="163" t="s">
        <v>214</v>
      </c>
      <c r="C18" s="165"/>
      <c r="D18" s="498" t="e">
        <f t="shared" ref="D18:F18" si="7">+C18/C19</f>
        <v>#DIV/0!</v>
      </c>
      <c r="E18" s="164"/>
      <c r="F18" s="498" t="e">
        <f t="shared" si="7"/>
        <v>#DIV/0!</v>
      </c>
      <c r="G18" s="165"/>
      <c r="H18" s="498" t="e">
        <f t="shared" ref="H18:J18" si="8">+G18/G19</f>
        <v>#DIV/0!</v>
      </c>
      <c r="I18" s="165"/>
      <c r="J18" s="498" t="e">
        <f t="shared" si="8"/>
        <v>#DIV/0!</v>
      </c>
      <c r="K18" s="166">
        <f t="shared" si="0"/>
        <v>0</v>
      </c>
      <c r="L18" s="679" t="e">
        <f t="shared" ref="L18" si="9">+K18/K19</f>
        <v>#DIV/0!</v>
      </c>
      <c r="M18" s="508" t="s">
        <v>293</v>
      </c>
      <c r="N18" s="508"/>
      <c r="O18" s="508"/>
      <c r="P18" s="190"/>
      <c r="Q18"/>
      <c r="R18"/>
    </row>
    <row r="19" spans="1:18" ht="59.25" customHeight="1" x14ac:dyDescent="0.2">
      <c r="A19" s="500"/>
      <c r="B19" s="163" t="s">
        <v>223</v>
      </c>
      <c r="C19" s="165"/>
      <c r="D19" s="498"/>
      <c r="E19" s="164"/>
      <c r="F19" s="498"/>
      <c r="G19" s="165"/>
      <c r="H19" s="498"/>
      <c r="I19" s="165"/>
      <c r="J19" s="498"/>
      <c r="K19" s="166">
        <f t="shared" si="0"/>
        <v>0</v>
      </c>
      <c r="L19" s="679"/>
      <c r="M19" s="508"/>
      <c r="N19" s="508"/>
      <c r="O19" s="508"/>
      <c r="P19" s="190"/>
      <c r="Q19"/>
      <c r="R19"/>
    </row>
    <row r="20" spans="1:18" ht="72.75" customHeight="1" x14ac:dyDescent="0.2">
      <c r="A20" s="506" t="s">
        <v>252</v>
      </c>
      <c r="B20" s="163" t="s">
        <v>214</v>
      </c>
      <c r="C20" s="165">
        <v>23</v>
      </c>
      <c r="D20" s="498">
        <f t="shared" ref="D20:F20" si="10">+C20/C21</f>
        <v>1</v>
      </c>
      <c r="E20" s="164">
        <v>24</v>
      </c>
      <c r="F20" s="498">
        <f t="shared" si="10"/>
        <v>1</v>
      </c>
      <c r="G20" s="165">
        <v>28</v>
      </c>
      <c r="H20" s="498">
        <f t="shared" ref="H20:J20" si="11">+G20/G21</f>
        <v>1</v>
      </c>
      <c r="I20" s="199">
        <v>10</v>
      </c>
      <c r="J20" s="498">
        <f t="shared" si="11"/>
        <v>1</v>
      </c>
      <c r="K20" s="166">
        <f t="shared" ref="K20:K21" si="12">+C20+E20+G20+I20/4</f>
        <v>77.5</v>
      </c>
      <c r="L20" s="498">
        <f t="shared" ref="L20" si="13">+K20/K21</f>
        <v>1</v>
      </c>
      <c r="M20" s="508" t="s">
        <v>320</v>
      </c>
      <c r="N20" s="508"/>
      <c r="O20" s="508"/>
    </row>
    <row r="21" spans="1:18" ht="92.25" customHeight="1" x14ac:dyDescent="0.2">
      <c r="A21" s="506"/>
      <c r="B21" s="163" t="s">
        <v>223</v>
      </c>
      <c r="C21" s="165">
        <v>23</v>
      </c>
      <c r="D21" s="498"/>
      <c r="E21" s="164">
        <v>24</v>
      </c>
      <c r="F21" s="498"/>
      <c r="G21" s="165">
        <v>28</v>
      </c>
      <c r="H21" s="498"/>
      <c r="I21" s="199">
        <v>10</v>
      </c>
      <c r="J21" s="498"/>
      <c r="K21" s="166">
        <f t="shared" si="12"/>
        <v>77.5</v>
      </c>
      <c r="L21" s="498"/>
      <c r="M21" s="508"/>
      <c r="N21" s="508"/>
      <c r="O21" s="508"/>
    </row>
    <row r="60" spans="19:19" ht="30" customHeight="1" x14ac:dyDescent="0.2">
      <c r="S60" s="169"/>
    </row>
    <row r="130" spans="19:19" ht="30" customHeight="1" x14ac:dyDescent="0.2">
      <c r="S130" s="155"/>
    </row>
    <row r="131" spans="19:19" ht="30" customHeight="1" x14ac:dyDescent="0.2">
      <c r="S131" s="155"/>
    </row>
    <row r="132" spans="19:19" ht="30" customHeight="1" x14ac:dyDescent="0.2">
      <c r="S132" s="155"/>
    </row>
    <row r="133" spans="19:19" ht="30" customHeight="1" x14ac:dyDescent="0.2">
      <c r="S133" s="155"/>
    </row>
    <row r="134" spans="19:19" ht="30" customHeight="1" x14ac:dyDescent="0.2">
      <c r="S134" s="155"/>
    </row>
    <row r="135" spans="19:19" ht="30" customHeight="1" x14ac:dyDescent="0.2">
      <c r="S135" s="155"/>
    </row>
    <row r="136" spans="19:19" ht="30" customHeight="1" x14ac:dyDescent="0.2">
      <c r="S136" s="155"/>
    </row>
    <row r="137" spans="19:19" ht="30" customHeight="1" x14ac:dyDescent="0.2">
      <c r="S137" s="155"/>
    </row>
    <row r="138" spans="19:19" ht="30" customHeight="1" x14ac:dyDescent="0.2">
      <c r="S138" s="155"/>
    </row>
    <row r="139" spans="19:19" ht="30" customHeight="1" x14ac:dyDescent="0.2">
      <c r="S139" s="155"/>
    </row>
    <row r="140" spans="19:19" ht="30" customHeight="1" x14ac:dyDescent="0.2">
      <c r="S140" s="155"/>
    </row>
  </sheetData>
  <mergeCells count="56">
    <mergeCell ref="C6:O6"/>
    <mergeCell ref="A8:A9"/>
    <mergeCell ref="B8:B9"/>
    <mergeCell ref="C8:O8"/>
    <mergeCell ref="M9:O9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M10:O11"/>
    <mergeCell ref="A12:A13"/>
    <mergeCell ref="D12:D13"/>
    <mergeCell ref="F12:F13"/>
    <mergeCell ref="H12:H13"/>
    <mergeCell ref="J12:J13"/>
    <mergeCell ref="L12:L13"/>
    <mergeCell ref="M12:O13"/>
    <mergeCell ref="A10:A11"/>
    <mergeCell ref="D10:D11"/>
    <mergeCell ref="F10:F11"/>
    <mergeCell ref="H10:H11"/>
    <mergeCell ref="J10:J11"/>
    <mergeCell ref="L10:L11"/>
    <mergeCell ref="M14:O15"/>
    <mergeCell ref="A16:A17"/>
    <mergeCell ref="D16:D17"/>
    <mergeCell ref="F16:F17"/>
    <mergeCell ref="H16:H17"/>
    <mergeCell ref="J16:J17"/>
    <mergeCell ref="L16:L17"/>
    <mergeCell ref="M16:O17"/>
    <mergeCell ref="A14:A15"/>
    <mergeCell ref="D14:D15"/>
    <mergeCell ref="F14:F15"/>
    <mergeCell ref="H14:H15"/>
    <mergeCell ref="J14:J15"/>
    <mergeCell ref="L14:L15"/>
    <mergeCell ref="L20:L21"/>
    <mergeCell ref="M20:O21"/>
    <mergeCell ref="A18:A19"/>
    <mergeCell ref="D18:D19"/>
    <mergeCell ref="F18:F19"/>
    <mergeCell ref="H18:H19"/>
    <mergeCell ref="J18:J19"/>
    <mergeCell ref="L18:L19"/>
    <mergeCell ref="A20:A21"/>
    <mergeCell ref="D20:D21"/>
    <mergeCell ref="F20:F21"/>
    <mergeCell ref="H20:H21"/>
    <mergeCell ref="J20:J21"/>
    <mergeCell ref="M18:O19"/>
  </mergeCells>
  <conditionalFormatting sqref="F10:F21 H10:H21 J10:J21 L10:L21 D12:D21">
    <cfRule type="cellIs" dxfId="5" priority="4" operator="between">
      <formula>0.66</formula>
      <formula>0.84</formula>
    </cfRule>
    <cfRule type="cellIs" dxfId="4" priority="5" operator="greaterThan">
      <formula>0.85</formula>
    </cfRule>
    <cfRule type="cellIs" dxfId="3" priority="6" operator="lessThan">
      <formula>0.65</formula>
    </cfRule>
  </conditionalFormatting>
  <conditionalFormatting sqref="D10:D11">
    <cfRule type="cellIs" dxfId="2" priority="1" operator="between">
      <formula>0.66</formula>
      <formula>0.84</formula>
    </cfRule>
    <cfRule type="cellIs" dxfId="1" priority="2" operator="greaterThan">
      <formula>0.85</formula>
    </cfRule>
    <cfRule type="cellIs" dxfId="0" priority="3" operator="lessThan">
      <formula>0.65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334"/>
      <c r="B1" s="337" t="s">
        <v>56</v>
      </c>
      <c r="C1" s="337"/>
      <c r="D1" s="338" t="s">
        <v>86</v>
      </c>
      <c r="E1" s="339"/>
      <c r="F1" s="340"/>
    </row>
    <row r="2" spans="1:6" ht="18" x14ac:dyDescent="0.25">
      <c r="A2" s="335"/>
      <c r="B2" s="341" t="s">
        <v>87</v>
      </c>
      <c r="C2" s="341"/>
      <c r="D2" s="342" t="s">
        <v>88</v>
      </c>
      <c r="E2" s="343"/>
      <c r="F2" s="344"/>
    </row>
    <row r="3" spans="1:6" ht="18" x14ac:dyDescent="0.25">
      <c r="A3" s="335"/>
      <c r="B3" s="341" t="s">
        <v>89</v>
      </c>
      <c r="C3" s="341"/>
      <c r="D3" s="342" t="s">
        <v>90</v>
      </c>
      <c r="E3" s="343"/>
      <c r="F3" s="344"/>
    </row>
    <row r="4" spans="1:6" ht="27.75" customHeight="1" thickBot="1" x14ac:dyDescent="0.3">
      <c r="A4" s="336"/>
      <c r="B4" s="345" t="s">
        <v>91</v>
      </c>
      <c r="C4" s="345"/>
      <c r="D4" s="346" t="s">
        <v>61</v>
      </c>
      <c r="E4" s="347"/>
      <c r="F4" s="348"/>
    </row>
    <row r="5" spans="1:6" ht="18.75" thickTop="1" x14ac:dyDescent="0.25">
      <c r="A5" s="25"/>
      <c r="B5" s="24"/>
      <c r="C5" s="26"/>
      <c r="D5" s="27"/>
      <c r="E5" s="27"/>
      <c r="F5" s="27"/>
    </row>
    <row r="6" spans="1:6" ht="15.75" x14ac:dyDescent="0.25">
      <c r="A6" s="28" t="s">
        <v>0</v>
      </c>
      <c r="C6" s="325"/>
      <c r="D6" s="325"/>
      <c r="E6" s="325"/>
      <c r="F6" s="325"/>
    </row>
    <row r="7" spans="1:6" ht="13.5" thickBot="1" x14ac:dyDescent="0.25">
      <c r="A7" s="28"/>
    </row>
    <row r="8" spans="1:6" ht="14.25" thickTop="1" thickBot="1" x14ac:dyDescent="0.25">
      <c r="A8" s="326" t="s">
        <v>92</v>
      </c>
      <c r="B8" s="328" t="s">
        <v>141</v>
      </c>
      <c r="C8" s="330"/>
      <c r="D8" s="330"/>
      <c r="E8" s="330"/>
      <c r="F8" s="331"/>
    </row>
    <row r="9" spans="1:6" ht="13.5" thickBot="1" x14ac:dyDescent="0.25">
      <c r="A9" s="327"/>
      <c r="B9" s="329"/>
      <c r="C9" s="31" t="s">
        <v>93</v>
      </c>
      <c r="D9" s="332" t="s">
        <v>94</v>
      </c>
      <c r="E9" s="332"/>
      <c r="F9" s="333"/>
    </row>
    <row r="10" spans="1:6" ht="50.45" customHeight="1" thickBot="1" x14ac:dyDescent="0.25">
      <c r="A10" s="315" t="s">
        <v>95</v>
      </c>
      <c r="B10" s="29"/>
      <c r="C10" s="317"/>
      <c r="D10" s="319"/>
      <c r="E10" s="320"/>
      <c r="F10" s="321"/>
    </row>
    <row r="11" spans="1:6" ht="115.9" customHeight="1" thickBot="1" x14ac:dyDescent="0.25">
      <c r="A11" s="316"/>
      <c r="B11" s="29"/>
      <c r="C11" s="318"/>
      <c r="D11" s="322"/>
      <c r="E11" s="323"/>
      <c r="F11" s="324"/>
    </row>
    <row r="12" spans="1:6" x14ac:dyDescent="0.2">
      <c r="C12" s="46">
        <f>C10</f>
        <v>0</v>
      </c>
    </row>
  </sheetData>
  <mergeCells count="17">
    <mergeCell ref="A1:A4"/>
    <mergeCell ref="B1:C1"/>
    <mergeCell ref="D1:F1"/>
    <mergeCell ref="B2:C2"/>
    <mergeCell ref="D2:F2"/>
    <mergeCell ref="B3:C3"/>
    <mergeCell ref="D3:F3"/>
    <mergeCell ref="B4:C4"/>
    <mergeCell ref="D4:F4"/>
    <mergeCell ref="A10:A11"/>
    <mergeCell ref="C10:C11"/>
    <mergeCell ref="D10:F11"/>
    <mergeCell ref="C6:F6"/>
    <mergeCell ref="A8:A9"/>
    <mergeCell ref="B8:B9"/>
    <mergeCell ref="C8:F8"/>
    <mergeCell ref="D9:F9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ColWidth="11.42578125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200"/>
      <c r="C2" s="203" t="s">
        <v>56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206" t="s">
        <v>57</v>
      </c>
      <c r="O2" s="207"/>
      <c r="P2" s="208"/>
    </row>
    <row r="3" spans="1:18" ht="15.75" customHeight="1" x14ac:dyDescent="0.2">
      <c r="B3" s="201"/>
      <c r="C3" s="209" t="s">
        <v>58</v>
      </c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2" t="s">
        <v>97</v>
      </c>
      <c r="O3" s="213"/>
      <c r="P3" s="214"/>
    </row>
    <row r="4" spans="1:18" ht="15.75" customHeight="1" x14ac:dyDescent="0.2">
      <c r="B4" s="201"/>
      <c r="C4" s="209" t="s">
        <v>59</v>
      </c>
      <c r="D4" s="210"/>
      <c r="E4" s="210"/>
      <c r="F4" s="210"/>
      <c r="G4" s="210"/>
      <c r="H4" s="210"/>
      <c r="I4" s="210"/>
      <c r="J4" s="210"/>
      <c r="K4" s="210"/>
      <c r="L4" s="210"/>
      <c r="M4" s="211"/>
      <c r="N4" s="212" t="s">
        <v>62</v>
      </c>
      <c r="O4" s="213"/>
      <c r="P4" s="214"/>
    </row>
    <row r="5" spans="1:18" ht="16.5" customHeight="1" thickBot="1" x14ac:dyDescent="0.25">
      <c r="B5" s="202"/>
      <c r="C5" s="215" t="s">
        <v>60</v>
      </c>
      <c r="D5" s="216"/>
      <c r="E5" s="216"/>
      <c r="F5" s="216"/>
      <c r="G5" s="216"/>
      <c r="H5" s="216"/>
      <c r="I5" s="216"/>
      <c r="J5" s="216"/>
      <c r="K5" s="216"/>
      <c r="L5" s="216"/>
      <c r="M5" s="217"/>
      <c r="N5" s="218" t="s">
        <v>61</v>
      </c>
      <c r="O5" s="219"/>
      <c r="P5" s="220"/>
    </row>
    <row r="6" spans="1:18" ht="13.5" thickBot="1" x14ac:dyDescent="0.25"/>
    <row r="7" spans="1:18" x14ac:dyDescent="0.2">
      <c r="A7" s="32"/>
      <c r="B7" s="221" t="s">
        <v>65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3"/>
      <c r="Q7" s="32"/>
    </row>
    <row r="8" spans="1:18" ht="13.5" thickBot="1" x14ac:dyDescent="0.25">
      <c r="A8" s="32"/>
      <c r="B8" s="224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  <c r="Q8" s="32"/>
    </row>
    <row r="9" spans="1:18" ht="6.75" customHeight="1" thickBot="1" x14ac:dyDescent="0.25">
      <c r="A9" s="32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32"/>
    </row>
    <row r="10" spans="1:18" ht="26.25" customHeight="1" thickBot="1" x14ac:dyDescent="0.25">
      <c r="A10" s="32"/>
      <c r="B10" s="16" t="s">
        <v>83</v>
      </c>
      <c r="C10" s="17">
        <v>2017</v>
      </c>
      <c r="D10" s="228" t="s">
        <v>1</v>
      </c>
      <c r="E10" s="229"/>
      <c r="F10" s="229"/>
      <c r="G10" s="229"/>
      <c r="H10" s="230" t="s">
        <v>30</v>
      </c>
      <c r="I10" s="230"/>
      <c r="J10" s="230"/>
      <c r="K10" s="229" t="s">
        <v>27</v>
      </c>
      <c r="L10" s="229"/>
      <c r="M10" s="229"/>
      <c r="N10" s="229"/>
      <c r="O10" s="230" t="s">
        <v>36</v>
      </c>
      <c r="P10" s="231"/>
      <c r="Q10" s="32"/>
    </row>
    <row r="11" spans="1:18" ht="4.5" customHeight="1" thickBot="1" x14ac:dyDescent="0.25">
      <c r="A11" s="32"/>
      <c r="B11" s="235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7"/>
      <c r="Q11" s="32"/>
    </row>
    <row r="12" spans="1:18" ht="13.5" thickBot="1" x14ac:dyDescent="0.25">
      <c r="A12" s="32"/>
      <c r="B12" s="23" t="s">
        <v>0</v>
      </c>
      <c r="C12" s="238" t="s">
        <v>46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9"/>
      <c r="Q12" s="32"/>
      <c r="R12" s="44"/>
    </row>
    <row r="13" spans="1:18" ht="4.5" customHeight="1" thickBot="1" x14ac:dyDescent="0.25">
      <c r="A13" s="32"/>
      <c r="B13" s="240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2"/>
      <c r="Q13" s="32"/>
    </row>
    <row r="14" spans="1:18" ht="13.5" thickBot="1" x14ac:dyDescent="0.25">
      <c r="A14" s="32"/>
      <c r="B14" s="23" t="s">
        <v>6</v>
      </c>
      <c r="C14" s="352" t="s">
        <v>115</v>
      </c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1"/>
      <c r="Q14" s="32"/>
    </row>
    <row r="15" spans="1:18" ht="4.5" customHeight="1" thickBot="1" x14ac:dyDescent="0.25">
      <c r="A15" s="32"/>
      <c r="B15" s="244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6"/>
      <c r="Q15" s="32"/>
    </row>
    <row r="16" spans="1:18" ht="27" customHeight="1" thickBot="1" x14ac:dyDescent="0.25">
      <c r="A16" s="32"/>
      <c r="B16" s="23" t="s">
        <v>25</v>
      </c>
      <c r="C16" s="247" t="s">
        <v>144</v>
      </c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9"/>
      <c r="Q16" s="32"/>
    </row>
    <row r="17" spans="1:17" ht="4.5" customHeight="1" thickBot="1" x14ac:dyDescent="0.25">
      <c r="A17" s="32"/>
      <c r="B17" s="244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6"/>
      <c r="Q17" s="32"/>
    </row>
    <row r="18" spans="1:17" ht="26.25" customHeight="1" thickBot="1" x14ac:dyDescent="0.25">
      <c r="A18" s="32"/>
      <c r="B18" s="23" t="s">
        <v>11</v>
      </c>
      <c r="C18" s="250" t="s">
        <v>114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2"/>
      <c r="Q18" s="32"/>
    </row>
    <row r="19" spans="1:17" ht="4.5" customHeight="1" thickBot="1" x14ac:dyDescent="0.25">
      <c r="A19" s="3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32"/>
    </row>
    <row r="20" spans="1:17" ht="17.25" customHeight="1" thickBot="1" x14ac:dyDescent="0.25">
      <c r="A20" s="32"/>
      <c r="B20" s="254" t="s">
        <v>26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6"/>
      <c r="Q20" s="32"/>
    </row>
    <row r="21" spans="1:17" ht="4.5" customHeight="1" thickBot="1" x14ac:dyDescent="0.25">
      <c r="A21" s="32"/>
      <c r="B21" s="257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9"/>
      <c r="Q21" s="32"/>
    </row>
    <row r="22" spans="1:17" ht="45.75" customHeight="1" thickBot="1" x14ac:dyDescent="0.25">
      <c r="A22" s="32"/>
      <c r="B22" s="23" t="s">
        <v>3</v>
      </c>
      <c r="C22" s="349" t="s">
        <v>142</v>
      </c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1"/>
      <c r="Q22" s="32"/>
    </row>
    <row r="23" spans="1:17" ht="4.5" customHeight="1" thickBot="1" x14ac:dyDescent="0.25">
      <c r="A23" s="32"/>
      <c r="B23" s="244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6"/>
      <c r="Q23" s="32"/>
    </row>
    <row r="24" spans="1:17" ht="52.5" customHeight="1" thickBot="1" x14ac:dyDescent="0.25">
      <c r="A24" s="32"/>
      <c r="B24" s="23" t="s">
        <v>12</v>
      </c>
      <c r="C24" s="247" t="s">
        <v>143</v>
      </c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2"/>
      <c r="Q24" s="32"/>
    </row>
    <row r="25" spans="1:17" ht="4.5" customHeight="1" thickBot="1" x14ac:dyDescent="0.25">
      <c r="A25" s="32"/>
      <c r="B25" s="244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6"/>
      <c r="Q25" s="32"/>
    </row>
    <row r="26" spans="1:17" ht="13.5" customHeight="1" thickBot="1" x14ac:dyDescent="0.25">
      <c r="A26" s="32"/>
      <c r="B26" s="2" t="s">
        <v>2</v>
      </c>
      <c r="C26" s="353">
        <v>0.6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5"/>
      <c r="Q26" s="32"/>
    </row>
    <row r="27" spans="1:17" ht="4.5" customHeight="1" thickBot="1" x14ac:dyDescent="0.25">
      <c r="A27" s="32"/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8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32" t="s">
        <v>116</v>
      </c>
      <c r="E28" s="269"/>
      <c r="F28" s="269"/>
      <c r="G28" s="270"/>
      <c r="H28" s="271" t="s">
        <v>15</v>
      </c>
      <c r="I28" s="271"/>
      <c r="J28" s="271"/>
      <c r="K28" s="232" t="s">
        <v>117</v>
      </c>
      <c r="L28" s="269"/>
      <c r="M28" s="270"/>
      <c r="N28" s="272" t="s">
        <v>16</v>
      </c>
      <c r="O28" s="273"/>
      <c r="P28" s="33" t="s">
        <v>118</v>
      </c>
      <c r="Q28" s="32"/>
    </row>
    <row r="29" spans="1:17" ht="4.5" customHeight="1" thickBot="1" x14ac:dyDescent="0.25">
      <c r="A29" s="32"/>
      <c r="B29" s="274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75"/>
      <c r="Q29" s="32"/>
    </row>
    <row r="30" spans="1:17" ht="13.5" thickBot="1" x14ac:dyDescent="0.25">
      <c r="A30" s="32"/>
      <c r="B30" s="2" t="s">
        <v>7</v>
      </c>
      <c r="C30" s="260" t="s">
        <v>119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9"/>
      <c r="Q30" s="32"/>
    </row>
    <row r="31" spans="1:17" ht="4.5" customHeight="1" thickBot="1" x14ac:dyDescent="0.25">
      <c r="A31" s="32"/>
      <c r="B31" s="244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6"/>
      <c r="Q31" s="32"/>
    </row>
    <row r="32" spans="1:17" ht="13.5" thickBot="1" x14ac:dyDescent="0.25">
      <c r="A32" s="32"/>
      <c r="B32" s="2" t="s">
        <v>4</v>
      </c>
      <c r="C32" s="260" t="s">
        <v>148</v>
      </c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32"/>
    </row>
    <row r="33" spans="1:17" ht="4.5" customHeight="1" thickBot="1" x14ac:dyDescent="0.25">
      <c r="A33" s="32"/>
      <c r="B33" s="244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6"/>
      <c r="Q33" s="32"/>
    </row>
    <row r="34" spans="1:17" ht="13.5" thickBot="1" x14ac:dyDescent="0.25">
      <c r="A34" s="32"/>
      <c r="B34" s="2" t="s">
        <v>23</v>
      </c>
      <c r="C34" s="260" t="s">
        <v>69</v>
      </c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9"/>
      <c r="Q34" s="32"/>
    </row>
    <row r="35" spans="1:17" ht="4.5" customHeight="1" thickBot="1" x14ac:dyDescent="0.25">
      <c r="A35" s="32"/>
      <c r="B35" s="240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2"/>
      <c r="Q35" s="32"/>
    </row>
    <row r="36" spans="1:17" ht="16.5" customHeight="1" thickBot="1" x14ac:dyDescent="0.25">
      <c r="A36" s="32"/>
      <c r="B36" s="2" t="s">
        <v>64</v>
      </c>
      <c r="C36" s="260" t="s">
        <v>69</v>
      </c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9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76" t="s">
        <v>17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8"/>
      <c r="P38" s="279"/>
      <c r="Q38" s="32"/>
    </row>
    <row r="39" spans="1:17" ht="13.5" thickBot="1" x14ac:dyDescent="0.25">
      <c r="A39" s="32"/>
      <c r="B39" s="1" t="s">
        <v>22</v>
      </c>
      <c r="C39" s="280" t="s">
        <v>18</v>
      </c>
      <c r="D39" s="281"/>
      <c r="E39" s="281"/>
      <c r="F39" s="281"/>
      <c r="G39" s="282"/>
      <c r="H39" s="280" t="s">
        <v>7</v>
      </c>
      <c r="I39" s="281"/>
      <c r="J39" s="281"/>
      <c r="K39" s="281"/>
      <c r="L39" s="282"/>
      <c r="M39" s="280" t="s">
        <v>19</v>
      </c>
      <c r="N39" s="281"/>
      <c r="O39" s="283"/>
      <c r="P39" s="282"/>
      <c r="Q39" s="32"/>
    </row>
    <row r="40" spans="1:17" ht="24" customHeight="1" x14ac:dyDescent="0.2">
      <c r="A40" s="32"/>
      <c r="B40" s="35" t="s">
        <v>120</v>
      </c>
      <c r="C40" s="284" t="s">
        <v>106</v>
      </c>
      <c r="D40" s="285"/>
      <c r="E40" s="285"/>
      <c r="F40" s="285"/>
      <c r="G40" s="286"/>
      <c r="H40" s="284" t="s">
        <v>121</v>
      </c>
      <c r="I40" s="285"/>
      <c r="J40" s="285"/>
      <c r="K40" s="285"/>
      <c r="L40" s="286"/>
      <c r="M40" s="284" t="s">
        <v>122</v>
      </c>
      <c r="N40" s="285"/>
      <c r="O40" s="285"/>
      <c r="P40" s="287"/>
      <c r="Q40" s="32"/>
    </row>
    <row r="41" spans="1:17" ht="23.25" customHeight="1" x14ac:dyDescent="0.2">
      <c r="A41" s="32"/>
      <c r="B41" s="35" t="s">
        <v>123</v>
      </c>
      <c r="C41" s="284" t="s">
        <v>106</v>
      </c>
      <c r="D41" s="285"/>
      <c r="E41" s="285"/>
      <c r="F41" s="285"/>
      <c r="G41" s="286"/>
      <c r="H41" s="284" t="s">
        <v>121</v>
      </c>
      <c r="I41" s="285"/>
      <c r="J41" s="285"/>
      <c r="K41" s="285"/>
      <c r="L41" s="286"/>
      <c r="M41" s="284" t="s">
        <v>122</v>
      </c>
      <c r="N41" s="285"/>
      <c r="O41" s="285"/>
      <c r="P41" s="287"/>
      <c r="Q41" s="32"/>
    </row>
    <row r="42" spans="1:17" ht="13.5" customHeight="1" x14ac:dyDescent="0.2">
      <c r="A42" s="32"/>
      <c r="B42" s="12"/>
      <c r="C42" s="288"/>
      <c r="D42" s="289"/>
      <c r="E42" s="289"/>
      <c r="F42" s="289"/>
      <c r="G42" s="290"/>
      <c r="H42" s="288"/>
      <c r="I42" s="289"/>
      <c r="J42" s="289"/>
      <c r="K42" s="289"/>
      <c r="L42" s="290"/>
      <c r="M42" s="288"/>
      <c r="N42" s="289"/>
      <c r="O42" s="289"/>
      <c r="P42" s="291"/>
      <c r="Q42" s="32"/>
    </row>
    <row r="43" spans="1:17" ht="12.75" customHeight="1" x14ac:dyDescent="0.2">
      <c r="A43" s="32"/>
      <c r="B43" s="12"/>
      <c r="C43" s="288"/>
      <c r="D43" s="289"/>
      <c r="E43" s="289"/>
      <c r="F43" s="289"/>
      <c r="G43" s="290"/>
      <c r="H43" s="288"/>
      <c r="I43" s="289"/>
      <c r="J43" s="289"/>
      <c r="K43" s="289"/>
      <c r="L43" s="290"/>
      <c r="M43" s="288"/>
      <c r="N43" s="289"/>
      <c r="O43" s="289"/>
      <c r="P43" s="291"/>
      <c r="Q43" s="32"/>
    </row>
    <row r="44" spans="1:17" ht="11.25" customHeight="1" thickBot="1" x14ac:dyDescent="0.25">
      <c r="A44" s="32"/>
      <c r="B44" s="8"/>
      <c r="C44" s="294"/>
      <c r="D44" s="295"/>
      <c r="E44" s="295"/>
      <c r="F44" s="295"/>
      <c r="G44" s="296"/>
      <c r="H44" s="294"/>
      <c r="I44" s="295"/>
      <c r="J44" s="295"/>
      <c r="K44" s="295"/>
      <c r="L44" s="296"/>
      <c r="M44" s="294"/>
      <c r="N44" s="295"/>
      <c r="O44" s="295"/>
      <c r="P44" s="297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254" t="s">
        <v>8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6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298" t="s">
        <v>20</v>
      </c>
      <c r="C48" s="9" t="s">
        <v>9</v>
      </c>
      <c r="D48" s="48" t="s">
        <v>126</v>
      </c>
      <c r="E48" s="48" t="s">
        <v>127</v>
      </c>
      <c r="F48" s="48" t="s">
        <v>128</v>
      </c>
      <c r="G48" s="48" t="s">
        <v>129</v>
      </c>
      <c r="H48" s="48" t="s">
        <v>130</v>
      </c>
      <c r="I48" s="48" t="s">
        <v>131</v>
      </c>
      <c r="J48" s="48" t="s">
        <v>132</v>
      </c>
      <c r="K48" s="48" t="s">
        <v>133</v>
      </c>
      <c r="L48" s="48" t="s">
        <v>134</v>
      </c>
      <c r="M48" s="48" t="s">
        <v>135</v>
      </c>
      <c r="N48" s="48" t="s">
        <v>136</v>
      </c>
      <c r="O48" s="48" t="s">
        <v>137</v>
      </c>
      <c r="P48" s="15" t="s">
        <v>24</v>
      </c>
      <c r="Q48" s="32"/>
    </row>
    <row r="49" spans="1:17" ht="13.5" thickBot="1" x14ac:dyDescent="0.25">
      <c r="A49" s="32"/>
      <c r="B49" s="299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6" t="str">
        <f>'Regis Opor Term Pro'!D12</f>
        <v>0%</v>
      </c>
      <c r="P49" s="14"/>
      <c r="Q49" s="32"/>
    </row>
    <row r="50" spans="1:17" ht="4.5" customHeight="1" thickBot="1" x14ac:dyDescent="0.25">
      <c r="A50" s="32"/>
      <c r="B50" s="240">
        <v>0.9</v>
      </c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1"/>
      <c r="Q50" s="32"/>
    </row>
    <row r="51" spans="1:17" ht="13.5" thickBot="1" x14ac:dyDescent="0.25">
      <c r="A51" s="32"/>
      <c r="B51" s="254" t="s">
        <v>21</v>
      </c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6"/>
      <c r="Q51" s="32"/>
    </row>
    <row r="52" spans="1:17" x14ac:dyDescent="0.2">
      <c r="A52" s="32"/>
      <c r="B52" s="302" t="s">
        <v>109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4"/>
      <c r="Q52" s="32"/>
    </row>
    <row r="53" spans="1:17" x14ac:dyDescent="0.2">
      <c r="A53" s="32"/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7"/>
      <c r="Q53" s="32"/>
    </row>
    <row r="54" spans="1:17" x14ac:dyDescent="0.2">
      <c r="A54" s="32"/>
      <c r="B54" s="305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7"/>
      <c r="Q54" s="32"/>
    </row>
    <row r="55" spans="1:17" x14ac:dyDescent="0.2">
      <c r="A55" s="32"/>
      <c r="B55" s="305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7"/>
      <c r="Q55" s="32"/>
    </row>
    <row r="56" spans="1:17" x14ac:dyDescent="0.2">
      <c r="A56" s="32"/>
      <c r="B56" s="305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7"/>
      <c r="Q56" s="32"/>
    </row>
    <row r="57" spans="1:17" x14ac:dyDescent="0.2">
      <c r="A57" s="32"/>
      <c r="B57" s="305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7"/>
      <c r="Q57" s="32"/>
    </row>
    <row r="58" spans="1:17" x14ac:dyDescent="0.2">
      <c r="A58" s="32"/>
      <c r="B58" s="305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7"/>
      <c r="Q58" s="32"/>
    </row>
    <row r="59" spans="1:17" x14ac:dyDescent="0.2">
      <c r="A59" s="32"/>
      <c r="B59" s="305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7"/>
      <c r="Q59" s="32"/>
    </row>
    <row r="60" spans="1:17" x14ac:dyDescent="0.2">
      <c r="A60" s="32"/>
      <c r="B60" s="305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7"/>
      <c r="Q60" s="32"/>
    </row>
    <row r="61" spans="1:17" x14ac:dyDescent="0.2">
      <c r="A61" s="32"/>
      <c r="B61" s="305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7"/>
      <c r="Q61" s="32"/>
    </row>
    <row r="62" spans="1:17" x14ac:dyDescent="0.2">
      <c r="A62" s="32"/>
      <c r="B62" s="305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7"/>
      <c r="Q62" s="32"/>
    </row>
    <row r="63" spans="1:17" x14ac:dyDescent="0.2">
      <c r="A63" s="32"/>
      <c r="B63" s="305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7"/>
      <c r="Q63" s="32"/>
    </row>
    <row r="64" spans="1:17" x14ac:dyDescent="0.2">
      <c r="A64" s="32"/>
      <c r="B64" s="305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7"/>
      <c r="Q64" s="32"/>
    </row>
    <row r="65" spans="1:17" x14ac:dyDescent="0.2">
      <c r="A65" s="32"/>
      <c r="B65" s="305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7"/>
      <c r="Q65" s="32"/>
    </row>
    <row r="66" spans="1:17" x14ac:dyDescent="0.2">
      <c r="A66" s="32"/>
      <c r="B66" s="305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7"/>
      <c r="Q66" s="32"/>
    </row>
    <row r="67" spans="1:17" ht="13.5" thickBot="1" x14ac:dyDescent="0.25">
      <c r="A67" s="32"/>
      <c r="B67" s="308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10"/>
      <c r="Q67" s="32"/>
    </row>
    <row r="68" spans="1:17" s="21" customFormat="1" ht="4.5" customHeight="1" thickBot="1" x14ac:dyDescent="0.25">
      <c r="A68" s="311"/>
      <c r="B68" s="311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</row>
    <row r="69" spans="1:17" ht="49.5" customHeight="1" thickBot="1" x14ac:dyDescent="0.25">
      <c r="A69" s="32"/>
      <c r="B69" s="20" t="s">
        <v>5</v>
      </c>
      <c r="C69" s="312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4"/>
      <c r="Q69" s="32"/>
    </row>
    <row r="70" spans="1:17" ht="41.25" customHeight="1" thickBot="1" x14ac:dyDescent="0.25">
      <c r="A70" s="32"/>
      <c r="B70" s="19" t="s">
        <v>63</v>
      </c>
      <c r="C70" s="260" t="s">
        <v>140</v>
      </c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9"/>
      <c r="Q70" s="32"/>
    </row>
    <row r="71" spans="1:17" ht="27.75" customHeight="1" thickBot="1" x14ac:dyDescent="0.25">
      <c r="A71" s="32"/>
      <c r="B71" s="19" t="s">
        <v>84</v>
      </c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3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>
      <formula1>$B$97:$B$99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C12:P12">
      <formula1>$D$97:$D$117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34:P34 C36:P36">
      <formula1>$Q$96:$Q$101</formula1>
    </dataValidation>
    <dataValidation type="list" allowBlank="1" showInputMessage="1" showErrorMessage="1" sqref="C18:P18">
      <formula1>$B$119:$B$127</formula1>
    </dataValidation>
    <dataValidation type="list" allowBlank="1" showInputMessage="1" showErrorMessage="1" sqref="C10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334"/>
      <c r="B1" s="337" t="s">
        <v>56</v>
      </c>
      <c r="C1" s="337"/>
      <c r="D1" s="337"/>
      <c r="E1" s="338" t="s">
        <v>86</v>
      </c>
      <c r="F1" s="339"/>
      <c r="G1" s="340"/>
    </row>
    <row r="2" spans="1:7" ht="18" x14ac:dyDescent="0.25">
      <c r="A2" s="335"/>
      <c r="B2" s="341" t="s">
        <v>87</v>
      </c>
      <c r="C2" s="341"/>
      <c r="D2" s="341"/>
      <c r="E2" s="342" t="s">
        <v>88</v>
      </c>
      <c r="F2" s="343"/>
      <c r="G2" s="344"/>
    </row>
    <row r="3" spans="1:7" ht="21.75" customHeight="1" x14ac:dyDescent="0.25">
      <c r="A3" s="335"/>
      <c r="B3" s="341" t="s">
        <v>89</v>
      </c>
      <c r="C3" s="341"/>
      <c r="D3" s="341"/>
      <c r="E3" s="342" t="s">
        <v>90</v>
      </c>
      <c r="F3" s="343"/>
      <c r="G3" s="344"/>
    </row>
    <row r="4" spans="1:7" ht="29.25" customHeight="1" thickBot="1" x14ac:dyDescent="0.3">
      <c r="A4" s="336"/>
      <c r="B4" s="345" t="s">
        <v>91</v>
      </c>
      <c r="C4" s="345"/>
      <c r="D4" s="345"/>
      <c r="E4" s="346" t="s">
        <v>61</v>
      </c>
      <c r="F4" s="347"/>
      <c r="G4" s="348"/>
    </row>
    <row r="5" spans="1:7" ht="18.75" thickTop="1" x14ac:dyDescent="0.25">
      <c r="A5" s="25"/>
      <c r="B5" s="24"/>
      <c r="C5" s="26"/>
      <c r="D5" s="26"/>
      <c r="E5" s="27"/>
      <c r="F5" s="27"/>
      <c r="G5" s="27"/>
    </row>
    <row r="6" spans="1:7" ht="15.75" x14ac:dyDescent="0.25">
      <c r="A6" s="28" t="s">
        <v>0</v>
      </c>
      <c r="C6" s="325" t="s">
        <v>95</v>
      </c>
      <c r="D6" s="325"/>
      <c r="E6" s="325"/>
      <c r="F6" s="325"/>
      <c r="G6" s="325"/>
    </row>
    <row r="7" spans="1:7" ht="13.5" thickBot="1" x14ac:dyDescent="0.25">
      <c r="A7" s="28"/>
    </row>
    <row r="8" spans="1:7" ht="14.25" thickTop="1" thickBot="1" x14ac:dyDescent="0.25">
      <c r="A8" s="326" t="s">
        <v>92</v>
      </c>
      <c r="B8" s="328" t="s">
        <v>20</v>
      </c>
      <c r="C8" s="330" t="s">
        <v>115</v>
      </c>
      <c r="D8" s="330"/>
      <c r="E8" s="330"/>
      <c r="F8" s="330"/>
      <c r="G8" s="331"/>
    </row>
    <row r="9" spans="1:7" ht="13.5" thickBot="1" x14ac:dyDescent="0.25">
      <c r="A9" s="327"/>
      <c r="B9" s="329"/>
      <c r="C9" s="31" t="s">
        <v>69</v>
      </c>
      <c r="D9" s="31" t="s">
        <v>93</v>
      </c>
      <c r="E9" s="332" t="s">
        <v>94</v>
      </c>
      <c r="F9" s="332"/>
      <c r="G9" s="333"/>
    </row>
    <row r="10" spans="1:7" ht="80.45" customHeight="1" thickBot="1" x14ac:dyDescent="0.25">
      <c r="A10" s="315" t="s">
        <v>95</v>
      </c>
      <c r="B10" s="29" t="s">
        <v>124</v>
      </c>
      <c r="C10" s="30"/>
      <c r="D10" s="317" t="str">
        <f>IF(C11=0,"0%",C10/C11)</f>
        <v>0%</v>
      </c>
      <c r="E10" s="319"/>
      <c r="F10" s="320"/>
      <c r="G10" s="321"/>
    </row>
    <row r="11" spans="1:7" ht="245.45" customHeight="1" thickBot="1" x14ac:dyDescent="0.25">
      <c r="A11" s="316"/>
      <c r="B11" s="29" t="s">
        <v>125</v>
      </c>
      <c r="C11" s="30"/>
      <c r="D11" s="318"/>
      <c r="E11" s="322"/>
      <c r="F11" s="323"/>
      <c r="G11" s="324"/>
    </row>
    <row r="12" spans="1:7" x14ac:dyDescent="0.2">
      <c r="D12" s="46" t="str">
        <f>D10</f>
        <v>0%</v>
      </c>
    </row>
  </sheetData>
  <mergeCells count="17">
    <mergeCell ref="A1:A4"/>
    <mergeCell ref="B1:D1"/>
    <mergeCell ref="E1:G1"/>
    <mergeCell ref="B2:D2"/>
    <mergeCell ref="E2:G2"/>
    <mergeCell ref="B3:D3"/>
    <mergeCell ref="E3:G3"/>
    <mergeCell ref="B4:D4"/>
    <mergeCell ref="E4:G4"/>
    <mergeCell ref="A10:A11"/>
    <mergeCell ref="D10:D11"/>
    <mergeCell ref="E10:G11"/>
    <mergeCell ref="C6:G6"/>
    <mergeCell ref="A8:A9"/>
    <mergeCell ref="B8:B9"/>
    <mergeCell ref="C8:G8"/>
    <mergeCell ref="E9:G9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80"/>
  <sheetViews>
    <sheetView topLeftCell="A4" zoomScale="91" zoomScaleNormal="91" workbookViewId="0">
      <selection activeCell="B17" sqref="B17:P17"/>
    </sheetView>
  </sheetViews>
  <sheetFormatPr baseColWidth="10" defaultColWidth="11.42578125" defaultRowHeight="12.75" x14ac:dyDescent="0.2"/>
  <cols>
    <col min="1" max="1" width="3" style="49" customWidth="1"/>
    <col min="2" max="2" width="30" style="49" customWidth="1"/>
    <col min="3" max="3" width="16.85546875" style="49" customWidth="1"/>
    <col min="4" max="4" width="5" style="49" bestFit="1" customWidth="1"/>
    <col min="5" max="5" width="4.7109375" style="49" bestFit="1" customWidth="1"/>
    <col min="6" max="6" width="9.5703125" style="49" bestFit="1" customWidth="1"/>
    <col min="7" max="7" width="5.42578125" style="49" bestFit="1" customWidth="1"/>
    <col min="8" max="8" width="5.140625" style="49" bestFit="1" customWidth="1"/>
    <col min="9" max="9" width="9.5703125" style="49" bestFit="1" customWidth="1"/>
    <col min="10" max="10" width="4.140625" style="49" bestFit="1" customWidth="1"/>
    <col min="11" max="11" width="6.42578125" style="49" bestFit="1" customWidth="1"/>
    <col min="12" max="12" width="9.5703125" style="49" bestFit="1" customWidth="1"/>
    <col min="13" max="13" width="8.42578125" style="49" customWidth="1"/>
    <col min="14" max="14" width="6.42578125" style="49" customWidth="1"/>
    <col min="15" max="15" width="11" style="49" customWidth="1"/>
    <col min="16" max="16" width="12.140625" style="49" customWidth="1"/>
    <col min="17" max="18" width="11.7109375" style="49" customWidth="1"/>
    <col min="19" max="19" width="11.42578125" style="87" hidden="1" customWidth="1"/>
    <col min="20" max="16384" width="11.42578125" style="49"/>
  </cols>
  <sheetData>
    <row r="1" spans="1:19" ht="13.5" thickBot="1" x14ac:dyDescent="0.25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9" ht="16.5" customHeight="1" x14ac:dyDescent="0.2">
      <c r="B2" s="357"/>
      <c r="C2" s="360" t="s">
        <v>56</v>
      </c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363" t="s">
        <v>181</v>
      </c>
      <c r="O2" s="364"/>
      <c r="P2" s="365"/>
      <c r="S2" s="88">
        <v>0.8</v>
      </c>
    </row>
    <row r="3" spans="1:19" ht="15.75" customHeight="1" x14ac:dyDescent="0.2">
      <c r="B3" s="358"/>
      <c r="C3" s="366" t="s">
        <v>58</v>
      </c>
      <c r="D3" s="367"/>
      <c r="E3" s="367"/>
      <c r="F3" s="367"/>
      <c r="G3" s="367"/>
      <c r="H3" s="367"/>
      <c r="I3" s="367"/>
      <c r="J3" s="367"/>
      <c r="K3" s="367"/>
      <c r="L3" s="367"/>
      <c r="M3" s="368"/>
      <c r="N3" s="369" t="s">
        <v>200</v>
      </c>
      <c r="O3" s="370"/>
      <c r="P3" s="371"/>
      <c r="S3" s="88">
        <v>0.79998999999999998</v>
      </c>
    </row>
    <row r="4" spans="1:19" ht="15.75" customHeight="1" x14ac:dyDescent="0.2">
      <c r="B4" s="358"/>
      <c r="C4" s="366" t="s">
        <v>59</v>
      </c>
      <c r="D4" s="367"/>
      <c r="E4" s="367"/>
      <c r="F4" s="367"/>
      <c r="G4" s="367"/>
      <c r="H4" s="367"/>
      <c r="I4" s="367"/>
      <c r="J4" s="367"/>
      <c r="K4" s="367"/>
      <c r="L4" s="367"/>
      <c r="M4" s="368"/>
      <c r="N4" s="369" t="s">
        <v>182</v>
      </c>
      <c r="O4" s="370"/>
      <c r="P4" s="371"/>
      <c r="S4" s="88">
        <v>0.65</v>
      </c>
    </row>
    <row r="5" spans="1:19" ht="16.5" customHeight="1" thickBot="1" x14ac:dyDescent="0.25">
      <c r="B5" s="359"/>
      <c r="C5" s="372" t="s">
        <v>60</v>
      </c>
      <c r="D5" s="373"/>
      <c r="E5" s="373"/>
      <c r="F5" s="373"/>
      <c r="G5" s="373"/>
      <c r="H5" s="373"/>
      <c r="I5" s="373"/>
      <c r="J5" s="373"/>
      <c r="K5" s="373"/>
      <c r="L5" s="373"/>
      <c r="M5" s="374"/>
      <c r="N5" s="375" t="s">
        <v>61</v>
      </c>
      <c r="O5" s="376"/>
      <c r="P5" s="377"/>
      <c r="S5" s="88">
        <v>0.64999899999999999</v>
      </c>
    </row>
    <row r="6" spans="1:19" ht="13.5" thickBot="1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S6" s="88"/>
    </row>
    <row r="7" spans="1:19" x14ac:dyDescent="0.2">
      <c r="A7" s="52"/>
      <c r="B7" s="378" t="s">
        <v>65</v>
      </c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0"/>
      <c r="Q7" s="52"/>
      <c r="S7" s="88"/>
    </row>
    <row r="8" spans="1:19" ht="13.5" thickBot="1" x14ac:dyDescent="0.25">
      <c r="A8" s="52"/>
      <c r="B8" s="381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52"/>
    </row>
    <row r="9" spans="1:19" ht="6.75" customHeight="1" thickBot="1" x14ac:dyDescent="0.25">
      <c r="A9" s="52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52"/>
    </row>
    <row r="10" spans="1:19" ht="26.25" customHeight="1" thickBot="1" x14ac:dyDescent="0.25">
      <c r="A10" s="52"/>
      <c r="B10" s="78" t="s">
        <v>83</v>
      </c>
      <c r="C10" s="385">
        <v>2023</v>
      </c>
      <c r="D10" s="386"/>
      <c r="E10" s="386"/>
      <c r="F10" s="386"/>
      <c r="G10" s="386"/>
      <c r="H10" s="386"/>
      <c r="I10" s="387"/>
      <c r="J10" s="388" t="s">
        <v>1</v>
      </c>
      <c r="K10" s="389"/>
      <c r="L10" s="389"/>
      <c r="M10" s="389"/>
      <c r="N10" s="390" t="s">
        <v>198</v>
      </c>
      <c r="O10" s="391"/>
      <c r="P10" s="392"/>
      <c r="Q10" s="52"/>
    </row>
    <row r="11" spans="1:19" ht="4.5" customHeight="1" thickBot="1" x14ac:dyDescent="0.25">
      <c r="A11" s="52"/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6"/>
      <c r="Q11" s="52"/>
    </row>
    <row r="12" spans="1:19" ht="13.5" thickBot="1" x14ac:dyDescent="0.25">
      <c r="A12" s="52"/>
      <c r="B12" s="62" t="s">
        <v>0</v>
      </c>
      <c r="C12" s="396" t="s">
        <v>110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52"/>
    </row>
    <row r="13" spans="1:19" ht="4.5" customHeight="1" thickBot="1" x14ac:dyDescent="0.25">
      <c r="A13" s="52"/>
      <c r="B13" s="398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400"/>
      <c r="Q13" s="52"/>
    </row>
    <row r="14" spans="1:19" ht="18" customHeight="1" thickBot="1" x14ac:dyDescent="0.25">
      <c r="A14" s="52"/>
      <c r="B14" s="62" t="s">
        <v>6</v>
      </c>
      <c r="C14" s="401" t="s">
        <v>192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3"/>
      <c r="Q14" s="52"/>
    </row>
    <row r="15" spans="1:19" ht="4.5" customHeight="1" thickBot="1" x14ac:dyDescent="0.25">
      <c r="A15" s="52"/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5"/>
      <c r="Q15" s="52"/>
    </row>
    <row r="16" spans="1:19" ht="32.25" customHeight="1" thickBot="1" x14ac:dyDescent="0.25">
      <c r="A16" s="52"/>
      <c r="B16" s="62" t="s">
        <v>25</v>
      </c>
      <c r="C16" s="390" t="s">
        <v>195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2"/>
      <c r="Q16" s="52"/>
    </row>
    <row r="17" spans="1:17" ht="4.5" customHeight="1" thickBot="1" x14ac:dyDescent="0.25">
      <c r="A17" s="52"/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5"/>
      <c r="Q17" s="52"/>
    </row>
    <row r="18" spans="1:17" ht="26.25" customHeight="1" thickBot="1" x14ac:dyDescent="0.25">
      <c r="A18" s="52"/>
      <c r="B18" s="62" t="s">
        <v>11</v>
      </c>
      <c r="C18" s="404" t="s">
        <v>268</v>
      </c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6"/>
      <c r="Q18" s="52"/>
    </row>
    <row r="19" spans="1:17" ht="4.5" customHeight="1" thickBot="1" x14ac:dyDescent="0.25">
      <c r="A19" s="52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52"/>
    </row>
    <row r="20" spans="1:17" ht="17.25" customHeight="1" thickBot="1" x14ac:dyDescent="0.25">
      <c r="A20" s="52"/>
      <c r="B20" s="408" t="s">
        <v>26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10"/>
      <c r="Q20" s="52"/>
    </row>
    <row r="21" spans="1:17" ht="4.5" customHeight="1" thickBot="1" x14ac:dyDescent="0.25">
      <c r="A21" s="52"/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3"/>
      <c r="Q21" s="52"/>
    </row>
    <row r="22" spans="1:17" ht="51" customHeight="1" thickBot="1" x14ac:dyDescent="0.25">
      <c r="A22" s="52"/>
      <c r="B22" s="62" t="s">
        <v>3</v>
      </c>
      <c r="C22" s="414" t="s">
        <v>218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6"/>
      <c r="Q22" s="52"/>
    </row>
    <row r="23" spans="1:17" ht="4.5" customHeight="1" thickBot="1" x14ac:dyDescent="0.25">
      <c r="A23" s="52"/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52"/>
    </row>
    <row r="24" spans="1:17" ht="82.5" customHeight="1" thickBot="1" x14ac:dyDescent="0.25">
      <c r="A24" s="52"/>
      <c r="B24" s="62" t="s">
        <v>12</v>
      </c>
      <c r="C24" s="418" t="s">
        <v>217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0"/>
      <c r="Q24" s="52"/>
    </row>
    <row r="25" spans="1:17" ht="4.5" customHeight="1" thickBot="1" x14ac:dyDescent="0.25">
      <c r="A25" s="52"/>
      <c r="B25" s="421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3"/>
      <c r="Q25" s="52"/>
    </row>
    <row r="26" spans="1:17" ht="13.5" customHeight="1" thickBot="1" x14ac:dyDescent="0.25">
      <c r="A26" s="52"/>
      <c r="B26" s="63" t="s">
        <v>2</v>
      </c>
      <c r="C26" s="424">
        <v>0.8</v>
      </c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6"/>
      <c r="Q26" s="52"/>
    </row>
    <row r="27" spans="1:17" ht="4.5" customHeight="1" thickBot="1" x14ac:dyDescent="0.25">
      <c r="A27" s="52"/>
      <c r="B27" s="427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9"/>
      <c r="Q27" s="52"/>
    </row>
    <row r="28" spans="1:17" ht="12.75" customHeight="1" thickBot="1" x14ac:dyDescent="0.25">
      <c r="A28" s="52"/>
      <c r="B28" s="63" t="s">
        <v>13</v>
      </c>
      <c r="C28" s="64" t="s">
        <v>14</v>
      </c>
      <c r="D28" s="430" t="s">
        <v>246</v>
      </c>
      <c r="E28" s="425"/>
      <c r="F28" s="425"/>
      <c r="G28" s="426"/>
      <c r="H28" s="431" t="s">
        <v>15</v>
      </c>
      <c r="I28" s="431"/>
      <c r="J28" s="431"/>
      <c r="K28" s="430" t="s">
        <v>245</v>
      </c>
      <c r="L28" s="425"/>
      <c r="M28" s="426"/>
      <c r="N28" s="432" t="s">
        <v>16</v>
      </c>
      <c r="O28" s="433"/>
      <c r="P28" s="65" t="s">
        <v>175</v>
      </c>
      <c r="Q28" s="52"/>
    </row>
    <row r="29" spans="1:17" ht="4.5" customHeight="1" thickBot="1" x14ac:dyDescent="0.25">
      <c r="A29" s="52"/>
      <c r="B29" s="434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  <c r="Q29" s="52"/>
    </row>
    <row r="30" spans="1:17" ht="13.5" thickBot="1" x14ac:dyDescent="0.25">
      <c r="A30" s="52"/>
      <c r="B30" s="76" t="s">
        <v>7</v>
      </c>
      <c r="C30" s="437" t="s">
        <v>180</v>
      </c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7"/>
      <c r="Q30" s="52"/>
    </row>
    <row r="31" spans="1:17" ht="4.5" customHeight="1" thickBot="1" x14ac:dyDescent="0.25">
      <c r="A31" s="52"/>
      <c r="B31" s="393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5"/>
      <c r="Q31" s="52"/>
    </row>
    <row r="32" spans="1:17" ht="13.5" thickBot="1" x14ac:dyDescent="0.25">
      <c r="A32" s="52"/>
      <c r="B32" s="76" t="s">
        <v>4</v>
      </c>
      <c r="C32" s="417" t="s">
        <v>71</v>
      </c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7"/>
      <c r="Q32" s="52"/>
    </row>
    <row r="33" spans="1:17" ht="4.5" customHeight="1" thickBot="1" x14ac:dyDescent="0.25">
      <c r="A33" s="52"/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5"/>
      <c r="Q33" s="52"/>
    </row>
    <row r="34" spans="1:17" ht="13.5" thickBot="1" x14ac:dyDescent="0.25">
      <c r="A34" s="52"/>
      <c r="B34" s="76" t="s">
        <v>23</v>
      </c>
      <c r="C34" s="417" t="s">
        <v>71</v>
      </c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7"/>
      <c r="Q34" s="52"/>
    </row>
    <row r="35" spans="1:17" ht="4.5" customHeight="1" thickBot="1" x14ac:dyDescent="0.25">
      <c r="A35" s="52"/>
      <c r="B35" s="398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400"/>
      <c r="Q35" s="52"/>
    </row>
    <row r="36" spans="1:17" ht="16.5" customHeight="1" thickBot="1" x14ac:dyDescent="0.25">
      <c r="A36" s="52"/>
      <c r="B36" s="76" t="s">
        <v>64</v>
      </c>
      <c r="C36" s="437" t="s">
        <v>70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7"/>
      <c r="Q36" s="52"/>
    </row>
    <row r="37" spans="1:17" ht="4.5" customHeight="1" thickBot="1" x14ac:dyDescent="0.25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52"/>
    </row>
    <row r="38" spans="1:17" ht="13.5" thickBot="1" x14ac:dyDescent="0.25">
      <c r="A38" s="52"/>
      <c r="B38" s="438" t="s">
        <v>17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40"/>
      <c r="P38" s="441"/>
      <c r="Q38" s="52"/>
    </row>
    <row r="39" spans="1:17" x14ac:dyDescent="0.2">
      <c r="A39" s="52"/>
      <c r="B39" s="80" t="s">
        <v>22</v>
      </c>
      <c r="C39" s="438" t="s">
        <v>18</v>
      </c>
      <c r="D39" s="439"/>
      <c r="E39" s="439"/>
      <c r="F39" s="439"/>
      <c r="G39" s="441"/>
      <c r="H39" s="438" t="s">
        <v>7</v>
      </c>
      <c r="I39" s="439"/>
      <c r="J39" s="439"/>
      <c r="K39" s="439"/>
      <c r="L39" s="441"/>
      <c r="M39" s="438" t="s">
        <v>19</v>
      </c>
      <c r="N39" s="439"/>
      <c r="O39" s="440"/>
      <c r="P39" s="441"/>
      <c r="Q39" s="52"/>
    </row>
    <row r="40" spans="1:17" ht="54" customHeight="1" x14ac:dyDescent="0.2">
      <c r="A40" s="52"/>
      <c r="B40" s="97" t="s">
        <v>219</v>
      </c>
      <c r="C40" s="442" t="s">
        <v>196</v>
      </c>
      <c r="D40" s="442"/>
      <c r="E40" s="442"/>
      <c r="F40" s="442"/>
      <c r="G40" s="442"/>
      <c r="H40" s="443" t="s">
        <v>197</v>
      </c>
      <c r="I40" s="443"/>
      <c r="J40" s="443"/>
      <c r="K40" s="443"/>
      <c r="L40" s="443"/>
      <c r="M40" s="444" t="s">
        <v>199</v>
      </c>
      <c r="N40" s="444"/>
      <c r="O40" s="444"/>
      <c r="P40" s="445"/>
      <c r="Q40" s="52"/>
    </row>
    <row r="41" spans="1:17" ht="55.5" customHeight="1" thickBot="1" x14ac:dyDescent="0.25">
      <c r="A41" s="52"/>
      <c r="B41" s="98" t="s">
        <v>220</v>
      </c>
      <c r="C41" s="446" t="s">
        <v>196</v>
      </c>
      <c r="D41" s="446"/>
      <c r="E41" s="446"/>
      <c r="F41" s="446"/>
      <c r="G41" s="446"/>
      <c r="H41" s="447" t="s">
        <v>197</v>
      </c>
      <c r="I41" s="447"/>
      <c r="J41" s="447"/>
      <c r="K41" s="447"/>
      <c r="L41" s="447"/>
      <c r="M41" s="444" t="s">
        <v>199</v>
      </c>
      <c r="N41" s="444"/>
      <c r="O41" s="444"/>
      <c r="P41" s="445"/>
      <c r="Q41" s="52"/>
    </row>
    <row r="42" spans="1:17" ht="13.5" customHeight="1" x14ac:dyDescent="0.2">
      <c r="A42" s="52"/>
      <c r="B42" s="81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9"/>
      <c r="Q42" s="52"/>
    </row>
    <row r="43" spans="1:17" ht="12.75" customHeight="1" x14ac:dyDescent="0.2">
      <c r="A43" s="52"/>
      <c r="B43" s="81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9"/>
      <c r="Q43" s="52"/>
    </row>
    <row r="44" spans="1:17" ht="11.25" customHeight="1" thickBot="1" x14ac:dyDescent="0.25">
      <c r="A44" s="52"/>
      <c r="B44" s="82"/>
      <c r="C44" s="450"/>
      <c r="D44" s="450"/>
      <c r="E44" s="450"/>
      <c r="F44" s="450"/>
      <c r="G44" s="450"/>
      <c r="H44" s="450"/>
      <c r="I44" s="450"/>
      <c r="J44" s="450"/>
      <c r="K44" s="450"/>
      <c r="L44" s="450"/>
      <c r="M44" s="450"/>
      <c r="N44" s="450"/>
      <c r="O44" s="450"/>
      <c r="P44" s="451"/>
      <c r="Q44" s="52"/>
    </row>
    <row r="45" spans="1:17" ht="4.5" customHeight="1" thickBot="1" x14ac:dyDescent="0.25">
      <c r="A45" s="5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52"/>
    </row>
    <row r="46" spans="1:17" ht="13.5" customHeight="1" thickBot="1" x14ac:dyDescent="0.25">
      <c r="A46" s="52"/>
      <c r="B46" s="408" t="s">
        <v>8</v>
      </c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10"/>
      <c r="Q46" s="52"/>
    </row>
    <row r="47" spans="1:17" ht="4.5" customHeight="1" thickBot="1" x14ac:dyDescent="0.25">
      <c r="A47" s="52"/>
      <c r="B47" s="84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85"/>
      <c r="Q47" s="52"/>
    </row>
    <row r="48" spans="1:17" x14ac:dyDescent="0.2">
      <c r="A48" s="52"/>
      <c r="B48" s="452" t="s">
        <v>20</v>
      </c>
      <c r="C48" s="66" t="s">
        <v>9</v>
      </c>
      <c r="D48" s="67" t="s">
        <v>149</v>
      </c>
      <c r="E48" s="67" t="s">
        <v>150</v>
      </c>
      <c r="F48" s="67" t="s">
        <v>151</v>
      </c>
      <c r="G48" s="67" t="s">
        <v>152</v>
      </c>
      <c r="H48" s="67" t="s">
        <v>153</v>
      </c>
      <c r="I48" s="67" t="s">
        <v>154</v>
      </c>
      <c r="J48" s="67" t="s">
        <v>155</v>
      </c>
      <c r="K48" s="67" t="s">
        <v>156</v>
      </c>
      <c r="L48" s="67" t="s">
        <v>157</v>
      </c>
      <c r="M48" s="67" t="s">
        <v>158</v>
      </c>
      <c r="N48" s="67" t="s">
        <v>159</v>
      </c>
      <c r="O48" s="68" t="s">
        <v>160</v>
      </c>
      <c r="P48" s="69" t="s">
        <v>24</v>
      </c>
      <c r="Q48" s="52"/>
    </row>
    <row r="49" spans="1:17" ht="13.5" thickBot="1" x14ac:dyDescent="0.25">
      <c r="A49" s="52"/>
      <c r="B49" s="453"/>
      <c r="C49" s="70" t="s">
        <v>10</v>
      </c>
      <c r="D49" s="71"/>
      <c r="E49" s="71"/>
      <c r="F49" s="72">
        <f>+'Registro Admisiones'!C10/'Registro Admisiones'!C11</f>
        <v>1.084848484848485</v>
      </c>
      <c r="G49" s="73"/>
      <c r="H49" s="73"/>
      <c r="I49" s="72">
        <f>+'Registro Admisiones'!E10/'Registro Admisiones'!E11</f>
        <v>0.99029126213592233</v>
      </c>
      <c r="J49" s="73"/>
      <c r="K49" s="73"/>
      <c r="L49" s="72">
        <f>+'Registro Admisiones'!G10/'Registro Admisiones'!G11</f>
        <v>1.037037037037037</v>
      </c>
      <c r="M49" s="73"/>
      <c r="N49" s="73"/>
      <c r="O49" s="72">
        <f>+'Registro Admisiones'!I10/'Registro Admisiones'!I11</f>
        <v>0.84615384615384615</v>
      </c>
      <c r="P49" s="72">
        <f>+'Registro Admisiones'!K10/'Registro Admisiones'!K11</f>
        <v>0.99610389610389616</v>
      </c>
      <c r="Q49" s="52"/>
    </row>
    <row r="50" spans="1:17" ht="4.5" customHeight="1" thickBot="1" x14ac:dyDescent="0.25">
      <c r="A50" s="52"/>
      <c r="B50" s="86">
        <v>0.9</v>
      </c>
      <c r="C50" s="74"/>
      <c r="D50" s="74"/>
      <c r="E50" s="74"/>
      <c r="F50" s="75">
        <f>+$C$26</f>
        <v>0.8</v>
      </c>
      <c r="G50" s="74"/>
      <c r="H50" s="74"/>
      <c r="I50" s="75">
        <f>+$C$26</f>
        <v>0.8</v>
      </c>
      <c r="J50" s="74"/>
      <c r="K50" s="74"/>
      <c r="L50" s="75">
        <f>+$C$26</f>
        <v>0.8</v>
      </c>
      <c r="M50" s="74"/>
      <c r="N50" s="74"/>
      <c r="O50" s="75">
        <f>+$C$26</f>
        <v>0.8</v>
      </c>
      <c r="P50" s="75">
        <f>+$C$26</f>
        <v>0.8</v>
      </c>
      <c r="Q50" s="52"/>
    </row>
    <row r="51" spans="1:17" ht="22.5" customHeight="1" thickBot="1" x14ac:dyDescent="0.25">
      <c r="A51" s="52"/>
      <c r="B51" s="408" t="s">
        <v>21</v>
      </c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10"/>
      <c r="Q51" s="52"/>
    </row>
    <row r="52" spans="1:17" x14ac:dyDescent="0.2">
      <c r="A52" s="52"/>
      <c r="B52" s="460"/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2"/>
      <c r="Q52" s="52"/>
    </row>
    <row r="53" spans="1:17" x14ac:dyDescent="0.2">
      <c r="A53" s="52"/>
      <c r="B53" s="463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5"/>
      <c r="Q53" s="52"/>
    </row>
    <row r="54" spans="1:17" x14ac:dyDescent="0.2">
      <c r="A54" s="52"/>
      <c r="B54" s="463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5"/>
      <c r="Q54" s="52"/>
    </row>
    <row r="55" spans="1:17" x14ac:dyDescent="0.2">
      <c r="A55" s="52"/>
      <c r="B55" s="463"/>
      <c r="C55" s="464"/>
      <c r="D55" s="464"/>
      <c r="E55" s="464"/>
      <c r="F55" s="464"/>
      <c r="G55" s="464"/>
      <c r="H55" s="464"/>
      <c r="I55" s="464"/>
      <c r="J55" s="464"/>
      <c r="K55" s="464"/>
      <c r="L55" s="464"/>
      <c r="M55" s="464"/>
      <c r="N55" s="464"/>
      <c r="O55" s="464"/>
      <c r="P55" s="465"/>
      <c r="Q55" s="52"/>
    </row>
    <row r="56" spans="1:17" x14ac:dyDescent="0.2">
      <c r="A56" s="52"/>
      <c r="B56" s="463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465"/>
      <c r="Q56" s="52"/>
    </row>
    <row r="57" spans="1:17" x14ac:dyDescent="0.2">
      <c r="A57" s="52"/>
      <c r="B57" s="463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5"/>
      <c r="Q57" s="52"/>
    </row>
    <row r="58" spans="1:17" x14ac:dyDescent="0.2">
      <c r="A58" s="52"/>
      <c r="B58" s="463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5"/>
      <c r="Q58" s="52"/>
    </row>
    <row r="59" spans="1:17" x14ac:dyDescent="0.2">
      <c r="A59" s="52"/>
      <c r="B59" s="463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5"/>
      <c r="Q59" s="52"/>
    </row>
    <row r="60" spans="1:17" x14ac:dyDescent="0.2">
      <c r="A60" s="52"/>
      <c r="B60" s="463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5"/>
      <c r="Q60" s="52"/>
    </row>
    <row r="61" spans="1:17" x14ac:dyDescent="0.2">
      <c r="A61" s="52"/>
      <c r="B61" s="463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5"/>
      <c r="Q61" s="52"/>
    </row>
    <row r="62" spans="1:17" x14ac:dyDescent="0.2">
      <c r="A62" s="52"/>
      <c r="B62" s="463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5"/>
      <c r="Q62" s="52"/>
    </row>
    <row r="63" spans="1:17" x14ac:dyDescent="0.2">
      <c r="A63" s="52"/>
      <c r="B63" s="463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5"/>
      <c r="Q63" s="52"/>
    </row>
    <row r="64" spans="1:17" x14ac:dyDescent="0.2">
      <c r="A64" s="52"/>
      <c r="B64" s="463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5"/>
      <c r="Q64" s="52"/>
    </row>
    <row r="65" spans="1:19" x14ac:dyDescent="0.2">
      <c r="A65" s="52"/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52"/>
    </row>
    <row r="66" spans="1:19" x14ac:dyDescent="0.2">
      <c r="A66" s="52"/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52"/>
    </row>
    <row r="67" spans="1:19" ht="13.5" thickBot="1" x14ac:dyDescent="0.25">
      <c r="A67" s="52"/>
      <c r="B67" s="466"/>
      <c r="C67" s="467"/>
      <c r="D67" s="467"/>
      <c r="E67" s="467"/>
      <c r="F67" s="467"/>
      <c r="G67" s="467"/>
      <c r="H67" s="467"/>
      <c r="I67" s="467"/>
      <c r="J67" s="467"/>
      <c r="K67" s="467"/>
      <c r="L67" s="467"/>
      <c r="M67" s="467"/>
      <c r="N67" s="467"/>
      <c r="O67" s="467"/>
      <c r="P67" s="468"/>
      <c r="Q67" s="52"/>
    </row>
    <row r="68" spans="1:19" s="53" customFormat="1" ht="4.5" customHeight="1" thickBot="1" x14ac:dyDescent="0.25">
      <c r="A68" s="469"/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  <c r="S68" s="89"/>
    </row>
    <row r="69" spans="1:19" ht="15" customHeight="1" x14ac:dyDescent="0.2">
      <c r="A69" s="52"/>
      <c r="B69" s="470" t="s">
        <v>5</v>
      </c>
      <c r="C69" s="474" t="s">
        <v>176</v>
      </c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6"/>
      <c r="Q69" s="52"/>
    </row>
    <row r="70" spans="1:19" ht="112.5" customHeight="1" x14ac:dyDescent="0.2">
      <c r="A70" s="52"/>
      <c r="B70" s="471"/>
      <c r="C70" s="477" t="s">
        <v>287</v>
      </c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9"/>
      <c r="Q70" s="52"/>
    </row>
    <row r="71" spans="1:19" ht="15" customHeight="1" x14ac:dyDescent="0.2">
      <c r="A71" s="52"/>
      <c r="B71" s="471"/>
      <c r="C71" s="480" t="s">
        <v>177</v>
      </c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1"/>
      <c r="P71" s="482"/>
      <c r="Q71" s="52"/>
    </row>
    <row r="72" spans="1:19" ht="76.5" customHeight="1" x14ac:dyDescent="0.2">
      <c r="A72" s="52"/>
      <c r="B72" s="471"/>
      <c r="C72" s="477" t="s">
        <v>288</v>
      </c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9"/>
      <c r="Q72" s="52"/>
    </row>
    <row r="73" spans="1:19" ht="29.25" customHeight="1" x14ac:dyDescent="0.2">
      <c r="A73" s="52"/>
      <c r="B73" s="471"/>
      <c r="C73" s="480" t="s">
        <v>178</v>
      </c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2"/>
      <c r="Q73" s="52"/>
    </row>
    <row r="74" spans="1:19" ht="90.75" customHeight="1" x14ac:dyDescent="0.2">
      <c r="A74" s="52"/>
      <c r="B74" s="472"/>
      <c r="C74" s="483" t="s">
        <v>304</v>
      </c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484"/>
      <c r="Q74" s="52"/>
    </row>
    <row r="75" spans="1:19" ht="30.75" customHeight="1" x14ac:dyDescent="0.2">
      <c r="A75" s="52"/>
      <c r="B75" s="471"/>
      <c r="C75" s="480" t="s">
        <v>302</v>
      </c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2"/>
      <c r="Q75" s="52"/>
    </row>
    <row r="76" spans="1:19" ht="65.25" customHeight="1" thickBot="1" x14ac:dyDescent="0.25">
      <c r="A76" s="52"/>
      <c r="B76" s="473"/>
      <c r="C76" s="454" t="s">
        <v>305</v>
      </c>
      <c r="D76" s="454"/>
      <c r="E76" s="454"/>
      <c r="F76" s="454"/>
      <c r="G76" s="454"/>
      <c r="H76" s="454"/>
      <c r="I76" s="454"/>
      <c r="J76" s="454"/>
      <c r="K76" s="454"/>
      <c r="L76" s="454"/>
      <c r="M76" s="454"/>
      <c r="N76" s="454"/>
      <c r="O76" s="454"/>
      <c r="P76" s="454"/>
      <c r="Q76" s="52"/>
    </row>
    <row r="77" spans="1:19" ht="30.75" customHeight="1" thickBot="1" x14ac:dyDescent="0.25">
      <c r="A77" s="52"/>
      <c r="B77" s="54" t="s">
        <v>63</v>
      </c>
      <c r="C77" s="455" t="s">
        <v>262</v>
      </c>
      <c r="D77" s="456"/>
      <c r="E77" s="456"/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7"/>
      <c r="Q77" s="52"/>
    </row>
    <row r="78" spans="1:19" ht="27.75" customHeight="1" thickBot="1" x14ac:dyDescent="0.25">
      <c r="A78" s="52"/>
      <c r="B78" s="54" t="s">
        <v>84</v>
      </c>
      <c r="C78" s="458" t="s">
        <v>85</v>
      </c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  <c r="P78" s="459"/>
      <c r="Q78" s="52"/>
    </row>
    <row r="81" spans="3:19" x14ac:dyDescent="0.2">
      <c r="C81" s="55"/>
    </row>
    <row r="82" spans="3:19" hidden="1" x14ac:dyDescent="0.2">
      <c r="C82" s="49">
        <v>2018</v>
      </c>
    </row>
    <row r="83" spans="3:19" hidden="1" x14ac:dyDescent="0.2">
      <c r="C83" s="49">
        <v>2019</v>
      </c>
    </row>
    <row r="89" spans="3:19" s="50" customFormat="1" x14ac:dyDescent="0.2">
      <c r="S89" s="87"/>
    </row>
    <row r="90" spans="3:19" s="50" customFormat="1" x14ac:dyDescent="0.2">
      <c r="S90" s="87"/>
    </row>
    <row r="91" spans="3:19" s="50" customFormat="1" x14ac:dyDescent="0.2">
      <c r="S91" s="87"/>
    </row>
    <row r="92" spans="3:19" s="50" customFormat="1" x14ac:dyDescent="0.2">
      <c r="S92" s="87"/>
    </row>
    <row r="93" spans="3:19" s="50" customFormat="1" x14ac:dyDescent="0.2">
      <c r="S93" s="87"/>
    </row>
    <row r="94" spans="3:19" s="50" customFormat="1" x14ac:dyDescent="0.2">
      <c r="S94" s="87"/>
    </row>
    <row r="95" spans="3:19" s="50" customFormat="1" x14ac:dyDescent="0.2">
      <c r="D95" s="91"/>
      <c r="E95" s="91"/>
      <c r="F95" s="91"/>
      <c r="G95" s="91"/>
      <c r="H95" s="91"/>
      <c r="I95" s="91"/>
      <c r="S95" s="87"/>
    </row>
    <row r="96" spans="3:19" s="50" customFormat="1" x14ac:dyDescent="0.2">
      <c r="D96" s="91"/>
      <c r="E96" s="91"/>
      <c r="F96" s="91"/>
      <c r="G96" s="91"/>
      <c r="H96" s="91"/>
      <c r="I96" s="91"/>
      <c r="S96" s="87"/>
    </row>
    <row r="97" spans="2:19" s="50" customFormat="1" x14ac:dyDescent="0.2">
      <c r="B97" s="91"/>
      <c r="C97" s="91"/>
      <c r="D97" s="91"/>
      <c r="E97" s="91"/>
      <c r="F97" s="91"/>
      <c r="G97" s="91"/>
      <c r="H97" s="91"/>
      <c r="I97" s="91"/>
      <c r="S97" s="87"/>
    </row>
    <row r="98" spans="2:19" s="50" customFormat="1" x14ac:dyDescent="0.2">
      <c r="B98" s="91"/>
      <c r="C98" s="91"/>
      <c r="D98" s="91"/>
      <c r="E98" s="91"/>
      <c r="F98" s="91"/>
      <c r="G98" s="91"/>
      <c r="H98" s="91"/>
      <c r="I98" s="91"/>
      <c r="S98" s="87"/>
    </row>
    <row r="99" spans="2:19" s="50" customFormat="1" x14ac:dyDescent="0.2">
      <c r="B99" s="91"/>
      <c r="C99" s="91"/>
      <c r="D99" s="91"/>
      <c r="E99" s="91"/>
      <c r="F99" s="91"/>
      <c r="G99" s="91"/>
      <c r="H99" s="91"/>
      <c r="I99" s="91"/>
      <c r="S99" s="87"/>
    </row>
    <row r="100" spans="2:19" s="50" customFormat="1" x14ac:dyDescent="0.2">
      <c r="B100" s="91"/>
      <c r="C100" s="91"/>
      <c r="D100" s="91"/>
      <c r="E100" s="91"/>
      <c r="F100" s="91"/>
      <c r="G100" s="91"/>
      <c r="H100" s="91"/>
      <c r="I100" s="91"/>
      <c r="K100" s="91"/>
      <c r="L100" s="91"/>
      <c r="M100" s="91"/>
      <c r="N100" s="91"/>
      <c r="O100" s="91"/>
      <c r="P100" s="91"/>
      <c r="S100" s="87"/>
    </row>
    <row r="101" spans="2:19" s="50" customFormat="1" x14ac:dyDescent="0.2">
      <c r="B101" s="91"/>
      <c r="C101" s="91"/>
      <c r="D101" s="91"/>
      <c r="E101" s="91"/>
      <c r="F101" s="91"/>
      <c r="G101" s="91"/>
      <c r="H101" s="91"/>
      <c r="I101" s="91"/>
      <c r="K101" s="91"/>
      <c r="L101" s="91"/>
      <c r="M101" s="91"/>
      <c r="N101" s="91"/>
      <c r="O101" s="91"/>
      <c r="P101" s="91"/>
      <c r="S101" s="87"/>
    </row>
    <row r="102" spans="2:19" s="50" customFormat="1" x14ac:dyDescent="0.2">
      <c r="B102" s="91"/>
      <c r="C102" s="91"/>
      <c r="D102" s="91"/>
      <c r="E102" s="91"/>
      <c r="F102" s="91"/>
      <c r="G102" s="91"/>
      <c r="H102" s="91"/>
      <c r="I102" s="91"/>
      <c r="K102" s="91"/>
      <c r="L102" s="91"/>
      <c r="M102" s="91"/>
      <c r="N102" s="91"/>
      <c r="O102" s="91"/>
      <c r="P102" s="91"/>
      <c r="S102" s="87"/>
    </row>
    <row r="103" spans="2:19" s="50" customFormat="1" x14ac:dyDescent="0.2">
      <c r="B103" s="91"/>
      <c r="C103" s="91"/>
      <c r="D103" s="91"/>
      <c r="E103" s="91"/>
      <c r="F103" s="91"/>
      <c r="G103" s="91"/>
      <c r="H103" s="91"/>
      <c r="I103" s="91"/>
      <c r="K103" s="91"/>
      <c r="L103" s="91"/>
      <c r="M103" s="91"/>
      <c r="N103" s="91"/>
      <c r="O103" s="91"/>
      <c r="P103" s="91"/>
      <c r="Q103" s="56" t="s">
        <v>69</v>
      </c>
      <c r="S103" s="87"/>
    </row>
    <row r="104" spans="2:19" s="50" customFormat="1" x14ac:dyDescent="0.2">
      <c r="B104" s="92"/>
      <c r="C104" s="92"/>
      <c r="D104" s="91"/>
      <c r="E104" s="91"/>
      <c r="F104" s="91"/>
      <c r="G104" s="91"/>
      <c r="H104" s="91"/>
      <c r="I104" s="91"/>
      <c r="K104" s="91"/>
      <c r="L104" s="91"/>
      <c r="O104" s="91"/>
      <c r="P104" s="91"/>
      <c r="Q104" s="56" t="s">
        <v>70</v>
      </c>
      <c r="S104" s="87"/>
    </row>
    <row r="105" spans="2:19" s="50" customFormat="1" x14ac:dyDescent="0.2">
      <c r="B105" s="92"/>
      <c r="C105" s="92"/>
      <c r="D105" s="91"/>
      <c r="E105" s="91"/>
      <c r="F105" s="91"/>
      <c r="G105" s="91"/>
      <c r="H105" s="91"/>
      <c r="I105" s="91"/>
      <c r="K105" s="91"/>
      <c r="L105" s="91"/>
      <c r="O105" s="91"/>
      <c r="P105" s="91"/>
      <c r="Q105" s="56" t="s">
        <v>72</v>
      </c>
      <c r="S105" s="87"/>
    </row>
    <row r="106" spans="2:19" s="50" customFormat="1" x14ac:dyDescent="0.2">
      <c r="B106" s="92"/>
      <c r="C106" s="92"/>
      <c r="D106" s="91"/>
      <c r="E106" s="91"/>
      <c r="F106" s="91"/>
      <c r="G106" s="91"/>
      <c r="H106" s="91"/>
      <c r="I106" s="91"/>
      <c r="K106" s="91"/>
      <c r="L106" s="91"/>
      <c r="O106" s="91"/>
      <c r="P106" s="91"/>
      <c r="Q106" s="56" t="s">
        <v>71</v>
      </c>
      <c r="S106" s="87"/>
    </row>
    <row r="107" spans="2:19" s="50" customFormat="1" x14ac:dyDescent="0.2">
      <c r="B107" s="91"/>
      <c r="C107" s="92"/>
      <c r="D107" s="91"/>
      <c r="E107" s="91"/>
      <c r="F107" s="91"/>
      <c r="G107" s="91"/>
      <c r="H107" s="91"/>
      <c r="I107" s="91"/>
      <c r="K107" s="91"/>
      <c r="L107" s="91"/>
      <c r="M107" s="92"/>
      <c r="N107" s="91"/>
      <c r="O107" s="91"/>
      <c r="P107" s="91"/>
      <c r="Q107" s="56" t="s">
        <v>73</v>
      </c>
      <c r="S107" s="87"/>
    </row>
    <row r="108" spans="2:19" s="50" customFormat="1" x14ac:dyDescent="0.2">
      <c r="B108" s="91"/>
      <c r="C108" s="92"/>
      <c r="D108" s="91"/>
      <c r="E108" s="91"/>
      <c r="F108" s="91"/>
      <c r="G108" s="91"/>
      <c r="H108" s="91"/>
      <c r="I108" s="91"/>
      <c r="K108" s="91"/>
      <c r="L108" s="91"/>
      <c r="M108" s="91"/>
      <c r="N108" s="91" t="s">
        <v>67</v>
      </c>
      <c r="O108" s="91"/>
      <c r="P108" s="91"/>
      <c r="Q108" s="56" t="s">
        <v>74</v>
      </c>
      <c r="S108" s="87"/>
    </row>
    <row r="109" spans="2:19" s="50" customFormat="1" x14ac:dyDescent="0.2">
      <c r="B109" s="91"/>
      <c r="C109" s="92"/>
      <c r="D109" s="91"/>
      <c r="E109" s="91"/>
      <c r="F109" s="91"/>
      <c r="G109" s="91"/>
      <c r="H109" s="91"/>
      <c r="I109" s="91"/>
      <c r="K109" s="91"/>
      <c r="L109" s="91"/>
      <c r="M109" s="91"/>
      <c r="N109" s="91"/>
      <c r="O109" s="91"/>
      <c r="P109" s="91"/>
      <c r="S109" s="87"/>
    </row>
    <row r="110" spans="2:19" s="50" customFormat="1" x14ac:dyDescent="0.2">
      <c r="B110" s="91"/>
      <c r="C110" s="92"/>
      <c r="D110" s="91"/>
      <c r="E110" s="91"/>
      <c r="F110" s="91"/>
      <c r="G110" s="91"/>
      <c r="H110" s="91"/>
      <c r="I110" s="91"/>
      <c r="K110" s="91"/>
      <c r="L110" s="91"/>
      <c r="M110" s="91"/>
      <c r="N110" s="91"/>
      <c r="O110" s="91"/>
      <c r="P110" s="91"/>
      <c r="S110" s="87"/>
    </row>
    <row r="111" spans="2:19" s="50" customFormat="1" x14ac:dyDescent="0.2">
      <c r="B111" s="91"/>
      <c r="C111" s="91"/>
      <c r="D111" s="91"/>
      <c r="E111" s="91"/>
      <c r="F111" s="91"/>
      <c r="G111" s="91"/>
      <c r="H111" s="91"/>
      <c r="I111" s="91"/>
      <c r="K111" s="91"/>
      <c r="L111" s="91"/>
      <c r="M111" s="91"/>
      <c r="N111" s="91"/>
      <c r="O111" s="91"/>
      <c r="P111" s="91"/>
      <c r="S111" s="87"/>
    </row>
    <row r="112" spans="2:19" s="50" customFormat="1" x14ac:dyDescent="0.2">
      <c r="B112" s="91"/>
      <c r="C112" s="91"/>
      <c r="D112" s="91"/>
      <c r="E112" s="91"/>
      <c r="F112" s="91"/>
      <c r="G112" s="91"/>
      <c r="H112" s="91"/>
      <c r="I112" s="91"/>
      <c r="K112" s="91"/>
      <c r="L112" s="91"/>
      <c r="M112" s="91"/>
      <c r="N112" s="91"/>
      <c r="O112" s="91"/>
      <c r="P112" s="91"/>
      <c r="S112" s="87"/>
    </row>
    <row r="113" spans="2:19" s="50" customFormat="1" x14ac:dyDescent="0.2">
      <c r="B113" s="91"/>
      <c r="C113" s="91"/>
      <c r="D113" s="91"/>
      <c r="E113" s="91"/>
      <c r="F113" s="91"/>
      <c r="G113" s="91"/>
      <c r="H113" s="91"/>
      <c r="I113" s="91"/>
      <c r="K113" s="91"/>
      <c r="L113" s="91"/>
      <c r="M113" s="91"/>
      <c r="N113" s="91"/>
      <c r="O113" s="91"/>
      <c r="P113" s="91"/>
      <c r="Q113" s="56">
        <v>2015</v>
      </c>
      <c r="S113" s="87"/>
    </row>
    <row r="114" spans="2:19" s="50" customFormat="1" ht="12.75" customHeight="1" x14ac:dyDescent="0.2">
      <c r="B114" s="91"/>
      <c r="C114" s="91"/>
      <c r="D114" s="91"/>
      <c r="E114" s="91"/>
      <c r="F114" s="91"/>
      <c r="G114" s="91"/>
      <c r="H114" s="91"/>
      <c r="I114" s="91"/>
      <c r="Q114" s="56">
        <v>2016</v>
      </c>
      <c r="S114" s="87"/>
    </row>
    <row r="115" spans="2:19" s="50" customFormat="1" x14ac:dyDescent="0.2">
      <c r="B115" s="91"/>
      <c r="C115" s="91"/>
      <c r="D115" s="91"/>
      <c r="E115" s="91"/>
      <c r="F115" s="91"/>
      <c r="G115" s="91"/>
      <c r="H115" s="91"/>
      <c r="I115" s="91"/>
      <c r="Q115" s="56">
        <v>2017</v>
      </c>
      <c r="S115" s="87"/>
    </row>
    <row r="116" spans="2:19" s="50" customFormat="1" x14ac:dyDescent="0.2">
      <c r="C116" s="91"/>
      <c r="H116" s="91"/>
      <c r="I116" s="91"/>
      <c r="Q116" s="56">
        <v>2018</v>
      </c>
      <c r="S116" s="87"/>
    </row>
    <row r="117" spans="2:19" s="50" customFormat="1" x14ac:dyDescent="0.2">
      <c r="C117" s="91"/>
      <c r="H117" s="91"/>
      <c r="I117" s="91"/>
      <c r="S117" s="87"/>
    </row>
    <row r="118" spans="2:19" s="50" customFormat="1" x14ac:dyDescent="0.2">
      <c r="C118" s="91"/>
      <c r="H118" s="91"/>
      <c r="I118" s="91"/>
      <c r="S118" s="87"/>
    </row>
    <row r="119" spans="2:19" s="50" customFormat="1" x14ac:dyDescent="0.2">
      <c r="B119" s="58"/>
      <c r="C119" s="91"/>
      <c r="H119" s="91"/>
      <c r="I119" s="91"/>
      <c r="S119" s="87"/>
    </row>
    <row r="120" spans="2:19" s="50" customFormat="1" x14ac:dyDescent="0.2">
      <c r="B120" s="58"/>
      <c r="C120" s="91"/>
      <c r="H120" s="91"/>
      <c r="I120" s="91"/>
      <c r="S120" s="87"/>
    </row>
    <row r="121" spans="2:19" s="50" customFormat="1" x14ac:dyDescent="0.2">
      <c r="B121" s="58"/>
      <c r="C121" s="91"/>
      <c r="H121" s="91"/>
      <c r="I121" s="91"/>
      <c r="S121" s="87"/>
    </row>
    <row r="122" spans="2:19" s="50" customFormat="1" x14ac:dyDescent="0.2">
      <c r="B122" s="58"/>
      <c r="C122" s="91"/>
      <c r="H122" s="91"/>
      <c r="I122" s="91"/>
      <c r="S122" s="87"/>
    </row>
    <row r="123" spans="2:19" s="50" customFormat="1" x14ac:dyDescent="0.2">
      <c r="B123" s="58"/>
      <c r="C123" s="91"/>
      <c r="H123" s="91"/>
      <c r="I123" s="91"/>
      <c r="S123" s="87"/>
    </row>
    <row r="124" spans="2:19" s="50" customFormat="1" x14ac:dyDescent="0.2">
      <c r="B124" s="58"/>
      <c r="C124" s="91"/>
      <c r="H124" s="91"/>
      <c r="I124" s="91"/>
      <c r="S124" s="87"/>
    </row>
    <row r="125" spans="2:19" s="50" customFormat="1" x14ac:dyDescent="0.2">
      <c r="B125" s="58"/>
      <c r="C125" s="91"/>
      <c r="H125" s="91"/>
      <c r="I125" s="91"/>
      <c r="S125" s="87"/>
    </row>
    <row r="126" spans="2:19" s="50" customFormat="1" x14ac:dyDescent="0.2">
      <c r="B126" s="59"/>
      <c r="C126" s="91"/>
      <c r="H126" s="91"/>
      <c r="I126" s="91"/>
      <c r="S126" s="87"/>
    </row>
    <row r="127" spans="2:19" s="50" customFormat="1" x14ac:dyDescent="0.2">
      <c r="B127" s="59"/>
      <c r="C127" s="91"/>
      <c r="H127" s="91"/>
      <c r="I127" s="91"/>
      <c r="S127" s="87"/>
    </row>
    <row r="128" spans="2:19" s="50" customFormat="1" x14ac:dyDescent="0.2">
      <c r="C128" s="91"/>
      <c r="H128" s="91"/>
      <c r="I128" s="91"/>
      <c r="S128" s="87"/>
    </row>
    <row r="129" spans="2:19" s="50" customFormat="1" x14ac:dyDescent="0.2">
      <c r="B129" s="197" t="s">
        <v>266</v>
      </c>
      <c r="C129" s="91"/>
      <c r="F129" s="91"/>
      <c r="I129" s="91"/>
      <c r="S129" s="87"/>
    </row>
    <row r="130" spans="2:19" s="50" customFormat="1" x14ac:dyDescent="0.2">
      <c r="B130" s="197" t="s">
        <v>267</v>
      </c>
      <c r="C130" s="91"/>
      <c r="F130" s="91"/>
      <c r="I130" s="91"/>
      <c r="S130" s="87"/>
    </row>
    <row r="131" spans="2:19" s="50" customFormat="1" x14ac:dyDescent="0.2">
      <c r="B131" s="197" t="s">
        <v>268</v>
      </c>
      <c r="C131" s="91"/>
      <c r="F131" s="91"/>
      <c r="I131" s="51"/>
      <c r="J131" s="51"/>
      <c r="K131" s="51"/>
      <c r="S131" s="87"/>
    </row>
    <row r="132" spans="2:19" s="50" customFormat="1" x14ac:dyDescent="0.2">
      <c r="B132" s="197" t="s">
        <v>269</v>
      </c>
      <c r="C132" s="91"/>
      <c r="F132" s="91"/>
      <c r="G132" s="91"/>
      <c r="H132" s="51"/>
      <c r="I132" s="51"/>
      <c r="J132" s="51"/>
      <c r="K132" s="51"/>
      <c r="S132" s="87"/>
    </row>
    <row r="133" spans="2:19" s="50" customFormat="1" x14ac:dyDescent="0.2">
      <c r="B133" s="198" t="s">
        <v>270</v>
      </c>
      <c r="C133" s="91"/>
      <c r="F133" s="91"/>
      <c r="G133" s="91"/>
      <c r="H133" s="51"/>
      <c r="I133" s="51"/>
      <c r="J133" s="51"/>
      <c r="K133" s="51"/>
      <c r="S133" s="87"/>
    </row>
    <row r="134" spans="2:19" s="50" customFormat="1" x14ac:dyDescent="0.2">
      <c r="B134" s="60"/>
      <c r="C134" s="91"/>
      <c r="F134" s="91"/>
      <c r="G134" s="91"/>
      <c r="H134" s="51"/>
      <c r="I134" s="51"/>
      <c r="J134" s="51"/>
      <c r="K134" s="51"/>
      <c r="S134" s="87"/>
    </row>
    <row r="135" spans="2:19" s="50" customFormat="1" x14ac:dyDescent="0.2">
      <c r="B135" s="60"/>
      <c r="C135" s="91"/>
      <c r="F135" s="91"/>
      <c r="G135" s="91"/>
      <c r="H135" s="51"/>
      <c r="I135" s="51"/>
      <c r="J135" s="51"/>
      <c r="K135" s="51"/>
      <c r="S135" s="87"/>
    </row>
    <row r="136" spans="2:19" s="50" customFormat="1" x14ac:dyDescent="0.2">
      <c r="B136" s="60"/>
      <c r="C136" s="91"/>
      <c r="F136" s="91"/>
      <c r="G136" s="91"/>
      <c r="H136" s="51"/>
      <c r="I136" s="51"/>
      <c r="J136" s="51"/>
      <c r="K136" s="51"/>
      <c r="S136" s="87"/>
    </row>
    <row r="137" spans="2:19" s="50" customFormat="1" x14ac:dyDescent="0.2">
      <c r="B137" s="58"/>
      <c r="C137" s="91"/>
      <c r="F137" s="91"/>
      <c r="G137" s="91"/>
      <c r="H137" s="51"/>
      <c r="I137" s="51"/>
      <c r="J137" s="51"/>
      <c r="K137" s="51"/>
      <c r="S137" s="87"/>
    </row>
    <row r="138" spans="2:19" s="52" customFormat="1" x14ac:dyDescent="0.2">
      <c r="B138" s="58"/>
      <c r="C138" s="91"/>
      <c r="F138" s="91"/>
      <c r="G138" s="91"/>
      <c r="H138" s="51"/>
      <c r="I138" s="51"/>
      <c r="J138" s="51"/>
      <c r="K138" s="51"/>
      <c r="S138" s="90"/>
    </row>
    <row r="139" spans="2:19" s="52" customFormat="1" x14ac:dyDescent="0.2">
      <c r="B139" s="50" t="s">
        <v>29</v>
      </c>
      <c r="C139" s="91"/>
      <c r="F139" s="91"/>
      <c r="G139" s="91"/>
      <c r="H139" s="51"/>
      <c r="I139" s="51"/>
      <c r="J139" s="51"/>
      <c r="K139" s="51"/>
      <c r="S139" s="90"/>
    </row>
    <row r="140" spans="2:19" s="52" customFormat="1" x14ac:dyDescent="0.2">
      <c r="B140" s="57" t="s">
        <v>55</v>
      </c>
      <c r="C140" s="91"/>
      <c r="F140" s="91"/>
      <c r="G140" s="91"/>
      <c r="H140" s="51"/>
      <c r="I140" s="51"/>
      <c r="J140" s="51"/>
      <c r="K140" s="51"/>
      <c r="S140" s="90"/>
    </row>
    <row r="141" spans="2:19" s="52" customFormat="1" x14ac:dyDescent="0.2">
      <c r="B141" s="57" t="s">
        <v>166</v>
      </c>
      <c r="C141" s="91"/>
      <c r="F141" s="91"/>
      <c r="G141" s="91"/>
      <c r="H141" s="51"/>
      <c r="I141" s="51"/>
      <c r="J141" s="51"/>
      <c r="K141" s="51"/>
      <c r="S141" s="90"/>
    </row>
    <row r="142" spans="2:19" s="52" customFormat="1" x14ac:dyDescent="0.2">
      <c r="B142" s="57" t="s">
        <v>39</v>
      </c>
      <c r="C142" s="91"/>
      <c r="F142" s="91"/>
      <c r="G142" s="91"/>
      <c r="H142" s="51"/>
      <c r="I142" s="51"/>
      <c r="J142" s="51"/>
      <c r="K142" s="51"/>
      <c r="S142" s="90"/>
    </row>
    <row r="143" spans="2:19" s="52" customFormat="1" x14ac:dyDescent="0.2">
      <c r="B143" s="57" t="s">
        <v>172</v>
      </c>
      <c r="C143" s="91"/>
      <c r="F143" s="91"/>
      <c r="G143" s="91"/>
      <c r="H143" s="51"/>
      <c r="I143" s="51"/>
      <c r="J143" s="51"/>
      <c r="K143" s="51"/>
      <c r="S143" s="90"/>
    </row>
    <row r="144" spans="2:19" s="52" customFormat="1" x14ac:dyDescent="0.2">
      <c r="B144" s="57" t="s">
        <v>112</v>
      </c>
      <c r="C144" s="91"/>
      <c r="F144" s="91"/>
      <c r="G144" s="91"/>
      <c r="J144" s="51"/>
      <c r="K144" s="51"/>
      <c r="S144" s="90"/>
    </row>
    <row r="145" spans="2:19" s="52" customFormat="1" x14ac:dyDescent="0.2">
      <c r="B145" s="57" t="s">
        <v>174</v>
      </c>
      <c r="C145" s="91"/>
      <c r="F145" s="91"/>
      <c r="G145" s="91"/>
      <c r="S145" s="90"/>
    </row>
    <row r="146" spans="2:19" s="52" customFormat="1" x14ac:dyDescent="0.2">
      <c r="B146" s="57" t="s">
        <v>53</v>
      </c>
      <c r="C146" s="91"/>
      <c r="F146" s="91"/>
      <c r="G146" s="91"/>
      <c r="S146" s="90"/>
    </row>
    <row r="147" spans="2:19" s="52" customFormat="1" x14ac:dyDescent="0.2">
      <c r="B147" s="57" t="s">
        <v>163</v>
      </c>
      <c r="C147" s="91"/>
      <c r="F147" s="91"/>
      <c r="G147" s="91"/>
      <c r="S147" s="90"/>
    </row>
    <row r="148" spans="2:19" s="52" customFormat="1" x14ac:dyDescent="0.2">
      <c r="B148" s="57" t="s">
        <v>167</v>
      </c>
      <c r="C148" s="91"/>
      <c r="F148" s="91"/>
      <c r="G148" s="91"/>
      <c r="S148" s="90"/>
    </row>
    <row r="149" spans="2:19" x14ac:dyDescent="0.2">
      <c r="B149" s="93" t="s">
        <v>184</v>
      </c>
      <c r="C149" s="91"/>
      <c r="F149" s="91"/>
      <c r="G149" s="91"/>
    </row>
    <row r="150" spans="2:19" x14ac:dyDescent="0.2">
      <c r="B150" s="57" t="s">
        <v>165</v>
      </c>
      <c r="C150" s="91"/>
      <c r="F150" s="91"/>
      <c r="G150" s="91"/>
    </row>
    <row r="151" spans="2:19" x14ac:dyDescent="0.2">
      <c r="B151" s="57" t="s">
        <v>170</v>
      </c>
      <c r="C151" s="91"/>
      <c r="F151" s="91"/>
      <c r="G151" s="91"/>
    </row>
    <row r="152" spans="2:19" x14ac:dyDescent="0.2">
      <c r="B152" s="57" t="s">
        <v>173</v>
      </c>
      <c r="C152" s="91"/>
      <c r="F152" s="91"/>
      <c r="G152" s="91"/>
    </row>
    <row r="153" spans="2:19" x14ac:dyDescent="0.2">
      <c r="B153" s="57" t="s">
        <v>171</v>
      </c>
      <c r="C153" s="91"/>
      <c r="F153" s="91"/>
      <c r="G153" s="91"/>
    </row>
    <row r="154" spans="2:19" x14ac:dyDescent="0.2">
      <c r="B154" s="57" t="s">
        <v>168</v>
      </c>
      <c r="C154" s="91"/>
      <c r="F154" s="91"/>
      <c r="G154" s="91"/>
    </row>
    <row r="155" spans="2:19" x14ac:dyDescent="0.2">
      <c r="B155" s="57" t="s">
        <v>161</v>
      </c>
      <c r="C155" s="91"/>
      <c r="F155" s="91"/>
      <c r="G155" s="91"/>
    </row>
    <row r="156" spans="2:19" x14ac:dyDescent="0.2">
      <c r="B156" s="57" t="s">
        <v>169</v>
      </c>
      <c r="C156" s="91"/>
    </row>
    <row r="157" spans="2:19" x14ac:dyDescent="0.2">
      <c r="B157" s="57" t="s">
        <v>162</v>
      </c>
      <c r="C157" s="91"/>
    </row>
    <row r="158" spans="2:19" x14ac:dyDescent="0.2">
      <c r="B158" s="57" t="s">
        <v>164</v>
      </c>
      <c r="C158" s="91"/>
    </row>
    <row r="159" spans="2:19" x14ac:dyDescent="0.2">
      <c r="B159" s="57" t="s">
        <v>46</v>
      </c>
      <c r="C159" s="91"/>
    </row>
    <row r="160" spans="2:19" x14ac:dyDescent="0.2">
      <c r="B160" s="57" t="s">
        <v>54</v>
      </c>
      <c r="C160" s="91"/>
    </row>
    <row r="161" spans="2:3" x14ac:dyDescent="0.2">
      <c r="B161" s="57" t="s">
        <v>45</v>
      </c>
      <c r="C161" s="91"/>
    </row>
    <row r="162" spans="2:3" x14ac:dyDescent="0.2">
      <c r="B162" s="57" t="s">
        <v>47</v>
      </c>
      <c r="C162" s="91"/>
    </row>
    <row r="163" spans="2:3" x14ac:dyDescent="0.2">
      <c r="B163" s="57" t="s">
        <v>113</v>
      </c>
      <c r="C163" s="91"/>
    </row>
    <row r="164" spans="2:3" x14ac:dyDescent="0.2">
      <c r="B164" s="57" t="s">
        <v>111</v>
      </c>
      <c r="C164" s="91"/>
    </row>
    <row r="165" spans="2:3" x14ac:dyDescent="0.2">
      <c r="B165" s="57" t="s">
        <v>40</v>
      </c>
      <c r="C165" s="91"/>
    </row>
    <row r="166" spans="2:3" x14ac:dyDescent="0.2">
      <c r="B166" s="57" t="s">
        <v>110</v>
      </c>
    </row>
    <row r="167" spans="2:3" x14ac:dyDescent="0.2">
      <c r="B167" s="50"/>
    </row>
    <row r="168" spans="2:3" x14ac:dyDescent="0.2">
      <c r="B168" s="50"/>
    </row>
    <row r="169" spans="2:3" x14ac:dyDescent="0.2">
      <c r="B169" s="50"/>
    </row>
    <row r="170" spans="2:3" x14ac:dyDescent="0.2">
      <c r="B170" s="50" t="s">
        <v>185</v>
      </c>
    </row>
    <row r="171" spans="2:3" x14ac:dyDescent="0.2">
      <c r="B171" s="56" t="s">
        <v>66</v>
      </c>
    </row>
    <row r="172" spans="2:3" x14ac:dyDescent="0.2">
      <c r="B172" s="56" t="s">
        <v>85</v>
      </c>
    </row>
    <row r="173" spans="2:3" x14ac:dyDescent="0.2">
      <c r="B173" s="50"/>
    </row>
    <row r="174" spans="2:3" x14ac:dyDescent="0.2">
      <c r="B174" s="58"/>
    </row>
    <row r="175" spans="2:3" x14ac:dyDescent="0.2">
      <c r="B175" s="58"/>
    </row>
    <row r="176" spans="2:3" x14ac:dyDescent="0.2">
      <c r="B176" s="61"/>
    </row>
    <row r="177" spans="2:2" x14ac:dyDescent="0.2">
      <c r="B177" s="61"/>
    </row>
    <row r="178" spans="2:2" x14ac:dyDescent="0.2">
      <c r="B178" s="61"/>
    </row>
    <row r="179" spans="2:2" x14ac:dyDescent="0.2">
      <c r="B179" s="61"/>
    </row>
    <row r="180" spans="2:2" x14ac:dyDescent="0.2">
      <c r="B180" s="61"/>
    </row>
  </sheetData>
  <sheetProtection formatCells="0" formatColumns="0" formatRows="0" insertRows="0"/>
  <mergeCells count="78">
    <mergeCell ref="C76:P76"/>
    <mergeCell ref="C77:P77"/>
    <mergeCell ref="C78:P78"/>
    <mergeCell ref="B52:P67"/>
    <mergeCell ref="A68:Q68"/>
    <mergeCell ref="B69:B76"/>
    <mergeCell ref="C69:P69"/>
    <mergeCell ref="C70:P70"/>
    <mergeCell ref="C71:P71"/>
    <mergeCell ref="C72:P72"/>
    <mergeCell ref="C73:P73"/>
    <mergeCell ref="C74:P74"/>
    <mergeCell ref="C75:P75"/>
    <mergeCell ref="B51:P5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49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F49">
    <cfRule type="cellIs" dxfId="342" priority="17" stopIfTrue="1" operator="equal">
      <formula>"0"</formula>
    </cfRule>
    <cfRule type="cellIs" dxfId="341" priority="18" stopIfTrue="1" operator="lessThanOrEqual">
      <formula>$S$5</formula>
    </cfRule>
    <cfRule type="cellIs" dxfId="340" priority="19" stopIfTrue="1" operator="greaterThanOrEqual">
      <formula>$S$2</formula>
    </cfRule>
    <cfRule type="cellIs" dxfId="339" priority="20" stopIfTrue="1" operator="between">
      <formula>$S$4</formula>
      <formula>$S$3</formula>
    </cfRule>
  </conditionalFormatting>
  <conditionalFormatting sqref="I49">
    <cfRule type="cellIs" dxfId="338" priority="13" stopIfTrue="1" operator="equal">
      <formula>"0"</formula>
    </cfRule>
    <cfRule type="cellIs" dxfId="337" priority="14" stopIfTrue="1" operator="lessThanOrEqual">
      <formula>$S$5</formula>
    </cfRule>
    <cfRule type="cellIs" dxfId="336" priority="15" stopIfTrue="1" operator="greaterThanOrEqual">
      <formula>$S$2</formula>
    </cfRule>
    <cfRule type="cellIs" dxfId="335" priority="16" stopIfTrue="1" operator="between">
      <formula>$S$4</formula>
      <formula>$S$3</formula>
    </cfRule>
  </conditionalFormatting>
  <conditionalFormatting sqref="L49">
    <cfRule type="cellIs" dxfId="334" priority="9" stopIfTrue="1" operator="equal">
      <formula>"0"</formula>
    </cfRule>
    <cfRule type="cellIs" dxfId="333" priority="10" stopIfTrue="1" operator="lessThanOrEqual">
      <formula>$S$5</formula>
    </cfRule>
    <cfRule type="cellIs" dxfId="332" priority="11" stopIfTrue="1" operator="greaterThanOrEqual">
      <formula>$S$2</formula>
    </cfRule>
    <cfRule type="cellIs" dxfId="331" priority="12" stopIfTrue="1" operator="between">
      <formula>$S$4</formula>
      <formula>$S$3</formula>
    </cfRule>
  </conditionalFormatting>
  <conditionalFormatting sqref="O49">
    <cfRule type="cellIs" dxfId="330" priority="5" stopIfTrue="1" operator="equal">
      <formula>"0"</formula>
    </cfRule>
    <cfRule type="cellIs" dxfId="329" priority="6" stopIfTrue="1" operator="lessThanOrEqual">
      <formula>$S$5</formula>
    </cfRule>
    <cfRule type="cellIs" dxfId="328" priority="7" stopIfTrue="1" operator="greaterThanOrEqual">
      <formula>$S$2</formula>
    </cfRule>
    <cfRule type="cellIs" dxfId="327" priority="8" stopIfTrue="1" operator="between">
      <formula>$S$4</formula>
      <formula>$S$3</formula>
    </cfRule>
  </conditionalFormatting>
  <conditionalFormatting sqref="P49">
    <cfRule type="cellIs" dxfId="326" priority="1" stopIfTrue="1" operator="equal">
      <formula>"0"</formula>
    </cfRule>
    <cfRule type="cellIs" dxfId="325" priority="2" stopIfTrue="1" operator="lessThanOrEqual">
      <formula>$S$5</formula>
    </cfRule>
    <cfRule type="cellIs" dxfId="324" priority="3" stopIfTrue="1" operator="greaterThanOrEqual">
      <formula>$S$2</formula>
    </cfRule>
    <cfRule type="cellIs" dxfId="323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>
      <formula1>$B$129:$B$133</formula1>
    </dataValidation>
    <dataValidation type="list" allowBlank="1" showInputMessage="1" showErrorMessage="1" sqref="C32:P32 C36:P36 C34:P34">
      <formula1>$Q$103:$Q$108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C12:P12">
      <formula1>$B$140:$B$166</formula1>
    </dataValidation>
    <dataValidation type="list" allowBlank="1" showInputMessage="1" showErrorMessage="1" sqref="C78:P78">
      <formula1>$B$171:$B$172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X146"/>
  <sheetViews>
    <sheetView tabSelected="1" topLeftCell="A19" zoomScaleNormal="100" workbookViewId="0">
      <selection activeCell="M22" sqref="M22:O23"/>
    </sheetView>
  </sheetViews>
  <sheetFormatPr baseColWidth="10" defaultColWidth="11.42578125" defaultRowHeight="30" customHeight="1" x14ac:dyDescent="0.2"/>
  <cols>
    <col min="1" max="1" width="24.7109375" style="173" customWidth="1"/>
    <col min="2" max="2" width="26.28515625" style="140" customWidth="1"/>
    <col min="3" max="3" width="8.5703125" style="174" customWidth="1"/>
    <col min="4" max="4" width="8" style="174" bestFit="1" customWidth="1"/>
    <col min="5" max="5" width="8.42578125" style="174" customWidth="1"/>
    <col min="6" max="6" width="8" style="174" bestFit="1" customWidth="1"/>
    <col min="7" max="7" width="6.85546875" style="174" customWidth="1"/>
    <col min="8" max="8" width="8" style="174" bestFit="1" customWidth="1"/>
    <col min="9" max="9" width="7.5703125" style="174" customWidth="1"/>
    <col min="10" max="10" width="8" style="174" bestFit="1" customWidth="1"/>
    <col min="11" max="11" width="7.28515625" style="174" customWidth="1"/>
    <col min="12" max="12" width="8" style="174" bestFit="1" customWidth="1"/>
    <col min="13" max="13" width="2.28515625" style="174" customWidth="1"/>
    <col min="14" max="14" width="10.7109375" style="174" customWidth="1"/>
    <col min="15" max="15" width="29.28515625" style="174" customWidth="1"/>
    <col min="16" max="18" width="11.42578125" style="135"/>
    <col min="19" max="19" width="11.42578125" style="136" hidden="1" customWidth="1"/>
    <col min="20" max="20" width="11.42578125" style="135"/>
    <col min="21" max="16384" width="11.42578125" style="140"/>
  </cols>
  <sheetData>
    <row r="1" spans="1:24" ht="30" customHeight="1" x14ac:dyDescent="0.2">
      <c r="A1" s="485"/>
      <c r="B1" s="486" t="s">
        <v>56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  <c r="N1" s="489" t="s">
        <v>57</v>
      </c>
      <c r="O1" s="490"/>
      <c r="P1" s="134"/>
      <c r="Q1" s="134"/>
      <c r="T1" s="134"/>
      <c r="U1" s="137"/>
      <c r="V1" s="137"/>
      <c r="W1" s="138"/>
      <c r="X1" s="139"/>
    </row>
    <row r="2" spans="1:24" s="147" customFormat="1" ht="30" customHeight="1" x14ac:dyDescent="0.2">
      <c r="A2" s="485"/>
      <c r="B2" s="486" t="s">
        <v>87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89" t="s">
        <v>200</v>
      </c>
      <c r="O2" s="490"/>
      <c r="P2" s="141"/>
      <c r="Q2" s="141"/>
      <c r="R2" s="142"/>
      <c r="S2" s="143">
        <v>0.8</v>
      </c>
      <c r="T2" s="141"/>
      <c r="U2" s="144"/>
      <c r="V2" s="144"/>
      <c r="W2" s="145"/>
      <c r="X2" s="146"/>
    </row>
    <row r="3" spans="1:24" s="147" customFormat="1" ht="30" customHeight="1" x14ac:dyDescent="0.2">
      <c r="A3" s="485"/>
      <c r="B3" s="486" t="s">
        <v>89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8"/>
      <c r="N3" s="489" t="s">
        <v>224</v>
      </c>
      <c r="O3" s="490"/>
      <c r="P3" s="141"/>
      <c r="Q3" s="141"/>
      <c r="R3" s="142"/>
      <c r="S3" s="143">
        <v>0.79998999999999998</v>
      </c>
      <c r="T3" s="141"/>
      <c r="U3" s="144"/>
      <c r="V3" s="144"/>
      <c r="W3" s="145"/>
      <c r="X3" s="146"/>
    </row>
    <row r="4" spans="1:24" s="147" customFormat="1" ht="30" customHeight="1" x14ac:dyDescent="0.2">
      <c r="A4" s="485"/>
      <c r="B4" s="486" t="s">
        <v>91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490" t="s">
        <v>225</v>
      </c>
      <c r="O4" s="490"/>
      <c r="P4" s="148"/>
      <c r="Q4" s="148"/>
      <c r="R4" s="142"/>
      <c r="S4" s="143">
        <v>0.65</v>
      </c>
      <c r="T4" s="148"/>
      <c r="U4" s="149"/>
      <c r="V4" s="149"/>
      <c r="W4" s="145"/>
      <c r="X4" s="146"/>
    </row>
    <row r="5" spans="1:24" s="147" customFormat="1" ht="12" x14ac:dyDescent="0.2">
      <c r="A5" s="150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48"/>
      <c r="Q5" s="148"/>
      <c r="R5" s="142"/>
      <c r="S5" s="143">
        <v>0.64999899999999999</v>
      </c>
      <c r="T5" s="148"/>
      <c r="U5" s="149"/>
      <c r="V5" s="149"/>
      <c r="W5" s="145"/>
      <c r="X5" s="146"/>
    </row>
    <row r="6" spans="1:24" s="147" customFormat="1" ht="13.5" customHeight="1" x14ac:dyDescent="0.2">
      <c r="A6" s="154" t="s">
        <v>0</v>
      </c>
      <c r="B6" s="194" t="s">
        <v>271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42"/>
      <c r="Q6" s="142"/>
      <c r="R6" s="142"/>
      <c r="S6" s="143"/>
      <c r="T6" s="142"/>
    </row>
    <row r="7" spans="1:24" s="147" customFormat="1" ht="11.25" customHeight="1" x14ac:dyDescent="0.2">
      <c r="A7" s="156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42"/>
      <c r="Q7" s="142"/>
      <c r="R7" s="142"/>
      <c r="S7" s="143"/>
      <c r="T7" s="142"/>
    </row>
    <row r="8" spans="1:24" s="159" customFormat="1" ht="30" customHeight="1" x14ac:dyDescent="0.2">
      <c r="A8" s="492" t="s">
        <v>263</v>
      </c>
      <c r="B8" s="492" t="s">
        <v>226</v>
      </c>
      <c r="C8" s="493" t="s">
        <v>192</v>
      </c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158"/>
      <c r="Q8" s="158"/>
      <c r="R8" s="158"/>
      <c r="S8" s="136"/>
      <c r="T8" s="158"/>
    </row>
    <row r="9" spans="1:24" s="162" customFormat="1" ht="30" customHeight="1" x14ac:dyDescent="0.2">
      <c r="A9" s="492"/>
      <c r="B9" s="492"/>
      <c r="C9" s="160" t="s">
        <v>227</v>
      </c>
      <c r="D9" s="160" t="s">
        <v>93</v>
      </c>
      <c r="E9" s="160" t="s">
        <v>228</v>
      </c>
      <c r="F9" s="160" t="s">
        <v>93</v>
      </c>
      <c r="G9" s="160" t="s">
        <v>229</v>
      </c>
      <c r="H9" s="160" t="s">
        <v>93</v>
      </c>
      <c r="I9" s="160" t="s">
        <v>230</v>
      </c>
      <c r="J9" s="160" t="s">
        <v>93</v>
      </c>
      <c r="K9" s="160" t="s">
        <v>24</v>
      </c>
      <c r="L9" s="160" t="s">
        <v>93</v>
      </c>
      <c r="M9" s="494" t="s">
        <v>94</v>
      </c>
      <c r="N9" s="494"/>
      <c r="O9" s="494"/>
      <c r="P9" s="161"/>
      <c r="Q9" s="161"/>
      <c r="R9" s="161"/>
      <c r="S9" s="136"/>
      <c r="T9" s="161"/>
    </row>
    <row r="10" spans="1:24" s="147" customFormat="1" ht="51.75" customHeight="1" x14ac:dyDescent="0.2">
      <c r="A10" s="502" t="s">
        <v>231</v>
      </c>
      <c r="B10" s="163" t="s">
        <v>219</v>
      </c>
      <c r="C10" s="164">
        <f>C12+C14+C16+C18+C20+C22+C24</f>
        <v>179</v>
      </c>
      <c r="D10" s="498">
        <f>+C10/C11</f>
        <v>1.084848484848485</v>
      </c>
      <c r="E10" s="164">
        <f>E12+E14+E16+E18+E20+E22+E24</f>
        <v>204</v>
      </c>
      <c r="F10" s="498">
        <f>+E10/E11</f>
        <v>0.99029126213592233</v>
      </c>
      <c r="G10" s="164">
        <f>G12+G14+G16+G18+G20+G22+G24</f>
        <v>252</v>
      </c>
      <c r="H10" s="498">
        <f>+G10/G11</f>
        <v>1.037037037037037</v>
      </c>
      <c r="I10" s="164">
        <f>I12+I14+I16+I18+I20+I22+I24</f>
        <v>132</v>
      </c>
      <c r="J10" s="498">
        <f>+I10/I11</f>
        <v>0.84615384615384615</v>
      </c>
      <c r="K10" s="164">
        <f>+C10+E10+G10+I10</f>
        <v>767</v>
      </c>
      <c r="L10" s="498">
        <f>+K10/K11</f>
        <v>0.99610389610389616</v>
      </c>
      <c r="M10" s="499"/>
      <c r="N10" s="499"/>
      <c r="O10" s="499"/>
      <c r="P10" s="142"/>
      <c r="Q10" s="142"/>
      <c r="R10" s="142"/>
      <c r="S10" s="136"/>
      <c r="T10" s="142"/>
    </row>
    <row r="11" spans="1:24" s="147" customFormat="1" ht="50.25" customHeight="1" x14ac:dyDescent="0.2">
      <c r="A11" s="502"/>
      <c r="B11" s="163" t="s">
        <v>240</v>
      </c>
      <c r="C11" s="164">
        <f>C13+C15+C17+C19+C21+C23+C25</f>
        <v>165</v>
      </c>
      <c r="D11" s="498"/>
      <c r="E11" s="164">
        <f>E13+E15+E17+E19+E21+E23+E25</f>
        <v>206</v>
      </c>
      <c r="F11" s="498"/>
      <c r="G11" s="164">
        <f>G13+G15+G17+G19+G21+G23+G25</f>
        <v>243</v>
      </c>
      <c r="H11" s="498"/>
      <c r="I11" s="164">
        <f>I13+I15+I17+I19+I21+I23+I25</f>
        <v>156</v>
      </c>
      <c r="J11" s="498"/>
      <c r="K11" s="164">
        <f>+C11+E11+G11+I11</f>
        <v>770</v>
      </c>
      <c r="L11" s="498"/>
      <c r="M11" s="499"/>
      <c r="N11" s="499"/>
      <c r="O11" s="499"/>
      <c r="P11" s="142"/>
      <c r="Q11" s="142"/>
      <c r="R11" s="142"/>
      <c r="S11" s="136"/>
      <c r="T11" s="142"/>
    </row>
    <row r="12" spans="1:24" s="147" customFormat="1" ht="57" customHeight="1" x14ac:dyDescent="0.2">
      <c r="A12" s="500" t="s">
        <v>239</v>
      </c>
      <c r="B12" s="163" t="s">
        <v>219</v>
      </c>
      <c r="C12" s="165">
        <v>85</v>
      </c>
      <c r="D12" s="498">
        <f>+C12/C13</f>
        <v>1.2318840579710144</v>
      </c>
      <c r="E12" s="165">
        <v>93</v>
      </c>
      <c r="F12" s="498">
        <f>+E12/E13</f>
        <v>0.98936170212765961</v>
      </c>
      <c r="G12" s="165">
        <v>125</v>
      </c>
      <c r="H12" s="498">
        <f>+G12/G13</f>
        <v>1.0775862068965518</v>
      </c>
      <c r="I12" s="165"/>
      <c r="J12" s="498" t="e">
        <f>+I12/I13</f>
        <v>#DIV/0!</v>
      </c>
      <c r="K12" s="166">
        <f>C12+E12+G12+I12</f>
        <v>303</v>
      </c>
      <c r="L12" s="498">
        <f>+K12/K13</f>
        <v>1.086021505376344</v>
      </c>
      <c r="M12" s="501" t="s">
        <v>286</v>
      </c>
      <c r="N12" s="501"/>
      <c r="O12" s="501"/>
      <c r="P12" s="142"/>
      <c r="Q12" s="142"/>
      <c r="R12" s="142"/>
      <c r="S12" s="136"/>
      <c r="T12" s="142"/>
    </row>
    <row r="13" spans="1:24" s="147" customFormat="1" ht="59.25" customHeight="1" x14ac:dyDescent="0.2">
      <c r="A13" s="500"/>
      <c r="B13" s="163" t="s">
        <v>240</v>
      </c>
      <c r="C13" s="165">
        <v>69</v>
      </c>
      <c r="D13" s="498"/>
      <c r="E13" s="165">
        <v>94</v>
      </c>
      <c r="F13" s="498"/>
      <c r="G13" s="165">
        <v>116</v>
      </c>
      <c r="H13" s="498"/>
      <c r="I13" s="165"/>
      <c r="J13" s="498"/>
      <c r="K13" s="166">
        <f>C13+E13+G13+I13</f>
        <v>279</v>
      </c>
      <c r="L13" s="498"/>
      <c r="M13" s="501"/>
      <c r="N13" s="501"/>
      <c r="O13" s="501"/>
      <c r="P13" s="142"/>
      <c r="Q13" s="142"/>
      <c r="R13" s="142"/>
      <c r="S13" s="136"/>
      <c r="T13" s="142"/>
    </row>
    <row r="14" spans="1:24" s="147" customFormat="1" ht="77.25" customHeight="1" x14ac:dyDescent="0.2">
      <c r="A14" s="503" t="s">
        <v>233</v>
      </c>
      <c r="B14" s="175" t="s">
        <v>219</v>
      </c>
      <c r="C14" s="176">
        <v>20</v>
      </c>
      <c r="D14" s="495">
        <f t="shared" ref="D14:F14" si="0">+C14/C15</f>
        <v>0.90909090909090906</v>
      </c>
      <c r="E14" s="176">
        <v>27</v>
      </c>
      <c r="F14" s="495">
        <f t="shared" si="0"/>
        <v>1</v>
      </c>
      <c r="G14" s="177">
        <v>30</v>
      </c>
      <c r="H14" s="495">
        <f t="shared" ref="H14:J14" si="1">+G14/G15</f>
        <v>1</v>
      </c>
      <c r="I14" s="177">
        <v>33</v>
      </c>
      <c r="J14" s="495">
        <f t="shared" si="1"/>
        <v>0.7021276595744681</v>
      </c>
      <c r="K14" s="176">
        <f>C14+E14+G14+I14</f>
        <v>110</v>
      </c>
      <c r="L14" s="495">
        <f t="shared" ref="L14" si="2">+K14/K15</f>
        <v>0.87301587301587302</v>
      </c>
      <c r="M14" s="496" t="s">
        <v>317</v>
      </c>
      <c r="N14" s="497"/>
      <c r="O14" s="497"/>
      <c r="P14" s="142"/>
      <c r="Q14" s="142"/>
      <c r="R14" s="142"/>
      <c r="S14" s="169"/>
      <c r="T14" s="142"/>
    </row>
    <row r="15" spans="1:24" s="147" customFormat="1" ht="78.75" customHeight="1" x14ac:dyDescent="0.2">
      <c r="A15" s="503"/>
      <c r="B15" s="175" t="s">
        <v>240</v>
      </c>
      <c r="C15" s="176">
        <v>22</v>
      </c>
      <c r="D15" s="495"/>
      <c r="E15" s="176">
        <v>27</v>
      </c>
      <c r="F15" s="495"/>
      <c r="G15" s="177">
        <v>30</v>
      </c>
      <c r="H15" s="495"/>
      <c r="I15" s="177">
        <v>47</v>
      </c>
      <c r="J15" s="495"/>
      <c r="K15" s="176">
        <f>C15+E15+G15+I15</f>
        <v>126</v>
      </c>
      <c r="L15" s="495"/>
      <c r="M15" s="497"/>
      <c r="N15" s="497"/>
      <c r="O15" s="497"/>
      <c r="P15" s="142"/>
      <c r="Q15" s="142"/>
      <c r="R15" s="142"/>
      <c r="S15" s="169"/>
      <c r="T15" s="142"/>
    </row>
    <row r="16" spans="1:24" ht="43.5" customHeight="1" x14ac:dyDescent="0.2">
      <c r="A16" s="506" t="s">
        <v>234</v>
      </c>
      <c r="B16" s="163" t="s">
        <v>219</v>
      </c>
      <c r="C16" s="165">
        <v>7</v>
      </c>
      <c r="D16" s="498">
        <f t="shared" ref="D16:F16" si="3">+C16/C17</f>
        <v>1</v>
      </c>
      <c r="E16" s="165">
        <v>3</v>
      </c>
      <c r="F16" s="498">
        <f t="shared" si="3"/>
        <v>0.75</v>
      </c>
      <c r="G16" s="165">
        <v>5</v>
      </c>
      <c r="H16" s="498">
        <f t="shared" ref="H16:J16" si="4">+G16/G17</f>
        <v>1</v>
      </c>
      <c r="I16" s="165">
        <v>6</v>
      </c>
      <c r="J16" s="507">
        <f t="shared" si="4"/>
        <v>0.75</v>
      </c>
      <c r="K16" s="166">
        <f>+I16+G16+E16+C16</f>
        <v>21</v>
      </c>
      <c r="L16" s="498">
        <f t="shared" ref="L16" si="5">+K16/K17</f>
        <v>0.875</v>
      </c>
      <c r="M16" s="504" t="s">
        <v>318</v>
      </c>
      <c r="N16" s="504"/>
      <c r="O16" s="504"/>
    </row>
    <row r="17" spans="1:15" ht="107.25" customHeight="1" x14ac:dyDescent="0.2">
      <c r="A17" s="506"/>
      <c r="B17" s="163" t="s">
        <v>240</v>
      </c>
      <c r="C17" s="165">
        <v>7</v>
      </c>
      <c r="D17" s="498"/>
      <c r="E17" s="165">
        <v>4</v>
      </c>
      <c r="F17" s="498"/>
      <c r="G17" s="165">
        <v>5</v>
      </c>
      <c r="H17" s="498"/>
      <c r="I17" s="165">
        <v>8</v>
      </c>
      <c r="J17" s="507"/>
      <c r="K17" s="166">
        <f>+I17+G17+E17+C17</f>
        <v>24</v>
      </c>
      <c r="L17" s="498"/>
      <c r="M17" s="504"/>
      <c r="N17" s="504"/>
      <c r="O17" s="504"/>
    </row>
    <row r="18" spans="1:15" ht="83.25" customHeight="1" x14ac:dyDescent="0.2">
      <c r="A18" s="500" t="s">
        <v>235</v>
      </c>
      <c r="B18" s="163" t="s">
        <v>219</v>
      </c>
      <c r="C18" s="165">
        <v>27</v>
      </c>
      <c r="D18" s="498">
        <f t="shared" ref="D18:F18" si="6">+C18/C19</f>
        <v>1</v>
      </c>
      <c r="E18" s="170">
        <v>32</v>
      </c>
      <c r="F18" s="498">
        <f t="shared" si="6"/>
        <v>1</v>
      </c>
      <c r="G18" s="165">
        <v>29</v>
      </c>
      <c r="H18" s="498">
        <f t="shared" ref="H18:J18" si="7">+G18/G19</f>
        <v>1</v>
      </c>
      <c r="I18" s="165">
        <v>58</v>
      </c>
      <c r="J18" s="498">
        <f t="shared" si="7"/>
        <v>0.87878787878787878</v>
      </c>
      <c r="K18" s="166">
        <f>+I18+G18+E18+C18</f>
        <v>146</v>
      </c>
      <c r="L18" s="498">
        <f t="shared" ref="L18" si="8">+K18/K19</f>
        <v>0.94805194805194803</v>
      </c>
      <c r="M18" s="505" t="s">
        <v>301</v>
      </c>
      <c r="N18" s="505"/>
      <c r="O18" s="505"/>
    </row>
    <row r="19" spans="1:15" ht="58.5" customHeight="1" x14ac:dyDescent="0.2">
      <c r="A19" s="500"/>
      <c r="B19" s="163" t="s">
        <v>240</v>
      </c>
      <c r="C19" s="165">
        <v>27</v>
      </c>
      <c r="D19" s="498"/>
      <c r="E19" s="170">
        <v>32</v>
      </c>
      <c r="F19" s="498"/>
      <c r="G19" s="165">
        <v>29</v>
      </c>
      <c r="H19" s="498"/>
      <c r="I19" s="165">
        <v>66</v>
      </c>
      <c r="J19" s="498"/>
      <c r="K19" s="166">
        <f>+I19+G19+E19+C19</f>
        <v>154</v>
      </c>
      <c r="L19" s="498"/>
      <c r="M19" s="505"/>
      <c r="N19" s="505"/>
      <c r="O19" s="505"/>
    </row>
    <row r="20" spans="1:15" ht="71.25" customHeight="1" x14ac:dyDescent="0.2">
      <c r="A20" s="506" t="s">
        <v>236</v>
      </c>
      <c r="B20" s="163" t="s">
        <v>219</v>
      </c>
      <c r="C20" s="165">
        <v>19</v>
      </c>
      <c r="D20" s="498">
        <f t="shared" ref="D20:F20" si="9">+C20/C21</f>
        <v>1</v>
      </c>
      <c r="E20" s="170">
        <v>29</v>
      </c>
      <c r="F20" s="498">
        <f t="shared" si="9"/>
        <v>1</v>
      </c>
      <c r="G20" s="165">
        <v>21</v>
      </c>
      <c r="H20" s="498">
        <f t="shared" ref="H20:J20" si="10">+G20/G21</f>
        <v>1</v>
      </c>
      <c r="I20" s="165"/>
      <c r="J20" s="498" t="e">
        <f t="shared" si="10"/>
        <v>#DIV/0!</v>
      </c>
      <c r="K20" s="166">
        <f>C20+E20+G20+I20</f>
        <v>69</v>
      </c>
      <c r="L20" s="498">
        <f>+K20/K21</f>
        <v>1</v>
      </c>
      <c r="M20" s="505" t="s">
        <v>285</v>
      </c>
      <c r="N20" s="505"/>
      <c r="O20" s="505"/>
    </row>
    <row r="21" spans="1:15" ht="75.75" customHeight="1" x14ac:dyDescent="0.2">
      <c r="A21" s="506"/>
      <c r="B21" s="163" t="s">
        <v>240</v>
      </c>
      <c r="C21" s="165">
        <v>19</v>
      </c>
      <c r="D21" s="498"/>
      <c r="E21" s="165">
        <v>29</v>
      </c>
      <c r="F21" s="498"/>
      <c r="G21" s="165">
        <v>21</v>
      </c>
      <c r="H21" s="498"/>
      <c r="I21" s="165"/>
      <c r="J21" s="498"/>
      <c r="K21" s="166">
        <f>C21+E21+G21+I21</f>
        <v>69</v>
      </c>
      <c r="L21" s="498"/>
      <c r="M21" s="505"/>
      <c r="N21" s="505"/>
      <c r="O21" s="505"/>
    </row>
    <row r="22" spans="1:15" ht="46.5" customHeight="1" x14ac:dyDescent="0.2">
      <c r="A22" s="500" t="s">
        <v>237</v>
      </c>
      <c r="B22" s="163" t="s">
        <v>219</v>
      </c>
      <c r="C22" s="165">
        <v>13</v>
      </c>
      <c r="D22" s="498">
        <f t="shared" ref="D22" si="11">+C22/C23</f>
        <v>1</v>
      </c>
      <c r="E22" s="165">
        <v>16</v>
      </c>
      <c r="F22" s="498">
        <f>+E22/E23</f>
        <v>1</v>
      </c>
      <c r="G22" s="165">
        <v>35</v>
      </c>
      <c r="H22" s="498">
        <f t="shared" ref="H22:J22" si="12">+G22/G23</f>
        <v>1</v>
      </c>
      <c r="I22" s="165">
        <v>22</v>
      </c>
      <c r="J22" s="498">
        <f t="shared" si="12"/>
        <v>1</v>
      </c>
      <c r="K22" s="166"/>
      <c r="L22" s="498" t="e">
        <f>+K22/K23</f>
        <v>#DIV/0!</v>
      </c>
      <c r="M22" s="508" t="s">
        <v>321</v>
      </c>
      <c r="N22" s="505"/>
      <c r="O22" s="505"/>
    </row>
    <row r="23" spans="1:15" ht="88.5" customHeight="1" x14ac:dyDescent="0.2">
      <c r="A23" s="500"/>
      <c r="B23" s="163" t="s">
        <v>240</v>
      </c>
      <c r="C23" s="165">
        <v>13</v>
      </c>
      <c r="D23" s="498"/>
      <c r="E23" s="165">
        <v>16</v>
      </c>
      <c r="F23" s="498"/>
      <c r="G23" s="165">
        <v>35</v>
      </c>
      <c r="H23" s="498"/>
      <c r="I23" s="165">
        <v>22</v>
      </c>
      <c r="J23" s="498"/>
      <c r="K23" s="166"/>
      <c r="L23" s="498"/>
      <c r="M23" s="505"/>
      <c r="N23" s="505"/>
      <c r="O23" s="505"/>
    </row>
    <row r="24" spans="1:15" ht="63" customHeight="1" x14ac:dyDescent="0.2">
      <c r="A24" s="506" t="s">
        <v>238</v>
      </c>
      <c r="B24" s="163" t="s">
        <v>219</v>
      </c>
      <c r="C24" s="165">
        <v>8</v>
      </c>
      <c r="D24" s="498">
        <f t="shared" ref="D24:F24" si="13">+C24/C25</f>
        <v>1</v>
      </c>
      <c r="E24" s="172">
        <v>4</v>
      </c>
      <c r="F24" s="498">
        <f t="shared" si="13"/>
        <v>1</v>
      </c>
      <c r="G24" s="165">
        <v>7</v>
      </c>
      <c r="H24" s="498">
        <f t="shared" ref="H24:J24" si="14">+G24/G25</f>
        <v>1</v>
      </c>
      <c r="I24" s="165">
        <v>13</v>
      </c>
      <c r="J24" s="498">
        <f t="shared" si="14"/>
        <v>1</v>
      </c>
      <c r="K24" s="164">
        <f>+C24+E24+G24+I24</f>
        <v>32</v>
      </c>
      <c r="L24" s="498">
        <f>+K24/K25</f>
        <v>1</v>
      </c>
      <c r="M24" s="508" t="s">
        <v>303</v>
      </c>
      <c r="N24" s="505"/>
      <c r="O24" s="505"/>
    </row>
    <row r="25" spans="1:15" ht="87.75" customHeight="1" x14ac:dyDescent="0.2">
      <c r="A25" s="506"/>
      <c r="B25" s="163" t="s">
        <v>240</v>
      </c>
      <c r="C25" s="165">
        <v>8</v>
      </c>
      <c r="D25" s="498"/>
      <c r="E25" s="171">
        <v>4</v>
      </c>
      <c r="F25" s="498"/>
      <c r="G25" s="165">
        <v>7</v>
      </c>
      <c r="H25" s="498"/>
      <c r="I25" s="165">
        <v>13</v>
      </c>
      <c r="J25" s="498"/>
      <c r="K25" s="164">
        <f>+C25+E25+G25+I25</f>
        <v>32</v>
      </c>
      <c r="L25" s="498"/>
      <c r="M25" s="505"/>
      <c r="N25" s="505"/>
      <c r="O25" s="505"/>
    </row>
    <row r="26" spans="1:15" ht="30" customHeight="1" x14ac:dyDescent="0.2">
      <c r="L26" s="140"/>
      <c r="M26" s="140"/>
      <c r="N26" s="140"/>
      <c r="O26" s="140"/>
    </row>
    <row r="66" spans="19:19" ht="30" customHeight="1" x14ac:dyDescent="0.2">
      <c r="S66" s="169"/>
    </row>
    <row r="136" spans="19:19" ht="30" customHeight="1" x14ac:dyDescent="0.2">
      <c r="S136" s="155"/>
    </row>
    <row r="137" spans="19:19" ht="30" customHeight="1" x14ac:dyDescent="0.2">
      <c r="S137" s="155"/>
    </row>
    <row r="138" spans="19:19" ht="30" customHeight="1" x14ac:dyDescent="0.2">
      <c r="S138" s="155"/>
    </row>
    <row r="139" spans="19:19" ht="30" customHeight="1" x14ac:dyDescent="0.2">
      <c r="S139" s="155"/>
    </row>
    <row r="140" spans="19:19" ht="30" customHeight="1" x14ac:dyDescent="0.2">
      <c r="S140" s="155"/>
    </row>
    <row r="141" spans="19:19" ht="30" customHeight="1" x14ac:dyDescent="0.2">
      <c r="S141" s="155"/>
    </row>
    <row r="142" spans="19:19" ht="30" customHeight="1" x14ac:dyDescent="0.2">
      <c r="S142" s="155"/>
    </row>
    <row r="143" spans="19:19" ht="30" customHeight="1" x14ac:dyDescent="0.2">
      <c r="S143" s="155"/>
    </row>
    <row r="144" spans="19:19" ht="30" customHeight="1" x14ac:dyDescent="0.2">
      <c r="S144" s="155"/>
    </row>
    <row r="145" spans="19:19" ht="30" customHeight="1" x14ac:dyDescent="0.2">
      <c r="S145" s="155"/>
    </row>
    <row r="146" spans="19:19" ht="30" customHeight="1" x14ac:dyDescent="0.2">
      <c r="S146" s="155"/>
    </row>
  </sheetData>
  <mergeCells count="70">
    <mergeCell ref="M24:O25"/>
    <mergeCell ref="A24:A25"/>
    <mergeCell ref="D24:D25"/>
    <mergeCell ref="F24:F25"/>
    <mergeCell ref="H24:H25"/>
    <mergeCell ref="J24:J25"/>
    <mergeCell ref="L24:L25"/>
    <mergeCell ref="M20:O21"/>
    <mergeCell ref="A22:A23"/>
    <mergeCell ref="D22:D23"/>
    <mergeCell ref="F22:F23"/>
    <mergeCell ref="H22:H23"/>
    <mergeCell ref="J22:J23"/>
    <mergeCell ref="L22:L23"/>
    <mergeCell ref="M22:O23"/>
    <mergeCell ref="A20:A21"/>
    <mergeCell ref="D20:D21"/>
    <mergeCell ref="F20:F21"/>
    <mergeCell ref="H20:H21"/>
    <mergeCell ref="J20:J21"/>
    <mergeCell ref="L20:L21"/>
    <mergeCell ref="M16:O17"/>
    <mergeCell ref="A18:A19"/>
    <mergeCell ref="D18:D19"/>
    <mergeCell ref="F18:F19"/>
    <mergeCell ref="H18:H19"/>
    <mergeCell ref="J18:J19"/>
    <mergeCell ref="L18:L19"/>
    <mergeCell ref="M18:O19"/>
    <mergeCell ref="A16:A17"/>
    <mergeCell ref="D16:D17"/>
    <mergeCell ref="F16:F17"/>
    <mergeCell ref="H16:H17"/>
    <mergeCell ref="J16:J17"/>
    <mergeCell ref="L16:L17"/>
    <mergeCell ref="A14:A15"/>
    <mergeCell ref="D14:D15"/>
    <mergeCell ref="F14:F15"/>
    <mergeCell ref="H14:H15"/>
    <mergeCell ref="J14:J15"/>
    <mergeCell ref="L14:L15"/>
    <mergeCell ref="M14:O15"/>
    <mergeCell ref="L10:L11"/>
    <mergeCell ref="M10:O11"/>
    <mergeCell ref="A12:A13"/>
    <mergeCell ref="D12:D13"/>
    <mergeCell ref="F12:F13"/>
    <mergeCell ref="H12:H13"/>
    <mergeCell ref="J12:J13"/>
    <mergeCell ref="L12:L13"/>
    <mergeCell ref="M12:O13"/>
    <mergeCell ref="A10:A11"/>
    <mergeCell ref="D10:D11"/>
    <mergeCell ref="F10:F11"/>
    <mergeCell ref="H10:H11"/>
    <mergeCell ref="J10:J11"/>
    <mergeCell ref="C6:O6"/>
    <mergeCell ref="A8:A9"/>
    <mergeCell ref="B8:B9"/>
    <mergeCell ref="C8:O8"/>
    <mergeCell ref="M9:O9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 L14 L16 L18 L20 L22 L12">
    <cfRule type="cellIs" dxfId="322" priority="157" stopIfTrue="1" operator="equal">
      <formula>"0"</formula>
    </cfRule>
    <cfRule type="cellIs" dxfId="321" priority="158" stopIfTrue="1" operator="lessThanOrEqual">
      <formula>$S$5</formula>
    </cfRule>
    <cfRule type="cellIs" dxfId="320" priority="159" stopIfTrue="1" operator="greaterThanOrEqual">
      <formula>$S$2</formula>
    </cfRule>
    <cfRule type="cellIs" dxfId="319" priority="160" stopIfTrue="1" operator="between">
      <formula>$S$4</formula>
      <formula>$S$3</formula>
    </cfRule>
  </conditionalFormatting>
  <conditionalFormatting sqref="D10">
    <cfRule type="cellIs" dxfId="318" priority="153" stopIfTrue="1" operator="equal">
      <formula>"0"</formula>
    </cfRule>
    <cfRule type="cellIs" dxfId="317" priority="154" stopIfTrue="1" operator="lessThanOrEqual">
      <formula>$S$5</formula>
    </cfRule>
    <cfRule type="cellIs" dxfId="316" priority="155" stopIfTrue="1" operator="greaterThanOrEqual">
      <formula>$S$2</formula>
    </cfRule>
    <cfRule type="cellIs" dxfId="315" priority="156" stopIfTrue="1" operator="between">
      <formula>$S$4</formula>
      <formula>$S$3</formula>
    </cfRule>
  </conditionalFormatting>
  <conditionalFormatting sqref="D12 D14 D16 D18 D20 D22 D24">
    <cfRule type="cellIs" dxfId="314" priority="149" stopIfTrue="1" operator="equal">
      <formula>"0"</formula>
    </cfRule>
    <cfRule type="cellIs" dxfId="313" priority="150" stopIfTrue="1" operator="lessThanOrEqual">
      <formula>$S$5</formula>
    </cfRule>
    <cfRule type="cellIs" dxfId="312" priority="151" stopIfTrue="1" operator="greaterThanOrEqual">
      <formula>$S$2</formula>
    </cfRule>
    <cfRule type="cellIs" dxfId="311" priority="152" stopIfTrue="1" operator="between">
      <formula>$S$4</formula>
      <formula>$S$3</formula>
    </cfRule>
  </conditionalFormatting>
  <conditionalFormatting sqref="F24">
    <cfRule type="cellIs" dxfId="310" priority="105" stopIfTrue="1" operator="equal">
      <formula>"0"</formula>
    </cfRule>
    <cfRule type="cellIs" dxfId="309" priority="106" stopIfTrue="1" operator="lessThanOrEqual">
      <formula>$S$5</formula>
    </cfRule>
    <cfRule type="cellIs" dxfId="308" priority="107" stopIfTrue="1" operator="greaterThanOrEqual">
      <formula>$S$2</formula>
    </cfRule>
    <cfRule type="cellIs" dxfId="307" priority="108" stopIfTrue="1" operator="between">
      <formula>$S$4</formula>
      <formula>$S$3</formula>
    </cfRule>
  </conditionalFormatting>
  <conditionalFormatting sqref="F10">
    <cfRule type="cellIs" dxfId="306" priority="101" stopIfTrue="1" operator="equal">
      <formula>"0"</formula>
    </cfRule>
    <cfRule type="cellIs" dxfId="305" priority="102" stopIfTrue="1" operator="lessThanOrEqual">
      <formula>$S$5</formula>
    </cfRule>
    <cfRule type="cellIs" dxfId="304" priority="103" stopIfTrue="1" operator="greaterThanOrEqual">
      <formula>$S$2</formula>
    </cfRule>
    <cfRule type="cellIs" dxfId="303" priority="104" stopIfTrue="1" operator="between">
      <formula>$S$4</formula>
      <formula>$S$3</formula>
    </cfRule>
  </conditionalFormatting>
  <conditionalFormatting sqref="F12">
    <cfRule type="cellIs" dxfId="302" priority="129" stopIfTrue="1" operator="equal">
      <formula>"0"</formula>
    </cfRule>
    <cfRule type="cellIs" dxfId="301" priority="130" stopIfTrue="1" operator="lessThanOrEqual">
      <formula>$S$5</formula>
    </cfRule>
    <cfRule type="cellIs" dxfId="300" priority="131" stopIfTrue="1" operator="greaterThanOrEqual">
      <formula>$S$2</formula>
    </cfRule>
    <cfRule type="cellIs" dxfId="299" priority="132" stopIfTrue="1" operator="between">
      <formula>$S$4</formula>
      <formula>$S$3</formula>
    </cfRule>
  </conditionalFormatting>
  <conditionalFormatting sqref="F14">
    <cfRule type="cellIs" dxfId="298" priority="125" stopIfTrue="1" operator="equal">
      <formula>"0"</formula>
    </cfRule>
    <cfRule type="cellIs" dxfId="297" priority="126" stopIfTrue="1" operator="lessThanOrEqual">
      <formula>$S$5</formula>
    </cfRule>
    <cfRule type="cellIs" dxfId="296" priority="127" stopIfTrue="1" operator="greaterThanOrEqual">
      <formula>$S$2</formula>
    </cfRule>
    <cfRule type="cellIs" dxfId="295" priority="128" stopIfTrue="1" operator="between">
      <formula>$S$4</formula>
      <formula>$S$3</formula>
    </cfRule>
  </conditionalFormatting>
  <conditionalFormatting sqref="F16">
    <cfRule type="cellIs" dxfId="294" priority="121" stopIfTrue="1" operator="equal">
      <formula>"0"</formula>
    </cfRule>
    <cfRule type="cellIs" dxfId="293" priority="122" stopIfTrue="1" operator="lessThanOrEqual">
      <formula>$S$5</formula>
    </cfRule>
    <cfRule type="cellIs" dxfId="292" priority="123" stopIfTrue="1" operator="greaterThanOrEqual">
      <formula>$S$2</formula>
    </cfRule>
    <cfRule type="cellIs" dxfId="291" priority="124" stopIfTrue="1" operator="between">
      <formula>$S$4</formula>
      <formula>$S$3</formula>
    </cfRule>
  </conditionalFormatting>
  <conditionalFormatting sqref="F18">
    <cfRule type="cellIs" dxfId="290" priority="117" stopIfTrue="1" operator="equal">
      <formula>"0"</formula>
    </cfRule>
    <cfRule type="cellIs" dxfId="289" priority="118" stopIfTrue="1" operator="lessThanOrEqual">
      <formula>$S$5</formula>
    </cfRule>
    <cfRule type="cellIs" dxfId="288" priority="119" stopIfTrue="1" operator="greaterThanOrEqual">
      <formula>$S$2</formula>
    </cfRule>
    <cfRule type="cellIs" dxfId="287" priority="120" stopIfTrue="1" operator="between">
      <formula>$S$4</formula>
      <formula>$S$3</formula>
    </cfRule>
  </conditionalFormatting>
  <conditionalFormatting sqref="F20">
    <cfRule type="cellIs" dxfId="286" priority="113" stopIfTrue="1" operator="equal">
      <formula>"0"</formula>
    </cfRule>
    <cfRule type="cellIs" dxfId="285" priority="114" stopIfTrue="1" operator="lessThanOrEqual">
      <formula>$S$5</formula>
    </cfRule>
    <cfRule type="cellIs" dxfId="284" priority="115" stopIfTrue="1" operator="greaterThanOrEqual">
      <formula>$S$2</formula>
    </cfRule>
    <cfRule type="cellIs" dxfId="283" priority="116" stopIfTrue="1" operator="between">
      <formula>$S$4</formula>
      <formula>$S$3</formula>
    </cfRule>
  </conditionalFormatting>
  <conditionalFormatting sqref="H10">
    <cfRule type="cellIs" dxfId="282" priority="97" stopIfTrue="1" operator="equal">
      <formula>"0"</formula>
    </cfRule>
    <cfRule type="cellIs" dxfId="281" priority="98" stopIfTrue="1" operator="lessThanOrEqual">
      <formula>$S$5</formula>
    </cfRule>
    <cfRule type="cellIs" dxfId="280" priority="99" stopIfTrue="1" operator="greaterThanOrEqual">
      <formula>$S$2</formula>
    </cfRule>
    <cfRule type="cellIs" dxfId="279" priority="100" stopIfTrue="1" operator="between">
      <formula>$S$4</formula>
      <formula>$S$3</formula>
    </cfRule>
  </conditionalFormatting>
  <conditionalFormatting sqref="H12">
    <cfRule type="cellIs" dxfId="278" priority="93" stopIfTrue="1" operator="equal">
      <formula>"0"</formula>
    </cfRule>
    <cfRule type="cellIs" dxfId="277" priority="94" stopIfTrue="1" operator="lessThanOrEqual">
      <formula>$S$5</formula>
    </cfRule>
    <cfRule type="cellIs" dxfId="276" priority="95" stopIfTrue="1" operator="greaterThanOrEqual">
      <formula>$S$2</formula>
    </cfRule>
    <cfRule type="cellIs" dxfId="275" priority="96" stopIfTrue="1" operator="between">
      <formula>$S$4</formula>
      <formula>$S$3</formula>
    </cfRule>
  </conditionalFormatting>
  <conditionalFormatting sqref="H14">
    <cfRule type="cellIs" dxfId="274" priority="89" stopIfTrue="1" operator="equal">
      <formula>"0"</formula>
    </cfRule>
    <cfRule type="cellIs" dxfId="273" priority="90" stopIfTrue="1" operator="lessThanOrEqual">
      <formula>$S$5</formula>
    </cfRule>
    <cfRule type="cellIs" dxfId="272" priority="91" stopIfTrue="1" operator="greaterThanOrEqual">
      <formula>$S$2</formula>
    </cfRule>
    <cfRule type="cellIs" dxfId="271" priority="92" stopIfTrue="1" operator="between">
      <formula>$S$4</formula>
      <formula>$S$3</formula>
    </cfRule>
  </conditionalFormatting>
  <conditionalFormatting sqref="H16">
    <cfRule type="cellIs" dxfId="270" priority="85" stopIfTrue="1" operator="equal">
      <formula>"0"</formula>
    </cfRule>
    <cfRule type="cellIs" dxfId="269" priority="86" stopIfTrue="1" operator="lessThanOrEqual">
      <formula>$S$5</formula>
    </cfRule>
    <cfRule type="cellIs" dxfId="268" priority="87" stopIfTrue="1" operator="greaterThanOrEqual">
      <formula>$S$2</formula>
    </cfRule>
    <cfRule type="cellIs" dxfId="267" priority="88" stopIfTrue="1" operator="between">
      <formula>$S$4</formula>
      <formula>$S$3</formula>
    </cfRule>
  </conditionalFormatting>
  <conditionalFormatting sqref="H18">
    <cfRule type="cellIs" dxfId="266" priority="81" stopIfTrue="1" operator="equal">
      <formula>"0"</formula>
    </cfRule>
    <cfRule type="cellIs" dxfId="265" priority="82" stopIfTrue="1" operator="lessThanOrEqual">
      <formula>$S$5</formula>
    </cfRule>
    <cfRule type="cellIs" dxfId="264" priority="83" stopIfTrue="1" operator="greaterThanOrEqual">
      <formula>$S$2</formula>
    </cfRule>
    <cfRule type="cellIs" dxfId="263" priority="84" stopIfTrue="1" operator="between">
      <formula>$S$4</formula>
      <formula>$S$3</formula>
    </cfRule>
  </conditionalFormatting>
  <conditionalFormatting sqref="H20">
    <cfRule type="cellIs" dxfId="262" priority="77" stopIfTrue="1" operator="equal">
      <formula>"0"</formula>
    </cfRule>
    <cfRule type="cellIs" dxfId="261" priority="78" stopIfTrue="1" operator="lessThanOrEqual">
      <formula>$S$5</formula>
    </cfRule>
    <cfRule type="cellIs" dxfId="260" priority="79" stopIfTrue="1" operator="greaterThanOrEqual">
      <formula>$S$2</formula>
    </cfRule>
    <cfRule type="cellIs" dxfId="259" priority="80" stopIfTrue="1" operator="between">
      <formula>$S$4</formula>
      <formula>$S$3</formula>
    </cfRule>
  </conditionalFormatting>
  <conditionalFormatting sqref="H24">
    <cfRule type="cellIs" dxfId="258" priority="69" stopIfTrue="1" operator="equal">
      <formula>"0"</formula>
    </cfRule>
    <cfRule type="cellIs" dxfId="257" priority="70" stopIfTrue="1" operator="lessThanOrEqual">
      <formula>$S$5</formula>
    </cfRule>
    <cfRule type="cellIs" dxfId="256" priority="71" stopIfTrue="1" operator="greaterThanOrEqual">
      <formula>$S$2</formula>
    </cfRule>
    <cfRule type="cellIs" dxfId="255" priority="72" stopIfTrue="1" operator="between">
      <formula>$S$4</formula>
      <formula>$S$3</formula>
    </cfRule>
  </conditionalFormatting>
  <conditionalFormatting sqref="J10">
    <cfRule type="cellIs" dxfId="254" priority="65" stopIfTrue="1" operator="equal">
      <formula>"0"</formula>
    </cfRule>
    <cfRule type="cellIs" dxfId="253" priority="66" stopIfTrue="1" operator="lessThanOrEqual">
      <formula>$S$5</formula>
    </cfRule>
    <cfRule type="cellIs" dxfId="252" priority="67" stopIfTrue="1" operator="greaterThanOrEqual">
      <formula>$S$2</formula>
    </cfRule>
    <cfRule type="cellIs" dxfId="251" priority="68" stopIfTrue="1" operator="between">
      <formula>$S$4</formula>
      <formula>$S$3</formula>
    </cfRule>
  </conditionalFormatting>
  <conditionalFormatting sqref="J12">
    <cfRule type="cellIs" dxfId="250" priority="61" stopIfTrue="1" operator="equal">
      <formula>"0"</formula>
    </cfRule>
    <cfRule type="cellIs" dxfId="249" priority="62" stopIfTrue="1" operator="lessThanOrEqual">
      <formula>$S$5</formula>
    </cfRule>
    <cfRule type="cellIs" dxfId="248" priority="63" stopIfTrue="1" operator="greaterThanOrEqual">
      <formula>$S$2</formula>
    </cfRule>
    <cfRule type="cellIs" dxfId="247" priority="64" stopIfTrue="1" operator="between">
      <formula>$S$4</formula>
      <formula>$S$3</formula>
    </cfRule>
  </conditionalFormatting>
  <conditionalFormatting sqref="J14">
    <cfRule type="cellIs" dxfId="246" priority="57" stopIfTrue="1" operator="equal">
      <formula>"0"</formula>
    </cfRule>
    <cfRule type="cellIs" dxfId="245" priority="58" stopIfTrue="1" operator="lessThanOrEqual">
      <formula>$S$5</formula>
    </cfRule>
    <cfRule type="cellIs" dxfId="244" priority="59" stopIfTrue="1" operator="greaterThanOrEqual">
      <formula>$S$2</formula>
    </cfRule>
    <cfRule type="cellIs" dxfId="243" priority="60" stopIfTrue="1" operator="between">
      <formula>$S$4</formula>
      <formula>$S$3</formula>
    </cfRule>
  </conditionalFormatting>
  <conditionalFormatting sqref="J18">
    <cfRule type="cellIs" dxfId="242" priority="49" stopIfTrue="1" operator="equal">
      <formula>"0"</formula>
    </cfRule>
    <cfRule type="cellIs" dxfId="241" priority="50" stopIfTrue="1" operator="lessThanOrEqual">
      <formula>$S$5</formula>
    </cfRule>
    <cfRule type="cellIs" dxfId="240" priority="51" stopIfTrue="1" operator="greaterThanOrEqual">
      <formula>$S$2</formula>
    </cfRule>
    <cfRule type="cellIs" dxfId="239" priority="52" stopIfTrue="1" operator="between">
      <formula>$S$4</formula>
      <formula>$S$3</formula>
    </cfRule>
  </conditionalFormatting>
  <conditionalFormatting sqref="J20">
    <cfRule type="cellIs" dxfId="238" priority="45" stopIfTrue="1" operator="equal">
      <formula>"0"</formula>
    </cfRule>
    <cfRule type="cellIs" dxfId="237" priority="46" stopIfTrue="1" operator="lessThanOrEqual">
      <formula>$S$5</formula>
    </cfRule>
    <cfRule type="cellIs" dxfId="236" priority="47" stopIfTrue="1" operator="greaterThanOrEqual">
      <formula>$S$2</formula>
    </cfRule>
    <cfRule type="cellIs" dxfId="235" priority="48" stopIfTrue="1" operator="between">
      <formula>$S$4</formula>
      <formula>$S$3</formula>
    </cfRule>
  </conditionalFormatting>
  <conditionalFormatting sqref="J22">
    <cfRule type="cellIs" dxfId="234" priority="41" stopIfTrue="1" operator="equal">
      <formula>"0"</formula>
    </cfRule>
    <cfRule type="cellIs" dxfId="233" priority="42" stopIfTrue="1" operator="lessThanOrEqual">
      <formula>$S$5</formula>
    </cfRule>
    <cfRule type="cellIs" dxfId="232" priority="43" stopIfTrue="1" operator="greaterThanOrEqual">
      <formula>$S$2</formula>
    </cfRule>
    <cfRule type="cellIs" dxfId="231" priority="44" stopIfTrue="1" operator="between">
      <formula>$S$4</formula>
      <formula>$S$3</formula>
    </cfRule>
  </conditionalFormatting>
  <conditionalFormatting sqref="J24">
    <cfRule type="cellIs" dxfId="230" priority="37" stopIfTrue="1" operator="equal">
      <formula>"0"</formula>
    </cfRule>
    <cfRule type="cellIs" dxfId="229" priority="38" stopIfTrue="1" operator="lessThanOrEqual">
      <formula>$S$5</formula>
    </cfRule>
    <cfRule type="cellIs" dxfId="228" priority="39" stopIfTrue="1" operator="greaterThanOrEqual">
      <formula>$S$2</formula>
    </cfRule>
    <cfRule type="cellIs" dxfId="227" priority="40" stopIfTrue="1" operator="between">
      <formula>$S$4</formula>
      <formula>$S$3</formula>
    </cfRule>
  </conditionalFormatting>
  <conditionalFormatting sqref="F22">
    <cfRule type="cellIs" dxfId="226" priority="25" stopIfTrue="1" operator="equal">
      <formula>"0"</formula>
    </cfRule>
    <cfRule type="cellIs" dxfId="225" priority="26" stopIfTrue="1" operator="lessThanOrEqual">
      <formula>$S$5</formula>
    </cfRule>
    <cfRule type="cellIs" dxfId="224" priority="27" stopIfTrue="1" operator="greaterThanOrEqual">
      <formula>$S$2</formula>
    </cfRule>
    <cfRule type="cellIs" dxfId="223" priority="28" stopIfTrue="1" operator="between">
      <formula>$S$4</formula>
      <formula>$S$3</formula>
    </cfRule>
  </conditionalFormatting>
  <conditionalFormatting sqref="H22">
    <cfRule type="cellIs" dxfId="222" priority="17" stopIfTrue="1" operator="equal">
      <formula>"0"</formula>
    </cfRule>
    <cfRule type="cellIs" dxfId="221" priority="18" stopIfTrue="1" operator="lessThanOrEqual">
      <formula>$S$5</formula>
    </cfRule>
    <cfRule type="cellIs" dxfId="220" priority="19" stopIfTrue="1" operator="greaterThanOrEqual">
      <formula>$S$2</formula>
    </cfRule>
    <cfRule type="cellIs" dxfId="219" priority="20" stopIfTrue="1" operator="between">
      <formula>$S$4</formula>
      <formula>$S$3</formula>
    </cfRule>
  </conditionalFormatting>
  <conditionalFormatting sqref="L24">
    <cfRule type="cellIs" dxfId="218" priority="13" stopIfTrue="1" operator="equal">
      <formula>"0"</formula>
    </cfRule>
    <cfRule type="cellIs" dxfId="217" priority="14" stopIfTrue="1" operator="lessThanOrEqual">
      <formula>$S$5</formula>
    </cfRule>
    <cfRule type="cellIs" dxfId="216" priority="15" stopIfTrue="1" operator="greaterThanOrEqual">
      <formula>$S$2</formula>
    </cfRule>
    <cfRule type="cellIs" dxfId="215" priority="16" stopIfTrue="1" operator="between">
      <formula>$S$4</formula>
      <formula>$S$3</formula>
    </cfRule>
  </conditionalFormatting>
  <conditionalFormatting sqref="J16">
    <cfRule type="cellIs" dxfId="214" priority="1" stopIfTrue="1" operator="equal">
      <formula>"0"</formula>
    </cfRule>
    <cfRule type="cellIs" dxfId="213" priority="2" stopIfTrue="1" operator="lessThanOrEqual">
      <formula>$S$5</formula>
    </cfRule>
    <cfRule type="cellIs" dxfId="212" priority="3" stopIfTrue="1" operator="greaterThanOrEqual">
      <formula>$S$2</formula>
    </cfRule>
    <cfRule type="cellIs" dxfId="211" priority="4" stopIfTrue="1" operator="between">
      <formula>$S$4</formula>
      <formula>$S$3</formula>
    </cfRule>
  </conditionalFormatting>
  <pageMargins left="0.7" right="0.7" top="0.75" bottom="0.75" header="0.3" footer="0.3"/>
  <pageSetup paperSize="9" orientation="portrait" r:id="rId1"/>
  <ignoredErrors>
    <ignoredError sqref="L22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88"/>
  <sheetViews>
    <sheetView topLeftCell="A31" zoomScaleNormal="100" workbookViewId="0">
      <selection activeCell="R84" sqref="R84"/>
    </sheetView>
  </sheetViews>
  <sheetFormatPr baseColWidth="10" defaultColWidth="11.42578125" defaultRowHeight="12.75" x14ac:dyDescent="0.2"/>
  <cols>
    <col min="1" max="1" width="3" style="49" customWidth="1"/>
    <col min="2" max="2" width="30" style="49" customWidth="1"/>
    <col min="3" max="3" width="16.85546875" style="49" customWidth="1"/>
    <col min="4" max="4" width="5" style="49" bestFit="1" customWidth="1"/>
    <col min="5" max="5" width="4.7109375" style="49" bestFit="1" customWidth="1"/>
    <col min="6" max="6" width="9.5703125" style="49" bestFit="1" customWidth="1"/>
    <col min="7" max="7" width="5.42578125" style="49" bestFit="1" customWidth="1"/>
    <col min="8" max="8" width="5.140625" style="49" bestFit="1" customWidth="1"/>
    <col min="9" max="9" width="9.5703125" style="49" bestFit="1" customWidth="1"/>
    <col min="10" max="10" width="4.140625" style="49" bestFit="1" customWidth="1"/>
    <col min="11" max="11" width="6.42578125" style="49" bestFit="1" customWidth="1"/>
    <col min="12" max="12" width="9.5703125" style="49" bestFit="1" customWidth="1"/>
    <col min="13" max="13" width="8.42578125" style="49" customWidth="1"/>
    <col min="14" max="14" width="6.42578125" style="49" customWidth="1"/>
    <col min="15" max="15" width="11" style="49" customWidth="1"/>
    <col min="16" max="16" width="12.140625" style="49" customWidth="1"/>
    <col min="17" max="18" width="11.7109375" style="49" customWidth="1"/>
    <col min="19" max="19" width="11.42578125" style="87" hidden="1" customWidth="1"/>
    <col min="20" max="16384" width="11.42578125" style="49"/>
  </cols>
  <sheetData>
    <row r="1" spans="1:19" ht="13.5" thickBot="1" x14ac:dyDescent="0.25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9" ht="16.5" customHeight="1" x14ac:dyDescent="0.2">
      <c r="B2" s="357"/>
      <c r="C2" s="360" t="s">
        <v>56</v>
      </c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363" t="s">
        <v>181</v>
      </c>
      <c r="O2" s="364"/>
      <c r="P2" s="365"/>
      <c r="S2" s="88">
        <v>0.8</v>
      </c>
    </row>
    <row r="3" spans="1:19" ht="15.75" customHeight="1" x14ac:dyDescent="0.2">
      <c r="B3" s="358"/>
      <c r="C3" s="366" t="s">
        <v>58</v>
      </c>
      <c r="D3" s="367"/>
      <c r="E3" s="367"/>
      <c r="F3" s="367"/>
      <c r="G3" s="367"/>
      <c r="H3" s="367"/>
      <c r="I3" s="367"/>
      <c r="J3" s="367"/>
      <c r="K3" s="367"/>
      <c r="L3" s="367"/>
      <c r="M3" s="368"/>
      <c r="N3" s="369" t="s">
        <v>200</v>
      </c>
      <c r="O3" s="370"/>
      <c r="P3" s="371"/>
      <c r="S3" s="88">
        <v>0.79998999999999998</v>
      </c>
    </row>
    <row r="4" spans="1:19" ht="15.75" customHeight="1" x14ac:dyDescent="0.2">
      <c r="B4" s="358"/>
      <c r="C4" s="366" t="s">
        <v>59</v>
      </c>
      <c r="D4" s="367"/>
      <c r="E4" s="367"/>
      <c r="F4" s="367"/>
      <c r="G4" s="367"/>
      <c r="H4" s="367"/>
      <c r="I4" s="367"/>
      <c r="J4" s="367"/>
      <c r="K4" s="367"/>
      <c r="L4" s="367"/>
      <c r="M4" s="368"/>
      <c r="N4" s="369" t="s">
        <v>182</v>
      </c>
      <c r="O4" s="370"/>
      <c r="P4" s="371"/>
      <c r="S4" s="88">
        <v>0.65</v>
      </c>
    </row>
    <row r="5" spans="1:19" ht="16.5" customHeight="1" thickBot="1" x14ac:dyDescent="0.25">
      <c r="B5" s="359"/>
      <c r="C5" s="372" t="s">
        <v>60</v>
      </c>
      <c r="D5" s="373"/>
      <c r="E5" s="373"/>
      <c r="F5" s="373"/>
      <c r="G5" s="373"/>
      <c r="H5" s="373"/>
      <c r="I5" s="373"/>
      <c r="J5" s="373"/>
      <c r="K5" s="373"/>
      <c r="L5" s="373"/>
      <c r="M5" s="374"/>
      <c r="N5" s="375" t="s">
        <v>61</v>
      </c>
      <c r="O5" s="376"/>
      <c r="P5" s="377"/>
      <c r="S5" s="88">
        <v>0.64999899999999999</v>
      </c>
    </row>
    <row r="6" spans="1:19" ht="13.5" thickBot="1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S6" s="88"/>
    </row>
    <row r="7" spans="1:19" x14ac:dyDescent="0.2">
      <c r="A7" s="52"/>
      <c r="B7" s="378" t="s">
        <v>65</v>
      </c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0"/>
      <c r="Q7" s="52"/>
      <c r="S7" s="88"/>
    </row>
    <row r="8" spans="1:19" ht="13.5" thickBot="1" x14ac:dyDescent="0.25">
      <c r="A8" s="52"/>
      <c r="B8" s="381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52"/>
    </row>
    <row r="9" spans="1:19" ht="6.75" customHeight="1" thickBot="1" x14ac:dyDescent="0.25">
      <c r="A9" s="52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52"/>
    </row>
    <row r="10" spans="1:19" ht="26.25" customHeight="1" thickBot="1" x14ac:dyDescent="0.25">
      <c r="A10" s="52"/>
      <c r="B10" s="78" t="s">
        <v>83</v>
      </c>
      <c r="C10" s="385">
        <v>2023</v>
      </c>
      <c r="D10" s="386"/>
      <c r="E10" s="386"/>
      <c r="F10" s="386"/>
      <c r="G10" s="386"/>
      <c r="H10" s="386"/>
      <c r="I10" s="387"/>
      <c r="J10" s="388" t="s">
        <v>1</v>
      </c>
      <c r="K10" s="389"/>
      <c r="L10" s="389"/>
      <c r="M10" s="389"/>
      <c r="N10" s="390" t="s">
        <v>186</v>
      </c>
      <c r="O10" s="391"/>
      <c r="P10" s="392"/>
      <c r="Q10" s="52"/>
    </row>
    <row r="11" spans="1:19" ht="4.5" customHeight="1" thickBot="1" x14ac:dyDescent="0.25">
      <c r="A11" s="52"/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6"/>
      <c r="Q11" s="52"/>
    </row>
    <row r="12" spans="1:19" ht="13.5" thickBot="1" x14ac:dyDescent="0.25">
      <c r="A12" s="52"/>
      <c r="B12" s="62" t="s">
        <v>0</v>
      </c>
      <c r="C12" s="396" t="s">
        <v>110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52"/>
    </row>
    <row r="13" spans="1:19" ht="4.5" customHeight="1" thickBot="1" x14ac:dyDescent="0.25">
      <c r="A13" s="52"/>
      <c r="B13" s="398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400"/>
      <c r="Q13" s="52"/>
    </row>
    <row r="14" spans="1:19" ht="18" customHeight="1" thickBot="1" x14ac:dyDescent="0.25">
      <c r="A14" s="52"/>
      <c r="B14" s="62" t="s">
        <v>6</v>
      </c>
      <c r="C14" s="401" t="s">
        <v>221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3"/>
      <c r="Q14" s="52"/>
    </row>
    <row r="15" spans="1:19" ht="4.5" customHeight="1" thickBot="1" x14ac:dyDescent="0.25">
      <c r="A15" s="52"/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5"/>
      <c r="Q15" s="52"/>
    </row>
    <row r="16" spans="1:19" ht="32.25" customHeight="1" thickBot="1" x14ac:dyDescent="0.25">
      <c r="A16" s="52"/>
      <c r="B16" s="62" t="s">
        <v>25</v>
      </c>
      <c r="C16" s="390" t="s">
        <v>201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2"/>
      <c r="Q16" s="52"/>
    </row>
    <row r="17" spans="1:17" ht="4.5" customHeight="1" thickBot="1" x14ac:dyDescent="0.25">
      <c r="A17" s="52"/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5"/>
      <c r="Q17" s="52"/>
    </row>
    <row r="18" spans="1:17" ht="26.25" customHeight="1" thickBot="1" x14ac:dyDescent="0.25">
      <c r="A18" s="52"/>
      <c r="B18" s="62" t="s">
        <v>11</v>
      </c>
      <c r="C18" s="404" t="s">
        <v>183</v>
      </c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6"/>
      <c r="Q18" s="52"/>
    </row>
    <row r="19" spans="1:17" ht="4.5" customHeight="1" thickBot="1" x14ac:dyDescent="0.25">
      <c r="A19" s="52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52"/>
    </row>
    <row r="20" spans="1:17" ht="17.25" customHeight="1" thickBot="1" x14ac:dyDescent="0.25">
      <c r="A20" s="52"/>
      <c r="B20" s="408" t="s">
        <v>26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10"/>
      <c r="Q20" s="52"/>
    </row>
    <row r="21" spans="1:17" ht="4.5" customHeight="1" thickBot="1" x14ac:dyDescent="0.25">
      <c r="A21" s="52"/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3"/>
      <c r="Q21" s="52"/>
    </row>
    <row r="22" spans="1:17" ht="51" customHeight="1" thickBot="1" x14ac:dyDescent="0.25">
      <c r="A22" s="52"/>
      <c r="B22" s="62" t="s">
        <v>3</v>
      </c>
      <c r="C22" s="414" t="s">
        <v>187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6"/>
      <c r="Q22" s="52"/>
    </row>
    <row r="23" spans="1:17" ht="4.5" customHeight="1" thickBot="1" x14ac:dyDescent="0.25">
      <c r="A23" s="52"/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52"/>
    </row>
    <row r="24" spans="1:17" ht="82.5" customHeight="1" thickBot="1" x14ac:dyDescent="0.25">
      <c r="A24" s="52"/>
      <c r="B24" s="62" t="s">
        <v>12</v>
      </c>
      <c r="C24" s="418" t="s">
        <v>202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0"/>
      <c r="Q24" s="52"/>
    </row>
    <row r="25" spans="1:17" ht="4.5" customHeight="1" thickBot="1" x14ac:dyDescent="0.25">
      <c r="A25" s="52"/>
      <c r="B25" s="421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3"/>
      <c r="Q25" s="52"/>
    </row>
    <row r="26" spans="1:17" ht="13.5" customHeight="1" thickBot="1" x14ac:dyDescent="0.25">
      <c r="A26" s="52"/>
      <c r="B26" s="63" t="s">
        <v>2</v>
      </c>
      <c r="C26" s="424">
        <v>0.8</v>
      </c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6"/>
      <c r="Q26" s="52"/>
    </row>
    <row r="27" spans="1:17" ht="4.5" customHeight="1" thickBot="1" x14ac:dyDescent="0.25">
      <c r="A27" s="52"/>
      <c r="B27" s="427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9"/>
      <c r="Q27" s="52"/>
    </row>
    <row r="28" spans="1:17" ht="12.75" customHeight="1" thickBot="1" x14ac:dyDescent="0.25">
      <c r="A28" s="52"/>
      <c r="B28" s="63" t="s">
        <v>13</v>
      </c>
      <c r="C28" s="64" t="s">
        <v>14</v>
      </c>
      <c r="D28" s="430" t="s">
        <v>246</v>
      </c>
      <c r="E28" s="425"/>
      <c r="F28" s="425"/>
      <c r="G28" s="426"/>
      <c r="H28" s="431" t="s">
        <v>15</v>
      </c>
      <c r="I28" s="431"/>
      <c r="J28" s="431"/>
      <c r="K28" s="430" t="s">
        <v>245</v>
      </c>
      <c r="L28" s="425"/>
      <c r="M28" s="426"/>
      <c r="N28" s="432" t="s">
        <v>16</v>
      </c>
      <c r="O28" s="433"/>
      <c r="P28" s="65" t="s">
        <v>175</v>
      </c>
      <c r="Q28" s="52"/>
    </row>
    <row r="29" spans="1:17" ht="4.5" customHeight="1" thickBot="1" x14ac:dyDescent="0.25">
      <c r="A29" s="52"/>
      <c r="B29" s="434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  <c r="Q29" s="52"/>
    </row>
    <row r="30" spans="1:17" ht="13.5" thickBot="1" x14ac:dyDescent="0.25">
      <c r="A30" s="52"/>
      <c r="B30" s="76" t="s">
        <v>7</v>
      </c>
      <c r="C30" s="437" t="s">
        <v>180</v>
      </c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7"/>
      <c r="Q30" s="52"/>
    </row>
    <row r="31" spans="1:17" ht="4.5" customHeight="1" thickBot="1" x14ac:dyDescent="0.25">
      <c r="A31" s="52"/>
      <c r="B31" s="393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5"/>
      <c r="Q31" s="52"/>
    </row>
    <row r="32" spans="1:17" ht="13.5" thickBot="1" x14ac:dyDescent="0.25">
      <c r="A32" s="52"/>
      <c r="B32" s="76" t="s">
        <v>4</v>
      </c>
      <c r="C32" s="417" t="s">
        <v>71</v>
      </c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7"/>
      <c r="Q32" s="52"/>
    </row>
    <row r="33" spans="1:17" ht="4.5" customHeight="1" thickBot="1" x14ac:dyDescent="0.25">
      <c r="A33" s="52"/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5"/>
      <c r="Q33" s="52"/>
    </row>
    <row r="34" spans="1:17" ht="13.5" thickBot="1" x14ac:dyDescent="0.25">
      <c r="A34" s="52"/>
      <c r="B34" s="76" t="s">
        <v>23</v>
      </c>
      <c r="C34" s="417" t="s">
        <v>71</v>
      </c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7"/>
      <c r="Q34" s="52"/>
    </row>
    <row r="35" spans="1:17" ht="4.5" customHeight="1" thickBot="1" x14ac:dyDescent="0.25">
      <c r="A35" s="52"/>
      <c r="B35" s="398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400"/>
      <c r="Q35" s="52"/>
    </row>
    <row r="36" spans="1:17" ht="16.5" customHeight="1" thickBot="1" x14ac:dyDescent="0.25">
      <c r="A36" s="52"/>
      <c r="B36" s="76" t="s">
        <v>64</v>
      </c>
      <c r="C36" s="437" t="s">
        <v>71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7"/>
      <c r="Q36" s="52"/>
    </row>
    <row r="37" spans="1:17" ht="4.5" customHeight="1" thickBot="1" x14ac:dyDescent="0.25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52"/>
    </row>
    <row r="38" spans="1:17" ht="13.5" thickBot="1" x14ac:dyDescent="0.25">
      <c r="A38" s="52"/>
      <c r="B38" s="438" t="s">
        <v>17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40"/>
      <c r="P38" s="441"/>
      <c r="Q38" s="52"/>
    </row>
    <row r="39" spans="1:17" ht="13.5" thickBot="1" x14ac:dyDescent="0.25">
      <c r="A39" s="52"/>
      <c r="B39" s="80" t="s">
        <v>22</v>
      </c>
      <c r="C39" s="438" t="s">
        <v>18</v>
      </c>
      <c r="D39" s="439"/>
      <c r="E39" s="439"/>
      <c r="F39" s="439"/>
      <c r="G39" s="441"/>
      <c r="H39" s="438" t="s">
        <v>7</v>
      </c>
      <c r="I39" s="439"/>
      <c r="J39" s="439"/>
      <c r="K39" s="439"/>
      <c r="L39" s="441"/>
      <c r="M39" s="438" t="s">
        <v>19</v>
      </c>
      <c r="N39" s="439"/>
      <c r="O39" s="440"/>
      <c r="P39" s="441"/>
      <c r="Q39" s="52"/>
    </row>
    <row r="40" spans="1:17" ht="54" customHeight="1" thickBot="1" x14ac:dyDescent="0.25">
      <c r="A40" s="52"/>
      <c r="B40" s="94" t="s">
        <v>188</v>
      </c>
      <c r="C40" s="522" t="s">
        <v>189</v>
      </c>
      <c r="D40" s="523"/>
      <c r="E40" s="523"/>
      <c r="F40" s="523"/>
      <c r="G40" s="524"/>
      <c r="H40" s="522" t="s">
        <v>190</v>
      </c>
      <c r="I40" s="523"/>
      <c r="J40" s="523"/>
      <c r="K40" s="523"/>
      <c r="L40" s="524"/>
      <c r="M40" s="525" t="s">
        <v>203</v>
      </c>
      <c r="N40" s="526"/>
      <c r="O40" s="526"/>
      <c r="P40" s="527"/>
      <c r="Q40" s="52"/>
    </row>
    <row r="41" spans="1:17" ht="55.5" customHeight="1" x14ac:dyDescent="0.2">
      <c r="A41" s="52"/>
      <c r="B41" s="94" t="s">
        <v>191</v>
      </c>
      <c r="C41" s="528" t="s">
        <v>189</v>
      </c>
      <c r="D41" s="529"/>
      <c r="E41" s="529"/>
      <c r="F41" s="529"/>
      <c r="G41" s="530"/>
      <c r="H41" s="528" t="s">
        <v>190</v>
      </c>
      <c r="I41" s="529"/>
      <c r="J41" s="529"/>
      <c r="K41" s="529"/>
      <c r="L41" s="530"/>
      <c r="M41" s="525" t="s">
        <v>203</v>
      </c>
      <c r="N41" s="526"/>
      <c r="O41" s="526"/>
      <c r="P41" s="527"/>
      <c r="Q41" s="52"/>
    </row>
    <row r="42" spans="1:17" ht="13.5" customHeight="1" x14ac:dyDescent="0.2">
      <c r="A42" s="52"/>
      <c r="B42" s="81"/>
      <c r="C42" s="518"/>
      <c r="D42" s="519"/>
      <c r="E42" s="519"/>
      <c r="F42" s="519"/>
      <c r="G42" s="520"/>
      <c r="H42" s="518"/>
      <c r="I42" s="519"/>
      <c r="J42" s="519"/>
      <c r="K42" s="519"/>
      <c r="L42" s="520"/>
      <c r="M42" s="518"/>
      <c r="N42" s="519"/>
      <c r="O42" s="519"/>
      <c r="P42" s="521"/>
      <c r="Q42" s="52"/>
    </row>
    <row r="43" spans="1:17" ht="12.75" customHeight="1" x14ac:dyDescent="0.2">
      <c r="A43" s="52"/>
      <c r="B43" s="81"/>
      <c r="C43" s="518"/>
      <c r="D43" s="519"/>
      <c r="E43" s="519"/>
      <c r="F43" s="519"/>
      <c r="G43" s="520"/>
      <c r="H43" s="518"/>
      <c r="I43" s="519"/>
      <c r="J43" s="519"/>
      <c r="K43" s="519"/>
      <c r="L43" s="520"/>
      <c r="M43" s="518"/>
      <c r="N43" s="519"/>
      <c r="O43" s="519"/>
      <c r="P43" s="521"/>
      <c r="Q43" s="52"/>
    </row>
    <row r="44" spans="1:17" ht="4.5" customHeight="1" thickBot="1" x14ac:dyDescent="0.25">
      <c r="A44" s="5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52"/>
    </row>
    <row r="45" spans="1:17" ht="13.5" customHeight="1" thickBot="1" x14ac:dyDescent="0.25">
      <c r="A45" s="52"/>
      <c r="B45" s="408" t="s">
        <v>257</v>
      </c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10"/>
      <c r="Q45" s="52"/>
    </row>
    <row r="46" spans="1:17" ht="4.5" customHeight="1" thickBot="1" x14ac:dyDescent="0.25">
      <c r="A46" s="52"/>
      <c r="B46" s="84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5"/>
      <c r="Q46" s="52"/>
    </row>
    <row r="47" spans="1:17" ht="15.75" customHeight="1" x14ac:dyDescent="0.2">
      <c r="A47" s="52"/>
      <c r="B47" s="452" t="s">
        <v>256</v>
      </c>
      <c r="C47" s="66" t="s">
        <v>9</v>
      </c>
      <c r="D47" s="67" t="s">
        <v>149</v>
      </c>
      <c r="E47" s="67" t="s">
        <v>150</v>
      </c>
      <c r="F47" s="67" t="s">
        <v>151</v>
      </c>
      <c r="G47" s="67" t="s">
        <v>152</v>
      </c>
      <c r="H47" s="67" t="s">
        <v>153</v>
      </c>
      <c r="I47" s="67" t="s">
        <v>154</v>
      </c>
      <c r="J47" s="67" t="s">
        <v>155</v>
      </c>
      <c r="K47" s="67" t="s">
        <v>156</v>
      </c>
      <c r="L47" s="67" t="s">
        <v>157</v>
      </c>
      <c r="M47" s="67" t="s">
        <v>158</v>
      </c>
      <c r="N47" s="67" t="s">
        <v>159</v>
      </c>
      <c r="O47" s="68" t="s">
        <v>160</v>
      </c>
      <c r="P47" s="69" t="s">
        <v>24</v>
      </c>
      <c r="Q47" s="52"/>
    </row>
    <row r="48" spans="1:17" ht="19.5" customHeight="1" thickBot="1" x14ac:dyDescent="0.25">
      <c r="A48" s="52"/>
      <c r="B48" s="453"/>
      <c r="C48" s="70" t="s">
        <v>10</v>
      </c>
      <c r="D48" s="71"/>
      <c r="E48" s="71"/>
      <c r="F48" s="72">
        <f>+'Registro Acuerdos Seg Sociedade'!C12/'Registro Acuerdos Seg Sociedade'!C13</f>
        <v>0.80855397148676167</v>
      </c>
      <c r="G48" s="73"/>
      <c r="H48" s="73"/>
      <c r="I48" s="72">
        <f>+'Registro Acuerdos Seg Sociedade'!E12/'Registro Acuerdos Seg Sociedade'!E13</f>
        <v>0.9242424242424242</v>
      </c>
      <c r="J48" s="73"/>
      <c r="K48" s="73"/>
      <c r="L48" s="72">
        <f>+'Registro Acuerdos Seg Sociedade'!G12/'Registro Acuerdos Seg Sociedade'!G13</f>
        <v>0.98515769944341369</v>
      </c>
      <c r="M48" s="73"/>
      <c r="N48" s="73"/>
      <c r="O48" s="72">
        <f>+'Registro Acuerdos Seg Sociedade'!I12/'Registro Acuerdos Seg Sociedade'!I13</f>
        <v>0.90791896869244937</v>
      </c>
      <c r="P48" s="72">
        <f>+'Registro Acuerdos Seg Sociedade'!K12/'Registro Acuerdos Seg Sociedade'!K13</f>
        <v>0.90861494526415998</v>
      </c>
      <c r="Q48" s="52"/>
    </row>
    <row r="49" spans="1:17" ht="10.5" customHeight="1" thickBot="1" x14ac:dyDescent="0.25">
      <c r="A49" s="52"/>
      <c r="B49" s="84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5"/>
      <c r="Q49" s="52"/>
    </row>
    <row r="50" spans="1:17" ht="18" customHeight="1" thickBot="1" x14ac:dyDescent="0.25">
      <c r="A50" s="52"/>
      <c r="B50" s="515" t="s">
        <v>258</v>
      </c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7"/>
      <c r="Q50" s="52"/>
    </row>
    <row r="51" spans="1:17" ht="12" customHeight="1" thickBot="1" x14ac:dyDescent="0.25">
      <c r="A51" s="52"/>
      <c r="B51" s="421"/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3"/>
      <c r="Q51" s="52"/>
    </row>
    <row r="52" spans="1:17" x14ac:dyDescent="0.2">
      <c r="A52" s="52"/>
      <c r="B52" s="452" t="s">
        <v>255</v>
      </c>
      <c r="C52" s="66" t="s">
        <v>9</v>
      </c>
      <c r="D52" s="67" t="s">
        <v>149</v>
      </c>
      <c r="E52" s="67" t="s">
        <v>150</v>
      </c>
      <c r="F52" s="67" t="s">
        <v>151</v>
      </c>
      <c r="G52" s="67" t="s">
        <v>152</v>
      </c>
      <c r="H52" s="67" t="s">
        <v>153</v>
      </c>
      <c r="I52" s="67" t="s">
        <v>154</v>
      </c>
      <c r="J52" s="67" t="s">
        <v>155</v>
      </c>
      <c r="K52" s="67" t="s">
        <v>156</v>
      </c>
      <c r="L52" s="67" t="s">
        <v>157</v>
      </c>
      <c r="M52" s="67" t="s">
        <v>158</v>
      </c>
      <c r="N52" s="67" t="s">
        <v>159</v>
      </c>
      <c r="O52" s="68" t="s">
        <v>160</v>
      </c>
      <c r="P52" s="69" t="s">
        <v>24</v>
      </c>
      <c r="Q52" s="52"/>
    </row>
    <row r="53" spans="1:17" ht="13.5" thickBot="1" x14ac:dyDescent="0.25">
      <c r="A53" s="52"/>
      <c r="B53" s="453"/>
      <c r="C53" s="70" t="s">
        <v>10</v>
      </c>
      <c r="D53" s="71"/>
      <c r="E53" s="71"/>
      <c r="F53" s="72">
        <f>+'Registro Acuerdos Seg Sociedade'!C14/'Registro Acuerdos Seg Sociedade'!C15</f>
        <v>0.88848920863309355</v>
      </c>
      <c r="G53" s="73"/>
      <c r="H53" s="73"/>
      <c r="I53" s="72">
        <f>+'Registro Acuerdos Seg Sociedade'!E14/'Registro Acuerdos Seg Sociedade'!E15</f>
        <v>0.98734177215189878</v>
      </c>
      <c r="J53" s="73"/>
      <c r="K53" s="73"/>
      <c r="L53" s="72">
        <f>+'Registro Acuerdos Seg Sociedade'!G14/'Registro Acuerdos Seg Sociedade'!G15</f>
        <v>0.98254799301919715</v>
      </c>
      <c r="M53" s="73"/>
      <c r="N53" s="73"/>
      <c r="O53" s="72">
        <f>+'Registro Acuerdos Seg Sociedade'!I14/'Registro Acuerdos Seg Sociedade'!I15</f>
        <v>0.99660441426146007</v>
      </c>
      <c r="P53" s="72">
        <f>+'Registro Acuerdos Seg Sociedade'!K14/'Registro Acuerdos Seg Sociedade'!K15</f>
        <v>0.96433289299867897</v>
      </c>
      <c r="Q53" s="52"/>
    </row>
    <row r="54" spans="1:17" ht="4.5" customHeight="1" thickBot="1" x14ac:dyDescent="0.25">
      <c r="A54" s="52"/>
      <c r="B54" s="86">
        <v>0.9</v>
      </c>
      <c r="C54" s="74"/>
      <c r="D54" s="74"/>
      <c r="E54" s="74"/>
      <c r="F54" s="75">
        <f>+$C$26</f>
        <v>0.8</v>
      </c>
      <c r="G54" s="74"/>
      <c r="H54" s="74"/>
      <c r="I54" s="75">
        <f>+$C$26</f>
        <v>0.8</v>
      </c>
      <c r="J54" s="74"/>
      <c r="K54" s="74"/>
      <c r="L54" s="75">
        <f>+$C$26</f>
        <v>0.8</v>
      </c>
      <c r="M54" s="74"/>
      <c r="N54" s="74"/>
      <c r="O54" s="75">
        <f>+$C$26</f>
        <v>0.8</v>
      </c>
      <c r="P54" s="75">
        <f>+$C$26</f>
        <v>0.8</v>
      </c>
      <c r="Q54" s="52"/>
    </row>
    <row r="55" spans="1:17" ht="22.5" customHeight="1" thickBot="1" x14ac:dyDescent="0.25">
      <c r="A55" s="52"/>
      <c r="B55" s="408" t="s">
        <v>21</v>
      </c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10"/>
      <c r="Q55" s="52"/>
    </row>
    <row r="56" spans="1:17" x14ac:dyDescent="0.2">
      <c r="A56" s="52"/>
      <c r="B56" s="460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2"/>
      <c r="Q56" s="52"/>
    </row>
    <row r="57" spans="1:17" x14ac:dyDescent="0.2">
      <c r="A57" s="52"/>
      <c r="B57" s="463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5"/>
      <c r="Q57" s="52"/>
    </row>
    <row r="58" spans="1:17" x14ac:dyDescent="0.2">
      <c r="A58" s="52"/>
      <c r="B58" s="463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5"/>
      <c r="Q58" s="52"/>
    </row>
    <row r="59" spans="1:17" x14ac:dyDescent="0.2">
      <c r="A59" s="52"/>
      <c r="B59" s="463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5"/>
      <c r="Q59" s="52"/>
    </row>
    <row r="60" spans="1:17" x14ac:dyDescent="0.2">
      <c r="A60" s="52"/>
      <c r="B60" s="463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5"/>
      <c r="Q60" s="52"/>
    </row>
    <row r="61" spans="1:17" x14ac:dyDescent="0.2">
      <c r="A61" s="52"/>
      <c r="B61" s="463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5"/>
      <c r="Q61" s="52"/>
    </row>
    <row r="62" spans="1:17" x14ac:dyDescent="0.2">
      <c r="A62" s="52"/>
      <c r="B62" s="463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5"/>
      <c r="Q62" s="52"/>
    </row>
    <row r="63" spans="1:17" x14ac:dyDescent="0.2">
      <c r="A63" s="52"/>
      <c r="B63" s="463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5"/>
      <c r="Q63" s="52"/>
    </row>
    <row r="64" spans="1:17" x14ac:dyDescent="0.2">
      <c r="A64" s="52"/>
      <c r="B64" s="463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5"/>
      <c r="Q64" s="52"/>
    </row>
    <row r="65" spans="1:19" x14ac:dyDescent="0.2">
      <c r="A65" s="52"/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52"/>
    </row>
    <row r="66" spans="1:19" x14ac:dyDescent="0.2">
      <c r="A66" s="52"/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52"/>
    </row>
    <row r="67" spans="1:19" x14ac:dyDescent="0.2">
      <c r="A67" s="52"/>
      <c r="B67" s="463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5"/>
      <c r="Q67" s="52"/>
    </row>
    <row r="68" spans="1:19" x14ac:dyDescent="0.2">
      <c r="A68" s="52"/>
      <c r="B68" s="463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5"/>
      <c r="Q68" s="52"/>
    </row>
    <row r="69" spans="1:19" x14ac:dyDescent="0.2">
      <c r="A69" s="52"/>
      <c r="B69" s="463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465"/>
      <c r="Q69" s="52"/>
    </row>
    <row r="70" spans="1:19" x14ac:dyDescent="0.2">
      <c r="A70" s="52"/>
      <c r="B70" s="463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5"/>
      <c r="Q70" s="52"/>
    </row>
    <row r="71" spans="1:19" ht="13.5" thickBot="1" x14ac:dyDescent="0.25">
      <c r="A71" s="52"/>
      <c r="B71" s="466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467"/>
      <c r="N71" s="467"/>
      <c r="O71" s="467"/>
      <c r="P71" s="468"/>
      <c r="Q71" s="52"/>
    </row>
    <row r="72" spans="1:19" s="53" customFormat="1" ht="4.5" customHeight="1" thickBot="1" x14ac:dyDescent="0.25">
      <c r="A72" s="469"/>
      <c r="B72" s="469"/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S72" s="89"/>
    </row>
    <row r="73" spans="1:19" ht="15" customHeight="1" x14ac:dyDescent="0.2">
      <c r="A73" s="52"/>
      <c r="B73" s="470" t="s">
        <v>5</v>
      </c>
      <c r="C73" s="474" t="s">
        <v>176</v>
      </c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6"/>
      <c r="Q73" s="52"/>
    </row>
    <row r="74" spans="1:19" ht="78" customHeight="1" x14ac:dyDescent="0.2">
      <c r="A74" s="52"/>
      <c r="B74" s="472"/>
      <c r="C74" s="513" t="s">
        <v>273</v>
      </c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2"/>
    </row>
    <row r="75" spans="1:19" ht="51" customHeight="1" x14ac:dyDescent="0.2">
      <c r="A75" s="52"/>
      <c r="B75" s="472"/>
      <c r="C75" s="512" t="s">
        <v>283</v>
      </c>
      <c r="D75" s="513"/>
      <c r="E75" s="513"/>
      <c r="F75" s="513"/>
      <c r="G75" s="513"/>
      <c r="H75" s="513"/>
      <c r="I75" s="513"/>
      <c r="J75" s="513"/>
      <c r="K75" s="513"/>
      <c r="L75" s="513"/>
      <c r="M75" s="513"/>
      <c r="N75" s="513"/>
      <c r="O75" s="513"/>
      <c r="P75" s="513"/>
      <c r="Q75" s="52"/>
    </row>
    <row r="76" spans="1:19" ht="15" customHeight="1" x14ac:dyDescent="0.2">
      <c r="A76" s="52"/>
      <c r="B76" s="471"/>
      <c r="C76" s="480" t="s">
        <v>177</v>
      </c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2"/>
      <c r="Q76" s="52"/>
    </row>
    <row r="77" spans="1:19" ht="108.75" customHeight="1" x14ac:dyDescent="0.2">
      <c r="A77" s="52"/>
      <c r="B77" s="471"/>
      <c r="C77" s="512" t="s">
        <v>276</v>
      </c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2"/>
    </row>
    <row r="78" spans="1:19" ht="66.75" customHeight="1" x14ac:dyDescent="0.2">
      <c r="A78" s="52"/>
      <c r="B78" s="471"/>
      <c r="C78" s="512" t="s">
        <v>284</v>
      </c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2"/>
    </row>
    <row r="79" spans="1:19" ht="18" customHeight="1" x14ac:dyDescent="0.2">
      <c r="A79" s="52"/>
      <c r="B79" s="471"/>
      <c r="C79" s="480" t="s">
        <v>178</v>
      </c>
      <c r="D79" s="481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2"/>
      <c r="Q79" s="52"/>
    </row>
    <row r="80" spans="1:19" ht="96" customHeight="1" x14ac:dyDescent="0.2">
      <c r="A80" s="52"/>
      <c r="B80" s="472"/>
      <c r="C80" s="512" t="s">
        <v>289</v>
      </c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2"/>
    </row>
    <row r="81" spans="1:17" ht="66" customHeight="1" x14ac:dyDescent="0.2">
      <c r="A81" s="52"/>
      <c r="B81" s="472"/>
      <c r="C81" s="512" t="s">
        <v>290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2"/>
    </row>
    <row r="82" spans="1:17" ht="17.25" customHeight="1" x14ac:dyDescent="0.2">
      <c r="A82" s="52"/>
      <c r="B82" s="471"/>
      <c r="C82" s="480" t="s">
        <v>179</v>
      </c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81"/>
      <c r="O82" s="481"/>
      <c r="P82" s="482"/>
      <c r="Q82" s="52"/>
    </row>
    <row r="83" spans="1:17" ht="80.45" customHeight="1" x14ac:dyDescent="0.2">
      <c r="A83" s="52"/>
      <c r="B83" s="471"/>
      <c r="C83" s="512" t="s">
        <v>316</v>
      </c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2"/>
    </row>
    <row r="84" spans="1:17" ht="67.5" customHeight="1" thickBot="1" x14ac:dyDescent="0.25">
      <c r="A84" s="52"/>
      <c r="B84" s="514"/>
      <c r="C84" s="512" t="s">
        <v>311</v>
      </c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2"/>
    </row>
    <row r="85" spans="1:17" ht="30.75" customHeight="1" thickBot="1" x14ac:dyDescent="0.25">
      <c r="A85" s="52"/>
      <c r="B85" s="54" t="s">
        <v>63</v>
      </c>
      <c r="C85" s="509" t="s">
        <v>262</v>
      </c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1"/>
      <c r="Q85" s="52"/>
    </row>
    <row r="86" spans="1:17" ht="27.75" customHeight="1" thickBot="1" x14ac:dyDescent="0.25">
      <c r="A86" s="52"/>
      <c r="B86" s="54" t="s">
        <v>84</v>
      </c>
      <c r="C86" s="458" t="s">
        <v>85</v>
      </c>
      <c r="D86" s="458"/>
      <c r="E86" s="458"/>
      <c r="F86" s="458"/>
      <c r="G86" s="458"/>
      <c r="H86" s="458"/>
      <c r="I86" s="458"/>
      <c r="J86" s="458"/>
      <c r="K86" s="458"/>
      <c r="L86" s="458"/>
      <c r="M86" s="458"/>
      <c r="N86" s="458"/>
      <c r="O86" s="458"/>
      <c r="P86" s="459"/>
      <c r="Q86" s="52"/>
    </row>
    <row r="89" spans="1:17" x14ac:dyDescent="0.2">
      <c r="C89" s="55"/>
    </row>
    <row r="90" spans="1:17" hidden="1" x14ac:dyDescent="0.2">
      <c r="C90" s="49">
        <v>2018</v>
      </c>
    </row>
    <row r="91" spans="1:17" hidden="1" x14ac:dyDescent="0.2">
      <c r="C91" s="49">
        <v>2019</v>
      </c>
    </row>
    <row r="97" spans="2:19" s="50" customFormat="1" x14ac:dyDescent="0.2">
      <c r="S97" s="87"/>
    </row>
    <row r="98" spans="2:19" s="50" customFormat="1" x14ac:dyDescent="0.2">
      <c r="S98" s="87"/>
    </row>
    <row r="99" spans="2:19" s="50" customFormat="1" x14ac:dyDescent="0.2">
      <c r="S99" s="87"/>
    </row>
    <row r="100" spans="2:19" s="50" customFormat="1" x14ac:dyDescent="0.2">
      <c r="S100" s="87"/>
    </row>
    <row r="101" spans="2:19" s="50" customFormat="1" x14ac:dyDescent="0.2">
      <c r="S101" s="87"/>
    </row>
    <row r="102" spans="2:19" s="50" customFormat="1" x14ac:dyDescent="0.2">
      <c r="S102" s="87"/>
    </row>
    <row r="103" spans="2:19" s="50" customFormat="1" x14ac:dyDescent="0.2">
      <c r="D103" s="91"/>
      <c r="E103" s="91"/>
      <c r="F103" s="91"/>
      <c r="G103" s="91"/>
      <c r="H103" s="91"/>
      <c r="I103" s="91"/>
      <c r="S103" s="87"/>
    </row>
    <row r="104" spans="2:19" s="50" customFormat="1" x14ac:dyDescent="0.2">
      <c r="D104" s="91"/>
      <c r="E104" s="91"/>
      <c r="F104" s="91"/>
      <c r="G104" s="91"/>
      <c r="H104" s="91"/>
      <c r="I104" s="91"/>
      <c r="S104" s="87"/>
    </row>
    <row r="105" spans="2:19" s="50" customFormat="1" x14ac:dyDescent="0.2">
      <c r="B105" s="91"/>
      <c r="C105" s="91"/>
      <c r="D105" s="91"/>
      <c r="E105" s="91"/>
      <c r="F105" s="91"/>
      <c r="G105" s="91"/>
      <c r="H105" s="91"/>
      <c r="I105" s="91"/>
      <c r="S105" s="87"/>
    </row>
    <row r="106" spans="2:19" s="50" customFormat="1" x14ac:dyDescent="0.2">
      <c r="B106" s="91"/>
      <c r="C106" s="91"/>
      <c r="D106" s="91"/>
      <c r="E106" s="91"/>
      <c r="F106" s="91"/>
      <c r="G106" s="91"/>
      <c r="H106" s="91"/>
      <c r="I106" s="91"/>
      <c r="S106" s="87"/>
    </row>
    <row r="107" spans="2:19" s="50" customFormat="1" x14ac:dyDescent="0.2">
      <c r="B107" s="91"/>
      <c r="C107" s="91"/>
      <c r="D107" s="91"/>
      <c r="E107" s="91"/>
      <c r="F107" s="91"/>
      <c r="G107" s="91"/>
      <c r="H107" s="91"/>
      <c r="I107" s="91"/>
      <c r="S107" s="87"/>
    </row>
    <row r="108" spans="2:19" s="50" customFormat="1" x14ac:dyDescent="0.2">
      <c r="B108" s="91"/>
      <c r="C108" s="91"/>
      <c r="D108" s="91"/>
      <c r="E108" s="91"/>
      <c r="F108" s="91"/>
      <c r="G108" s="91"/>
      <c r="H108" s="91"/>
      <c r="I108" s="91"/>
      <c r="K108" s="91"/>
      <c r="L108" s="91"/>
      <c r="M108" s="91"/>
      <c r="N108" s="91"/>
      <c r="O108" s="91"/>
      <c r="P108" s="91"/>
      <c r="S108" s="87"/>
    </row>
    <row r="109" spans="2:19" s="50" customFormat="1" x14ac:dyDescent="0.2">
      <c r="B109" s="91"/>
      <c r="C109" s="91"/>
      <c r="D109" s="91"/>
      <c r="E109" s="91"/>
      <c r="F109" s="91"/>
      <c r="G109" s="91"/>
      <c r="H109" s="91"/>
      <c r="I109" s="91"/>
      <c r="K109" s="91"/>
      <c r="L109" s="91"/>
      <c r="M109" s="91"/>
      <c r="N109" s="91"/>
      <c r="O109" s="91"/>
      <c r="P109" s="91"/>
      <c r="S109" s="87"/>
    </row>
    <row r="110" spans="2:19" s="50" customFormat="1" x14ac:dyDescent="0.2">
      <c r="B110" s="91"/>
      <c r="C110" s="91"/>
      <c r="D110" s="91"/>
      <c r="E110" s="91"/>
      <c r="F110" s="91"/>
      <c r="G110" s="91"/>
      <c r="H110" s="91"/>
      <c r="I110" s="91"/>
      <c r="K110" s="91"/>
      <c r="L110" s="91"/>
      <c r="M110" s="91"/>
      <c r="N110" s="91"/>
      <c r="O110" s="91"/>
      <c r="P110" s="91"/>
      <c r="S110" s="87"/>
    </row>
    <row r="111" spans="2:19" s="50" customFormat="1" x14ac:dyDescent="0.2">
      <c r="B111" s="91"/>
      <c r="C111" s="91"/>
      <c r="D111" s="91"/>
      <c r="E111" s="91"/>
      <c r="F111" s="91"/>
      <c r="G111" s="91"/>
      <c r="H111" s="91"/>
      <c r="I111" s="91"/>
      <c r="K111" s="91"/>
      <c r="L111" s="91"/>
      <c r="M111" s="91"/>
      <c r="N111" s="91"/>
      <c r="O111" s="91"/>
      <c r="P111" s="91"/>
      <c r="Q111" s="56" t="s">
        <v>69</v>
      </c>
      <c r="S111" s="87"/>
    </row>
    <row r="112" spans="2:19" s="50" customFormat="1" x14ac:dyDescent="0.2">
      <c r="B112" s="92"/>
      <c r="C112" s="92"/>
      <c r="D112" s="91"/>
      <c r="E112" s="91"/>
      <c r="F112" s="91"/>
      <c r="G112" s="91"/>
      <c r="H112" s="91"/>
      <c r="I112" s="91"/>
      <c r="K112" s="91"/>
      <c r="L112" s="91"/>
      <c r="O112" s="91"/>
      <c r="P112" s="91"/>
      <c r="Q112" s="56" t="s">
        <v>70</v>
      </c>
      <c r="S112" s="87"/>
    </row>
    <row r="113" spans="2:19" s="50" customFormat="1" x14ac:dyDescent="0.2">
      <c r="B113" s="92"/>
      <c r="C113" s="92"/>
      <c r="D113" s="91"/>
      <c r="E113" s="91"/>
      <c r="F113" s="91"/>
      <c r="G113" s="91"/>
      <c r="H113" s="91"/>
      <c r="I113" s="91"/>
      <c r="K113" s="91"/>
      <c r="L113" s="91"/>
      <c r="O113" s="91"/>
      <c r="P113" s="91"/>
      <c r="Q113" s="56" t="s">
        <v>72</v>
      </c>
      <c r="S113" s="87"/>
    </row>
    <row r="114" spans="2:19" s="50" customFormat="1" x14ac:dyDescent="0.2">
      <c r="B114" s="92"/>
      <c r="C114" s="92"/>
      <c r="D114" s="91"/>
      <c r="E114" s="91"/>
      <c r="F114" s="91"/>
      <c r="G114" s="91"/>
      <c r="H114" s="91"/>
      <c r="I114" s="91"/>
      <c r="K114" s="91"/>
      <c r="L114" s="91"/>
      <c r="O114" s="91"/>
      <c r="P114" s="91"/>
      <c r="Q114" s="56" t="s">
        <v>71</v>
      </c>
      <c r="S114" s="87"/>
    </row>
    <row r="115" spans="2:19" s="50" customFormat="1" x14ac:dyDescent="0.2">
      <c r="B115" s="91"/>
      <c r="C115" s="92"/>
      <c r="D115" s="91"/>
      <c r="E115" s="91"/>
      <c r="F115" s="91"/>
      <c r="G115" s="91"/>
      <c r="H115" s="91"/>
      <c r="I115" s="91"/>
      <c r="K115" s="91"/>
      <c r="L115" s="91"/>
      <c r="M115" s="92"/>
      <c r="N115" s="91"/>
      <c r="O115" s="91"/>
      <c r="P115" s="91"/>
      <c r="Q115" s="56" t="s">
        <v>73</v>
      </c>
      <c r="S115" s="87"/>
    </row>
    <row r="116" spans="2:19" s="50" customFormat="1" x14ac:dyDescent="0.2">
      <c r="B116" s="91"/>
      <c r="C116" s="92"/>
      <c r="D116" s="91"/>
      <c r="E116" s="91"/>
      <c r="F116" s="91"/>
      <c r="G116" s="91"/>
      <c r="H116" s="91"/>
      <c r="I116" s="91"/>
      <c r="K116" s="91"/>
      <c r="L116" s="91"/>
      <c r="M116" s="91"/>
      <c r="N116" s="91" t="s">
        <v>67</v>
      </c>
      <c r="O116" s="91"/>
      <c r="P116" s="91"/>
      <c r="Q116" s="56" t="s">
        <v>74</v>
      </c>
      <c r="S116" s="87"/>
    </row>
    <row r="117" spans="2:19" s="50" customFormat="1" x14ac:dyDescent="0.2">
      <c r="B117" s="91"/>
      <c r="C117" s="92"/>
      <c r="D117" s="91"/>
      <c r="E117" s="91"/>
      <c r="F117" s="91"/>
      <c r="G117" s="91"/>
      <c r="H117" s="91"/>
      <c r="I117" s="91"/>
      <c r="K117" s="91"/>
      <c r="L117" s="91"/>
      <c r="M117" s="91"/>
      <c r="N117" s="91"/>
      <c r="O117" s="91"/>
      <c r="P117" s="91"/>
      <c r="S117" s="87"/>
    </row>
    <row r="118" spans="2:19" s="50" customFormat="1" x14ac:dyDescent="0.2">
      <c r="B118" s="91"/>
      <c r="C118" s="92"/>
      <c r="D118" s="91"/>
      <c r="E118" s="91"/>
      <c r="F118" s="91"/>
      <c r="G118" s="91"/>
      <c r="H118" s="91"/>
      <c r="I118" s="91"/>
      <c r="K118" s="91"/>
      <c r="L118" s="91"/>
      <c r="M118" s="91"/>
      <c r="N118" s="91"/>
      <c r="O118" s="91"/>
      <c r="P118" s="91"/>
      <c r="S118" s="87"/>
    </row>
    <row r="119" spans="2:19" s="50" customFormat="1" x14ac:dyDescent="0.2">
      <c r="B119" s="91"/>
      <c r="C119" s="91"/>
      <c r="D119" s="91"/>
      <c r="E119" s="91"/>
      <c r="F119" s="91"/>
      <c r="G119" s="91"/>
      <c r="H119" s="91"/>
      <c r="I119" s="91"/>
      <c r="K119" s="91"/>
      <c r="L119" s="91"/>
      <c r="M119" s="91"/>
      <c r="N119" s="91"/>
      <c r="O119" s="91"/>
      <c r="P119" s="91"/>
      <c r="S119" s="87"/>
    </row>
    <row r="120" spans="2:19" s="50" customFormat="1" x14ac:dyDescent="0.2">
      <c r="B120" s="91"/>
      <c r="C120" s="91"/>
      <c r="D120" s="91"/>
      <c r="E120" s="91"/>
      <c r="F120" s="91"/>
      <c r="G120" s="91"/>
      <c r="H120" s="91"/>
      <c r="I120" s="91"/>
      <c r="K120" s="91"/>
      <c r="L120" s="91"/>
      <c r="M120" s="91"/>
      <c r="N120" s="91"/>
      <c r="O120" s="91"/>
      <c r="P120" s="91"/>
      <c r="S120" s="87"/>
    </row>
    <row r="121" spans="2:19" s="50" customFormat="1" x14ac:dyDescent="0.2">
      <c r="B121" s="91"/>
      <c r="C121" s="91"/>
      <c r="D121" s="91"/>
      <c r="E121" s="91"/>
      <c r="F121" s="91"/>
      <c r="G121" s="91"/>
      <c r="H121" s="91"/>
      <c r="I121" s="91"/>
      <c r="K121" s="91"/>
      <c r="L121" s="91"/>
      <c r="M121" s="91"/>
      <c r="N121" s="91"/>
      <c r="O121" s="91"/>
      <c r="P121" s="91"/>
      <c r="Q121" s="56">
        <v>2015</v>
      </c>
      <c r="S121" s="87"/>
    </row>
    <row r="122" spans="2:19" s="50" customFormat="1" ht="12.75" customHeight="1" x14ac:dyDescent="0.2">
      <c r="B122" s="91"/>
      <c r="C122" s="91"/>
      <c r="D122" s="91"/>
      <c r="E122" s="91"/>
      <c r="F122" s="91"/>
      <c r="G122" s="91"/>
      <c r="H122" s="91"/>
      <c r="I122" s="91"/>
      <c r="Q122" s="56">
        <v>2016</v>
      </c>
      <c r="S122" s="87"/>
    </row>
    <row r="123" spans="2:19" s="50" customFormat="1" x14ac:dyDescent="0.2">
      <c r="B123" s="91"/>
      <c r="C123" s="91"/>
      <c r="D123" s="91"/>
      <c r="E123" s="91"/>
      <c r="F123" s="91"/>
      <c r="G123" s="91"/>
      <c r="H123" s="91"/>
      <c r="I123" s="91"/>
      <c r="Q123" s="56">
        <v>2017</v>
      </c>
      <c r="S123" s="87"/>
    </row>
    <row r="124" spans="2:19" s="50" customFormat="1" x14ac:dyDescent="0.2">
      <c r="C124" s="91"/>
      <c r="H124" s="91"/>
      <c r="I124" s="91"/>
      <c r="Q124" s="56">
        <v>2018</v>
      </c>
      <c r="S124" s="87"/>
    </row>
    <row r="125" spans="2:19" s="50" customFormat="1" x14ac:dyDescent="0.2">
      <c r="C125" s="91"/>
      <c r="H125" s="91"/>
      <c r="I125" s="91"/>
      <c r="S125" s="87"/>
    </row>
    <row r="126" spans="2:19" s="50" customFormat="1" x14ac:dyDescent="0.2">
      <c r="C126" s="91"/>
      <c r="H126" s="91"/>
      <c r="I126" s="91"/>
      <c r="S126" s="87"/>
    </row>
    <row r="127" spans="2:19" s="50" customFormat="1" x14ac:dyDescent="0.2">
      <c r="B127" s="58"/>
      <c r="C127" s="91"/>
      <c r="H127" s="91"/>
      <c r="I127" s="91"/>
      <c r="S127" s="87"/>
    </row>
    <row r="128" spans="2:19" s="50" customFormat="1" x14ac:dyDescent="0.2">
      <c r="B128" s="58"/>
      <c r="C128" s="91"/>
      <c r="H128" s="91"/>
      <c r="I128" s="91"/>
      <c r="S128" s="87"/>
    </row>
    <row r="129" spans="2:19" s="50" customFormat="1" x14ac:dyDescent="0.2">
      <c r="B129" s="192" t="s">
        <v>266</v>
      </c>
      <c r="C129" s="91"/>
      <c r="H129" s="91"/>
      <c r="I129" s="91"/>
      <c r="S129" s="87"/>
    </row>
    <row r="130" spans="2:19" s="50" customFormat="1" x14ac:dyDescent="0.2">
      <c r="B130" s="192" t="s">
        <v>267</v>
      </c>
      <c r="C130" s="91"/>
      <c r="H130" s="91"/>
      <c r="I130" s="91"/>
      <c r="S130" s="87"/>
    </row>
    <row r="131" spans="2:19" s="50" customFormat="1" x14ac:dyDescent="0.2">
      <c r="B131" s="192" t="s">
        <v>268</v>
      </c>
      <c r="C131" s="91"/>
      <c r="H131" s="91"/>
      <c r="I131" s="91"/>
      <c r="S131" s="87"/>
    </row>
    <row r="132" spans="2:19" s="50" customFormat="1" x14ac:dyDescent="0.2">
      <c r="B132" s="192" t="s">
        <v>269</v>
      </c>
      <c r="C132" s="91"/>
      <c r="H132" s="91"/>
      <c r="I132" s="91"/>
      <c r="S132" s="87"/>
    </row>
    <row r="133" spans="2:19" s="50" customFormat="1" x14ac:dyDescent="0.2">
      <c r="B133" s="193" t="s">
        <v>270</v>
      </c>
      <c r="C133" s="91"/>
      <c r="H133" s="91"/>
      <c r="I133" s="91"/>
      <c r="S133" s="87"/>
    </row>
    <row r="134" spans="2:19" s="50" customFormat="1" x14ac:dyDescent="0.2">
      <c r="B134" s="59"/>
      <c r="C134" s="91"/>
      <c r="H134" s="91"/>
      <c r="I134" s="91"/>
      <c r="S134" s="87"/>
    </row>
    <row r="135" spans="2:19" s="50" customFormat="1" x14ac:dyDescent="0.2">
      <c r="B135" s="59"/>
      <c r="C135" s="91"/>
      <c r="H135" s="91"/>
      <c r="I135" s="91"/>
      <c r="S135" s="87"/>
    </row>
    <row r="136" spans="2:19" s="50" customFormat="1" x14ac:dyDescent="0.2">
      <c r="C136" s="91"/>
      <c r="H136" s="91"/>
      <c r="I136" s="91"/>
      <c r="S136" s="87"/>
    </row>
    <row r="137" spans="2:19" s="50" customFormat="1" x14ac:dyDescent="0.2">
      <c r="B137" s="60"/>
      <c r="C137" s="91"/>
      <c r="F137" s="91"/>
      <c r="I137" s="91"/>
      <c r="S137" s="87"/>
    </row>
    <row r="138" spans="2:19" s="50" customFormat="1" x14ac:dyDescent="0.2">
      <c r="B138" s="60"/>
      <c r="C138" s="91"/>
      <c r="F138" s="91"/>
      <c r="I138" s="91"/>
      <c r="S138" s="87"/>
    </row>
    <row r="139" spans="2:19" s="50" customFormat="1" x14ac:dyDescent="0.2">
      <c r="B139" s="60"/>
      <c r="C139" s="91"/>
      <c r="F139" s="91"/>
      <c r="I139" s="51"/>
      <c r="J139" s="51"/>
      <c r="K139" s="51"/>
      <c r="S139" s="87"/>
    </row>
    <row r="140" spans="2:19" s="50" customFormat="1" x14ac:dyDescent="0.2">
      <c r="B140" s="60"/>
      <c r="C140" s="91"/>
      <c r="F140" s="91"/>
      <c r="G140" s="91"/>
      <c r="H140" s="51"/>
      <c r="I140" s="51"/>
      <c r="J140" s="51"/>
      <c r="K140" s="51"/>
      <c r="S140" s="87"/>
    </row>
    <row r="141" spans="2:19" s="50" customFormat="1" x14ac:dyDescent="0.2">
      <c r="B141" s="60"/>
      <c r="C141" s="91"/>
      <c r="F141" s="91"/>
      <c r="G141" s="91"/>
      <c r="H141" s="51"/>
      <c r="I141" s="51"/>
      <c r="J141" s="51"/>
      <c r="K141" s="51"/>
      <c r="S141" s="87"/>
    </row>
    <row r="142" spans="2:19" s="50" customFormat="1" x14ac:dyDescent="0.2">
      <c r="B142" s="60"/>
      <c r="C142" s="91"/>
      <c r="F142" s="91"/>
      <c r="G142" s="91"/>
      <c r="H142" s="51"/>
      <c r="I142" s="51"/>
      <c r="J142" s="51"/>
      <c r="K142" s="51"/>
      <c r="S142" s="87"/>
    </row>
    <row r="143" spans="2:19" s="50" customFormat="1" x14ac:dyDescent="0.2">
      <c r="B143" s="60"/>
      <c r="C143" s="91"/>
      <c r="F143" s="91"/>
      <c r="G143" s="91"/>
      <c r="H143" s="51"/>
      <c r="I143" s="51"/>
      <c r="J143" s="51"/>
      <c r="K143" s="51"/>
      <c r="S143" s="87"/>
    </row>
    <row r="144" spans="2:19" s="50" customFormat="1" x14ac:dyDescent="0.2">
      <c r="B144" s="60"/>
      <c r="C144" s="91"/>
      <c r="F144" s="91"/>
      <c r="G144" s="91"/>
      <c r="H144" s="51"/>
      <c r="I144" s="51"/>
      <c r="J144" s="51"/>
      <c r="K144" s="51"/>
      <c r="S144" s="87"/>
    </row>
    <row r="145" spans="2:19" s="50" customFormat="1" x14ac:dyDescent="0.2">
      <c r="B145" s="58"/>
      <c r="C145" s="91"/>
      <c r="F145" s="91"/>
      <c r="G145" s="91"/>
      <c r="H145" s="51"/>
      <c r="I145" s="51"/>
      <c r="J145" s="51"/>
      <c r="K145" s="51"/>
      <c r="S145" s="87"/>
    </row>
    <row r="146" spans="2:19" s="52" customFormat="1" x14ac:dyDescent="0.2">
      <c r="B146" s="58"/>
      <c r="C146" s="91"/>
      <c r="F146" s="91"/>
      <c r="G146" s="91"/>
      <c r="H146" s="51"/>
      <c r="I146" s="51"/>
      <c r="J146" s="51"/>
      <c r="K146" s="51"/>
      <c r="S146" s="90"/>
    </row>
    <row r="147" spans="2:19" s="52" customFormat="1" x14ac:dyDescent="0.2">
      <c r="B147" s="50" t="s">
        <v>29</v>
      </c>
      <c r="C147" s="91"/>
      <c r="F147" s="91"/>
      <c r="G147" s="91"/>
      <c r="H147" s="51"/>
      <c r="I147" s="51"/>
      <c r="J147" s="51"/>
      <c r="K147" s="51"/>
      <c r="S147" s="90"/>
    </row>
    <row r="148" spans="2:19" s="52" customFormat="1" x14ac:dyDescent="0.2">
      <c r="B148" s="57" t="s">
        <v>55</v>
      </c>
      <c r="C148" s="91"/>
      <c r="F148" s="91"/>
      <c r="G148" s="91"/>
      <c r="H148" s="51"/>
      <c r="I148" s="51"/>
      <c r="J148" s="51"/>
      <c r="K148" s="51"/>
      <c r="S148" s="90"/>
    </row>
    <row r="149" spans="2:19" s="52" customFormat="1" x14ac:dyDescent="0.2">
      <c r="B149" s="57" t="s">
        <v>166</v>
      </c>
      <c r="C149" s="91"/>
      <c r="F149" s="91"/>
      <c r="G149" s="91"/>
      <c r="H149" s="51"/>
      <c r="I149" s="51"/>
      <c r="J149" s="51"/>
      <c r="K149" s="51"/>
      <c r="S149" s="90"/>
    </row>
    <row r="150" spans="2:19" s="52" customFormat="1" x14ac:dyDescent="0.2">
      <c r="B150" s="57" t="s">
        <v>39</v>
      </c>
      <c r="C150" s="91"/>
      <c r="F150" s="91"/>
      <c r="G150" s="91"/>
      <c r="H150" s="51"/>
      <c r="I150" s="51"/>
      <c r="J150" s="51"/>
      <c r="K150" s="51"/>
      <c r="S150" s="90"/>
    </row>
    <row r="151" spans="2:19" s="52" customFormat="1" x14ac:dyDescent="0.2">
      <c r="B151" s="57" t="s">
        <v>172</v>
      </c>
      <c r="C151" s="91"/>
      <c r="F151" s="91"/>
      <c r="G151" s="91"/>
      <c r="H151" s="51"/>
      <c r="I151" s="51"/>
      <c r="J151" s="51"/>
      <c r="K151" s="51"/>
      <c r="S151" s="90"/>
    </row>
    <row r="152" spans="2:19" s="52" customFormat="1" x14ac:dyDescent="0.2">
      <c r="B152" s="57" t="s">
        <v>112</v>
      </c>
      <c r="C152" s="91"/>
      <c r="F152" s="91"/>
      <c r="G152" s="91"/>
      <c r="J152" s="51"/>
      <c r="K152" s="51"/>
      <c r="S152" s="90"/>
    </row>
    <row r="153" spans="2:19" s="52" customFormat="1" x14ac:dyDescent="0.2">
      <c r="B153" s="57" t="s">
        <v>174</v>
      </c>
      <c r="C153" s="91"/>
      <c r="F153" s="91"/>
      <c r="G153" s="91"/>
      <c r="S153" s="90"/>
    </row>
    <row r="154" spans="2:19" s="52" customFormat="1" x14ac:dyDescent="0.2">
      <c r="B154" s="57" t="s">
        <v>53</v>
      </c>
      <c r="C154" s="91"/>
      <c r="F154" s="91"/>
      <c r="G154" s="91"/>
      <c r="S154" s="90"/>
    </row>
    <row r="155" spans="2:19" s="52" customFormat="1" x14ac:dyDescent="0.2">
      <c r="B155" s="57" t="s">
        <v>163</v>
      </c>
      <c r="C155" s="91"/>
      <c r="F155" s="91"/>
      <c r="G155" s="91"/>
      <c r="S155" s="90"/>
    </row>
    <row r="156" spans="2:19" s="52" customFormat="1" x14ac:dyDescent="0.2">
      <c r="B156" s="57" t="s">
        <v>167</v>
      </c>
      <c r="C156" s="91"/>
      <c r="F156" s="91"/>
      <c r="G156" s="91"/>
      <c r="S156" s="90"/>
    </row>
    <row r="157" spans="2:19" x14ac:dyDescent="0.2">
      <c r="B157" s="93" t="s">
        <v>184</v>
      </c>
      <c r="C157" s="91"/>
      <c r="F157" s="91"/>
      <c r="G157" s="91"/>
    </row>
    <row r="158" spans="2:19" x14ac:dyDescent="0.2">
      <c r="B158" s="57" t="s">
        <v>165</v>
      </c>
      <c r="C158" s="91"/>
      <c r="F158" s="91"/>
      <c r="G158" s="91"/>
    </row>
    <row r="159" spans="2:19" x14ac:dyDescent="0.2">
      <c r="B159" s="57" t="s">
        <v>170</v>
      </c>
      <c r="C159" s="91"/>
      <c r="F159" s="91"/>
      <c r="G159" s="91"/>
    </row>
    <row r="160" spans="2:19" x14ac:dyDescent="0.2">
      <c r="B160" s="57" t="s">
        <v>173</v>
      </c>
      <c r="C160" s="91"/>
      <c r="F160" s="91"/>
      <c r="G160" s="91"/>
    </row>
    <row r="161" spans="2:7" x14ac:dyDescent="0.2">
      <c r="B161" s="57" t="s">
        <v>171</v>
      </c>
      <c r="C161" s="91"/>
      <c r="F161" s="91"/>
      <c r="G161" s="91"/>
    </row>
    <row r="162" spans="2:7" x14ac:dyDescent="0.2">
      <c r="B162" s="57" t="s">
        <v>168</v>
      </c>
      <c r="C162" s="91"/>
      <c r="F162" s="91"/>
      <c r="G162" s="91"/>
    </row>
    <row r="163" spans="2:7" x14ac:dyDescent="0.2">
      <c r="B163" s="57" t="s">
        <v>161</v>
      </c>
      <c r="C163" s="91"/>
      <c r="F163" s="91"/>
      <c r="G163" s="91"/>
    </row>
    <row r="164" spans="2:7" x14ac:dyDescent="0.2">
      <c r="B164" s="57" t="s">
        <v>169</v>
      </c>
      <c r="C164" s="91"/>
    </row>
    <row r="165" spans="2:7" x14ac:dyDescent="0.2">
      <c r="B165" s="57" t="s">
        <v>162</v>
      </c>
      <c r="C165" s="91"/>
    </row>
    <row r="166" spans="2:7" x14ac:dyDescent="0.2">
      <c r="B166" s="57" t="s">
        <v>164</v>
      </c>
      <c r="C166" s="91"/>
    </row>
    <row r="167" spans="2:7" x14ac:dyDescent="0.2">
      <c r="B167" s="57" t="s">
        <v>46</v>
      </c>
      <c r="C167" s="91"/>
    </row>
    <row r="168" spans="2:7" x14ac:dyDescent="0.2">
      <c r="B168" s="57" t="s">
        <v>54</v>
      </c>
      <c r="C168" s="91"/>
    </row>
    <row r="169" spans="2:7" x14ac:dyDescent="0.2">
      <c r="B169" s="57" t="s">
        <v>45</v>
      </c>
      <c r="C169" s="91"/>
    </row>
    <row r="170" spans="2:7" x14ac:dyDescent="0.2">
      <c r="B170" s="57" t="s">
        <v>47</v>
      </c>
      <c r="C170" s="91"/>
    </row>
    <row r="171" spans="2:7" x14ac:dyDescent="0.2">
      <c r="B171" s="57" t="s">
        <v>113</v>
      </c>
      <c r="C171" s="91"/>
    </row>
    <row r="172" spans="2:7" x14ac:dyDescent="0.2">
      <c r="B172" s="57" t="s">
        <v>111</v>
      </c>
      <c r="C172" s="91"/>
    </row>
    <row r="173" spans="2:7" x14ac:dyDescent="0.2">
      <c r="B173" s="57" t="s">
        <v>40</v>
      </c>
      <c r="C173" s="91"/>
    </row>
    <row r="174" spans="2:7" x14ac:dyDescent="0.2">
      <c r="B174" s="57" t="s">
        <v>110</v>
      </c>
    </row>
    <row r="175" spans="2:7" x14ac:dyDescent="0.2">
      <c r="B175" s="50"/>
    </row>
    <row r="176" spans="2:7" x14ac:dyDescent="0.2">
      <c r="B176" s="50"/>
    </row>
    <row r="177" spans="2:2" x14ac:dyDescent="0.2">
      <c r="B177" s="50"/>
    </row>
    <row r="178" spans="2:2" x14ac:dyDescent="0.2">
      <c r="B178" s="50" t="s">
        <v>185</v>
      </c>
    </row>
    <row r="179" spans="2:2" x14ac:dyDescent="0.2">
      <c r="B179" s="56" t="s">
        <v>66</v>
      </c>
    </row>
    <row r="180" spans="2:2" x14ac:dyDescent="0.2">
      <c r="B180" s="56" t="s">
        <v>85</v>
      </c>
    </row>
    <row r="181" spans="2:2" x14ac:dyDescent="0.2">
      <c r="B181" s="50"/>
    </row>
    <row r="182" spans="2:2" x14ac:dyDescent="0.2">
      <c r="B182" s="58"/>
    </row>
    <row r="183" spans="2:2" x14ac:dyDescent="0.2">
      <c r="B183" s="58"/>
    </row>
    <row r="184" spans="2:2" x14ac:dyDescent="0.2">
      <c r="B184" s="61"/>
    </row>
    <row r="185" spans="2:2" x14ac:dyDescent="0.2">
      <c r="B185" s="61"/>
    </row>
    <row r="186" spans="2:2" x14ac:dyDescent="0.2">
      <c r="B186" s="61"/>
    </row>
    <row r="187" spans="2:2" x14ac:dyDescent="0.2">
      <c r="B187" s="61"/>
    </row>
    <row r="188" spans="2:2" x14ac:dyDescent="0.2">
      <c r="B188" s="61"/>
    </row>
  </sheetData>
  <sheetProtection formatCells="0" formatColumns="0" formatRows="0" insertRows="0"/>
  <mergeCells count="8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J10:M10"/>
    <mergeCell ref="N10:P10"/>
    <mergeCell ref="C10:I10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3:P73"/>
    <mergeCell ref="B73:B84"/>
    <mergeCell ref="B56:P71"/>
    <mergeCell ref="A72:Q72"/>
    <mergeCell ref="B45:P45"/>
    <mergeCell ref="B52:B53"/>
    <mergeCell ref="B55:P55"/>
    <mergeCell ref="B47:B48"/>
    <mergeCell ref="B51:P51"/>
    <mergeCell ref="B50:P50"/>
    <mergeCell ref="C74:P74"/>
    <mergeCell ref="C77:P77"/>
    <mergeCell ref="C80:P80"/>
    <mergeCell ref="C83:P83"/>
    <mergeCell ref="C85:P85"/>
    <mergeCell ref="C86:P86"/>
    <mergeCell ref="C75:P75"/>
    <mergeCell ref="C76:P76"/>
    <mergeCell ref="C78:P78"/>
    <mergeCell ref="C79:P79"/>
    <mergeCell ref="C81:P81"/>
    <mergeCell ref="C82:P82"/>
    <mergeCell ref="C84:P84"/>
  </mergeCells>
  <conditionalFormatting sqref="F53">
    <cfRule type="cellIs" dxfId="210" priority="37" stopIfTrue="1" operator="equal">
      <formula>"0"</formula>
    </cfRule>
    <cfRule type="cellIs" dxfId="209" priority="38" stopIfTrue="1" operator="lessThanOrEqual">
      <formula>$S$5</formula>
    </cfRule>
    <cfRule type="cellIs" dxfId="208" priority="39" stopIfTrue="1" operator="greaterThanOrEqual">
      <formula>$S$2</formula>
    </cfRule>
    <cfRule type="cellIs" dxfId="207" priority="40" stopIfTrue="1" operator="between">
      <formula>$S$4</formula>
      <formula>$S$3</formula>
    </cfRule>
  </conditionalFormatting>
  <conditionalFormatting sqref="I53">
    <cfRule type="cellIs" dxfId="206" priority="33" stopIfTrue="1" operator="equal">
      <formula>"0"</formula>
    </cfRule>
    <cfRule type="cellIs" dxfId="205" priority="34" stopIfTrue="1" operator="lessThanOrEqual">
      <formula>$S$5</formula>
    </cfRule>
    <cfRule type="cellIs" dxfId="204" priority="35" stopIfTrue="1" operator="greaterThanOrEqual">
      <formula>$S$2</formula>
    </cfRule>
    <cfRule type="cellIs" dxfId="203" priority="36" stopIfTrue="1" operator="between">
      <formula>$S$4</formula>
      <formula>$S$3</formula>
    </cfRule>
  </conditionalFormatting>
  <conditionalFormatting sqref="L53">
    <cfRule type="cellIs" dxfId="202" priority="29" stopIfTrue="1" operator="equal">
      <formula>"0"</formula>
    </cfRule>
    <cfRule type="cellIs" dxfId="201" priority="30" stopIfTrue="1" operator="lessThanOrEqual">
      <formula>$S$5</formula>
    </cfRule>
    <cfRule type="cellIs" dxfId="200" priority="31" stopIfTrue="1" operator="greaterThanOrEqual">
      <formula>$S$2</formula>
    </cfRule>
    <cfRule type="cellIs" dxfId="199" priority="32" stopIfTrue="1" operator="between">
      <formula>$S$4</formula>
      <formula>$S$3</formula>
    </cfRule>
  </conditionalFormatting>
  <conditionalFormatting sqref="O53">
    <cfRule type="cellIs" dxfId="198" priority="25" stopIfTrue="1" operator="equal">
      <formula>"0"</formula>
    </cfRule>
    <cfRule type="cellIs" dxfId="197" priority="26" stopIfTrue="1" operator="lessThanOrEqual">
      <formula>$S$5</formula>
    </cfRule>
    <cfRule type="cellIs" dxfId="196" priority="27" stopIfTrue="1" operator="greaterThanOrEqual">
      <formula>$S$2</formula>
    </cfRule>
    <cfRule type="cellIs" dxfId="195" priority="28" stopIfTrue="1" operator="between">
      <formula>$S$4</formula>
      <formula>$S$3</formula>
    </cfRule>
  </conditionalFormatting>
  <conditionalFormatting sqref="P53">
    <cfRule type="cellIs" dxfId="194" priority="21" stopIfTrue="1" operator="equal">
      <formula>"0"</formula>
    </cfRule>
    <cfRule type="cellIs" dxfId="193" priority="22" stopIfTrue="1" operator="lessThanOrEqual">
      <formula>$S$5</formula>
    </cfRule>
    <cfRule type="cellIs" dxfId="192" priority="23" stopIfTrue="1" operator="greaterThanOrEqual">
      <formula>$S$2</formula>
    </cfRule>
    <cfRule type="cellIs" dxfId="191" priority="24" stopIfTrue="1" operator="between">
      <formula>$S$4</formula>
      <formula>$S$3</formula>
    </cfRule>
  </conditionalFormatting>
  <conditionalFormatting sqref="F48">
    <cfRule type="cellIs" dxfId="190" priority="17" stopIfTrue="1" operator="equal">
      <formula>"0"</formula>
    </cfRule>
    <cfRule type="cellIs" dxfId="189" priority="18" stopIfTrue="1" operator="lessThanOrEqual">
      <formula>$S$5</formula>
    </cfRule>
    <cfRule type="cellIs" dxfId="188" priority="19" stopIfTrue="1" operator="greaterThanOrEqual">
      <formula>$S$2</formula>
    </cfRule>
    <cfRule type="cellIs" dxfId="187" priority="20" stopIfTrue="1" operator="between">
      <formula>$S$4</formula>
      <formula>$S$3</formula>
    </cfRule>
  </conditionalFormatting>
  <conditionalFormatting sqref="I48">
    <cfRule type="cellIs" dxfId="186" priority="13" stopIfTrue="1" operator="equal">
      <formula>"0"</formula>
    </cfRule>
    <cfRule type="cellIs" dxfId="185" priority="14" stopIfTrue="1" operator="lessThanOrEqual">
      <formula>$S$5</formula>
    </cfRule>
    <cfRule type="cellIs" dxfId="184" priority="15" stopIfTrue="1" operator="greaterThanOrEqual">
      <formula>$S$2</formula>
    </cfRule>
    <cfRule type="cellIs" dxfId="183" priority="16" stopIfTrue="1" operator="between">
      <formula>$S$4</formula>
      <formula>$S$3</formula>
    </cfRule>
  </conditionalFormatting>
  <conditionalFormatting sqref="L48">
    <cfRule type="cellIs" dxfId="182" priority="9" stopIfTrue="1" operator="equal">
      <formula>"0"</formula>
    </cfRule>
    <cfRule type="cellIs" dxfId="181" priority="10" stopIfTrue="1" operator="lessThanOrEqual">
      <formula>$S$5</formula>
    </cfRule>
    <cfRule type="cellIs" dxfId="180" priority="11" stopIfTrue="1" operator="greaterThanOrEqual">
      <formula>$S$2</formula>
    </cfRule>
    <cfRule type="cellIs" dxfId="179" priority="12" stopIfTrue="1" operator="between">
      <formula>$S$4</formula>
      <formula>$S$3</formula>
    </cfRule>
  </conditionalFormatting>
  <conditionalFormatting sqref="O48">
    <cfRule type="cellIs" dxfId="178" priority="5" stopIfTrue="1" operator="equal">
      <formula>"0"</formula>
    </cfRule>
    <cfRule type="cellIs" dxfId="177" priority="6" stopIfTrue="1" operator="lessThanOrEqual">
      <formula>$S$5</formula>
    </cfRule>
    <cfRule type="cellIs" dxfId="176" priority="7" stopIfTrue="1" operator="greaterThanOrEqual">
      <formula>$S$2</formula>
    </cfRule>
    <cfRule type="cellIs" dxfId="175" priority="8" stopIfTrue="1" operator="between">
      <formula>$S$4</formula>
      <formula>$S$3</formula>
    </cfRule>
  </conditionalFormatting>
  <conditionalFormatting sqref="P48">
    <cfRule type="cellIs" dxfId="174" priority="1" stopIfTrue="1" operator="equal">
      <formula>"0"</formula>
    </cfRule>
    <cfRule type="cellIs" dxfId="173" priority="2" stopIfTrue="1" operator="lessThanOrEqual">
      <formula>$S$5</formula>
    </cfRule>
    <cfRule type="cellIs" dxfId="172" priority="3" stopIfTrue="1" operator="greaterThanOrEqual">
      <formula>$S$2</formula>
    </cfRule>
    <cfRule type="cellIs" dxfId="171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>
      <formula1>$B$129:$B$133</formula1>
    </dataValidation>
    <dataValidation type="list" allowBlank="1" showInputMessage="1" showErrorMessage="1" sqref="C32:P32 C36:P36 C34:P34">
      <formula1>$Q$111:$Q$116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C12:P12">
      <formula1>$B$148:$B$174</formula1>
    </dataValidation>
    <dataValidation type="list" allowBlank="1" showInputMessage="1" showErrorMessage="1" sqref="C86:P86">
      <formula1>$B$179:$B$180</formula1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4"/>
  <sheetViews>
    <sheetView zoomScale="110" zoomScaleNormal="110" workbookViewId="0">
      <selection activeCell="M12" sqref="M12:O13"/>
    </sheetView>
  </sheetViews>
  <sheetFormatPr baseColWidth="10" defaultColWidth="11.42578125" defaultRowHeight="30" customHeight="1" x14ac:dyDescent="0.2"/>
  <cols>
    <col min="1" max="1" width="26.28515625" style="173" bestFit="1" customWidth="1"/>
    <col min="2" max="2" width="26.28515625" style="140" customWidth="1"/>
    <col min="3" max="3" width="10.85546875" style="174" customWidth="1"/>
    <col min="4" max="4" width="8" style="174" bestFit="1" customWidth="1"/>
    <col min="5" max="5" width="11.5703125" style="174" customWidth="1"/>
    <col min="6" max="6" width="8" style="174" bestFit="1" customWidth="1"/>
    <col min="7" max="7" width="10.42578125" style="174" customWidth="1"/>
    <col min="8" max="8" width="8" style="174" bestFit="1" customWidth="1"/>
    <col min="9" max="9" width="11.5703125" style="174" customWidth="1"/>
    <col min="10" max="10" width="8" style="174" bestFit="1" customWidth="1"/>
    <col min="11" max="11" width="12.28515625" style="174" bestFit="1" customWidth="1"/>
    <col min="12" max="12" width="8" style="174" bestFit="1" customWidth="1"/>
    <col min="13" max="13" width="2.28515625" style="174" customWidth="1"/>
    <col min="14" max="14" width="10.7109375" style="174" customWidth="1"/>
    <col min="15" max="15" width="49.7109375" style="174" customWidth="1"/>
    <col min="16" max="18" width="11.42578125" style="135"/>
    <col min="19" max="19" width="11.42578125" style="136" hidden="1" customWidth="1"/>
    <col min="20" max="20" width="11.42578125" style="135"/>
    <col min="21" max="16384" width="11.42578125" style="140"/>
  </cols>
  <sheetData>
    <row r="1" spans="1:24" ht="30" customHeight="1" x14ac:dyDescent="0.2">
      <c r="A1" s="485"/>
      <c r="B1" s="486" t="s">
        <v>56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  <c r="N1" s="489" t="s">
        <v>57</v>
      </c>
      <c r="O1" s="490"/>
      <c r="P1" s="134"/>
      <c r="Q1" s="134"/>
      <c r="T1" s="134"/>
      <c r="U1" s="137"/>
      <c r="V1" s="137"/>
      <c r="W1" s="138"/>
      <c r="X1" s="139"/>
    </row>
    <row r="2" spans="1:24" s="147" customFormat="1" ht="30" customHeight="1" x14ac:dyDescent="0.2">
      <c r="A2" s="485"/>
      <c r="B2" s="486" t="s">
        <v>87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  <c r="N2" s="489" t="s">
        <v>200</v>
      </c>
      <c r="O2" s="490"/>
      <c r="P2" s="141"/>
      <c r="Q2" s="141"/>
      <c r="R2" s="142"/>
      <c r="S2" s="143">
        <v>0.8</v>
      </c>
      <c r="T2" s="141"/>
      <c r="U2" s="144"/>
      <c r="V2" s="144"/>
      <c r="W2" s="145"/>
      <c r="X2" s="146"/>
    </row>
    <row r="3" spans="1:24" s="147" customFormat="1" ht="30" customHeight="1" x14ac:dyDescent="0.2">
      <c r="A3" s="485"/>
      <c r="B3" s="486" t="s">
        <v>89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8"/>
      <c r="N3" s="489" t="s">
        <v>224</v>
      </c>
      <c r="O3" s="490"/>
      <c r="P3" s="141"/>
      <c r="Q3" s="141"/>
      <c r="R3" s="142"/>
      <c r="S3" s="143">
        <v>0.79998999999999998</v>
      </c>
      <c r="T3" s="141"/>
      <c r="U3" s="144"/>
      <c r="V3" s="144"/>
      <c r="W3" s="145"/>
      <c r="X3" s="146"/>
    </row>
    <row r="4" spans="1:24" s="147" customFormat="1" ht="30" customHeight="1" x14ac:dyDescent="0.2">
      <c r="A4" s="485"/>
      <c r="B4" s="486" t="s">
        <v>91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490" t="s">
        <v>225</v>
      </c>
      <c r="O4" s="490"/>
      <c r="P4" s="148"/>
      <c r="Q4" s="148"/>
      <c r="R4" s="142"/>
      <c r="S4" s="143">
        <v>0.65</v>
      </c>
      <c r="T4" s="148"/>
      <c r="U4" s="149"/>
      <c r="V4" s="149"/>
      <c r="W4" s="145"/>
      <c r="X4" s="146"/>
    </row>
    <row r="5" spans="1:24" s="147" customFormat="1" ht="12" x14ac:dyDescent="0.2">
      <c r="A5" s="150"/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53"/>
      <c r="O5" s="153"/>
      <c r="P5" s="148"/>
      <c r="Q5" s="148"/>
      <c r="R5" s="142"/>
      <c r="S5" s="143">
        <v>0.64999899999999999</v>
      </c>
      <c r="T5" s="148"/>
      <c r="U5" s="149"/>
      <c r="V5" s="149"/>
      <c r="W5" s="145"/>
      <c r="X5" s="146"/>
    </row>
    <row r="6" spans="1:24" s="147" customFormat="1" ht="13.5" customHeight="1" x14ac:dyDescent="0.2">
      <c r="A6" s="154" t="s">
        <v>0</v>
      </c>
      <c r="B6" s="194" t="s">
        <v>271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42"/>
      <c r="Q6" s="142"/>
      <c r="R6" s="142"/>
      <c r="S6" s="143"/>
      <c r="T6" s="142"/>
    </row>
    <row r="7" spans="1:24" s="147" customFormat="1" ht="11.25" customHeight="1" x14ac:dyDescent="0.2">
      <c r="A7" s="156"/>
      <c r="B7" s="15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42"/>
      <c r="Q7" s="142"/>
      <c r="R7" s="142"/>
      <c r="S7" s="143"/>
      <c r="T7" s="142"/>
    </row>
    <row r="8" spans="1:24" s="159" customFormat="1" ht="30" customHeight="1" x14ac:dyDescent="0.2">
      <c r="A8" s="492" t="s">
        <v>92</v>
      </c>
      <c r="B8" s="492" t="s">
        <v>226</v>
      </c>
      <c r="C8" s="493" t="s">
        <v>221</v>
      </c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158"/>
      <c r="Q8" s="158"/>
      <c r="R8" s="158"/>
      <c r="S8" s="136"/>
      <c r="T8" s="158"/>
    </row>
    <row r="9" spans="1:24" s="162" customFormat="1" ht="30" customHeight="1" x14ac:dyDescent="0.2">
      <c r="A9" s="492"/>
      <c r="B9" s="492"/>
      <c r="C9" s="160" t="s">
        <v>227</v>
      </c>
      <c r="D9" s="160" t="s">
        <v>93</v>
      </c>
      <c r="E9" s="160" t="s">
        <v>228</v>
      </c>
      <c r="F9" s="160" t="s">
        <v>93</v>
      </c>
      <c r="G9" s="160" t="s">
        <v>229</v>
      </c>
      <c r="H9" s="160" t="s">
        <v>93</v>
      </c>
      <c r="I9" s="160" t="s">
        <v>230</v>
      </c>
      <c r="J9" s="160" t="s">
        <v>93</v>
      </c>
      <c r="K9" s="160" t="s">
        <v>24</v>
      </c>
      <c r="L9" s="160" t="s">
        <v>93</v>
      </c>
      <c r="M9" s="494" t="s">
        <v>94</v>
      </c>
      <c r="N9" s="494"/>
      <c r="O9" s="494"/>
      <c r="P9" s="161"/>
      <c r="Q9" s="161"/>
      <c r="R9" s="161"/>
      <c r="S9" s="136"/>
      <c r="T9" s="161"/>
    </row>
    <row r="10" spans="1:24" s="147" customFormat="1" ht="50.1" customHeight="1" x14ac:dyDescent="0.2">
      <c r="A10" s="502" t="s">
        <v>231</v>
      </c>
      <c r="B10" s="163" t="s">
        <v>243</v>
      </c>
      <c r="C10" s="164">
        <f>SUM(C12+C14)</f>
        <v>891</v>
      </c>
      <c r="D10" s="498">
        <f>+C10/C11</f>
        <v>0.85100286532951286</v>
      </c>
      <c r="E10" s="164">
        <f>SUM(E12+E14)</f>
        <v>1034</v>
      </c>
      <c r="F10" s="498">
        <f>+E10/E11</f>
        <v>0.95652173913043481</v>
      </c>
      <c r="G10" s="164">
        <f>SUM(G12+G14)</f>
        <v>1094</v>
      </c>
      <c r="H10" s="498">
        <f>+G10/G11</f>
        <v>0.98381294964028776</v>
      </c>
      <c r="I10" s="164">
        <f>SUM(I12+I14)</f>
        <v>1080</v>
      </c>
      <c r="J10" s="498">
        <f>+I10/I11</f>
        <v>0.95406360424028269</v>
      </c>
      <c r="K10" s="164">
        <f>+C10+E10+G10+I10</f>
        <v>4099</v>
      </c>
      <c r="L10" s="498">
        <f>+K10/K11</f>
        <v>0.93755718206770355</v>
      </c>
      <c r="M10" s="499" t="s">
        <v>232</v>
      </c>
      <c r="N10" s="499"/>
      <c r="O10" s="499"/>
      <c r="P10" s="142"/>
      <c r="Q10" s="142"/>
      <c r="R10" s="142"/>
      <c r="S10" s="136"/>
      <c r="T10" s="142"/>
    </row>
    <row r="11" spans="1:24" s="147" customFormat="1" ht="50.1" customHeight="1" x14ac:dyDescent="0.2">
      <c r="A11" s="502"/>
      <c r="B11" s="163" t="s">
        <v>244</v>
      </c>
      <c r="C11" s="164">
        <f>(C13+C15)</f>
        <v>1047</v>
      </c>
      <c r="D11" s="498"/>
      <c r="E11" s="164">
        <f>(E13+E15)</f>
        <v>1081</v>
      </c>
      <c r="F11" s="498"/>
      <c r="G11" s="164">
        <f>(G13+G15)</f>
        <v>1112</v>
      </c>
      <c r="H11" s="498"/>
      <c r="I11" s="164">
        <f>(I13+I15)</f>
        <v>1132</v>
      </c>
      <c r="J11" s="498"/>
      <c r="K11" s="164">
        <f t="shared" ref="K11:K15" si="0">+C11+E11+G11+I11</f>
        <v>4372</v>
      </c>
      <c r="L11" s="498"/>
      <c r="M11" s="499"/>
      <c r="N11" s="499"/>
      <c r="O11" s="499"/>
      <c r="P11" s="142"/>
      <c r="Q11" s="142"/>
      <c r="R11" s="142"/>
      <c r="S11" s="136"/>
      <c r="T11" s="142"/>
    </row>
    <row r="12" spans="1:24" s="147" customFormat="1" ht="146.44999999999999" customHeight="1" x14ac:dyDescent="0.2">
      <c r="A12" s="500" t="s">
        <v>241</v>
      </c>
      <c r="B12" s="163" t="s">
        <v>243</v>
      </c>
      <c r="C12" s="165">
        <v>397</v>
      </c>
      <c r="D12" s="498">
        <f>+C12/C13</f>
        <v>0.80855397148676167</v>
      </c>
      <c r="E12" s="165">
        <v>488</v>
      </c>
      <c r="F12" s="498">
        <f>+E12/E13</f>
        <v>0.9242424242424242</v>
      </c>
      <c r="G12" s="165">
        <v>531</v>
      </c>
      <c r="H12" s="498">
        <f>+G12/G13</f>
        <v>0.98515769944341369</v>
      </c>
      <c r="I12" s="165">
        <v>493</v>
      </c>
      <c r="J12" s="498">
        <f>+I12/I13</f>
        <v>0.90791896869244937</v>
      </c>
      <c r="K12" s="164">
        <f t="shared" si="0"/>
        <v>1909</v>
      </c>
      <c r="L12" s="498">
        <f>+K12/K13</f>
        <v>0.90861494526415998</v>
      </c>
      <c r="M12" s="531" t="s">
        <v>315</v>
      </c>
      <c r="N12" s="531"/>
      <c r="O12" s="531"/>
      <c r="P12" s="142"/>
      <c r="Q12" s="142"/>
      <c r="R12" s="142"/>
      <c r="S12" s="136"/>
      <c r="T12" s="142"/>
    </row>
    <row r="13" spans="1:24" s="147" customFormat="1" ht="146.44999999999999" customHeight="1" x14ac:dyDescent="0.2">
      <c r="A13" s="500"/>
      <c r="B13" s="163" t="s">
        <v>244</v>
      </c>
      <c r="C13" s="165">
        <v>491</v>
      </c>
      <c r="D13" s="498"/>
      <c r="E13" s="165">
        <v>528</v>
      </c>
      <c r="F13" s="498"/>
      <c r="G13" s="165">
        <v>539</v>
      </c>
      <c r="H13" s="498"/>
      <c r="I13" s="165">
        <v>543</v>
      </c>
      <c r="J13" s="498"/>
      <c r="K13" s="164">
        <f t="shared" si="0"/>
        <v>2101</v>
      </c>
      <c r="L13" s="498"/>
      <c r="M13" s="531"/>
      <c r="N13" s="531"/>
      <c r="O13" s="531"/>
      <c r="P13" s="142"/>
      <c r="Q13" s="142"/>
      <c r="R13" s="142"/>
      <c r="S13" s="136"/>
      <c r="T13" s="142"/>
    </row>
    <row r="14" spans="1:24" s="147" customFormat="1" ht="144.6" customHeight="1" x14ac:dyDescent="0.2">
      <c r="A14" s="500" t="s">
        <v>242</v>
      </c>
      <c r="B14" s="163" t="s">
        <v>243</v>
      </c>
      <c r="C14" s="166">
        <v>494</v>
      </c>
      <c r="D14" s="498">
        <f>+C14/C15</f>
        <v>0.88848920863309355</v>
      </c>
      <c r="E14" s="166">
        <v>546</v>
      </c>
      <c r="F14" s="498">
        <f t="shared" ref="F14" si="1">+E14/E15</f>
        <v>0.98734177215189878</v>
      </c>
      <c r="G14" s="165">
        <v>563</v>
      </c>
      <c r="H14" s="498">
        <f t="shared" ref="H14" si="2">+G14/G15</f>
        <v>0.98254799301919715</v>
      </c>
      <c r="I14" s="165">
        <v>587</v>
      </c>
      <c r="J14" s="498">
        <f>+I14/I15</f>
        <v>0.99660441426146007</v>
      </c>
      <c r="K14" s="178">
        <f t="shared" si="0"/>
        <v>2190</v>
      </c>
      <c r="L14" s="498">
        <f>+K14/K15</f>
        <v>0.96433289299867897</v>
      </c>
      <c r="M14" s="532" t="s">
        <v>310</v>
      </c>
      <c r="N14" s="533"/>
      <c r="O14" s="533"/>
      <c r="P14" s="142"/>
      <c r="Q14" s="142"/>
      <c r="R14" s="142"/>
      <c r="S14" s="169"/>
      <c r="T14" s="142"/>
    </row>
    <row r="15" spans="1:24" s="147" customFormat="1" ht="144.6" customHeight="1" x14ac:dyDescent="0.2">
      <c r="A15" s="500"/>
      <c r="B15" s="163" t="s">
        <v>244</v>
      </c>
      <c r="C15" s="166">
        <v>556</v>
      </c>
      <c r="D15" s="498"/>
      <c r="E15" s="166">
        <v>553</v>
      </c>
      <c r="F15" s="498"/>
      <c r="G15" s="165">
        <v>573</v>
      </c>
      <c r="H15" s="498"/>
      <c r="I15" s="165">
        <v>589</v>
      </c>
      <c r="J15" s="498"/>
      <c r="K15" s="178">
        <f t="shared" si="0"/>
        <v>2271</v>
      </c>
      <c r="L15" s="498"/>
      <c r="M15" s="533"/>
      <c r="N15" s="533"/>
      <c r="O15" s="533"/>
      <c r="P15" s="142"/>
      <c r="Q15" s="142"/>
      <c r="R15" s="142"/>
      <c r="S15" s="169"/>
      <c r="T15" s="142"/>
    </row>
    <row r="54" spans="19:19" ht="30" customHeight="1" x14ac:dyDescent="0.2">
      <c r="S54" s="169"/>
    </row>
    <row r="124" spans="19:19" ht="30" customHeight="1" x14ac:dyDescent="0.2">
      <c r="S124" s="155"/>
    </row>
    <row r="125" spans="19:19" ht="30" customHeight="1" x14ac:dyDescent="0.2">
      <c r="S125" s="155"/>
    </row>
    <row r="126" spans="19:19" ht="30" customHeight="1" x14ac:dyDescent="0.2">
      <c r="S126" s="155"/>
    </row>
    <row r="127" spans="19:19" ht="30" customHeight="1" x14ac:dyDescent="0.2">
      <c r="S127" s="155"/>
    </row>
    <row r="128" spans="19:19" ht="30" customHeight="1" x14ac:dyDescent="0.2">
      <c r="S128" s="155"/>
    </row>
    <row r="129" spans="19:19" ht="30" customHeight="1" x14ac:dyDescent="0.2">
      <c r="S129" s="155"/>
    </row>
    <row r="130" spans="19:19" ht="30" customHeight="1" x14ac:dyDescent="0.2">
      <c r="S130" s="155"/>
    </row>
    <row r="131" spans="19:19" ht="30" customHeight="1" x14ac:dyDescent="0.2">
      <c r="S131" s="155"/>
    </row>
    <row r="132" spans="19:19" ht="30" customHeight="1" x14ac:dyDescent="0.2">
      <c r="S132" s="155"/>
    </row>
    <row r="133" spans="19:19" ht="30" customHeight="1" x14ac:dyDescent="0.2">
      <c r="S133" s="155"/>
    </row>
    <row r="134" spans="19:19" ht="30" customHeight="1" x14ac:dyDescent="0.2">
      <c r="S134" s="155"/>
    </row>
  </sheetData>
  <mergeCells count="35">
    <mergeCell ref="M14:O15"/>
    <mergeCell ref="A14:A15"/>
    <mergeCell ref="D14:D15"/>
    <mergeCell ref="F14:F15"/>
    <mergeCell ref="H14:H15"/>
    <mergeCell ref="J14:J15"/>
    <mergeCell ref="L14:L15"/>
    <mergeCell ref="L10:L11"/>
    <mergeCell ref="M10:O11"/>
    <mergeCell ref="A12:A13"/>
    <mergeCell ref="D12:D13"/>
    <mergeCell ref="F12:F13"/>
    <mergeCell ref="H12:H13"/>
    <mergeCell ref="J12:J13"/>
    <mergeCell ref="L12:L13"/>
    <mergeCell ref="M12:O13"/>
    <mergeCell ref="A10:A11"/>
    <mergeCell ref="D10:D11"/>
    <mergeCell ref="F10:F11"/>
    <mergeCell ref="H10:H11"/>
    <mergeCell ref="J10:J11"/>
    <mergeCell ref="C6:O6"/>
    <mergeCell ref="A8:A9"/>
    <mergeCell ref="B8:B9"/>
    <mergeCell ref="C8:O8"/>
    <mergeCell ref="M9:O9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">
    <cfRule type="cellIs" dxfId="170" priority="93" stopIfTrue="1" operator="equal">
      <formula>"0"</formula>
    </cfRule>
    <cfRule type="cellIs" dxfId="169" priority="94" stopIfTrue="1" operator="lessThanOrEqual">
      <formula>$S$5</formula>
    </cfRule>
    <cfRule type="cellIs" dxfId="168" priority="95" stopIfTrue="1" operator="greaterThanOrEqual">
      <formula>$S$2</formula>
    </cfRule>
    <cfRule type="cellIs" dxfId="167" priority="96" stopIfTrue="1" operator="between">
      <formula>$S$4</formula>
      <formula>$S$3</formula>
    </cfRule>
  </conditionalFormatting>
  <conditionalFormatting sqref="D10">
    <cfRule type="cellIs" dxfId="166" priority="89" stopIfTrue="1" operator="equal">
      <formula>"0"</formula>
    </cfRule>
    <cfRule type="cellIs" dxfId="165" priority="90" stopIfTrue="1" operator="lessThanOrEqual">
      <formula>$S$5</formula>
    </cfRule>
    <cfRule type="cellIs" dxfId="164" priority="91" stopIfTrue="1" operator="greaterThanOrEqual">
      <formula>$S$2</formula>
    </cfRule>
    <cfRule type="cellIs" dxfId="163" priority="92" stopIfTrue="1" operator="between">
      <formula>$S$4</formula>
      <formula>$S$3</formula>
    </cfRule>
  </conditionalFormatting>
  <conditionalFormatting sqref="D12 D14">
    <cfRule type="cellIs" dxfId="162" priority="85" stopIfTrue="1" operator="equal">
      <formula>"0"</formula>
    </cfRule>
    <cfRule type="cellIs" dxfId="161" priority="86" stopIfTrue="1" operator="lessThanOrEqual">
      <formula>$S$5</formula>
    </cfRule>
    <cfRule type="cellIs" dxfId="160" priority="87" stopIfTrue="1" operator="greaterThanOrEqual">
      <formula>$S$2</formula>
    </cfRule>
    <cfRule type="cellIs" dxfId="159" priority="88" stopIfTrue="1" operator="between">
      <formula>$S$4</formula>
      <formula>$S$3</formula>
    </cfRule>
  </conditionalFormatting>
  <conditionalFormatting sqref="L12 L14">
    <cfRule type="cellIs" dxfId="158" priority="81" stopIfTrue="1" operator="equal">
      <formula>"0"</formula>
    </cfRule>
    <cfRule type="cellIs" dxfId="157" priority="82" stopIfTrue="1" operator="lessThanOrEqual">
      <formula>$S$5</formula>
    </cfRule>
    <cfRule type="cellIs" dxfId="156" priority="83" stopIfTrue="1" operator="greaterThanOrEqual">
      <formula>$S$2</formula>
    </cfRule>
    <cfRule type="cellIs" dxfId="155" priority="84" stopIfTrue="1" operator="between">
      <formula>$S$4</formula>
      <formula>$S$3</formula>
    </cfRule>
  </conditionalFormatting>
  <conditionalFormatting sqref="F14">
    <cfRule type="cellIs" dxfId="154" priority="69" stopIfTrue="1" operator="equal">
      <formula>"0"</formula>
    </cfRule>
    <cfRule type="cellIs" dxfId="153" priority="70" stopIfTrue="1" operator="lessThanOrEqual">
      <formula>$S$5</formula>
    </cfRule>
    <cfRule type="cellIs" dxfId="152" priority="71" stopIfTrue="1" operator="greaterThanOrEqual">
      <formula>$S$2</formula>
    </cfRule>
    <cfRule type="cellIs" dxfId="151" priority="72" stopIfTrue="1" operator="between">
      <formula>$S$4</formula>
      <formula>$S$3</formula>
    </cfRule>
  </conditionalFormatting>
  <conditionalFormatting sqref="F12">
    <cfRule type="cellIs" dxfId="150" priority="73" stopIfTrue="1" operator="equal">
      <formula>"0"</formula>
    </cfRule>
    <cfRule type="cellIs" dxfId="149" priority="74" stopIfTrue="1" operator="lessThanOrEqual">
      <formula>$S$5</formula>
    </cfRule>
    <cfRule type="cellIs" dxfId="148" priority="75" stopIfTrue="1" operator="greaterThanOrEqual">
      <formula>$S$2</formula>
    </cfRule>
    <cfRule type="cellIs" dxfId="147" priority="76" stopIfTrue="1" operator="between">
      <formula>$S$4</formula>
      <formula>$S$3</formula>
    </cfRule>
  </conditionalFormatting>
  <conditionalFormatting sqref="F10">
    <cfRule type="cellIs" dxfId="146" priority="45" stopIfTrue="1" operator="equal">
      <formula>"0"</formula>
    </cfRule>
    <cfRule type="cellIs" dxfId="145" priority="46" stopIfTrue="1" operator="lessThanOrEqual">
      <formula>$S$5</formula>
    </cfRule>
    <cfRule type="cellIs" dxfId="144" priority="47" stopIfTrue="1" operator="greaterThanOrEqual">
      <formula>$S$2</formula>
    </cfRule>
    <cfRule type="cellIs" dxfId="143" priority="48" stopIfTrue="1" operator="between">
      <formula>$S$4</formula>
      <formula>$S$3</formula>
    </cfRule>
  </conditionalFormatting>
  <conditionalFormatting sqref="H10">
    <cfRule type="cellIs" dxfId="142" priority="41" stopIfTrue="1" operator="equal">
      <formula>"0"</formula>
    </cfRule>
    <cfRule type="cellIs" dxfId="141" priority="42" stopIfTrue="1" operator="lessThanOrEqual">
      <formula>$S$5</formula>
    </cfRule>
    <cfRule type="cellIs" dxfId="140" priority="43" stopIfTrue="1" operator="greaterThanOrEqual">
      <formula>$S$2</formula>
    </cfRule>
    <cfRule type="cellIs" dxfId="139" priority="44" stopIfTrue="1" operator="between">
      <formula>$S$4</formula>
      <formula>$S$3</formula>
    </cfRule>
  </conditionalFormatting>
  <conditionalFormatting sqref="H12">
    <cfRule type="cellIs" dxfId="138" priority="37" stopIfTrue="1" operator="equal">
      <formula>"0"</formula>
    </cfRule>
    <cfRule type="cellIs" dxfId="137" priority="38" stopIfTrue="1" operator="lessThanOrEqual">
      <formula>$S$5</formula>
    </cfRule>
    <cfRule type="cellIs" dxfId="136" priority="39" stopIfTrue="1" operator="greaterThanOrEqual">
      <formula>$S$2</formula>
    </cfRule>
    <cfRule type="cellIs" dxfId="135" priority="40" stopIfTrue="1" operator="between">
      <formula>$S$4</formula>
      <formula>$S$3</formula>
    </cfRule>
  </conditionalFormatting>
  <conditionalFormatting sqref="H14">
    <cfRule type="cellIs" dxfId="134" priority="33" stopIfTrue="1" operator="equal">
      <formula>"0"</formula>
    </cfRule>
    <cfRule type="cellIs" dxfId="133" priority="34" stopIfTrue="1" operator="lessThanOrEqual">
      <formula>$S$5</formula>
    </cfRule>
    <cfRule type="cellIs" dxfId="132" priority="35" stopIfTrue="1" operator="greaterThanOrEqual">
      <formula>$S$2</formula>
    </cfRule>
    <cfRule type="cellIs" dxfId="131" priority="36" stopIfTrue="1" operator="between">
      <formula>$S$4</formula>
      <formula>$S$3</formula>
    </cfRule>
  </conditionalFormatting>
  <conditionalFormatting sqref="J10">
    <cfRule type="cellIs" dxfId="130" priority="9" stopIfTrue="1" operator="equal">
      <formula>"0"</formula>
    </cfRule>
    <cfRule type="cellIs" dxfId="129" priority="10" stopIfTrue="1" operator="lessThanOrEqual">
      <formula>$S$5</formula>
    </cfRule>
    <cfRule type="cellIs" dxfId="128" priority="11" stopIfTrue="1" operator="greaterThanOrEqual">
      <formula>$S$2</formula>
    </cfRule>
    <cfRule type="cellIs" dxfId="127" priority="12" stopIfTrue="1" operator="between">
      <formula>$S$4</formula>
      <formula>$S$3</formula>
    </cfRule>
  </conditionalFormatting>
  <conditionalFormatting sqref="J12">
    <cfRule type="cellIs" dxfId="126" priority="5" stopIfTrue="1" operator="equal">
      <formula>"0"</formula>
    </cfRule>
    <cfRule type="cellIs" dxfId="125" priority="6" stopIfTrue="1" operator="lessThanOrEqual">
      <formula>$S$5</formula>
    </cfRule>
    <cfRule type="cellIs" dxfId="124" priority="7" stopIfTrue="1" operator="greaterThanOrEqual">
      <formula>$S$2</formula>
    </cfRule>
    <cfRule type="cellIs" dxfId="123" priority="8" stopIfTrue="1" operator="between">
      <formula>$S$4</formula>
      <formula>$S$3</formula>
    </cfRule>
  </conditionalFormatting>
  <conditionalFormatting sqref="J14">
    <cfRule type="cellIs" dxfId="122" priority="1" stopIfTrue="1" operator="equal">
      <formula>"0"</formula>
    </cfRule>
    <cfRule type="cellIs" dxfId="121" priority="2" stopIfTrue="1" operator="lessThanOrEqual">
      <formula>$S$5</formula>
    </cfRule>
    <cfRule type="cellIs" dxfId="120" priority="3" stopIfTrue="1" operator="greaterThanOrEqual">
      <formula>$S$2</formula>
    </cfRule>
    <cfRule type="cellIs" dxfId="119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88"/>
  <sheetViews>
    <sheetView topLeftCell="A41" workbookViewId="0">
      <selection activeCell="C83" sqref="C83:P83"/>
    </sheetView>
  </sheetViews>
  <sheetFormatPr baseColWidth="10" defaultColWidth="11.42578125" defaultRowHeight="12.75" x14ac:dyDescent="0.2"/>
  <cols>
    <col min="1" max="1" width="3" style="49" customWidth="1"/>
    <col min="2" max="2" width="30" style="49" customWidth="1"/>
    <col min="3" max="3" width="16.85546875" style="49" customWidth="1"/>
    <col min="4" max="4" width="5" style="49" bestFit="1" customWidth="1"/>
    <col min="5" max="5" width="4.7109375" style="49" bestFit="1" customWidth="1"/>
    <col min="6" max="6" width="9.5703125" style="49" bestFit="1" customWidth="1"/>
    <col min="7" max="7" width="5.42578125" style="49" bestFit="1" customWidth="1"/>
    <col min="8" max="8" width="5.140625" style="49" bestFit="1" customWidth="1"/>
    <col min="9" max="9" width="9.5703125" style="49" bestFit="1" customWidth="1"/>
    <col min="10" max="10" width="4.140625" style="49" bestFit="1" customWidth="1"/>
    <col min="11" max="11" width="6.42578125" style="49" bestFit="1" customWidth="1"/>
    <col min="12" max="12" width="9.5703125" style="49" bestFit="1" customWidth="1"/>
    <col min="13" max="13" width="8.42578125" style="49" customWidth="1"/>
    <col min="14" max="14" width="6.42578125" style="49" customWidth="1"/>
    <col min="15" max="15" width="11" style="49" customWidth="1"/>
    <col min="16" max="16" width="12.140625" style="49" customWidth="1"/>
    <col min="17" max="18" width="11.7109375" style="49" customWidth="1"/>
    <col min="19" max="19" width="11.42578125" style="87" hidden="1" customWidth="1"/>
    <col min="20" max="16384" width="11.42578125" style="49"/>
  </cols>
  <sheetData>
    <row r="1" spans="1:19" ht="13.5" thickBot="1" x14ac:dyDescent="0.25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9" ht="16.5" customHeight="1" x14ac:dyDescent="0.2">
      <c r="B2" s="357"/>
      <c r="C2" s="360" t="s">
        <v>56</v>
      </c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363" t="s">
        <v>181</v>
      </c>
      <c r="O2" s="364"/>
      <c r="P2" s="365"/>
      <c r="S2" s="88">
        <v>0.8</v>
      </c>
    </row>
    <row r="3" spans="1:19" ht="15.75" customHeight="1" x14ac:dyDescent="0.2">
      <c r="B3" s="358"/>
      <c r="C3" s="366" t="s">
        <v>58</v>
      </c>
      <c r="D3" s="367"/>
      <c r="E3" s="367"/>
      <c r="F3" s="367"/>
      <c r="G3" s="367"/>
      <c r="H3" s="367"/>
      <c r="I3" s="367"/>
      <c r="J3" s="367"/>
      <c r="K3" s="367"/>
      <c r="L3" s="367"/>
      <c r="M3" s="368"/>
      <c r="N3" s="369" t="s">
        <v>200</v>
      </c>
      <c r="O3" s="370"/>
      <c r="P3" s="371"/>
      <c r="S3" s="88">
        <v>0.79998999999999998</v>
      </c>
    </row>
    <row r="4" spans="1:19" ht="15.75" customHeight="1" x14ac:dyDescent="0.2">
      <c r="B4" s="358"/>
      <c r="C4" s="366" t="s">
        <v>59</v>
      </c>
      <c r="D4" s="367"/>
      <c r="E4" s="367"/>
      <c r="F4" s="367"/>
      <c r="G4" s="367"/>
      <c r="H4" s="367"/>
      <c r="I4" s="367"/>
      <c r="J4" s="367"/>
      <c r="K4" s="367"/>
      <c r="L4" s="367"/>
      <c r="M4" s="368"/>
      <c r="N4" s="369" t="s">
        <v>182</v>
      </c>
      <c r="O4" s="370"/>
      <c r="P4" s="371"/>
      <c r="S4" s="88">
        <v>0.65</v>
      </c>
    </row>
    <row r="5" spans="1:19" ht="16.5" customHeight="1" thickBot="1" x14ac:dyDescent="0.25">
      <c r="B5" s="359"/>
      <c r="C5" s="372" t="s">
        <v>60</v>
      </c>
      <c r="D5" s="373"/>
      <c r="E5" s="373"/>
      <c r="F5" s="373"/>
      <c r="G5" s="373"/>
      <c r="H5" s="373"/>
      <c r="I5" s="373"/>
      <c r="J5" s="373"/>
      <c r="K5" s="373"/>
      <c r="L5" s="373"/>
      <c r="M5" s="374"/>
      <c r="N5" s="375" t="s">
        <v>61</v>
      </c>
      <c r="O5" s="376"/>
      <c r="P5" s="377"/>
      <c r="S5" s="88">
        <v>0.64999899999999999</v>
      </c>
    </row>
    <row r="6" spans="1:19" ht="13.5" thickBot="1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S6" s="88"/>
    </row>
    <row r="7" spans="1:19" x14ac:dyDescent="0.2">
      <c r="A7" s="52"/>
      <c r="B7" s="378" t="s">
        <v>65</v>
      </c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0"/>
      <c r="Q7" s="52"/>
      <c r="S7" s="88"/>
    </row>
    <row r="8" spans="1:19" ht="13.5" thickBot="1" x14ac:dyDescent="0.25">
      <c r="A8" s="52"/>
      <c r="B8" s="381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52"/>
    </row>
    <row r="9" spans="1:19" ht="6.75" customHeight="1" thickBot="1" x14ac:dyDescent="0.25">
      <c r="A9" s="52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52"/>
    </row>
    <row r="10" spans="1:19" ht="26.25" customHeight="1" thickBot="1" x14ac:dyDescent="0.25">
      <c r="A10" s="52"/>
      <c r="B10" s="78" t="s">
        <v>83</v>
      </c>
      <c r="C10" s="385">
        <v>2023</v>
      </c>
      <c r="D10" s="386"/>
      <c r="E10" s="386"/>
      <c r="F10" s="386"/>
      <c r="G10" s="386"/>
      <c r="H10" s="386"/>
      <c r="I10" s="387"/>
      <c r="J10" s="388" t="s">
        <v>1</v>
      </c>
      <c r="K10" s="389"/>
      <c r="L10" s="389"/>
      <c r="M10" s="389"/>
      <c r="N10" s="390" t="s">
        <v>198</v>
      </c>
      <c r="O10" s="391"/>
      <c r="P10" s="392"/>
      <c r="Q10" s="52"/>
    </row>
    <row r="11" spans="1:19" ht="4.5" customHeight="1" thickBot="1" x14ac:dyDescent="0.25">
      <c r="A11" s="52"/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6"/>
      <c r="Q11" s="52"/>
    </row>
    <row r="12" spans="1:19" ht="13.5" thickBot="1" x14ac:dyDescent="0.25">
      <c r="A12" s="52"/>
      <c r="B12" s="62" t="s">
        <v>0</v>
      </c>
      <c r="C12" s="396" t="s">
        <v>110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7"/>
      <c r="Q12" s="52"/>
    </row>
    <row r="13" spans="1:19" ht="4.5" customHeight="1" thickBot="1" x14ac:dyDescent="0.25">
      <c r="A13" s="52"/>
      <c r="B13" s="398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400"/>
      <c r="Q13" s="52"/>
    </row>
    <row r="14" spans="1:19" ht="18" customHeight="1" thickBot="1" x14ac:dyDescent="0.25">
      <c r="A14" s="52"/>
      <c r="B14" s="62" t="s">
        <v>6</v>
      </c>
      <c r="C14" s="401" t="s">
        <v>204</v>
      </c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3"/>
      <c r="Q14" s="52"/>
    </row>
    <row r="15" spans="1:19" ht="4.5" customHeight="1" thickBot="1" x14ac:dyDescent="0.25">
      <c r="A15" s="52"/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5"/>
      <c r="Q15" s="52"/>
    </row>
    <row r="16" spans="1:19" ht="32.25" customHeight="1" thickBot="1" x14ac:dyDescent="0.25">
      <c r="A16" s="52"/>
      <c r="B16" s="62" t="s">
        <v>25</v>
      </c>
      <c r="C16" s="390" t="s">
        <v>205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2"/>
      <c r="Q16" s="52"/>
    </row>
    <row r="17" spans="1:17" ht="4.5" customHeight="1" thickBot="1" x14ac:dyDescent="0.25">
      <c r="A17" s="52"/>
      <c r="B17" s="393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5"/>
      <c r="Q17" s="52"/>
    </row>
    <row r="18" spans="1:17" ht="26.25" customHeight="1" thickBot="1" x14ac:dyDescent="0.25">
      <c r="A18" s="52"/>
      <c r="B18" s="62" t="s">
        <v>11</v>
      </c>
      <c r="C18" s="404" t="s">
        <v>270</v>
      </c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6"/>
      <c r="Q18" s="52"/>
    </row>
    <row r="19" spans="1:17" ht="4.5" customHeight="1" thickBot="1" x14ac:dyDescent="0.25">
      <c r="A19" s="52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52"/>
    </row>
    <row r="20" spans="1:17" ht="17.25" customHeight="1" thickBot="1" x14ac:dyDescent="0.25">
      <c r="A20" s="52"/>
      <c r="B20" s="408" t="s">
        <v>26</v>
      </c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10"/>
      <c r="Q20" s="52"/>
    </row>
    <row r="21" spans="1:17" ht="4.5" customHeight="1" thickBot="1" x14ac:dyDescent="0.25">
      <c r="A21" s="52"/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3"/>
      <c r="Q21" s="52"/>
    </row>
    <row r="22" spans="1:17" ht="51" customHeight="1" thickBot="1" x14ac:dyDescent="0.25">
      <c r="A22" s="52"/>
      <c r="B22" s="62" t="s">
        <v>3</v>
      </c>
      <c r="C22" s="414" t="s">
        <v>208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6"/>
      <c r="Q22" s="52"/>
    </row>
    <row r="23" spans="1:17" ht="4.5" customHeight="1" thickBot="1" x14ac:dyDescent="0.25">
      <c r="A23" s="52"/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5"/>
      <c r="Q23" s="52"/>
    </row>
    <row r="24" spans="1:17" ht="82.5" customHeight="1" thickBot="1" x14ac:dyDescent="0.25">
      <c r="A24" s="52"/>
      <c r="B24" s="62" t="s">
        <v>12</v>
      </c>
      <c r="C24" s="418" t="s">
        <v>206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0"/>
      <c r="Q24" s="52"/>
    </row>
    <row r="25" spans="1:17" ht="4.5" customHeight="1" thickBot="1" x14ac:dyDescent="0.25">
      <c r="A25" s="52"/>
      <c r="B25" s="421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3"/>
      <c r="Q25" s="52"/>
    </row>
    <row r="26" spans="1:17" ht="13.5" customHeight="1" thickBot="1" x14ac:dyDescent="0.25">
      <c r="A26" s="52"/>
      <c r="B26" s="63" t="s">
        <v>2</v>
      </c>
      <c r="C26" s="424">
        <v>0.9</v>
      </c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6"/>
      <c r="Q26" s="52"/>
    </row>
    <row r="27" spans="1:17" ht="4.5" customHeight="1" thickBot="1" x14ac:dyDescent="0.25">
      <c r="A27" s="52"/>
      <c r="B27" s="427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9"/>
      <c r="Q27" s="52"/>
    </row>
    <row r="28" spans="1:17" ht="12.75" customHeight="1" thickBot="1" x14ac:dyDescent="0.25">
      <c r="A28" s="52"/>
      <c r="B28" s="63" t="s">
        <v>13</v>
      </c>
      <c r="C28" s="64" t="s">
        <v>14</v>
      </c>
      <c r="D28" s="430" t="s">
        <v>247</v>
      </c>
      <c r="E28" s="425"/>
      <c r="F28" s="425"/>
      <c r="G28" s="426"/>
      <c r="H28" s="431" t="s">
        <v>15</v>
      </c>
      <c r="I28" s="431"/>
      <c r="J28" s="431"/>
      <c r="K28" s="430" t="s">
        <v>248</v>
      </c>
      <c r="L28" s="425"/>
      <c r="M28" s="426"/>
      <c r="N28" s="432" t="s">
        <v>16</v>
      </c>
      <c r="O28" s="433"/>
      <c r="P28" s="65" t="s">
        <v>175</v>
      </c>
      <c r="Q28" s="52"/>
    </row>
    <row r="29" spans="1:17" ht="4.5" customHeight="1" thickBot="1" x14ac:dyDescent="0.25">
      <c r="A29" s="52"/>
      <c r="B29" s="434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6"/>
      <c r="Q29" s="52"/>
    </row>
    <row r="30" spans="1:17" ht="13.5" thickBot="1" x14ac:dyDescent="0.25">
      <c r="A30" s="52"/>
      <c r="B30" s="76" t="s">
        <v>7</v>
      </c>
      <c r="C30" s="437" t="s">
        <v>180</v>
      </c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7"/>
      <c r="Q30" s="52"/>
    </row>
    <row r="31" spans="1:17" ht="4.5" customHeight="1" thickBot="1" x14ac:dyDescent="0.25">
      <c r="A31" s="52"/>
      <c r="B31" s="393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5"/>
      <c r="Q31" s="52"/>
    </row>
    <row r="32" spans="1:17" ht="13.5" thickBot="1" x14ac:dyDescent="0.25">
      <c r="A32" s="52"/>
      <c r="B32" s="76" t="s">
        <v>4</v>
      </c>
      <c r="C32" s="417" t="s">
        <v>71</v>
      </c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7"/>
      <c r="Q32" s="52"/>
    </row>
    <row r="33" spans="1:35" ht="4.5" customHeight="1" thickBot="1" x14ac:dyDescent="0.25">
      <c r="A33" s="52"/>
      <c r="B33" s="393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5"/>
      <c r="Q33" s="52"/>
    </row>
    <row r="34" spans="1:35" ht="13.5" thickBot="1" x14ac:dyDescent="0.25">
      <c r="A34" s="52"/>
      <c r="B34" s="76" t="s">
        <v>23</v>
      </c>
      <c r="C34" s="417" t="s">
        <v>71</v>
      </c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7"/>
      <c r="Q34" s="52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</row>
    <row r="35" spans="1:35" ht="4.5" customHeight="1" thickBot="1" x14ac:dyDescent="0.25">
      <c r="A35" s="52"/>
      <c r="B35" s="398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400"/>
      <c r="Q35" s="52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</row>
    <row r="36" spans="1:35" ht="16.5" customHeight="1" thickBot="1" x14ac:dyDescent="0.25">
      <c r="A36" s="52"/>
      <c r="B36" s="76" t="s">
        <v>64</v>
      </c>
      <c r="C36" s="437" t="s">
        <v>71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7"/>
      <c r="Q36" s="52"/>
      <c r="U36" s="196"/>
      <c r="V36" s="534"/>
      <c r="W36" s="534"/>
      <c r="X36" s="534"/>
      <c r="Y36" s="534"/>
      <c r="Z36" s="534"/>
      <c r="AA36" s="535"/>
      <c r="AB36" s="535"/>
      <c r="AC36" s="535"/>
      <c r="AD36" s="535"/>
      <c r="AE36" s="535"/>
      <c r="AF36" s="535"/>
      <c r="AG36" s="535"/>
      <c r="AH36" s="535"/>
      <c r="AI36" s="535"/>
    </row>
    <row r="37" spans="1:35" ht="4.5" customHeight="1" thickBot="1" x14ac:dyDescent="0.25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52"/>
      <c r="U37" s="196"/>
      <c r="V37" s="534"/>
      <c r="W37" s="534"/>
      <c r="X37" s="534"/>
      <c r="Y37" s="534"/>
      <c r="Z37" s="534"/>
      <c r="AA37" s="535"/>
      <c r="AB37" s="535"/>
      <c r="AC37" s="535"/>
      <c r="AD37" s="535"/>
      <c r="AE37" s="535"/>
      <c r="AF37" s="535"/>
      <c r="AG37" s="535"/>
      <c r="AH37" s="535"/>
      <c r="AI37" s="535"/>
    </row>
    <row r="38" spans="1:35" ht="13.5" thickBot="1" x14ac:dyDescent="0.25">
      <c r="A38" s="52"/>
      <c r="B38" s="438" t="s">
        <v>17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40"/>
      <c r="P38" s="441"/>
      <c r="Q38" s="52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</row>
    <row r="39" spans="1:35" x14ac:dyDescent="0.2">
      <c r="A39" s="52"/>
      <c r="B39" s="80" t="s">
        <v>22</v>
      </c>
      <c r="C39" s="438" t="s">
        <v>18</v>
      </c>
      <c r="D39" s="439"/>
      <c r="E39" s="439"/>
      <c r="F39" s="439"/>
      <c r="G39" s="441"/>
      <c r="H39" s="438" t="s">
        <v>7</v>
      </c>
      <c r="I39" s="439"/>
      <c r="J39" s="439"/>
      <c r="K39" s="439"/>
      <c r="L39" s="441"/>
      <c r="M39" s="438" t="s">
        <v>19</v>
      </c>
      <c r="N39" s="439"/>
      <c r="O39" s="440"/>
      <c r="P39" s="441"/>
      <c r="Q39" s="52"/>
    </row>
    <row r="40" spans="1:35" ht="54" customHeight="1" x14ac:dyDescent="0.2">
      <c r="A40" s="52"/>
      <c r="B40" s="95" t="s">
        <v>193</v>
      </c>
      <c r="C40" s="536" t="s">
        <v>189</v>
      </c>
      <c r="D40" s="536"/>
      <c r="E40" s="536"/>
      <c r="F40" s="536"/>
      <c r="G40" s="536"/>
      <c r="H40" s="537" t="s">
        <v>207</v>
      </c>
      <c r="I40" s="537"/>
      <c r="J40" s="537"/>
      <c r="K40" s="537"/>
      <c r="L40" s="537"/>
      <c r="M40" s="537" t="s">
        <v>222</v>
      </c>
      <c r="N40" s="537"/>
      <c r="O40" s="537"/>
      <c r="P40" s="538"/>
      <c r="Q40" s="52"/>
    </row>
    <row r="41" spans="1:35" ht="55.5" customHeight="1" thickBot="1" x14ac:dyDescent="0.25">
      <c r="A41" s="52"/>
      <c r="B41" s="96" t="s">
        <v>194</v>
      </c>
      <c r="C41" s="447" t="s">
        <v>189</v>
      </c>
      <c r="D41" s="447"/>
      <c r="E41" s="447"/>
      <c r="F41" s="447"/>
      <c r="G41" s="447"/>
      <c r="H41" s="539" t="s">
        <v>207</v>
      </c>
      <c r="I41" s="539"/>
      <c r="J41" s="539"/>
      <c r="K41" s="539"/>
      <c r="L41" s="539"/>
      <c r="M41" s="539" t="s">
        <v>222</v>
      </c>
      <c r="N41" s="539"/>
      <c r="O41" s="539"/>
      <c r="P41" s="540"/>
      <c r="Q41" s="52"/>
    </row>
    <row r="42" spans="1:35" ht="11.25" customHeight="1" thickBot="1" x14ac:dyDescent="0.25">
      <c r="A42" s="52"/>
      <c r="B42" s="82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1"/>
      <c r="Q42" s="52"/>
    </row>
    <row r="43" spans="1:35" ht="4.5" customHeight="1" thickBot="1" x14ac:dyDescent="0.25">
      <c r="A43" s="52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52"/>
    </row>
    <row r="44" spans="1:35" ht="24.75" customHeight="1" thickBot="1" x14ac:dyDescent="0.25">
      <c r="A44" s="52"/>
      <c r="B44" s="515" t="s">
        <v>257</v>
      </c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7"/>
      <c r="Q44" s="52"/>
    </row>
    <row r="45" spans="1:35" ht="4.5" customHeight="1" thickBot="1" x14ac:dyDescent="0.25">
      <c r="A45" s="52"/>
      <c r="B45" s="84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5"/>
      <c r="Q45" s="52"/>
    </row>
    <row r="46" spans="1:35" ht="15.75" customHeight="1" x14ac:dyDescent="0.2">
      <c r="A46" s="52"/>
      <c r="B46" s="452" t="s">
        <v>20</v>
      </c>
      <c r="C46" s="66" t="s">
        <v>9</v>
      </c>
      <c r="D46" s="67" t="s">
        <v>149</v>
      </c>
      <c r="E46" s="67" t="s">
        <v>150</v>
      </c>
      <c r="F46" s="67" t="s">
        <v>151</v>
      </c>
      <c r="G46" s="67" t="s">
        <v>152</v>
      </c>
      <c r="H46" s="67" t="s">
        <v>153</v>
      </c>
      <c r="I46" s="67" t="s">
        <v>154</v>
      </c>
      <c r="J46" s="67" t="s">
        <v>155</v>
      </c>
      <c r="K46" s="67" t="s">
        <v>156</v>
      </c>
      <c r="L46" s="67" t="s">
        <v>157</v>
      </c>
      <c r="M46" s="67" t="s">
        <v>158</v>
      </c>
      <c r="N46" s="67" t="s">
        <v>159</v>
      </c>
      <c r="O46" s="68" t="s">
        <v>160</v>
      </c>
      <c r="P46" s="69" t="s">
        <v>24</v>
      </c>
      <c r="Q46" s="52"/>
    </row>
    <row r="47" spans="1:35" ht="22.5" customHeight="1" thickBot="1" x14ac:dyDescent="0.25">
      <c r="A47" s="52"/>
      <c r="B47" s="453"/>
      <c r="C47" s="70" t="s">
        <v>10</v>
      </c>
      <c r="D47" s="71"/>
      <c r="E47" s="71"/>
      <c r="F47" s="72">
        <f>+'Registro Acuerdos Audiencia'!C12/'Registro Acuerdos Audiencia'!C13</f>
        <v>1</v>
      </c>
      <c r="G47" s="73"/>
      <c r="H47" s="73"/>
      <c r="I47" s="72">
        <f>+'Registro Acuerdos Audiencia'!E12/'Registro Acuerdos Audiencia'!E13</f>
        <v>1</v>
      </c>
      <c r="J47" s="73"/>
      <c r="K47" s="73"/>
      <c r="L47" s="72">
        <f>+'Registro Acuerdos Audiencia'!G12/'Registro Acuerdos Audiencia'!G13</f>
        <v>1</v>
      </c>
      <c r="M47" s="73"/>
      <c r="N47" s="73"/>
      <c r="O47" s="72">
        <f>+'Registro Acuerdos Audiencia'!I12/'Registro Acuerdos Audiencia'!I13</f>
        <v>1</v>
      </c>
      <c r="P47" s="72">
        <f>+'Registro Acuerdos Audiencia'!K12/'Registro Acuerdos Audiencia'!K13</f>
        <v>1</v>
      </c>
      <c r="Q47" s="52"/>
    </row>
    <row r="48" spans="1:35" ht="4.5" customHeight="1" thickBot="1" x14ac:dyDescent="0.25">
      <c r="A48" s="52"/>
      <c r="B48" s="84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85"/>
      <c r="Q48" s="52"/>
    </row>
    <row r="49" spans="1:17" ht="17.25" customHeight="1" thickBot="1" x14ac:dyDescent="0.25">
      <c r="A49" s="52"/>
      <c r="B49" s="84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5"/>
      <c r="Q49" s="52"/>
    </row>
    <row r="50" spans="1:17" ht="24.75" customHeight="1" thickBot="1" x14ac:dyDescent="0.25">
      <c r="A50" s="52"/>
      <c r="B50" s="515" t="s">
        <v>258</v>
      </c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7"/>
      <c r="Q50" s="52"/>
    </row>
    <row r="51" spans="1:17" ht="4.5" customHeight="1" thickBot="1" x14ac:dyDescent="0.25">
      <c r="A51" s="52"/>
      <c r="B51" s="84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5"/>
      <c r="Q51" s="52"/>
    </row>
    <row r="52" spans="1:17" x14ac:dyDescent="0.2">
      <c r="A52" s="52"/>
      <c r="B52" s="452" t="s">
        <v>20</v>
      </c>
      <c r="C52" s="66" t="s">
        <v>9</v>
      </c>
      <c r="D52" s="67" t="s">
        <v>149</v>
      </c>
      <c r="E52" s="67" t="s">
        <v>150</v>
      </c>
      <c r="F52" s="67" t="s">
        <v>151</v>
      </c>
      <c r="G52" s="67" t="s">
        <v>152</v>
      </c>
      <c r="H52" s="67" t="s">
        <v>153</v>
      </c>
      <c r="I52" s="67" t="s">
        <v>154</v>
      </c>
      <c r="J52" s="67" t="s">
        <v>155</v>
      </c>
      <c r="K52" s="67" t="s">
        <v>156</v>
      </c>
      <c r="L52" s="67" t="s">
        <v>157</v>
      </c>
      <c r="M52" s="67" t="s">
        <v>158</v>
      </c>
      <c r="N52" s="67" t="s">
        <v>159</v>
      </c>
      <c r="O52" s="68" t="s">
        <v>160</v>
      </c>
      <c r="P52" s="69" t="s">
        <v>24</v>
      </c>
      <c r="Q52" s="52"/>
    </row>
    <row r="53" spans="1:17" ht="13.5" thickBot="1" x14ac:dyDescent="0.25">
      <c r="A53" s="52"/>
      <c r="B53" s="453"/>
      <c r="C53" s="70" t="s">
        <v>10</v>
      </c>
      <c r="D53" s="71"/>
      <c r="E53" s="71"/>
      <c r="F53" s="72">
        <f>+'Registro Acuerdos Audiencia'!C14/'Registro Acuerdos Audiencia'!C15</f>
        <v>1</v>
      </c>
      <c r="G53" s="73"/>
      <c r="H53" s="73"/>
      <c r="I53" s="72">
        <f>+'Registro Acuerdos Audiencia'!E14/'Registro Acuerdos Audiencia'!E15</f>
        <v>1</v>
      </c>
      <c r="J53" s="73"/>
      <c r="K53" s="73"/>
      <c r="L53" s="72">
        <f>+'Registro Acuerdos Audiencia'!G14/'Registro Acuerdos Audiencia'!G15</f>
        <v>1</v>
      </c>
      <c r="M53" s="73"/>
      <c r="N53" s="73"/>
      <c r="O53" s="72">
        <f>+'Registro Acuerdos Audiencia'!I14/'Registro Acuerdos Audiencia'!I15</f>
        <v>1</v>
      </c>
      <c r="P53" s="72">
        <f>+'Registro Acuerdos Audiencia'!K14/'Registro Acuerdos Audiencia'!K15</f>
        <v>1</v>
      </c>
      <c r="Q53" s="52"/>
    </row>
    <row r="54" spans="1:17" ht="4.5" customHeight="1" thickBot="1" x14ac:dyDescent="0.25">
      <c r="A54" s="52"/>
      <c r="B54" s="86">
        <v>0.9</v>
      </c>
      <c r="C54" s="74"/>
      <c r="D54" s="74"/>
      <c r="E54" s="74"/>
      <c r="F54" s="75">
        <f>+$C$26</f>
        <v>0.9</v>
      </c>
      <c r="G54" s="74"/>
      <c r="H54" s="74"/>
      <c r="I54" s="75">
        <f>+$C$26</f>
        <v>0.9</v>
      </c>
      <c r="J54" s="74"/>
      <c r="K54" s="74"/>
      <c r="L54" s="75">
        <f>+$C$26</f>
        <v>0.9</v>
      </c>
      <c r="M54" s="74"/>
      <c r="N54" s="74"/>
      <c r="O54" s="75">
        <f>+$C$26</f>
        <v>0.9</v>
      </c>
      <c r="P54" s="75">
        <f>+$C$26</f>
        <v>0.9</v>
      </c>
      <c r="Q54" s="52"/>
    </row>
    <row r="55" spans="1:17" ht="22.5" customHeight="1" thickBot="1" x14ac:dyDescent="0.25">
      <c r="A55" s="52"/>
      <c r="B55" s="408" t="s">
        <v>21</v>
      </c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10"/>
      <c r="Q55" s="52"/>
    </row>
    <row r="56" spans="1:17" x14ac:dyDescent="0.2">
      <c r="A56" s="52"/>
      <c r="B56" s="460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2"/>
      <c r="Q56" s="52"/>
    </row>
    <row r="57" spans="1:17" x14ac:dyDescent="0.2">
      <c r="A57" s="52"/>
      <c r="B57" s="463"/>
      <c r="C57" s="464"/>
      <c r="D57" s="464"/>
      <c r="E57" s="464"/>
      <c r="F57" s="464"/>
      <c r="G57" s="464"/>
      <c r="H57" s="464"/>
      <c r="I57" s="464"/>
      <c r="J57" s="464"/>
      <c r="K57" s="464"/>
      <c r="L57" s="464"/>
      <c r="M57" s="464"/>
      <c r="N57" s="464"/>
      <c r="O57" s="464"/>
      <c r="P57" s="465"/>
      <c r="Q57" s="52"/>
    </row>
    <row r="58" spans="1:17" x14ac:dyDescent="0.2">
      <c r="A58" s="52"/>
      <c r="B58" s="463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4"/>
      <c r="P58" s="465"/>
      <c r="Q58" s="52"/>
    </row>
    <row r="59" spans="1:17" x14ac:dyDescent="0.2">
      <c r="A59" s="52"/>
      <c r="B59" s="463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5"/>
      <c r="Q59" s="52"/>
    </row>
    <row r="60" spans="1:17" x14ac:dyDescent="0.2">
      <c r="A60" s="52"/>
      <c r="B60" s="463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5"/>
      <c r="Q60" s="52"/>
    </row>
    <row r="61" spans="1:17" x14ac:dyDescent="0.2">
      <c r="A61" s="52"/>
      <c r="B61" s="463"/>
      <c r="C61" s="464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4"/>
      <c r="O61" s="464"/>
      <c r="P61" s="465"/>
      <c r="Q61" s="52"/>
    </row>
    <row r="62" spans="1:17" x14ac:dyDescent="0.2">
      <c r="A62" s="52"/>
      <c r="B62" s="463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4"/>
      <c r="P62" s="465"/>
      <c r="Q62" s="52"/>
    </row>
    <row r="63" spans="1:17" x14ac:dyDescent="0.2">
      <c r="A63" s="52"/>
      <c r="B63" s="463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  <c r="O63" s="464"/>
      <c r="P63" s="465"/>
      <c r="Q63" s="52"/>
    </row>
    <row r="64" spans="1:17" x14ac:dyDescent="0.2">
      <c r="A64" s="52"/>
      <c r="B64" s="463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4"/>
      <c r="P64" s="465"/>
      <c r="Q64" s="52"/>
    </row>
    <row r="65" spans="1:19" x14ac:dyDescent="0.2">
      <c r="A65" s="52"/>
      <c r="B65" s="463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5"/>
      <c r="Q65" s="52"/>
    </row>
    <row r="66" spans="1:19" x14ac:dyDescent="0.2">
      <c r="A66" s="52"/>
      <c r="B66" s="463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  <c r="O66" s="464"/>
      <c r="P66" s="465"/>
      <c r="Q66" s="52"/>
    </row>
    <row r="67" spans="1:19" x14ac:dyDescent="0.2">
      <c r="A67" s="52"/>
      <c r="B67" s="463"/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5"/>
      <c r="Q67" s="52"/>
    </row>
    <row r="68" spans="1:19" x14ac:dyDescent="0.2">
      <c r="A68" s="52"/>
      <c r="B68" s="463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464"/>
      <c r="P68" s="465"/>
      <c r="Q68" s="52"/>
    </row>
    <row r="69" spans="1:19" x14ac:dyDescent="0.2">
      <c r="A69" s="52"/>
      <c r="B69" s="463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465"/>
      <c r="Q69" s="52"/>
    </row>
    <row r="70" spans="1:19" x14ac:dyDescent="0.2">
      <c r="A70" s="52"/>
      <c r="B70" s="463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5"/>
      <c r="Q70" s="52"/>
    </row>
    <row r="71" spans="1:19" ht="48" customHeight="1" thickBot="1" x14ac:dyDescent="0.25">
      <c r="A71" s="52"/>
      <c r="B71" s="466"/>
      <c r="C71" s="467"/>
      <c r="D71" s="467"/>
      <c r="E71" s="467"/>
      <c r="F71" s="467"/>
      <c r="G71" s="467"/>
      <c r="H71" s="467"/>
      <c r="I71" s="467"/>
      <c r="J71" s="467"/>
      <c r="K71" s="467"/>
      <c r="L71" s="467"/>
      <c r="M71" s="467"/>
      <c r="N71" s="467"/>
      <c r="O71" s="467"/>
      <c r="P71" s="468"/>
      <c r="Q71" s="52"/>
    </row>
    <row r="72" spans="1:19" s="53" customFormat="1" ht="4.5" customHeight="1" thickBot="1" x14ac:dyDescent="0.25">
      <c r="A72" s="469"/>
      <c r="B72" s="469"/>
      <c r="C72" s="469"/>
      <c r="D72" s="469"/>
      <c r="E72" s="469"/>
      <c r="F72" s="469"/>
      <c r="G72" s="469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S72" s="89"/>
    </row>
    <row r="73" spans="1:19" ht="15" customHeight="1" x14ac:dyDescent="0.2">
      <c r="A73" s="52"/>
      <c r="B73" s="470" t="s">
        <v>5</v>
      </c>
      <c r="C73" s="474" t="s">
        <v>176</v>
      </c>
      <c r="D73" s="475"/>
      <c r="E73" s="475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6"/>
      <c r="Q73" s="52"/>
    </row>
    <row r="74" spans="1:19" ht="65.25" customHeight="1" x14ac:dyDescent="0.2">
      <c r="A74" s="52"/>
      <c r="B74" s="472"/>
      <c r="C74" s="454" t="s">
        <v>274</v>
      </c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52"/>
    </row>
    <row r="75" spans="1:19" ht="75" customHeight="1" x14ac:dyDescent="0.2">
      <c r="A75" s="52"/>
      <c r="B75" s="472"/>
      <c r="C75" s="542" t="s">
        <v>281</v>
      </c>
      <c r="D75" s="543"/>
      <c r="E75" s="543"/>
      <c r="F75" s="543"/>
      <c r="G75" s="543"/>
      <c r="H75" s="543"/>
      <c r="I75" s="543"/>
      <c r="J75" s="543"/>
      <c r="K75" s="543"/>
      <c r="L75" s="543"/>
      <c r="M75" s="543"/>
      <c r="N75" s="543"/>
      <c r="O75" s="543"/>
      <c r="P75" s="543"/>
      <c r="Q75" s="52"/>
    </row>
    <row r="76" spans="1:19" ht="15" customHeight="1" x14ac:dyDescent="0.2">
      <c r="A76" s="52"/>
      <c r="B76" s="472"/>
      <c r="C76" s="541" t="s">
        <v>177</v>
      </c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P76" s="541"/>
      <c r="Q76" s="52"/>
    </row>
    <row r="77" spans="1:19" ht="48.75" customHeight="1" x14ac:dyDescent="0.2">
      <c r="A77" s="52"/>
      <c r="B77" s="472"/>
      <c r="C77" s="512" t="s">
        <v>280</v>
      </c>
      <c r="D77" s="513"/>
      <c r="E77" s="513"/>
      <c r="F77" s="513"/>
      <c r="G77" s="513"/>
      <c r="H77" s="513"/>
      <c r="I77" s="513"/>
      <c r="J77" s="513"/>
      <c r="K77" s="513"/>
      <c r="L77" s="513"/>
      <c r="M77" s="513"/>
      <c r="N77" s="513"/>
      <c r="O77" s="513"/>
      <c r="P77" s="513"/>
      <c r="Q77" s="52"/>
    </row>
    <row r="78" spans="1:19" ht="56.25" customHeight="1" x14ac:dyDescent="0.2">
      <c r="A78" s="52"/>
      <c r="B78" s="472"/>
      <c r="C78" s="512" t="s">
        <v>282</v>
      </c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2"/>
    </row>
    <row r="79" spans="1:19" ht="18" customHeight="1" x14ac:dyDescent="0.2">
      <c r="A79" s="52"/>
      <c r="B79" s="472"/>
      <c r="C79" s="541" t="s">
        <v>178</v>
      </c>
      <c r="D79" s="541"/>
      <c r="E79" s="541"/>
      <c r="F79" s="541"/>
      <c r="G79" s="541"/>
      <c r="H79" s="541"/>
      <c r="I79" s="541"/>
      <c r="J79" s="541"/>
      <c r="K79" s="541"/>
      <c r="L79" s="541"/>
      <c r="M79" s="541"/>
      <c r="N79" s="541"/>
      <c r="O79" s="541"/>
      <c r="P79" s="541"/>
      <c r="Q79" s="52"/>
    </row>
    <row r="80" spans="1:19" ht="43.5" customHeight="1" x14ac:dyDescent="0.2">
      <c r="A80" s="52"/>
      <c r="B80" s="472"/>
      <c r="C80" s="512" t="s">
        <v>291</v>
      </c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2"/>
    </row>
    <row r="81" spans="1:17" ht="71.25" customHeight="1" x14ac:dyDescent="0.2">
      <c r="A81" s="52"/>
      <c r="B81" s="472"/>
      <c r="C81" s="512" t="s">
        <v>292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2"/>
    </row>
    <row r="82" spans="1:17" ht="17.25" customHeight="1" x14ac:dyDescent="0.2">
      <c r="A82" s="52"/>
      <c r="B82" s="472"/>
      <c r="C82" s="541" t="s">
        <v>179</v>
      </c>
      <c r="D82" s="541"/>
      <c r="E82" s="541"/>
      <c r="F82" s="541"/>
      <c r="G82" s="541"/>
      <c r="H82" s="541"/>
      <c r="I82" s="541"/>
      <c r="J82" s="541"/>
      <c r="K82" s="541"/>
      <c r="L82" s="541"/>
      <c r="M82" s="541"/>
      <c r="N82" s="541"/>
      <c r="O82" s="541"/>
      <c r="P82" s="541"/>
      <c r="Q82" s="52"/>
    </row>
    <row r="83" spans="1:17" ht="57.75" customHeight="1" x14ac:dyDescent="0.2">
      <c r="A83" s="52"/>
      <c r="B83" s="472"/>
      <c r="C83" s="512" t="s">
        <v>313</v>
      </c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2"/>
    </row>
    <row r="84" spans="1:17" ht="90.75" customHeight="1" thickBot="1" x14ac:dyDescent="0.25">
      <c r="A84" s="52"/>
      <c r="B84" s="473"/>
      <c r="C84" s="512" t="s">
        <v>309</v>
      </c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2"/>
    </row>
    <row r="85" spans="1:17" ht="30.75" customHeight="1" thickBot="1" x14ac:dyDescent="0.25">
      <c r="A85" s="52"/>
      <c r="B85" s="54" t="s">
        <v>63</v>
      </c>
      <c r="C85" s="455" t="s">
        <v>262</v>
      </c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7"/>
      <c r="Q85" s="52"/>
    </row>
    <row r="86" spans="1:17" ht="27.75" customHeight="1" thickBot="1" x14ac:dyDescent="0.25">
      <c r="A86" s="52"/>
      <c r="B86" s="54" t="s">
        <v>84</v>
      </c>
      <c r="C86" s="458" t="s">
        <v>85</v>
      </c>
      <c r="D86" s="458"/>
      <c r="E86" s="458"/>
      <c r="F86" s="458"/>
      <c r="G86" s="458"/>
      <c r="H86" s="458"/>
      <c r="I86" s="458"/>
      <c r="J86" s="458"/>
      <c r="K86" s="458"/>
      <c r="L86" s="458"/>
      <c r="M86" s="458"/>
      <c r="N86" s="458"/>
      <c r="O86" s="458"/>
      <c r="P86" s="459"/>
      <c r="Q86" s="52"/>
    </row>
    <row r="89" spans="1:17" x14ac:dyDescent="0.2">
      <c r="C89" s="55"/>
    </row>
    <row r="90" spans="1:17" hidden="1" x14ac:dyDescent="0.2">
      <c r="C90" s="49">
        <v>2018</v>
      </c>
    </row>
    <row r="91" spans="1:17" hidden="1" x14ac:dyDescent="0.2">
      <c r="C91" s="49">
        <v>2019</v>
      </c>
    </row>
    <row r="97" spans="2:19" s="50" customFormat="1" x14ac:dyDescent="0.2">
      <c r="S97" s="87"/>
    </row>
    <row r="98" spans="2:19" s="50" customFormat="1" x14ac:dyDescent="0.2">
      <c r="S98" s="87"/>
    </row>
    <row r="99" spans="2:19" s="50" customFormat="1" x14ac:dyDescent="0.2">
      <c r="S99" s="87"/>
    </row>
    <row r="100" spans="2:19" s="50" customFormat="1" x14ac:dyDescent="0.2">
      <c r="S100" s="87"/>
    </row>
    <row r="101" spans="2:19" s="50" customFormat="1" x14ac:dyDescent="0.2">
      <c r="S101" s="87"/>
    </row>
    <row r="102" spans="2:19" s="50" customFormat="1" x14ac:dyDescent="0.2">
      <c r="S102" s="87"/>
    </row>
    <row r="103" spans="2:19" s="50" customFormat="1" x14ac:dyDescent="0.2">
      <c r="D103" s="91"/>
      <c r="E103" s="91"/>
      <c r="F103" s="91"/>
      <c r="G103" s="91"/>
      <c r="H103" s="91"/>
      <c r="I103" s="91"/>
      <c r="S103" s="87"/>
    </row>
    <row r="104" spans="2:19" s="50" customFormat="1" x14ac:dyDescent="0.2">
      <c r="D104" s="91"/>
      <c r="E104" s="91"/>
      <c r="F104" s="91"/>
      <c r="G104" s="91"/>
      <c r="H104" s="91"/>
      <c r="I104" s="91"/>
      <c r="S104" s="87"/>
    </row>
    <row r="105" spans="2:19" s="50" customFormat="1" x14ac:dyDescent="0.2">
      <c r="B105" s="91"/>
      <c r="C105" s="91"/>
      <c r="D105" s="91"/>
      <c r="E105" s="91"/>
      <c r="F105" s="91"/>
      <c r="G105" s="91"/>
      <c r="H105" s="91"/>
      <c r="I105" s="91"/>
      <c r="S105" s="87"/>
    </row>
    <row r="106" spans="2:19" s="50" customFormat="1" x14ac:dyDescent="0.2">
      <c r="B106" s="91"/>
      <c r="C106" s="91"/>
      <c r="D106" s="91"/>
      <c r="E106" s="91"/>
      <c r="F106" s="91"/>
      <c r="G106" s="91"/>
      <c r="H106" s="91"/>
      <c r="I106" s="91"/>
      <c r="S106" s="87"/>
    </row>
    <row r="107" spans="2:19" s="50" customFormat="1" x14ac:dyDescent="0.2">
      <c r="B107" s="91"/>
      <c r="C107" s="91"/>
      <c r="D107" s="91"/>
      <c r="E107" s="91"/>
      <c r="F107" s="91"/>
      <c r="G107" s="91"/>
      <c r="H107" s="91"/>
      <c r="I107" s="91"/>
      <c r="S107" s="87"/>
    </row>
    <row r="108" spans="2:19" s="50" customFormat="1" x14ac:dyDescent="0.2">
      <c r="B108" s="91"/>
      <c r="C108" s="91"/>
      <c r="D108" s="91"/>
      <c r="E108" s="91"/>
      <c r="F108" s="91"/>
      <c r="G108" s="91"/>
      <c r="H108" s="91"/>
      <c r="I108" s="91"/>
      <c r="K108" s="91"/>
      <c r="L108" s="91"/>
      <c r="M108" s="91"/>
      <c r="N108" s="91"/>
      <c r="O108" s="91"/>
      <c r="P108" s="91"/>
      <c r="S108" s="87"/>
    </row>
    <row r="109" spans="2:19" s="50" customFormat="1" x14ac:dyDescent="0.2">
      <c r="B109" s="91"/>
      <c r="C109" s="91"/>
      <c r="D109" s="91"/>
      <c r="E109" s="91"/>
      <c r="F109" s="91"/>
      <c r="G109" s="91"/>
      <c r="H109" s="91"/>
      <c r="I109" s="91"/>
      <c r="K109" s="91"/>
      <c r="L109" s="91"/>
      <c r="M109" s="91"/>
      <c r="N109" s="91"/>
      <c r="O109" s="91"/>
      <c r="P109" s="91"/>
      <c r="S109" s="87"/>
    </row>
    <row r="110" spans="2:19" s="50" customFormat="1" x14ac:dyDescent="0.2">
      <c r="B110" s="91"/>
      <c r="C110" s="91"/>
      <c r="D110" s="91"/>
      <c r="E110" s="91"/>
      <c r="F110" s="91"/>
      <c r="G110" s="91"/>
      <c r="H110" s="91"/>
      <c r="I110" s="91"/>
      <c r="K110" s="91"/>
      <c r="L110" s="91"/>
      <c r="M110" s="91"/>
      <c r="N110" s="91"/>
      <c r="O110" s="91"/>
      <c r="P110" s="91"/>
      <c r="S110" s="87"/>
    </row>
    <row r="111" spans="2:19" s="50" customFormat="1" x14ac:dyDescent="0.2">
      <c r="B111" s="91"/>
      <c r="C111" s="91"/>
      <c r="D111" s="91"/>
      <c r="E111" s="91"/>
      <c r="F111" s="91"/>
      <c r="G111" s="91"/>
      <c r="H111" s="91"/>
      <c r="I111" s="91"/>
      <c r="K111" s="91"/>
      <c r="L111" s="91"/>
      <c r="M111" s="91"/>
      <c r="N111" s="91"/>
      <c r="O111" s="91"/>
      <c r="P111" s="91"/>
      <c r="Q111" s="56" t="s">
        <v>69</v>
      </c>
      <c r="S111" s="87"/>
    </row>
    <row r="112" spans="2:19" s="50" customFormat="1" x14ac:dyDescent="0.2">
      <c r="B112" s="92"/>
      <c r="C112" s="92"/>
      <c r="D112" s="91"/>
      <c r="E112" s="91"/>
      <c r="F112" s="91"/>
      <c r="G112" s="91"/>
      <c r="H112" s="91"/>
      <c r="I112" s="91"/>
      <c r="K112" s="91"/>
      <c r="L112" s="91"/>
      <c r="O112" s="91"/>
      <c r="P112" s="91"/>
      <c r="Q112" s="56" t="s">
        <v>70</v>
      </c>
      <c r="S112" s="87"/>
    </row>
    <row r="113" spans="2:19" s="50" customFormat="1" x14ac:dyDescent="0.2">
      <c r="B113" s="92"/>
      <c r="C113" s="92"/>
      <c r="D113" s="91"/>
      <c r="E113" s="91"/>
      <c r="F113" s="91"/>
      <c r="G113" s="91"/>
      <c r="H113" s="91"/>
      <c r="I113" s="91"/>
      <c r="K113" s="91"/>
      <c r="L113" s="91"/>
      <c r="O113" s="91"/>
      <c r="P113" s="91"/>
      <c r="Q113" s="56" t="s">
        <v>72</v>
      </c>
      <c r="S113" s="87"/>
    </row>
    <row r="114" spans="2:19" s="50" customFormat="1" x14ac:dyDescent="0.2">
      <c r="B114" s="92"/>
      <c r="C114" s="92"/>
      <c r="D114" s="91"/>
      <c r="E114" s="91"/>
      <c r="F114" s="91"/>
      <c r="G114" s="91"/>
      <c r="H114" s="91"/>
      <c r="I114" s="91"/>
      <c r="K114" s="91"/>
      <c r="L114" s="91"/>
      <c r="O114" s="91"/>
      <c r="P114" s="91"/>
      <c r="Q114" s="56" t="s">
        <v>71</v>
      </c>
      <c r="S114" s="87"/>
    </row>
    <row r="115" spans="2:19" s="50" customFormat="1" x14ac:dyDescent="0.2">
      <c r="B115" s="91"/>
      <c r="C115" s="92"/>
      <c r="D115" s="91"/>
      <c r="E115" s="91"/>
      <c r="F115" s="91"/>
      <c r="G115" s="91"/>
      <c r="H115" s="91"/>
      <c r="I115" s="91"/>
      <c r="K115" s="91"/>
      <c r="L115" s="91"/>
      <c r="M115" s="92"/>
      <c r="N115" s="91"/>
      <c r="O115" s="91"/>
      <c r="P115" s="91"/>
      <c r="Q115" s="56" t="s">
        <v>73</v>
      </c>
      <c r="S115" s="87"/>
    </row>
    <row r="116" spans="2:19" s="50" customFormat="1" x14ac:dyDescent="0.2">
      <c r="B116" s="91"/>
      <c r="C116" s="92"/>
      <c r="D116" s="91"/>
      <c r="E116" s="91"/>
      <c r="F116" s="91"/>
      <c r="G116" s="91"/>
      <c r="H116" s="91"/>
      <c r="I116" s="91"/>
      <c r="K116" s="91"/>
      <c r="L116" s="91"/>
      <c r="M116" s="91"/>
      <c r="N116" s="91" t="s">
        <v>67</v>
      </c>
      <c r="O116" s="91"/>
      <c r="P116" s="91"/>
      <c r="Q116" s="56" t="s">
        <v>74</v>
      </c>
      <c r="S116" s="87"/>
    </row>
    <row r="117" spans="2:19" s="50" customFormat="1" x14ac:dyDescent="0.2">
      <c r="B117" s="91"/>
      <c r="C117" s="92"/>
      <c r="D117" s="91"/>
      <c r="E117" s="91"/>
      <c r="F117" s="91"/>
      <c r="G117" s="91"/>
      <c r="H117" s="91"/>
      <c r="I117" s="91"/>
      <c r="K117" s="91"/>
      <c r="L117" s="91"/>
      <c r="M117" s="91"/>
      <c r="N117" s="91"/>
      <c r="O117" s="91"/>
      <c r="P117" s="91"/>
      <c r="S117" s="87"/>
    </row>
    <row r="118" spans="2:19" s="50" customFormat="1" x14ac:dyDescent="0.2">
      <c r="B118" s="91"/>
      <c r="C118" s="92"/>
      <c r="D118" s="91"/>
      <c r="E118" s="91"/>
      <c r="F118" s="91"/>
      <c r="G118" s="91"/>
      <c r="H118" s="91"/>
      <c r="I118" s="91"/>
      <c r="K118" s="91"/>
      <c r="L118" s="91"/>
      <c r="M118" s="91"/>
      <c r="N118" s="91"/>
      <c r="O118" s="91"/>
      <c r="P118" s="91"/>
      <c r="S118" s="87"/>
    </row>
    <row r="119" spans="2:19" s="50" customFormat="1" x14ac:dyDescent="0.2">
      <c r="B119" s="91"/>
      <c r="C119" s="91"/>
      <c r="D119" s="91"/>
      <c r="E119" s="91"/>
      <c r="F119" s="91"/>
      <c r="G119" s="91"/>
      <c r="H119" s="91"/>
      <c r="I119" s="91"/>
      <c r="K119" s="91"/>
      <c r="L119" s="91"/>
      <c r="M119" s="91"/>
      <c r="N119" s="91"/>
      <c r="O119" s="91"/>
      <c r="P119" s="91"/>
      <c r="S119" s="87"/>
    </row>
    <row r="120" spans="2:19" s="50" customFormat="1" x14ac:dyDescent="0.2">
      <c r="B120" s="91"/>
      <c r="C120" s="91"/>
      <c r="D120" s="91"/>
      <c r="E120" s="91"/>
      <c r="F120" s="91"/>
      <c r="G120" s="91"/>
      <c r="H120" s="91"/>
      <c r="I120" s="91"/>
      <c r="K120" s="91"/>
      <c r="L120" s="91"/>
      <c r="M120" s="91"/>
      <c r="N120" s="91"/>
      <c r="O120" s="91"/>
      <c r="P120" s="91"/>
      <c r="S120" s="87"/>
    </row>
    <row r="121" spans="2:19" s="50" customFormat="1" x14ac:dyDescent="0.2">
      <c r="B121" s="91"/>
      <c r="C121" s="91"/>
      <c r="D121" s="91"/>
      <c r="E121" s="91"/>
      <c r="F121" s="91"/>
      <c r="G121" s="91"/>
      <c r="H121" s="91"/>
      <c r="I121" s="91"/>
      <c r="K121" s="91"/>
      <c r="L121" s="91"/>
      <c r="M121" s="91"/>
      <c r="N121" s="91"/>
      <c r="O121" s="91"/>
      <c r="P121" s="91"/>
      <c r="Q121" s="56">
        <v>2015</v>
      </c>
      <c r="S121" s="87"/>
    </row>
    <row r="122" spans="2:19" s="50" customFormat="1" ht="12.75" customHeight="1" x14ac:dyDescent="0.2">
      <c r="B122" s="91"/>
      <c r="C122" s="91"/>
      <c r="D122" s="91"/>
      <c r="E122" s="91"/>
      <c r="F122" s="91"/>
      <c r="G122" s="91"/>
      <c r="H122" s="91"/>
      <c r="I122" s="91"/>
      <c r="Q122" s="56">
        <v>2016</v>
      </c>
      <c r="S122" s="87"/>
    </row>
    <row r="123" spans="2:19" s="50" customFormat="1" x14ac:dyDescent="0.2">
      <c r="B123" s="91"/>
      <c r="C123" s="91"/>
      <c r="D123" s="91"/>
      <c r="E123" s="91"/>
      <c r="F123" s="91"/>
      <c r="G123" s="91"/>
      <c r="H123" s="91"/>
      <c r="I123" s="91"/>
      <c r="Q123" s="56">
        <v>2017</v>
      </c>
      <c r="S123" s="87"/>
    </row>
    <row r="124" spans="2:19" s="50" customFormat="1" x14ac:dyDescent="0.2">
      <c r="C124" s="91"/>
      <c r="H124" s="91"/>
      <c r="I124" s="91"/>
      <c r="Q124" s="56">
        <v>2018</v>
      </c>
      <c r="S124" s="87"/>
    </row>
    <row r="125" spans="2:19" s="50" customFormat="1" x14ac:dyDescent="0.2">
      <c r="C125" s="91"/>
      <c r="H125" s="91"/>
      <c r="I125" s="91"/>
      <c r="S125" s="87"/>
    </row>
    <row r="126" spans="2:19" s="50" customFormat="1" x14ac:dyDescent="0.2">
      <c r="C126" s="91"/>
      <c r="H126" s="91"/>
      <c r="I126" s="91"/>
      <c r="S126" s="87"/>
    </row>
    <row r="127" spans="2:19" s="50" customFormat="1" x14ac:dyDescent="0.2">
      <c r="B127" s="58"/>
      <c r="C127" s="91"/>
      <c r="H127" s="91"/>
      <c r="I127" s="91"/>
      <c r="S127" s="87"/>
    </row>
    <row r="128" spans="2:19" s="50" customFormat="1" x14ac:dyDescent="0.2">
      <c r="B128" s="58"/>
      <c r="C128" s="91"/>
      <c r="H128" s="91"/>
      <c r="I128" s="91"/>
      <c r="S128" s="87"/>
    </row>
    <row r="129" spans="2:19" s="50" customFormat="1" x14ac:dyDescent="0.2">
      <c r="B129" s="192" t="s">
        <v>266</v>
      </c>
      <c r="C129" s="91"/>
      <c r="H129" s="91"/>
      <c r="I129" s="91"/>
      <c r="S129" s="87"/>
    </row>
    <row r="130" spans="2:19" s="50" customFormat="1" x14ac:dyDescent="0.2">
      <c r="B130" s="192" t="s">
        <v>267</v>
      </c>
      <c r="C130" s="91"/>
      <c r="H130" s="91"/>
      <c r="I130" s="91"/>
      <c r="S130" s="87"/>
    </row>
    <row r="131" spans="2:19" s="50" customFormat="1" x14ac:dyDescent="0.2">
      <c r="B131" s="192" t="s">
        <v>268</v>
      </c>
      <c r="C131" s="91"/>
      <c r="H131" s="91"/>
      <c r="I131" s="91"/>
      <c r="S131" s="87"/>
    </row>
    <row r="132" spans="2:19" s="50" customFormat="1" x14ac:dyDescent="0.2">
      <c r="B132" s="192" t="s">
        <v>269</v>
      </c>
      <c r="C132" s="91"/>
      <c r="H132" s="91"/>
      <c r="I132" s="91"/>
      <c r="S132" s="87"/>
    </row>
    <row r="133" spans="2:19" s="50" customFormat="1" x14ac:dyDescent="0.2">
      <c r="B133" s="193" t="s">
        <v>270</v>
      </c>
      <c r="C133" s="91"/>
      <c r="H133" s="91"/>
      <c r="I133" s="91"/>
      <c r="S133" s="87"/>
    </row>
    <row r="134" spans="2:19" s="50" customFormat="1" x14ac:dyDescent="0.2">
      <c r="B134" s="59"/>
      <c r="C134" s="91"/>
      <c r="H134" s="91"/>
      <c r="I134" s="91"/>
      <c r="S134" s="87"/>
    </row>
    <row r="135" spans="2:19" s="50" customFormat="1" x14ac:dyDescent="0.2">
      <c r="B135" s="59"/>
      <c r="C135" s="91"/>
      <c r="H135" s="91"/>
      <c r="I135" s="91"/>
      <c r="S135" s="87"/>
    </row>
    <row r="136" spans="2:19" s="50" customFormat="1" x14ac:dyDescent="0.2">
      <c r="C136" s="91"/>
      <c r="H136" s="91"/>
      <c r="I136" s="91"/>
      <c r="S136" s="87"/>
    </row>
    <row r="137" spans="2:19" s="50" customFormat="1" x14ac:dyDescent="0.2">
      <c r="B137" s="60"/>
      <c r="C137" s="91"/>
      <c r="F137" s="91"/>
      <c r="I137" s="91"/>
      <c r="S137" s="87"/>
    </row>
    <row r="138" spans="2:19" s="50" customFormat="1" x14ac:dyDescent="0.2">
      <c r="B138" s="60"/>
      <c r="C138" s="91"/>
      <c r="F138" s="91"/>
      <c r="I138" s="91"/>
      <c r="S138" s="87"/>
    </row>
    <row r="139" spans="2:19" s="50" customFormat="1" x14ac:dyDescent="0.2">
      <c r="B139" s="60"/>
      <c r="C139" s="91"/>
      <c r="F139" s="91"/>
      <c r="I139" s="51"/>
      <c r="J139" s="51"/>
      <c r="K139" s="51"/>
      <c r="S139" s="87"/>
    </row>
    <row r="140" spans="2:19" s="50" customFormat="1" x14ac:dyDescent="0.2">
      <c r="B140" s="60"/>
      <c r="C140" s="91"/>
      <c r="F140" s="91"/>
      <c r="G140" s="91"/>
      <c r="H140" s="51"/>
      <c r="I140" s="51"/>
      <c r="J140" s="51"/>
      <c r="K140" s="51"/>
      <c r="S140" s="87"/>
    </row>
    <row r="141" spans="2:19" s="50" customFormat="1" x14ac:dyDescent="0.2">
      <c r="B141" s="60"/>
      <c r="C141" s="91"/>
      <c r="F141" s="91"/>
      <c r="G141" s="91"/>
      <c r="H141" s="51"/>
      <c r="I141" s="51"/>
      <c r="J141" s="51"/>
      <c r="K141" s="51"/>
      <c r="S141" s="87"/>
    </row>
    <row r="142" spans="2:19" s="50" customFormat="1" x14ac:dyDescent="0.2">
      <c r="B142" s="60"/>
      <c r="C142" s="91"/>
      <c r="F142" s="91"/>
      <c r="G142" s="91"/>
      <c r="H142" s="51"/>
      <c r="I142" s="51"/>
      <c r="J142" s="51"/>
      <c r="K142" s="51"/>
      <c r="S142" s="87"/>
    </row>
    <row r="143" spans="2:19" s="50" customFormat="1" x14ac:dyDescent="0.2">
      <c r="B143" s="60"/>
      <c r="C143" s="91"/>
      <c r="F143" s="91"/>
      <c r="G143" s="91"/>
      <c r="H143" s="51"/>
      <c r="I143" s="51"/>
      <c r="J143" s="51"/>
      <c r="K143" s="51"/>
      <c r="S143" s="87"/>
    </row>
    <row r="144" spans="2:19" s="50" customFormat="1" x14ac:dyDescent="0.2">
      <c r="B144" s="60"/>
      <c r="C144" s="91"/>
      <c r="F144" s="91"/>
      <c r="G144" s="91"/>
      <c r="H144" s="51"/>
      <c r="I144" s="51"/>
      <c r="J144" s="51"/>
      <c r="K144" s="51"/>
      <c r="S144" s="87"/>
    </row>
    <row r="145" spans="2:19" s="50" customFormat="1" x14ac:dyDescent="0.2">
      <c r="B145" s="58"/>
      <c r="C145" s="91"/>
      <c r="F145" s="91"/>
      <c r="G145" s="91"/>
      <c r="H145" s="51"/>
      <c r="I145" s="51"/>
      <c r="J145" s="51"/>
      <c r="K145" s="51"/>
      <c r="S145" s="87"/>
    </row>
    <row r="146" spans="2:19" s="52" customFormat="1" x14ac:dyDescent="0.2">
      <c r="B146" s="58"/>
      <c r="C146" s="91"/>
      <c r="F146" s="91"/>
      <c r="G146" s="91"/>
      <c r="H146" s="51"/>
      <c r="I146" s="51"/>
      <c r="J146" s="51"/>
      <c r="K146" s="51"/>
      <c r="S146" s="90"/>
    </row>
    <row r="147" spans="2:19" s="52" customFormat="1" x14ac:dyDescent="0.2">
      <c r="B147" s="50" t="s">
        <v>29</v>
      </c>
      <c r="C147" s="91"/>
      <c r="F147" s="91"/>
      <c r="G147" s="91"/>
      <c r="H147" s="51"/>
      <c r="I147" s="51"/>
      <c r="J147" s="51"/>
      <c r="K147" s="51"/>
      <c r="S147" s="90"/>
    </row>
    <row r="148" spans="2:19" s="52" customFormat="1" x14ac:dyDescent="0.2">
      <c r="B148" s="57" t="s">
        <v>55</v>
      </c>
      <c r="C148" s="91"/>
      <c r="F148" s="91"/>
      <c r="G148" s="91"/>
      <c r="H148" s="51"/>
      <c r="I148" s="51"/>
      <c r="J148" s="51"/>
      <c r="K148" s="51"/>
      <c r="S148" s="90"/>
    </row>
    <row r="149" spans="2:19" s="52" customFormat="1" x14ac:dyDescent="0.2">
      <c r="B149" s="57" t="s">
        <v>166</v>
      </c>
      <c r="C149" s="91"/>
      <c r="F149" s="91"/>
      <c r="G149" s="91"/>
      <c r="H149" s="51"/>
      <c r="I149" s="51"/>
      <c r="J149" s="51"/>
      <c r="K149" s="51"/>
      <c r="S149" s="90"/>
    </row>
    <row r="150" spans="2:19" s="52" customFormat="1" x14ac:dyDescent="0.2">
      <c r="B150" s="57" t="s">
        <v>39</v>
      </c>
      <c r="C150" s="91"/>
      <c r="F150" s="91"/>
      <c r="G150" s="91"/>
      <c r="H150" s="51"/>
      <c r="I150" s="51"/>
      <c r="J150" s="51"/>
      <c r="K150" s="51"/>
      <c r="S150" s="90"/>
    </row>
    <row r="151" spans="2:19" s="52" customFormat="1" x14ac:dyDescent="0.2">
      <c r="B151" s="57" t="s">
        <v>172</v>
      </c>
      <c r="C151" s="91"/>
      <c r="F151" s="91"/>
      <c r="G151" s="91"/>
      <c r="H151" s="51"/>
      <c r="I151" s="51"/>
      <c r="J151" s="51"/>
      <c r="K151" s="51"/>
      <c r="S151" s="90"/>
    </row>
    <row r="152" spans="2:19" s="52" customFormat="1" x14ac:dyDescent="0.2">
      <c r="B152" s="57" t="s">
        <v>112</v>
      </c>
      <c r="C152" s="91"/>
      <c r="F152" s="91"/>
      <c r="G152" s="91"/>
      <c r="J152" s="51"/>
      <c r="K152" s="51"/>
      <c r="S152" s="90"/>
    </row>
    <row r="153" spans="2:19" s="52" customFormat="1" x14ac:dyDescent="0.2">
      <c r="B153" s="57" t="s">
        <v>174</v>
      </c>
      <c r="C153" s="91"/>
      <c r="F153" s="91"/>
      <c r="G153" s="91"/>
      <c r="S153" s="90"/>
    </row>
    <row r="154" spans="2:19" s="52" customFormat="1" x14ac:dyDescent="0.2">
      <c r="B154" s="57" t="s">
        <v>53</v>
      </c>
      <c r="C154" s="91"/>
      <c r="F154" s="91"/>
      <c r="G154" s="91"/>
      <c r="S154" s="90"/>
    </row>
    <row r="155" spans="2:19" s="52" customFormat="1" x14ac:dyDescent="0.2">
      <c r="B155" s="57" t="s">
        <v>163</v>
      </c>
      <c r="C155" s="91"/>
      <c r="F155" s="91"/>
      <c r="G155" s="91"/>
      <c r="S155" s="90"/>
    </row>
    <row r="156" spans="2:19" s="52" customFormat="1" x14ac:dyDescent="0.2">
      <c r="B156" s="57" t="s">
        <v>167</v>
      </c>
      <c r="C156" s="91"/>
      <c r="F156" s="91"/>
      <c r="G156" s="91"/>
      <c r="S156" s="90"/>
    </row>
    <row r="157" spans="2:19" x14ac:dyDescent="0.2">
      <c r="B157" s="93" t="s">
        <v>184</v>
      </c>
      <c r="C157" s="91"/>
      <c r="F157" s="91"/>
      <c r="G157" s="91"/>
    </row>
    <row r="158" spans="2:19" x14ac:dyDescent="0.2">
      <c r="B158" s="57" t="s">
        <v>165</v>
      </c>
      <c r="C158" s="91"/>
      <c r="F158" s="91"/>
      <c r="G158" s="91"/>
    </row>
    <row r="159" spans="2:19" x14ac:dyDescent="0.2">
      <c r="B159" s="57" t="s">
        <v>170</v>
      </c>
      <c r="C159" s="91"/>
      <c r="F159" s="91"/>
      <c r="G159" s="91"/>
    </row>
    <row r="160" spans="2:19" x14ac:dyDescent="0.2">
      <c r="B160" s="57" t="s">
        <v>173</v>
      </c>
      <c r="C160" s="91"/>
      <c r="F160" s="91"/>
      <c r="G160" s="91"/>
    </row>
    <row r="161" spans="2:7" x14ac:dyDescent="0.2">
      <c r="B161" s="57" t="s">
        <v>171</v>
      </c>
      <c r="C161" s="91"/>
      <c r="F161" s="91"/>
      <c r="G161" s="91"/>
    </row>
    <row r="162" spans="2:7" x14ac:dyDescent="0.2">
      <c r="B162" s="57" t="s">
        <v>168</v>
      </c>
      <c r="C162" s="91"/>
      <c r="F162" s="91"/>
      <c r="G162" s="91"/>
    </row>
    <row r="163" spans="2:7" x14ac:dyDescent="0.2">
      <c r="B163" s="57" t="s">
        <v>161</v>
      </c>
      <c r="C163" s="91"/>
      <c r="F163" s="91"/>
      <c r="G163" s="91"/>
    </row>
    <row r="164" spans="2:7" x14ac:dyDescent="0.2">
      <c r="B164" s="57" t="s">
        <v>169</v>
      </c>
      <c r="C164" s="91"/>
    </row>
    <row r="165" spans="2:7" x14ac:dyDescent="0.2">
      <c r="B165" s="57" t="s">
        <v>162</v>
      </c>
      <c r="C165" s="91"/>
    </row>
    <row r="166" spans="2:7" x14ac:dyDescent="0.2">
      <c r="B166" s="57" t="s">
        <v>164</v>
      </c>
      <c r="C166" s="91"/>
    </row>
    <row r="167" spans="2:7" x14ac:dyDescent="0.2">
      <c r="B167" s="57" t="s">
        <v>46</v>
      </c>
      <c r="C167" s="91"/>
    </row>
    <row r="168" spans="2:7" x14ac:dyDescent="0.2">
      <c r="B168" s="57" t="s">
        <v>54</v>
      </c>
      <c r="C168" s="91"/>
    </row>
    <row r="169" spans="2:7" x14ac:dyDescent="0.2">
      <c r="B169" s="57" t="s">
        <v>45</v>
      </c>
      <c r="C169" s="91"/>
    </row>
    <row r="170" spans="2:7" x14ac:dyDescent="0.2">
      <c r="B170" s="57" t="s">
        <v>47</v>
      </c>
      <c r="C170" s="91"/>
    </row>
    <row r="171" spans="2:7" x14ac:dyDescent="0.2">
      <c r="B171" s="57" t="s">
        <v>113</v>
      </c>
      <c r="C171" s="91"/>
    </row>
    <row r="172" spans="2:7" x14ac:dyDescent="0.2">
      <c r="B172" s="57" t="s">
        <v>111</v>
      </c>
      <c r="C172" s="91"/>
    </row>
    <row r="173" spans="2:7" x14ac:dyDescent="0.2">
      <c r="B173" s="57" t="s">
        <v>40</v>
      </c>
      <c r="C173" s="91"/>
    </row>
    <row r="174" spans="2:7" x14ac:dyDescent="0.2">
      <c r="B174" s="57" t="s">
        <v>110</v>
      </c>
    </row>
    <row r="175" spans="2:7" x14ac:dyDescent="0.2">
      <c r="B175" s="50"/>
    </row>
    <row r="176" spans="2:7" x14ac:dyDescent="0.2">
      <c r="B176" s="50"/>
    </row>
    <row r="177" spans="2:2" x14ac:dyDescent="0.2">
      <c r="B177" s="50"/>
    </row>
    <row r="178" spans="2:2" x14ac:dyDescent="0.2">
      <c r="B178" s="50" t="s">
        <v>185</v>
      </c>
    </row>
    <row r="179" spans="2:2" x14ac:dyDescent="0.2">
      <c r="B179" s="56" t="s">
        <v>66</v>
      </c>
    </row>
    <row r="180" spans="2:2" x14ac:dyDescent="0.2">
      <c r="B180" s="56" t="s">
        <v>85</v>
      </c>
    </row>
    <row r="181" spans="2:2" x14ac:dyDescent="0.2">
      <c r="B181" s="50"/>
    </row>
    <row r="182" spans="2:2" x14ac:dyDescent="0.2">
      <c r="B182" s="58"/>
    </row>
    <row r="183" spans="2:2" x14ac:dyDescent="0.2">
      <c r="B183" s="58"/>
    </row>
    <row r="184" spans="2:2" x14ac:dyDescent="0.2">
      <c r="B184" s="61"/>
    </row>
    <row r="185" spans="2:2" x14ac:dyDescent="0.2">
      <c r="B185" s="61"/>
    </row>
    <row r="186" spans="2:2" x14ac:dyDescent="0.2">
      <c r="B186" s="61"/>
    </row>
    <row r="187" spans="2:2" x14ac:dyDescent="0.2">
      <c r="B187" s="61"/>
    </row>
    <row r="188" spans="2:2" x14ac:dyDescent="0.2">
      <c r="B188" s="61"/>
    </row>
  </sheetData>
  <sheetProtection formatCells="0" formatColumns="0" formatRows="0" insertRows="0"/>
  <mergeCells count="84">
    <mergeCell ref="C84:P84"/>
    <mergeCell ref="C85:P85"/>
    <mergeCell ref="C86:P86"/>
    <mergeCell ref="B56:P71"/>
    <mergeCell ref="A72:Q72"/>
    <mergeCell ref="B73:B84"/>
    <mergeCell ref="C73:P73"/>
    <mergeCell ref="C74:P74"/>
    <mergeCell ref="C76:P76"/>
    <mergeCell ref="C78:P78"/>
    <mergeCell ref="C79:P79"/>
    <mergeCell ref="C81:P81"/>
    <mergeCell ref="C82:P82"/>
    <mergeCell ref="C75:P75"/>
    <mergeCell ref="C77:P77"/>
    <mergeCell ref="C80:P80"/>
    <mergeCell ref="M42:P42"/>
    <mergeCell ref="B44:P44"/>
    <mergeCell ref="B52:B53"/>
    <mergeCell ref="B46:B47"/>
    <mergeCell ref="B50:P50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C83:P83"/>
    <mergeCell ref="V36:Z36"/>
    <mergeCell ref="AA36:AE36"/>
    <mergeCell ref="AF36:AI36"/>
    <mergeCell ref="V37:Z37"/>
    <mergeCell ref="AA37:AE37"/>
    <mergeCell ref="AF37:AI37"/>
    <mergeCell ref="C40:G40"/>
    <mergeCell ref="H40:L40"/>
    <mergeCell ref="M40:P40"/>
    <mergeCell ref="C41:G41"/>
    <mergeCell ref="H41:L41"/>
    <mergeCell ref="M41:P41"/>
    <mergeCell ref="B55:P55"/>
    <mergeCell ref="C42:G42"/>
    <mergeCell ref="H42:L42"/>
  </mergeCells>
  <conditionalFormatting sqref="F53">
    <cfRule type="cellIs" dxfId="118" priority="37" stopIfTrue="1" operator="equal">
      <formula>"0"</formula>
    </cfRule>
    <cfRule type="cellIs" dxfId="117" priority="38" stopIfTrue="1" operator="lessThanOrEqual">
      <formula>$S$5</formula>
    </cfRule>
    <cfRule type="cellIs" dxfId="116" priority="39" stopIfTrue="1" operator="greaterThanOrEqual">
      <formula>$S$2</formula>
    </cfRule>
    <cfRule type="cellIs" dxfId="115" priority="40" stopIfTrue="1" operator="between">
      <formula>$S$4</formula>
      <formula>$S$3</formula>
    </cfRule>
  </conditionalFormatting>
  <conditionalFormatting sqref="I53">
    <cfRule type="cellIs" dxfId="114" priority="33" stopIfTrue="1" operator="equal">
      <formula>"0"</formula>
    </cfRule>
    <cfRule type="cellIs" dxfId="113" priority="34" stopIfTrue="1" operator="lessThanOrEqual">
      <formula>$S$5</formula>
    </cfRule>
    <cfRule type="cellIs" dxfId="112" priority="35" stopIfTrue="1" operator="greaterThanOrEqual">
      <formula>$S$2</formula>
    </cfRule>
    <cfRule type="cellIs" dxfId="111" priority="36" stopIfTrue="1" operator="between">
      <formula>$S$4</formula>
      <formula>$S$3</formula>
    </cfRule>
  </conditionalFormatting>
  <conditionalFormatting sqref="L53">
    <cfRule type="cellIs" dxfId="110" priority="29" stopIfTrue="1" operator="equal">
      <formula>"0"</formula>
    </cfRule>
    <cfRule type="cellIs" dxfId="109" priority="30" stopIfTrue="1" operator="lessThanOrEqual">
      <formula>$S$5</formula>
    </cfRule>
    <cfRule type="cellIs" dxfId="108" priority="31" stopIfTrue="1" operator="greaterThanOrEqual">
      <formula>$S$2</formula>
    </cfRule>
    <cfRule type="cellIs" dxfId="107" priority="32" stopIfTrue="1" operator="between">
      <formula>$S$4</formula>
      <formula>$S$3</formula>
    </cfRule>
  </conditionalFormatting>
  <conditionalFormatting sqref="O53">
    <cfRule type="cellIs" dxfId="106" priority="25" stopIfTrue="1" operator="equal">
      <formula>"0"</formula>
    </cfRule>
    <cfRule type="cellIs" dxfId="105" priority="26" stopIfTrue="1" operator="lessThanOrEqual">
      <formula>$S$5</formula>
    </cfRule>
    <cfRule type="cellIs" dxfId="104" priority="27" stopIfTrue="1" operator="greaterThanOrEqual">
      <formula>$S$2</formula>
    </cfRule>
    <cfRule type="cellIs" dxfId="103" priority="28" stopIfTrue="1" operator="between">
      <formula>$S$4</formula>
      <formula>$S$3</formula>
    </cfRule>
  </conditionalFormatting>
  <conditionalFormatting sqref="P53">
    <cfRule type="cellIs" dxfId="102" priority="21" stopIfTrue="1" operator="equal">
      <formula>"0"</formula>
    </cfRule>
    <cfRule type="cellIs" dxfId="101" priority="22" stopIfTrue="1" operator="lessThanOrEqual">
      <formula>$S$5</formula>
    </cfRule>
    <cfRule type="cellIs" dxfId="100" priority="23" stopIfTrue="1" operator="greaterThanOrEqual">
      <formula>$S$2</formula>
    </cfRule>
    <cfRule type="cellIs" dxfId="99" priority="24" stopIfTrue="1" operator="between">
      <formula>$S$4</formula>
      <formula>$S$3</formula>
    </cfRule>
  </conditionalFormatting>
  <conditionalFormatting sqref="F47">
    <cfRule type="cellIs" dxfId="98" priority="17" stopIfTrue="1" operator="equal">
      <formula>"0"</formula>
    </cfRule>
    <cfRule type="cellIs" dxfId="97" priority="18" stopIfTrue="1" operator="lessThanOrEqual">
      <formula>$S$5</formula>
    </cfRule>
    <cfRule type="cellIs" dxfId="96" priority="19" stopIfTrue="1" operator="greaterThanOrEqual">
      <formula>$S$2</formula>
    </cfRule>
    <cfRule type="cellIs" dxfId="95" priority="20" stopIfTrue="1" operator="between">
      <formula>$S$4</formula>
      <formula>$S$3</formula>
    </cfRule>
  </conditionalFormatting>
  <conditionalFormatting sqref="I47">
    <cfRule type="cellIs" dxfId="94" priority="13" stopIfTrue="1" operator="equal">
      <formula>"0"</formula>
    </cfRule>
    <cfRule type="cellIs" dxfId="93" priority="14" stopIfTrue="1" operator="lessThanOrEqual">
      <formula>$S$5</formula>
    </cfRule>
    <cfRule type="cellIs" dxfId="92" priority="15" stopIfTrue="1" operator="greaterThanOrEqual">
      <formula>$S$2</formula>
    </cfRule>
    <cfRule type="cellIs" dxfId="91" priority="16" stopIfTrue="1" operator="between">
      <formula>$S$4</formula>
      <formula>$S$3</formula>
    </cfRule>
  </conditionalFormatting>
  <conditionalFormatting sqref="L47">
    <cfRule type="cellIs" dxfId="90" priority="9" stopIfTrue="1" operator="equal">
      <formula>"0"</formula>
    </cfRule>
    <cfRule type="cellIs" dxfId="89" priority="10" stopIfTrue="1" operator="lessThanOrEqual">
      <formula>$S$5</formula>
    </cfRule>
    <cfRule type="cellIs" dxfId="88" priority="11" stopIfTrue="1" operator="greaterThanOrEqual">
      <formula>$S$2</formula>
    </cfRule>
    <cfRule type="cellIs" dxfId="87" priority="12" stopIfTrue="1" operator="between">
      <formula>$S$4</formula>
      <formula>$S$3</formula>
    </cfRule>
  </conditionalFormatting>
  <conditionalFormatting sqref="O47">
    <cfRule type="cellIs" dxfId="86" priority="5" stopIfTrue="1" operator="equal">
      <formula>"0"</formula>
    </cfRule>
    <cfRule type="cellIs" dxfId="85" priority="6" stopIfTrue="1" operator="lessThanOrEqual">
      <formula>$S$5</formula>
    </cfRule>
    <cfRule type="cellIs" dxfId="84" priority="7" stopIfTrue="1" operator="greaterThanOrEqual">
      <formula>$S$2</formula>
    </cfRule>
    <cfRule type="cellIs" dxfId="83" priority="8" stopIfTrue="1" operator="between">
      <formula>$S$4</formula>
      <formula>$S$3</formula>
    </cfRule>
  </conditionalFormatting>
  <conditionalFormatting sqref="P47">
    <cfRule type="cellIs" dxfId="82" priority="1" stopIfTrue="1" operator="equal">
      <formula>"0"</formula>
    </cfRule>
    <cfRule type="cellIs" dxfId="81" priority="2" stopIfTrue="1" operator="lessThanOrEqual">
      <formula>$S$5</formula>
    </cfRule>
    <cfRule type="cellIs" dxfId="80" priority="3" stopIfTrue="1" operator="greaterThanOrEqual">
      <formula>$S$2</formula>
    </cfRule>
    <cfRule type="cellIs" dxfId="79" priority="4" stopIfTrue="1" operator="between">
      <formula>$S$4</formula>
      <formula>$S$3</formula>
    </cfRule>
  </conditionalFormatting>
  <dataValidations count="6">
    <dataValidation type="list" allowBlank="1" showInputMessage="1" showErrorMessage="1" sqref="C86:P86">
      <formula1>$B$179:$B$180</formula1>
    </dataValidation>
    <dataValidation type="list" allowBlank="1" showInputMessage="1" showErrorMessage="1" sqref="C12:P12">
      <formula1>$B$148:$B$174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32:P32 C36:P36 C34:P34">
      <formula1>$Q$111:$Q$116</formula1>
    </dataValidation>
    <dataValidation type="list" allowBlank="1" showInputMessage="1" showErrorMessage="1" sqref="C18:P18">
      <formula1>$B$129:$B$133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LongProperties xmlns="http://schemas.microsoft.com/office/2006/metadata/longProperties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AB962-CB8F-44E2-9492-7C93E77E77FB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09EAE307-09FC-4EC4-9771-0F9FA19D2F1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DE755FB-4096-4FB2-8E46-758BD78CE8C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3D21756-05AC-4DC7-B20A-5CC92A1F46A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f8e3638-9d45-4162-afb4-6d390653d547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E2424314-BBC2-4352-9793-160A2577DBA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4C41F46-2DEA-4CE7-9E83-14E847963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Toma Posesion </vt:lpstr>
      <vt:lpstr>Registro Toma Poses </vt:lpstr>
      <vt:lpstr>Oport Termin Proc</vt:lpstr>
      <vt:lpstr>Regis Opor Term Pro</vt:lpstr>
      <vt:lpstr>Admisiones Eficacia solicitudes</vt:lpstr>
      <vt:lpstr>Registro Admisiones</vt:lpstr>
      <vt:lpstr> Acuerdos Seg Sociedades</vt:lpstr>
      <vt:lpstr>Registro Acuerdos Seg Sociedade</vt:lpstr>
      <vt:lpstr>Acuerdos Audiencias</vt:lpstr>
      <vt:lpstr>Registro Acuerdos Audiencia</vt:lpstr>
      <vt:lpstr>NEAR - Terminados</vt:lpstr>
      <vt:lpstr>Registro NEAR</vt:lpstr>
      <vt:lpstr>Reorganización - Terminados</vt:lpstr>
      <vt:lpstr>Registro Reorganización Termina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Indicacores del proceso Recuperación Empresarial</dc:title>
  <dc:creator>hoslanders</dc:creator>
  <cp:lastModifiedBy>Carlos Alberto Cuadrado Pareja</cp:lastModifiedBy>
  <cp:lastPrinted>2020-01-07T18:04:24Z</cp:lastPrinted>
  <dcterms:created xsi:type="dcterms:W3CDTF">2012-02-20T19:54:14Z</dcterms:created>
  <dcterms:modified xsi:type="dcterms:W3CDTF">2024-04-05T17:05:18Z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Fecha_Actualizacion">
    <vt:lpwstr>2019-01-31T00:00:00Z</vt:lpwstr>
  </property>
  <property fmtid="{D5CDD505-2E9C-101B-9397-08002B2CF9AE}" pid="4" name="Descripción Documento">
    <vt:lpwstr>Contiene la descripción de cada indicador, incluyendo objetivos, formulación, definición de las variables, meta, rango, frecuencia de medición, datos y análisis.</vt:lpwstr>
  </property>
  <property fmtid="{D5CDD505-2E9C-101B-9397-08002B2CF9AE}" pid="5" name="Fecha">
    <vt:lpwstr>2019-01-31T00:00:00Z</vt:lpwstr>
  </property>
  <property fmtid="{D5CDD505-2E9C-101B-9397-08002B2CF9AE}" pid="6" name="Grupos_de_Proceso">
    <vt:lpwstr>Procesos Misionales</vt:lpwstr>
  </property>
  <property fmtid="{D5CDD505-2E9C-101B-9397-08002B2CF9AE}" pid="7" name="Dependencia_Nivel_Superior">
    <vt:lpwstr>Delegatura para Procedimientos de Insolvencia</vt:lpwstr>
  </property>
  <property fmtid="{D5CDD505-2E9C-101B-9397-08002B2CF9AE}" pid="8" name="Procesos_SGI">
    <vt:lpwstr>Procesos Misionales - Intervención</vt:lpwstr>
  </property>
  <property fmtid="{D5CDD505-2E9C-101B-9397-08002B2CF9AE}" pid="9" name="Tipo Documental">
    <vt:lpwstr>Indicadores</vt:lpwstr>
  </property>
  <property fmtid="{D5CDD505-2E9C-101B-9397-08002B2CF9AE}" pid="10" name="Ano Documento">
    <vt:lpwstr/>
  </property>
  <property fmtid="{D5CDD505-2E9C-101B-9397-08002B2CF9AE}" pid="11" name="eDOCS AutoSave">
    <vt:lpwstr/>
  </property>
  <property fmtid="{D5CDD505-2E9C-101B-9397-08002B2CF9AE}" pid="12" name="_dlc_DocIdItemGuid">
    <vt:lpwstr>d94673e7-a077-464c-b5f3-470472da972e</vt:lpwstr>
  </property>
</Properties>
</file>