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comments8.xml" ContentType="application/vnd.openxmlformats-officedocument.spreadsheetml.comments+xml"/>
  <Override PartName="/xl/charts/chart8.xml" ContentType="application/vnd.openxmlformats-officedocument.drawingml.chart+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Backup RubenMP\OneDrive - SUPERINTENDENCIA DE SOCIEDADES\Documentos\Publicaciones\WEB\2023\Indicadores\"/>
    </mc:Choice>
  </mc:AlternateContent>
  <bookViews>
    <workbookView xWindow="0" yWindow="0" windowWidth="20430" windowHeight="8160" tabRatio="890" firstSheet="9" activeTab="15"/>
  </bookViews>
  <sheets>
    <sheet name="SolicitudesAtendidas" sheetId="18" r:id="rId1"/>
    <sheet name="Reg_SolicitudesAt" sheetId="19" r:id="rId2"/>
    <sheet name="DerechosPeticion" sheetId="38" r:id="rId3"/>
    <sheet name="Registro_DerPet" sheetId="39" r:id="rId4"/>
    <sheet name="Recursos" sheetId="8" r:id="rId5"/>
    <sheet name="RegistroRecursos" sheetId="10" r:id="rId6"/>
    <sheet name="Captación" sheetId="48" r:id="rId7"/>
    <sheet name="RegistroCaptacion" sheetId="49" r:id="rId8"/>
    <sheet name="ConglomeradosInvTerminad " sheetId="31" r:id="rId9"/>
    <sheet name="RegistroConglom" sheetId="32" r:id="rId10"/>
    <sheet name="RadicacionesEnrutadas" sheetId="35" r:id="rId11"/>
    <sheet name="RegistroEnrutadas" sheetId="36" r:id="rId12"/>
    <sheet name="RadicacionesSAPAC" sheetId="43" r:id="rId13"/>
    <sheet name="RegistroSAPAC" sheetId="44" r:id="rId14"/>
    <sheet name="InvSobornoTransnacional " sheetId="52" r:id="rId15"/>
    <sheet name="RegistroSoborno" sheetId="53" r:id="rId16"/>
  </sheets>
  <externalReferences>
    <externalReference r:id="rId17"/>
    <externalReference r:id="rId18"/>
    <externalReference r:id="rId19"/>
  </externalReferences>
  <definedNames>
    <definedName name="_xlnm._FilterDatabase" localSheetId="6" hidden="1">#N/A</definedName>
    <definedName name="_xlnm._FilterDatabase" localSheetId="8" hidden="1">#N/A</definedName>
    <definedName name="_xlnm._FilterDatabase" localSheetId="2" hidden="1">#N/A</definedName>
    <definedName name="_xlnm._FilterDatabase" localSheetId="14" hidden="1">#N/A</definedName>
    <definedName name="_xlnm._FilterDatabase" localSheetId="10" hidden="1">#N/A</definedName>
    <definedName name="_xlnm._FilterDatabase" localSheetId="12" hidden="1">#N/A</definedName>
    <definedName name="_xlnm._FilterDatabase" localSheetId="4" hidden="1">#N/A</definedName>
    <definedName name="_xlnm._FilterDatabase" localSheetId="0" hidden="1">#N/A</definedName>
    <definedName name="_xlnm.Print_Area" localSheetId="6">#N/A</definedName>
    <definedName name="_xlnm.Print_Area" localSheetId="8">#N/A</definedName>
    <definedName name="_xlnm.Print_Area" localSheetId="2">#N/A</definedName>
    <definedName name="_xlnm.Print_Area" localSheetId="14">#N/A</definedName>
    <definedName name="_xlnm.Print_Area" localSheetId="10">#N/A</definedName>
    <definedName name="_xlnm.Print_Area" localSheetId="12">#N/A</definedName>
    <definedName name="_xlnm.Print_Area" localSheetId="4">#N/A</definedName>
    <definedName name="_xlnm.Print_Area" localSheetId="1">#N/A</definedName>
    <definedName name="_xlnm.Print_Area" localSheetId="3">#N/A</definedName>
    <definedName name="_xlnm.Print_Area" localSheetId="7">#N/A</definedName>
    <definedName name="_xlnm.Print_Area" localSheetId="9">#N/A</definedName>
    <definedName name="_xlnm.Print_Area" localSheetId="11">#N/A</definedName>
    <definedName name="_xlnm.Print_Area" localSheetId="5">#N/A</definedName>
    <definedName name="_xlnm.Print_Area" localSheetId="13">#N/A</definedName>
    <definedName name="_xlnm.Print_Area" localSheetId="0">#N/A</definedName>
  </definedNames>
  <calcPr calcId="162913"/>
</workbook>
</file>

<file path=xl/calcChain.xml><?xml version="1.0" encoding="utf-8"?>
<calcChain xmlns="http://schemas.openxmlformats.org/spreadsheetml/2006/main">
  <c r="K16" i="53" l="1"/>
  <c r="E14" i="49"/>
  <c r="E13" i="49"/>
  <c r="I20" i="39"/>
  <c r="K20" i="39"/>
  <c r="I21" i="39"/>
  <c r="J20" i="39"/>
  <c r="G21" i="39"/>
  <c r="G20" i="39"/>
  <c r="J22" i="10"/>
  <c r="D22" i="10"/>
  <c r="F22" i="10"/>
  <c r="C14" i="36"/>
  <c r="E10" i="53"/>
  <c r="E21" i="39"/>
  <c r="E20" i="39"/>
  <c r="K18" i="39"/>
  <c r="L18" i="39"/>
  <c r="E21" i="19"/>
  <c r="E20" i="19"/>
  <c r="C8" i="19"/>
  <c r="B6" i="19"/>
  <c r="B33" i="19"/>
  <c r="B32" i="19"/>
  <c r="B31" i="19"/>
  <c r="B30" i="19"/>
  <c r="B29" i="19"/>
  <c r="B28" i="19"/>
  <c r="B27" i="19"/>
  <c r="B26" i="19"/>
  <c r="B25" i="19"/>
  <c r="B24" i="19"/>
  <c r="B23" i="19"/>
  <c r="B22" i="19"/>
  <c r="B21" i="19"/>
  <c r="B20" i="19"/>
  <c r="B19" i="19"/>
  <c r="B18" i="19"/>
  <c r="B17" i="19"/>
  <c r="B16" i="19"/>
  <c r="B15" i="19"/>
  <c r="B14" i="19"/>
  <c r="B13" i="19"/>
  <c r="B12" i="19"/>
  <c r="B11" i="19"/>
  <c r="B10" i="19"/>
  <c r="K17" i="53"/>
  <c r="J16" i="53"/>
  <c r="H16" i="53"/>
  <c r="F16" i="53"/>
  <c r="D16" i="53"/>
  <c r="K15" i="53"/>
  <c r="K14" i="53"/>
  <c r="J14" i="53"/>
  <c r="H14" i="53"/>
  <c r="F14" i="53"/>
  <c r="D14" i="53"/>
  <c r="K13" i="53"/>
  <c r="K12" i="53"/>
  <c r="L12" i="53"/>
  <c r="J12" i="53"/>
  <c r="H12" i="53"/>
  <c r="F12" i="53"/>
  <c r="D12" i="53"/>
  <c r="I11" i="53"/>
  <c r="K11" i="53"/>
  <c r="G11" i="53"/>
  <c r="E11" i="53"/>
  <c r="C11" i="53"/>
  <c r="B11" i="53"/>
  <c r="I10" i="53"/>
  <c r="G10" i="53"/>
  <c r="H10" i="53"/>
  <c r="L47" i="52"/>
  <c r="C10" i="53"/>
  <c r="B10" i="53"/>
  <c r="C8" i="53"/>
  <c r="C6" i="53"/>
  <c r="B11" i="44"/>
  <c r="B10" i="44"/>
  <c r="C8" i="44"/>
  <c r="B6" i="44"/>
  <c r="B11" i="36"/>
  <c r="B13" i="36"/>
  <c r="B19" i="36"/>
  <c r="B10" i="36"/>
  <c r="B12" i="36"/>
  <c r="B17" i="36"/>
  <c r="B16" i="36"/>
  <c r="B14" i="36"/>
  <c r="C8" i="32"/>
  <c r="B6" i="32"/>
  <c r="B11" i="32"/>
  <c r="B10" i="32"/>
  <c r="B11" i="49"/>
  <c r="B10" i="49"/>
  <c r="B6" i="49"/>
  <c r="C8" i="49"/>
  <c r="B11" i="10"/>
  <c r="B10" i="10"/>
  <c r="C8" i="10"/>
  <c r="B6" i="10"/>
  <c r="B21" i="39"/>
  <c r="B20" i="39"/>
  <c r="B19" i="39"/>
  <c r="B18" i="39"/>
  <c r="B17" i="39"/>
  <c r="B16" i="39"/>
  <c r="B15" i="39"/>
  <c r="B14" i="39"/>
  <c r="B13" i="39"/>
  <c r="B12" i="39"/>
  <c r="B11" i="39"/>
  <c r="B10" i="39"/>
  <c r="B6" i="39"/>
  <c r="C8" i="39"/>
  <c r="K12" i="39"/>
  <c r="K13" i="39"/>
  <c r="K14" i="39"/>
  <c r="L14" i="39"/>
  <c r="K15" i="39"/>
  <c r="K16" i="39"/>
  <c r="K17" i="39"/>
  <c r="K19" i="39"/>
  <c r="K21" i="39"/>
  <c r="B15" i="36"/>
  <c r="K11" i="44"/>
  <c r="K10" i="44"/>
  <c r="D10" i="44"/>
  <c r="F47" i="43"/>
  <c r="F10" i="44"/>
  <c r="I47" i="43"/>
  <c r="H10" i="44"/>
  <c r="L47" i="43"/>
  <c r="J10" i="44"/>
  <c r="O47" i="43"/>
  <c r="G19" i="36"/>
  <c r="G18" i="36"/>
  <c r="H18" i="36"/>
  <c r="F18" i="36"/>
  <c r="D18" i="36"/>
  <c r="G17" i="36"/>
  <c r="F16" i="36"/>
  <c r="D16" i="36"/>
  <c r="G15" i="36"/>
  <c r="D14" i="36"/>
  <c r="D12" i="36"/>
  <c r="C11" i="36"/>
  <c r="C10" i="36"/>
  <c r="D10" i="36"/>
  <c r="I48" i="35"/>
  <c r="G11" i="32"/>
  <c r="G10" i="32"/>
  <c r="H10" i="32"/>
  <c r="P49" i="31"/>
  <c r="K11" i="49"/>
  <c r="L10" i="49"/>
  <c r="P48" i="48"/>
  <c r="K10" i="49"/>
  <c r="F10" i="32"/>
  <c r="O49" i="31"/>
  <c r="D10" i="32"/>
  <c r="I49" i="31"/>
  <c r="G13" i="36"/>
  <c r="H12" i="36"/>
  <c r="F14" i="36"/>
  <c r="G16" i="36"/>
  <c r="G12" i="36"/>
  <c r="J10" i="49"/>
  <c r="O48" i="48"/>
  <c r="H10" i="49"/>
  <c r="L48" i="48"/>
  <c r="F10" i="49"/>
  <c r="I48" i="48"/>
  <c r="D10" i="49"/>
  <c r="F48" i="48"/>
  <c r="K23" i="10"/>
  <c r="K22" i="10"/>
  <c r="L22" i="10"/>
  <c r="L20" i="10"/>
  <c r="K19" i="10"/>
  <c r="K18" i="10"/>
  <c r="K17" i="10"/>
  <c r="K16" i="10"/>
  <c r="L16" i="10"/>
  <c r="K15" i="10"/>
  <c r="K14" i="10"/>
  <c r="L14" i="10"/>
  <c r="K13" i="10"/>
  <c r="K12" i="10"/>
  <c r="L12" i="10"/>
  <c r="H22" i="10"/>
  <c r="J20" i="10"/>
  <c r="H20" i="10"/>
  <c r="F20" i="10"/>
  <c r="D20" i="10"/>
  <c r="J18" i="10"/>
  <c r="H18" i="10"/>
  <c r="F18" i="10"/>
  <c r="D18" i="10"/>
  <c r="J16" i="10"/>
  <c r="H16" i="10"/>
  <c r="F16" i="10"/>
  <c r="D16" i="10"/>
  <c r="J14" i="10"/>
  <c r="H14" i="10"/>
  <c r="F14" i="10"/>
  <c r="D14" i="10"/>
  <c r="J12" i="10"/>
  <c r="H12" i="10"/>
  <c r="F12" i="10"/>
  <c r="D12" i="10"/>
  <c r="I11" i="10"/>
  <c r="J10" i="10"/>
  <c r="O47" i="8"/>
  <c r="K11" i="10"/>
  <c r="I10" i="10"/>
  <c r="K10" i="10"/>
  <c r="G11" i="10"/>
  <c r="G10" i="10"/>
  <c r="E11" i="10"/>
  <c r="E10" i="10"/>
  <c r="F10" i="10"/>
  <c r="I47" i="8"/>
  <c r="C11" i="10"/>
  <c r="C10" i="10"/>
  <c r="D10" i="10"/>
  <c r="F47" i="8"/>
  <c r="H20" i="39"/>
  <c r="F20" i="39"/>
  <c r="D20" i="39"/>
  <c r="H18" i="39"/>
  <c r="D18" i="39"/>
  <c r="I11" i="39"/>
  <c r="K11" i="39"/>
  <c r="H16" i="39"/>
  <c r="D16" i="39"/>
  <c r="D14" i="39"/>
  <c r="D12" i="39"/>
  <c r="C11" i="39"/>
  <c r="C10" i="39"/>
  <c r="G14" i="36"/>
  <c r="H14" i="36"/>
  <c r="E11" i="36"/>
  <c r="F12" i="36"/>
  <c r="E10" i="36"/>
  <c r="F10" i="36"/>
  <c r="O48" i="35"/>
  <c r="J16" i="39"/>
  <c r="J12" i="39"/>
  <c r="F16" i="39"/>
  <c r="F14" i="39"/>
  <c r="J18" i="39"/>
  <c r="E11" i="39"/>
  <c r="F10" i="39"/>
  <c r="I47" i="38"/>
  <c r="G11" i="39"/>
  <c r="F12" i="39"/>
  <c r="I10" i="39"/>
  <c r="K10" i="39"/>
  <c r="L10" i="39"/>
  <c r="P47" i="38"/>
  <c r="J10" i="39"/>
  <c r="O47" i="38"/>
  <c r="L7" i="53"/>
  <c r="F46" i="52"/>
  <c r="I46" i="52"/>
  <c r="L46" i="52"/>
  <c r="O46" i="52"/>
  <c r="P46" i="52"/>
  <c r="C8" i="36"/>
  <c r="B12" i="10"/>
  <c r="B13" i="10"/>
  <c r="B14" i="10"/>
  <c r="B15" i="10"/>
  <c r="B16" i="10"/>
  <c r="B17" i="10"/>
  <c r="B18" i="10"/>
  <c r="B19" i="10"/>
  <c r="B20" i="10"/>
  <c r="B21" i="10"/>
  <c r="B22" i="10"/>
  <c r="B23" i="10"/>
  <c r="C10" i="19"/>
  <c r="E10" i="19"/>
  <c r="G10" i="19"/>
  <c r="I10" i="19"/>
  <c r="C11" i="19"/>
  <c r="E11" i="19"/>
  <c r="F10" i="19"/>
  <c r="I47" i="18"/>
  <c r="G11" i="19"/>
  <c r="H10" i="19"/>
  <c r="L47" i="18"/>
  <c r="I11" i="19"/>
  <c r="K11" i="19"/>
  <c r="L10" i="19"/>
  <c r="P47" i="18"/>
  <c r="D12" i="19"/>
  <c r="F12" i="19"/>
  <c r="H12" i="19"/>
  <c r="J12" i="19"/>
  <c r="K12" i="19"/>
  <c r="L12" i="19"/>
  <c r="K13" i="19"/>
  <c r="D14" i="19"/>
  <c r="F14" i="19"/>
  <c r="H14" i="19"/>
  <c r="J14" i="19"/>
  <c r="K14" i="19"/>
  <c r="K15" i="19"/>
  <c r="L14" i="19"/>
  <c r="D16" i="19"/>
  <c r="F16" i="19"/>
  <c r="H16" i="19"/>
  <c r="J16" i="19"/>
  <c r="K16" i="19"/>
  <c r="K17" i="19"/>
  <c r="L16" i="19"/>
  <c r="D18" i="19"/>
  <c r="F18" i="19"/>
  <c r="H18" i="19"/>
  <c r="J18" i="19"/>
  <c r="K18" i="19"/>
  <c r="K19" i="19"/>
  <c r="D20" i="19"/>
  <c r="F20" i="19"/>
  <c r="H20" i="19"/>
  <c r="J20" i="19"/>
  <c r="K20" i="19"/>
  <c r="K21" i="19"/>
  <c r="L20" i="19"/>
  <c r="D22" i="19"/>
  <c r="F22" i="19"/>
  <c r="H22" i="19"/>
  <c r="J22" i="19"/>
  <c r="K22" i="19"/>
  <c r="K23" i="19"/>
  <c r="D24" i="19"/>
  <c r="F24" i="19"/>
  <c r="H24" i="19"/>
  <c r="J24" i="19"/>
  <c r="K24" i="19"/>
  <c r="K25" i="19"/>
  <c r="L24" i="19"/>
  <c r="D26" i="19"/>
  <c r="F26" i="19"/>
  <c r="H26" i="19"/>
  <c r="J26" i="19"/>
  <c r="K26" i="19"/>
  <c r="K27" i="19"/>
  <c r="D28" i="19"/>
  <c r="F28" i="19"/>
  <c r="H28" i="19"/>
  <c r="J28" i="19"/>
  <c r="K28" i="19"/>
  <c r="K29" i="19"/>
  <c r="L28" i="19"/>
  <c r="D30" i="19"/>
  <c r="F30" i="19"/>
  <c r="H30" i="19"/>
  <c r="J30" i="19"/>
  <c r="K30" i="19"/>
  <c r="K31" i="19"/>
  <c r="D32" i="19"/>
  <c r="F32" i="19"/>
  <c r="H32" i="19"/>
  <c r="J32" i="19"/>
  <c r="K32" i="19"/>
  <c r="K33" i="19"/>
  <c r="L30" i="19"/>
  <c r="L32" i="19"/>
  <c r="J14" i="39"/>
  <c r="H14" i="39"/>
  <c r="G10" i="39"/>
  <c r="H12" i="39"/>
  <c r="E10" i="39"/>
  <c r="F18" i="39"/>
  <c r="D10" i="39"/>
  <c r="F47" i="38"/>
  <c r="L22" i="19"/>
  <c r="B18" i="36"/>
  <c r="L26" i="19"/>
  <c r="H10" i="10"/>
  <c r="L47" i="8"/>
  <c r="H10" i="39"/>
  <c r="L47" i="38"/>
  <c r="L14" i="53"/>
  <c r="F10" i="53"/>
  <c r="I47" i="52"/>
  <c r="D10" i="53"/>
  <c r="F47" i="52"/>
  <c r="L20" i="39"/>
  <c r="L10" i="44"/>
  <c r="P47" i="43"/>
  <c r="L12" i="39"/>
  <c r="L18" i="10"/>
  <c r="H16" i="36"/>
  <c r="L10" i="10"/>
  <c r="P47" i="8"/>
  <c r="L16" i="39"/>
  <c r="L18" i="19"/>
  <c r="K10" i="19"/>
  <c r="D10" i="19"/>
  <c r="F47" i="18"/>
  <c r="G11" i="36"/>
  <c r="G10" i="36"/>
  <c r="H10" i="36"/>
  <c r="P48" i="35"/>
  <c r="J10" i="19"/>
  <c r="O47" i="18"/>
  <c r="J10" i="53"/>
  <c r="O47" i="52"/>
  <c r="L16" i="53"/>
  <c r="K10" i="53"/>
  <c r="L10" i="53"/>
  <c r="P47" i="52"/>
</calcChain>
</file>

<file path=xl/comments1.xml><?xml version="1.0" encoding="utf-8"?>
<comments xmlns="http://schemas.openxmlformats.org/spreadsheetml/2006/main">
  <authors>
    <author>Hoslander Adlai Saenz Barrera</author>
  </authors>
  <commentList>
    <comment ref="C18" authorId="0" shapeId="0">
      <text>
        <r>
          <rPr>
            <b/>
            <sz val="8"/>
            <color indexed="8"/>
            <rFont val="Tahoma"/>
            <family val="2"/>
          </rPr>
          <t xml:space="preserve">SELECCIONE EL OBJETIVO ESTRATEGICO AL QUE LE APUNTA EL INDICADOR EN CASO QUE NO LE APUNTE A NINGUNO SE DEBE COLOCAR N/A
</t>
        </r>
        <r>
          <rPr>
            <sz val="8"/>
            <color indexed="8"/>
            <rFont val="Tahoma"/>
            <family val="2"/>
          </rPr>
          <t xml:space="preserve">
</t>
        </r>
      </text>
    </comment>
  </commentList>
</comments>
</file>

<file path=xl/comments2.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7.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8.xml><?xml version="1.0" encoding="utf-8"?>
<comments xmlns="http://schemas.openxmlformats.org/spreadsheetml/2006/main">
  <authors>
    <author>Hoslander Adlai Saenz Barrera</author>
  </authors>
  <commentLis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
            <rFont val="Tahoma"/>
            <family val="2"/>
          </rPr>
          <t>FORMULA PARA MEDIR EL INDICADOR</t>
        </r>
        <r>
          <rPr>
            <sz val="8"/>
            <color indexed="8"/>
            <rFont val="Tahoma"/>
            <family val="2"/>
          </rPr>
          <t xml:space="preserve">
</t>
        </r>
      </text>
    </comment>
    <comment ref="C24" authorId="0" shapeId="0">
      <text>
        <r>
          <rPr>
            <b/>
            <sz val="8"/>
            <color indexed="8"/>
            <rFont val="Tahoma"/>
            <family val="2"/>
          </rPr>
          <t>DESCRIPCION DE CADA UNA DE LAS VARIABLES QUE COMPONEN LA FORMULA, ESTA DEBE SER CLARA Y ESPECIFICA</t>
        </r>
        <r>
          <rPr>
            <sz val="8"/>
            <color indexed="8"/>
            <rFont val="Tahoma"/>
            <family val="2"/>
          </rPr>
          <t xml:space="preserve">
</t>
        </r>
      </text>
    </comment>
    <comment ref="C26" authorId="0" shapeId="0">
      <text>
        <r>
          <rPr>
            <b/>
            <sz val="8"/>
            <color indexed="8"/>
            <rFont val="Tahoma"/>
            <family val="2"/>
          </rPr>
          <t>COLOCAR EL VALOR NUMERICO DE LA META</t>
        </r>
        <r>
          <rPr>
            <sz val="8"/>
            <color indexed="8"/>
            <rFont val="Tahoma"/>
            <family val="2"/>
          </rPr>
          <t xml:space="preserve">
</t>
        </r>
      </text>
    </comment>
    <comment ref="C30" authorId="0" shapeId="0">
      <text>
        <r>
          <rPr>
            <b/>
            <sz val="8"/>
            <color indexed="8"/>
            <rFont val="Tahoma"/>
            <family val="2"/>
          </rPr>
          <t>DEFINIR LA UNIDAD DE MEDICION EJEMPLO PUEDE SER EN PORCENTAJE</t>
        </r>
        <r>
          <rPr>
            <sz val="8"/>
            <color indexed="8"/>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
            <rFont val="Tahoma"/>
            <family val="2"/>
          </rPr>
          <t xml:space="preserve">SELECCIONAR EL PERIODO PARA REALIZAR EL ANALISIS DE LOS RESULTADOS DE LOS INDICADORES
</t>
        </r>
      </text>
    </comment>
    <comment ref="C40" authorId="0" shapeId="0">
      <text>
        <r>
          <rPr>
            <b/>
            <sz val="8"/>
            <color indexed="8"/>
            <rFont val="Tahoma"/>
            <family val="2"/>
          </rPr>
          <t>DEFINIR DE DONDE VOY A TOMAR LA INFORMACIÓN, PUEDE SER DE UN CUADRO EN EXCEL, DEL RADICADOR O CUALQUIER HERRAMIENTA</t>
        </r>
        <r>
          <rPr>
            <sz val="8"/>
            <color indexed="8"/>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41"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1"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1"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7" authorId="0" shapeId="0">
      <text>
        <r>
          <rPr>
            <sz val="8"/>
            <color indexed="81"/>
            <rFont val="Tahoma"/>
            <family val="2"/>
          </rPr>
          <t xml:space="preserve">DEJAR EVIDENCIA
</t>
        </r>
      </text>
    </comment>
    <comment ref="C69" authorId="0" shapeId="0">
      <text>
        <r>
          <rPr>
            <sz val="8"/>
            <color indexed="81"/>
            <rFont val="Tahoma"/>
            <family val="2"/>
          </rPr>
          <t xml:space="preserve">DEJAR EVIDENCIA
</t>
        </r>
      </text>
    </comment>
  </commentList>
</comments>
</file>

<file path=xl/sharedStrings.xml><?xml version="1.0" encoding="utf-8"?>
<sst xmlns="http://schemas.openxmlformats.org/spreadsheetml/2006/main" count="1315" uniqueCount="304">
  <si>
    <t>PROCESO</t>
  </si>
  <si>
    <t>TIPO DE INDICADOR</t>
  </si>
  <si>
    <t>META</t>
  </si>
  <si>
    <t>FORMULACIÓN</t>
  </si>
  <si>
    <t>FRECUENCIA DE MEDICION</t>
  </si>
  <si>
    <t>ANALISIS DE INFORMACIÓN</t>
  </si>
  <si>
    <t>NOMBRE DEL INDICADOR</t>
  </si>
  <si>
    <t>UNIDAD DE MEDIDA</t>
  </si>
  <si>
    <t>MEDICIÓN</t>
  </si>
  <si>
    <t>MES</t>
  </si>
  <si>
    <t>RESULTADO</t>
  </si>
  <si>
    <t>ENE</t>
  </si>
  <si>
    <t>FEB</t>
  </si>
  <si>
    <t>MAR</t>
  </si>
  <si>
    <t>ABR</t>
  </si>
  <si>
    <t>MAY</t>
  </si>
  <si>
    <t>JUN</t>
  </si>
  <si>
    <t>JUL</t>
  </si>
  <si>
    <t>AGOS</t>
  </si>
  <si>
    <t>SEP</t>
  </si>
  <si>
    <t>OCT</t>
  </si>
  <si>
    <t>NOV</t>
  </si>
  <si>
    <t>DIC</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</si>
  <si>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</si>
  <si>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</si>
  <si>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</si>
  <si>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</si>
  <si>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</si>
  <si>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</si>
  <si>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</si>
  <si>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</si>
  <si>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</si>
  <si>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</si>
  <si>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</si>
  <si>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</si>
  <si>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</si>
  <si>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</si>
  <si>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</si>
  <si>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</si>
  <si>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</si>
  <si>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</si>
  <si>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</si>
  <si>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</si>
  <si>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</si>
  <si>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</si>
  <si>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</si>
  <si>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</si>
  <si>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</si>
  <si>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</si>
  <si>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</si>
  <si>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</si>
  <si>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</si>
  <si>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</si>
  <si>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</si>
  <si>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</si>
  <si>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</si>
  <si>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</si>
  <si>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</si>
  <si>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</si>
  <si>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</si>
  <si>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</si>
  <si>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</si>
  <si>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</si>
  <si>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</si>
  <si>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</si>
  <si>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</si>
  <si>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</si>
  <si>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</si>
  <si>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</si>
  <si>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</si>
  <si>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</si>
  <si>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</si>
  <si>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</si>
  <si>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</si>
  <si>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</si>
  <si>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</si>
  <si>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AÑO</t>
  </si>
  <si>
    <t>ACCIÓN A TOMAR</t>
  </si>
  <si>
    <t>NINGUNA</t>
  </si>
  <si>
    <t>EFICIENCIA</t>
  </si>
  <si>
    <t>PROCESOS SOCIETARIOS</t>
  </si>
  <si>
    <t>CONCILIACIÓN Y ARBITRAMENTO</t>
  </si>
  <si>
    <t>PROCESOS PARALELOS A LA INSOLVENCIA</t>
  </si>
  <si>
    <t>SISTEMA DE GESTION INTEGRADO</t>
  </si>
  <si>
    <t>PROCESO:  GESTION INTEGRAL</t>
  </si>
  <si>
    <t>FORMATO: DATOS INDICADORES PROCESOS</t>
  </si>
  <si>
    <t>GRUPO</t>
  </si>
  <si>
    <t>TOTAL</t>
  </si>
  <si>
    <t>OBSERVACIONES</t>
  </si>
  <si>
    <t>GESTION ESTRATEGICA</t>
  </si>
  <si>
    <t xml:space="preserve">GESTION INTEGRAL </t>
  </si>
  <si>
    <t>GESTION COMUNICACIONES</t>
  </si>
  <si>
    <t>GESTION JUDICIAL</t>
  </si>
  <si>
    <t>GESTION DE INFORMACION EMPRESARIAL</t>
  </si>
  <si>
    <t>ANALISIS ECONOMICO Y DE RIESGO</t>
  </si>
  <si>
    <t>REORGANIZACIÓN EMPRESARIAL</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</si>
  <si>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</si>
  <si>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</si>
  <si>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</si>
  <si>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</si>
  <si>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</si>
  <si>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</si>
  <si>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</si>
  <si>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</si>
  <si>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EXCEL</t>
  </si>
  <si>
    <t xml:space="preserve">Investigaciones terminadas </t>
  </si>
  <si>
    <t>Conglomerados</t>
  </si>
  <si>
    <t>Supervisión Especial</t>
  </si>
  <si>
    <t>Intendencia Medellin</t>
  </si>
  <si>
    <t>Intendencia Manizales</t>
  </si>
  <si>
    <t>Intendencia Bucaramanga</t>
  </si>
  <si>
    <t>Intendencia Cali</t>
  </si>
  <si>
    <t>Intendencia Barranquilla</t>
  </si>
  <si>
    <t>Intendencia Cartagena</t>
  </si>
  <si>
    <t>Investigaciones Administrativas</t>
  </si>
  <si>
    <t>Coordinador Grupo de Conglomerados</t>
  </si>
  <si>
    <t>Investigaciones terminadas vs proyectadas</t>
  </si>
  <si>
    <t>TRIMESTRE I</t>
  </si>
  <si>
    <t>TRIMESTRE II</t>
  </si>
  <si>
    <t>TRIMESTRE III</t>
  </si>
  <si>
    <t>TRIMESTRE IV</t>
  </si>
  <si>
    <t>Número</t>
  </si>
  <si>
    <t>SUMATORIA TODOS LOS GRUPOS</t>
  </si>
  <si>
    <t xml:space="preserve">TRIMESTRE I </t>
  </si>
  <si>
    <t xml:space="preserve">Medir el número de solicitudes de investigación terminadas sobre las proyectadas </t>
  </si>
  <si>
    <t>PORCENTAJE</t>
  </si>
  <si>
    <t>Radicaciones enrutadas y tramitadas</t>
  </si>
  <si>
    <t>PERIODO DE ANÁLISIS</t>
  </si>
  <si>
    <t>Base de datos</t>
  </si>
  <si>
    <t>Documento excel</t>
  </si>
  <si>
    <t xml:space="preserve">Unidad   </t>
  </si>
  <si>
    <t>Radicaciones tramitadas</t>
  </si>
  <si>
    <t>SEMESTRE I</t>
  </si>
  <si>
    <t>SEMESTRE II</t>
  </si>
  <si>
    <t>Solicitudes de investigación atendidas</t>
  </si>
  <si>
    <t>Medir la eficacia en la atención de las solicitudes de investigación</t>
  </si>
  <si>
    <t>Investigaciones proyectadas para terminar</t>
  </si>
  <si>
    <t>Código: GC-F-006</t>
  </si>
  <si>
    <t>Control y seguimiento a acuerdos de reestructuración</t>
  </si>
  <si>
    <t>Número de radicaciones de SAPAC atendidas en el periodo</t>
  </si>
  <si>
    <t>Medir el número de radicaciones de SAPAC recibidas en el periodo y que requerian respuesta en el periodo evaluado.</t>
  </si>
  <si>
    <t>Atención a radicaciones de SAPAC</t>
  </si>
  <si>
    <t>Número de radicaciones de SAPAC recibidas en el periodo y que requerian respuesta en el periodo evaluado</t>
  </si>
  <si>
    <t>Post@l</t>
  </si>
  <si>
    <t>PRIMER SEMESTRE</t>
  </si>
  <si>
    <t>SEGUNDO SEMESTRE</t>
  </si>
  <si>
    <t xml:space="preserve">SEGUNDO SEMESTRE </t>
  </si>
  <si>
    <t xml:space="preserve">PRIMER SEMESTRE </t>
  </si>
  <si>
    <t>Número de solicitudes de investigación atendidas en el periodo evaluado</t>
  </si>
  <si>
    <t>Número de solicitudes de investigación recibidas que se deben atender en el periodo evaluado</t>
  </si>
  <si>
    <t>Medir la oportunidad en la atención de los derechos de petición que alleguen al proceso.</t>
  </si>
  <si>
    <t>Número de derechos de petición tramitados en tiempo oportuno (15 dias habiles)</t>
  </si>
  <si>
    <t>Número de derechos de petición que deben ser tramitados en el periodo evaluado</t>
  </si>
  <si>
    <t>Base de datos Postal</t>
  </si>
  <si>
    <t>Proceso de Investigaciones Administrativas</t>
  </si>
  <si>
    <t>Grupo de Investigaciones Administrativas</t>
  </si>
  <si>
    <t>Grupo de Supervisión Especial</t>
  </si>
  <si>
    <t>Investigaciones por Captación Ilegal</t>
  </si>
  <si>
    <t>Medir la eficacia en la atención de las solicitudes de investigación por captación ilegal</t>
  </si>
  <si>
    <t>Número de solicitudes de investigación por captación atendidas en el periodo evaluado</t>
  </si>
  <si>
    <t>Número de solicitudes de investigación por captación recibidas que se deben atender en el periodo evaluado</t>
  </si>
  <si>
    <t>Garantizar que las radicaciones enrutadas a los grupos Investigaciones adminsitratdos  y de conglomerados sean tramitadas</t>
  </si>
  <si>
    <t xml:space="preserve">Sumatoria </t>
  </si>
  <si>
    <r>
      <t xml:space="preserve">Radicaciones tramitadas: </t>
    </r>
    <r>
      <rPr>
        <sz val="10"/>
        <rFont val="Arial"/>
        <family val="2"/>
      </rPr>
      <t xml:space="preserve">Documentos enrutados a los Grupos, sobre los cuales se hace pasar un asunto para solucionarlo.
</t>
    </r>
    <r>
      <rPr>
        <b/>
        <sz val="10"/>
        <rFont val="Arial"/>
        <family val="2"/>
      </rPr>
      <t xml:space="preserve">
Radicaciones enrutadas a los grupo: </t>
    </r>
    <r>
      <rPr>
        <sz val="10"/>
        <rFont val="Arial"/>
        <family val="2"/>
      </rPr>
      <t>Número de radicaciones asignadas a los grupos de investigaciones administrativas y conglomerados que deben ser atendidas en el periodo. Para el grupo de investigaciones administrativas, se tendran encuenta las radicaciones que no han sido evaluadas en los indicadores anteriores.</t>
    </r>
  </si>
  <si>
    <r>
      <t xml:space="preserve">Número de radicaciones de SAPAC atendidas en el periodo: </t>
    </r>
    <r>
      <rPr>
        <sz val="10"/>
        <rFont val="Arial"/>
        <family val="2"/>
      </rPr>
      <t xml:space="preserve">Corresponden a las radicaciones atendidas en el grupo, mediante las cuales se presenta una queja contra la SAPAC.
</t>
    </r>
    <r>
      <rPr>
        <b/>
        <sz val="10"/>
        <rFont val="Arial"/>
        <family val="2"/>
      </rPr>
      <t xml:space="preserve">Número de radicaciones de SAPAC recibidas en el periodo y que requerian respuesta en el periodo evaluado: </t>
    </r>
    <r>
      <rPr>
        <sz val="10"/>
        <rFont val="Arial"/>
        <family val="2"/>
      </rPr>
      <t>Son las radicaciones a las que se debe dar respuesta en cada periodo evaluado. El periodo evaluado comprende hasta los días de teérmino de la radicación, es decir, 30 días antes del corte.</t>
    </r>
  </si>
  <si>
    <t>Número de solicitudes de investigación atendidas en el periodo evaluado
-----------------------------------------------------------------------------------------------------------------------------  *  100%
Número de solicitudes de investigación recibidas que se deben atender en el periodo evaluado</t>
  </si>
  <si>
    <t>Trámite de Derechos de Petición</t>
  </si>
  <si>
    <t>Número de solicitudes de investigación por captación atendidas en el periodo evaluado
------------------------------------------------------------------------------------------------------------------------------------------------------------------------------* 100%
Número de solicitudes de investigación por captación recibidas que se deben atender en el periodo evaluado</t>
  </si>
  <si>
    <t>Investigaciones terminadas
----------------------------------------------------------------------------------------------------------* 100%
Investigaciones proyectadas a terminar en el semestre</t>
  </si>
  <si>
    <r>
      <t xml:space="preserve">Investigación terminada: </t>
    </r>
    <r>
      <rPr>
        <sz val="10"/>
        <rFont val="Arial"/>
        <family val="2"/>
      </rPr>
      <t xml:space="preserve">Investigación que cumplió las etapas y sobre la cual se profierió un acto administrativo final.
</t>
    </r>
    <r>
      <rPr>
        <b/>
        <sz val="10"/>
        <rFont val="Arial"/>
        <family val="2"/>
      </rPr>
      <t xml:space="preserve">
Investigaciones proyectadas para terminar:</t>
    </r>
    <r>
      <rPr>
        <sz val="10"/>
        <rFont val="Arial"/>
        <family val="2"/>
      </rPr>
      <t xml:space="preserve"> Investigaciones que se proyectan terminar en el semestre, de acuerdo con las directrices de la Delegatura de Inspección, Vigilancia y Control. </t>
    </r>
  </si>
  <si>
    <t>Número de radicaciones de SAPAC atendidas en el periodo
----------------------------------------------------------------------------------------------------------------------------------------------------*100%
Número de radicaciones de SAPAC recibidas en el periodo y que requerian respuesta en el periodo evaluado</t>
  </si>
  <si>
    <t>PRIMER SEMESTRE:</t>
  </si>
  <si>
    <t>SEGUNDO SEMESTRE:</t>
  </si>
  <si>
    <t>Fecha: 14 de junio de 2019</t>
  </si>
  <si>
    <t>Versión 004</t>
  </si>
  <si>
    <t>Eficacia</t>
  </si>
  <si>
    <t>Eficiencia</t>
  </si>
  <si>
    <t>Efectividad</t>
  </si>
  <si>
    <t>Version: 004</t>
  </si>
  <si>
    <t>DELEGADO SUPERVISIÓN SOCIETARIA</t>
  </si>
  <si>
    <t>Supervisción de Asuntos Financieros Especiales</t>
  </si>
  <si>
    <t>Investigaciones Administrativas por captación</t>
  </si>
  <si>
    <t>Porcentual</t>
  </si>
  <si>
    <t>Unidades</t>
  </si>
  <si>
    <t>Primer Semestre:</t>
  </si>
  <si>
    <t>%</t>
  </si>
  <si>
    <t>Grupo de Investigaciones de soborno 
transnacional y otros delitos.</t>
  </si>
  <si>
    <t>Sumatoria Grupo de Investigaciones de soborno 
transnacional y otros delitos.</t>
  </si>
  <si>
    <t xml:space="preserve">Coordinador Grupo de Investigaciones de soborno 
transnacional y otros delitos </t>
  </si>
  <si>
    <t>DELEGADO DE SUPERVISIÓN SOCIETARIA</t>
  </si>
  <si>
    <t>TRIMESTRE 1</t>
  </si>
  <si>
    <t>TRIMESTRE 2</t>
  </si>
  <si>
    <t>TRIMESTRE 3</t>
  </si>
  <si>
    <t>TRIMESTRE 4</t>
  </si>
  <si>
    <t>Segundo Semestre</t>
  </si>
  <si>
    <t>&gt;= 80%</t>
  </si>
  <si>
    <t>Entre 60% - 79%</t>
  </si>
  <si>
    <t>&lt; 60%</t>
  </si>
  <si>
    <t xml:space="preserve">No. de investigaciones objeto de gestión por parte del Grupo de Investigaciones de soborno transnacional y otros delitos </t>
  </si>
  <si>
    <t>Cuadro de excell del Grupo de Investigaciones de soborno transnacional y otros delitos</t>
  </si>
  <si>
    <t>Meta</t>
  </si>
  <si>
    <t>No. de Sociedades objeto de archivo (con resolución o memorando de archivo)</t>
  </si>
  <si>
    <t>Cuadro en excell con la programación anual de las acciones definidas para el Grupo Investigaciones de soborno transnacional y otros delitos</t>
  </si>
  <si>
    <t>Directora de Cumplimiento</t>
  </si>
  <si>
    <t>Meta Programada</t>
  </si>
  <si>
    <t>Ω</t>
  </si>
  <si>
    <t xml:space="preserve">Coordinador Grupo Investigaciones Administrativas por captación </t>
  </si>
  <si>
    <t>DELEGADO DE INTERVENCIÓN Y ASUNTOS FINANCIEROS ESPECIALES</t>
  </si>
  <si>
    <t>Versión: 004</t>
  </si>
  <si>
    <t>Número de derechos de petición tramitados en tiempo oportuno, dentro de los terminos legales 
----------------------------------------------------------------------------------------------------------------------------------- * 100%
Número de derechos de petición que deben ser tramitados en el periodo evaluado</t>
  </si>
  <si>
    <t xml:space="preserve">DELEGADO SUPERVISIÓN SOCIETARIA
</t>
  </si>
  <si>
    <t>Dirección de Supervisión de Cámaras de Comercio y sus Registros Públicos</t>
  </si>
  <si>
    <t>Grupo de Control y seguimiento a acuerdos de Restructuración</t>
  </si>
  <si>
    <t>Atención de resoluciones que resuelven recursos</t>
  </si>
  <si>
    <t xml:space="preserve"> Resolver los recursos en el término señalado por la Ley</t>
  </si>
  <si>
    <t>Número de resoluciones que resuelven los recursos presentados
---------------------------------------------------------------------------------------------------------------------------------------- * 100%
Número de recursos presentados que deben ser resueltos en el periodo evaluado</t>
  </si>
  <si>
    <r>
      <t xml:space="preserve">Resoluciones que resuelven el recurso: </t>
    </r>
    <r>
      <rPr>
        <sz val="10"/>
        <rFont val="Arial"/>
        <family val="2"/>
      </rPr>
      <t xml:space="preserve">Acto Administrativo en el que se  resuelve el recurso interpuesto
</t>
    </r>
    <r>
      <rPr>
        <b/>
        <sz val="10"/>
        <rFont val="Arial"/>
        <family val="2"/>
      </rPr>
      <t xml:space="preserve">
Número de recursos presentados que deben ser resueltos en el periodo evaluado: </t>
    </r>
    <r>
      <rPr>
        <sz val="10"/>
        <rFont val="Arial"/>
        <family val="2"/>
      </rPr>
      <t>Número de recursos interpuestos por los usuarios, que deben ser resueltos en el periodo evaluado, de acuerdo a los terminos legales.</t>
    </r>
  </si>
  <si>
    <t xml:space="preserve">Número de Resoluciones que resuelven el recurso </t>
  </si>
  <si>
    <t>Número de recursos presentados que deben ser resueltos en el periodo evaluado</t>
  </si>
  <si>
    <t xml:space="preserve">Coordinadores Supervisión Especial, Investigaciones Administrativas, Conglomerados, Control y seguimiento a acuerdos de reestructuración, Supervisión de asuntos financieros especiales, Supervisión Cámaras de Comercio,  Investigaciones por Soborno Transnacional y Otros Delitos (Dirección de cumplimiento) </t>
  </si>
  <si>
    <t>Coordinadores Grupo de Investigaciones Administrativas, Grupo de Supervisión Especial, Grupo de Control, seguimiento a acuerdos, Grupo de Supervisción de Asuntos Financieros Especiales y Dirección Supervisión Cámaras de Comercio y sus Registros Públicos</t>
  </si>
  <si>
    <t xml:space="preserve">Coordinadores Investigaciones Administrativas, Control y seguimiento a acuerdos de reestructuración, Supervisión Especial, Dirección de Supervisión de Cámaras de Comercio y sus Registros Públicos e Intendencias </t>
  </si>
  <si>
    <r>
      <t xml:space="preserve">Número de derechos de petición tramitados en tiempo oportuno, dentro de los terminos legales: </t>
    </r>
    <r>
      <rPr>
        <sz val="10"/>
        <rFont val="Arial"/>
        <family val="2"/>
      </rPr>
      <t xml:space="preserve">Corresponden a los derechos de petición radicados y atendidas en el grupo, dentro de los terminos legales.
</t>
    </r>
    <r>
      <rPr>
        <b/>
        <sz val="10"/>
        <rFont val="Arial"/>
        <family val="2"/>
      </rPr>
      <t xml:space="preserve">
Número de derechos de petición que deben ser tramitados en el periodo evaluado: </t>
    </r>
    <r>
      <rPr>
        <sz val="10"/>
        <rFont val="Arial"/>
        <family val="2"/>
      </rPr>
      <t>Son los derechos de petición enrutadas al grupo, que deben ser atendidos en el periodo,  dentro de los terminos legales al cierre del periodo evaluado.</t>
    </r>
  </si>
  <si>
    <r>
      <t xml:space="preserve">Número de solicitudes de investigación por captación atendidas en el periodo evaluado: </t>
    </r>
    <r>
      <rPr>
        <sz val="10"/>
        <rFont val="Arial"/>
        <family val="2"/>
      </rPr>
      <t>Corresponde a las solicitudes de investigación por captación atendidas por el grupo, se deben tener en cuenta el archivo de control o seguimiento de las investigaciones atendidas.</t>
    </r>
    <r>
      <rPr>
        <sz val="10"/>
        <rFont val="Arial"/>
        <family val="2"/>
      </rPr>
      <t xml:space="preserve">
</t>
    </r>
    <r>
      <rPr>
        <b/>
        <sz val="10"/>
        <rFont val="Arial"/>
        <family val="2"/>
      </rPr>
      <t xml:space="preserve">Número de solicitudes de investigación por captación recibidas que se deben atender en el periodo evaluado: </t>
    </r>
    <r>
      <rPr>
        <sz val="10"/>
        <rFont val="Arial"/>
        <family val="2"/>
      </rPr>
      <t>Corresponde a las solicitudes recibidas por captación, que deben ser atendidas en el periodo evaluado, 15 días hábiles a la fecha de corte del periodo.</t>
    </r>
  </si>
  <si>
    <t xml:space="preserve"> Radicaciones tramitadas
-------------------------------------------------------------------------- * 100%
Radicaciones asignadas a los grupos para tramitar dentro del termino</t>
  </si>
  <si>
    <t xml:space="preserve">Investigaciones por Soborno Transnacional  y otros Delitos </t>
  </si>
  <si>
    <t xml:space="preserve">Coordinador Grupo de Conglomerados y Coordinador Grupo Investigaciones Administrativas,  y Coordinador Grupo de Supervisión Especial, grupo de Investigaciones por Soborno Transnacional y Otros Delitos  </t>
  </si>
  <si>
    <t>Menor que 71</t>
  </si>
  <si>
    <t>Mayor o igual a 80%</t>
  </si>
  <si>
    <t>Entre 71% y 79,9%</t>
  </si>
  <si>
    <t>Mayor o igual a 90%</t>
  </si>
  <si>
    <t>Entre 71% y 89,9%</t>
  </si>
  <si>
    <t>Igual a 100%</t>
  </si>
  <si>
    <t>Entre 89% y 99,9%</t>
  </si>
  <si>
    <t>Menor que 89</t>
  </si>
  <si>
    <t>Mayor o Igual a 85%</t>
  </si>
  <si>
    <t>Entre 71% y 84,9%</t>
  </si>
  <si>
    <t>Mayor o Igual a 90%</t>
  </si>
  <si>
    <t>Mayor o Igual a 80%</t>
  </si>
  <si>
    <t>Entre 70% y 89,9%</t>
  </si>
  <si>
    <t>Menor que 70</t>
  </si>
  <si>
    <t>Pagina 2 de 2</t>
  </si>
  <si>
    <t>Pagina 1 de 2</t>
  </si>
  <si>
    <t xml:space="preserve">No. de acciones por averiguaciones previas gestionadas en el periodo (consulta fuentes abiertas, requerimientos otras entidades y obtención de sentencias penales)  </t>
  </si>
  <si>
    <t>No. de Sociedades objeto de  actuaciones administrativas gestionadas en el periodo (visitas administrativas, análisis de información en laboratorio forense y/o requerimiento de información directa)</t>
  </si>
  <si>
    <t>Acciones programadas en la etapa de averiguaciones previas en el periodo evaluado</t>
  </si>
  <si>
    <t>Acciones programadas en la etapa de archivo en el periodo evaluado</t>
  </si>
  <si>
    <t>Acciones programadas en la etapa de de actuaciones administrativas en el periodo evaluado</t>
  </si>
  <si>
    <t>Afianzar el acompañamiento permanente con acciones pedagógicas enfocadas al cumplimiento normativo, así como, a la promoción de una cultura de transparencia, integridad y ética empresarial.</t>
  </si>
  <si>
    <t>Promover la implementación de políticas y lineamientos encaminados a la responsabilidad, emprendimiento y la innovación desde una perspectiva social para incentivar el bienestar de los empleados y el desarrollo sostenible de los colombianos.</t>
  </si>
  <si>
    <t>Aumentar la excelencia en el servicio a través del fortalecimiento de la oferta de valor a los usuarios de manera efectiva y pronta.</t>
  </si>
  <si>
    <t>Fortalecer la estructura organizacional con procesos innovadores de transformación institucional</t>
  </si>
  <si>
    <t>Lograr una justicia pronta</t>
  </si>
  <si>
    <t>Radicaciones enrutadas a los grupos</t>
  </si>
  <si>
    <t>Eficiencia en la gestión de las etapas de investigaciones de soborno transnacional adelantadas por el Grupo de Investigaciones de soborno transnacional y otros delitos.</t>
  </si>
  <si>
    <t xml:space="preserve">Medir la eficiencia en la gestión (inicio, impulso o archivo) adelantada por parte del Grupo de Investigaciones de soborno transnacional y otros delitos, que incluye las siguientes etapas: Averiguaciones previas, archivo y actuaciones administrativas. </t>
  </si>
  <si>
    <t>No. de acciones en las diferentes etapas de Investigaciones por soborno transnacional gestionadas en el periodo evaluado 
-----------------------------------------------------------------------------------------------------------------------------------------------------------
Acciones programadas en las diferentes etapas de Investigaciones por soborno transnacional durante el periodo evaluado</t>
  </si>
  <si>
    <r>
      <rPr>
        <b/>
        <sz val="10"/>
        <rFont val="Arial"/>
        <family val="2"/>
      </rPr>
      <t xml:space="preserve">No. de acciones en las diferentes etapas de Investigaciones por soborno transnacional gestionadas en el periodo evaluado: </t>
    </r>
    <r>
      <rPr>
        <sz val="10"/>
        <rFont val="Arial"/>
        <family val="2"/>
      </rPr>
      <t xml:space="preserve">Se refiere al número de acciones gestionadas (inicio, impulso o archivo) por parte del Grupo de Investigaciones de soborno transnacional y otros delitos en el trimestre, que corresponda a las siguientes etapas: 
</t>
    </r>
    <r>
      <rPr>
        <b/>
        <sz val="10"/>
        <rFont val="Arial"/>
        <family val="2"/>
      </rPr>
      <t>i) Averiguaciones previas:</t>
    </r>
    <r>
      <rPr>
        <sz val="10"/>
        <rFont val="Arial"/>
        <family val="2"/>
      </rPr>
      <t xml:space="preserve"> Consulta fuentes abiertas, requerimientos otras entidades y obtención de sentencias penales
</t>
    </r>
    <r>
      <rPr>
        <b/>
        <sz val="10"/>
        <rFont val="Arial"/>
        <family val="2"/>
      </rPr>
      <t>ii) Archivo:</t>
    </r>
    <r>
      <rPr>
        <sz val="10"/>
        <rFont val="Arial"/>
        <family val="2"/>
      </rPr>
      <t xml:space="preserve"> Con resolución o memorando de archivo 
</t>
    </r>
    <r>
      <rPr>
        <b/>
        <sz val="10"/>
        <rFont val="Arial"/>
        <family val="2"/>
      </rPr>
      <t>iii) Actuaciones administrativas:</t>
    </r>
    <r>
      <rPr>
        <sz val="10"/>
        <rFont val="Arial"/>
        <family val="2"/>
      </rPr>
      <t xml:space="preserve"> Visitas administrativas, análisis de información en laboratorio forense y/o requerimiento de información directa
</t>
    </r>
    <r>
      <rPr>
        <b/>
        <sz val="10"/>
        <rFont val="Arial"/>
        <family val="2"/>
      </rPr>
      <t xml:space="preserve">
Acciones programadas en las  diferentes etapas de Investigaciones por  soborno transnacional  durante el periodo evaluado: </t>
    </r>
    <r>
      <rPr>
        <sz val="10"/>
        <rFont val="Arial"/>
        <family val="2"/>
      </rPr>
      <t>Se refiere al número de actuaciones en cada una de las etapas del proceso de investigaciones de soborno transnacional que fueron programadas para ser gestionadas trimestralmente por parte del Grupo de Investigaciones de soborno transnacional y otros delitos.</t>
    </r>
  </si>
  <si>
    <r>
      <t xml:space="preserve">Solicitudes de investigaciones atendidas: </t>
    </r>
    <r>
      <rPr>
        <sz val="10"/>
        <color indexed="8"/>
        <rFont val="Arial"/>
        <family val="2"/>
      </rPr>
      <t xml:space="preserve">Corresponde a las solicitudes de investigación (de oficio o a solicitud de parte, presentadas a la Entidad) atendidas (a primer oficio) por cada grupo. 
</t>
    </r>
    <r>
      <rPr>
        <b/>
        <sz val="10"/>
        <color indexed="8"/>
        <rFont val="Arial"/>
        <family val="2"/>
      </rPr>
      <t>Solicitudes de investigación recibidas:</t>
    </r>
    <r>
      <rPr>
        <sz val="10"/>
        <color indexed="8"/>
        <rFont val="Arial"/>
        <family val="2"/>
      </rPr>
      <t xml:space="preserve"> Corresponde a las solicitudes de investigación recibidas por cada grupo. </t>
    </r>
  </si>
  <si>
    <t>Coordinador Grupo Supervisión de Asuntos Financieros Especiales</t>
  </si>
  <si>
    <t>Grupo de Investigaciones Administrativas: Para el semestre se reciben 871 radicaciones</t>
  </si>
  <si>
    <t>De 183 radicaciones de SAPAC recibidas durante el primer semestre de 2023 asociadas a quejas, solicitudes especiales, derechos de petición y requerimientos a sociedades con ese régimen especial, se tramitó la totalidad de las mismas dentro del término correspondiente, superando la meta del 80% del indicador de atención a radicaciones de SAPAC.</t>
  </si>
  <si>
    <t>2023-I Semestre: Durante el primer semestre no se recibieron recursos sobre los actos expedidos por la Dirección de Supervisión de Cámaras de Comercio y sus Registros Públicos
2023-II Semestre: Durante el segundo semestre se atendieron dos (2) recursos sobre los actos expedidos por la Dirección de Supervisión de Cámaras de Comercio y sus Registros Públicos</t>
  </si>
  <si>
    <r>
      <rPr>
        <b/>
        <sz val="10"/>
        <rFont val="Arial"/>
        <family val="2"/>
      </rPr>
      <t>I TRIMESTRE:</t>
    </r>
    <r>
      <rPr>
        <sz val="10"/>
        <rFont val="Arial"/>
        <family val="2"/>
      </rPr>
      <t xml:space="preserve"> Se recibieron 11 solicitudes de investigacion administrativa de las cuales 2 fueron rechazadas y 9 se encuentra en diligencias preliminares a la fecha de corte del trimestre                                                                </t>
    </r>
    <r>
      <rPr>
        <b/>
        <sz val="10"/>
        <rFont val="Arial"/>
        <family val="2"/>
      </rPr>
      <t xml:space="preserve">II TRIMESTRE:  </t>
    </r>
    <r>
      <rPr>
        <sz val="10"/>
        <rFont val="Arial"/>
        <family val="2"/>
      </rPr>
      <t xml:space="preserve">Se recibieron 16 solicitudes de investigacion administrativa de las cuales 7 fueron archivadas, 1 fue trasladada por competencia y 8 se encontraban en diligencias preliminares a la fecha de corte del trimestre.  </t>
    </r>
    <r>
      <rPr>
        <b/>
        <sz val="10"/>
        <rFont val="Arial"/>
        <family val="2"/>
      </rPr>
      <t xml:space="preserve">                                                                                                                                                                                    III TRIMESTRE:  </t>
    </r>
    <r>
      <rPr>
        <sz val="10"/>
        <rFont val="Arial"/>
        <family val="2"/>
      </rPr>
      <t xml:space="preserve">Se recibieron 15 solicitudes de investigacion administrativa de las cuales 1 fue archivada, 5 fueron trasladadas por competencia, 1 fue terminada y 10 se encontraban en diligencias preliminares  a la fecha de corte del trimestre.  </t>
    </r>
  </si>
  <si>
    <r>
      <t xml:space="preserve">I TRIMESTRE: </t>
    </r>
    <r>
      <rPr>
        <sz val="10"/>
        <rFont val="Arial"/>
        <family val="2"/>
      </rPr>
      <t xml:space="preserve">Se recibieron 5 solcitudes de investigaciones administrativas. 1 se encuentra en averiguaciones preliminares, 3 se remitieron por competencia y 1 se rechazo por no reuinir los requisitos. </t>
    </r>
    <r>
      <rPr>
        <b/>
        <sz val="10"/>
        <rFont val="Arial"/>
        <family val="2"/>
      </rPr>
      <t xml:space="preserve">                                                                                                               II TRIMESTRE: </t>
    </r>
    <r>
      <rPr>
        <sz val="10"/>
        <rFont val="Arial"/>
        <family val="2"/>
      </rPr>
      <t xml:space="preserve">Se recibieron 3 solicitudes de investigación administrativas las cuales se encuentran en averiguaiciones preliminares.  
</t>
    </r>
    <r>
      <rPr>
        <b/>
        <sz val="10"/>
        <rFont val="Arial"/>
        <family val="2"/>
      </rPr>
      <t xml:space="preserve">III TRIMESTRE: </t>
    </r>
    <r>
      <rPr>
        <sz val="10"/>
        <rFont val="Arial"/>
        <family val="2"/>
      </rPr>
      <t>Se recibió una solicitud de investigación administrativa en la que se solicito la acreditación de los requisitos del articulo 87 de  la ley 222 de 95.</t>
    </r>
  </si>
  <si>
    <r>
      <t xml:space="preserve">1° Trimestre: a. </t>
    </r>
    <r>
      <rPr>
        <sz val="10"/>
        <rFont val="Arial"/>
        <family val="2"/>
      </rPr>
      <t xml:space="preserve">La información del denominador no refleja el momento en que ingresan las peticiones, sino el trimestre en que se pueden atender dentro del término. Esto, con el fin de incluir el trámite oportuno de aquellas recibidas finalizando un determinado corte y que no se alcanzan a evacuar dentro del mismo. De modo que,  en estos casos, se entienden recibidas en el periodo siguiente.                                                                                                                                                                b. El indicador reune todas las solicitudes que tienen por objeto la realización de una investigación administrativa, con independencia del tipo o fundamento.                                                                                                                                                                   - 1 Rechazo
         - 1 Admisión
         - 2 tramite de traslado por competencia (Contestación) 
         - 1 Verificación de cumplimento a la solicitud inicial. </t>
    </r>
    <r>
      <rPr>
        <b/>
        <sz val="10"/>
        <rFont val="Arial"/>
        <family val="2"/>
      </rPr>
      <t xml:space="preserve">                                                                               2° Trimestre: </t>
    </r>
    <r>
      <rPr>
        <sz val="10"/>
        <rFont val="Arial"/>
        <family val="2"/>
      </rPr>
      <t xml:space="preserve">Durante el segundo trimestre se recibieron 7 solicitudes tramitadas dentro del termino y sin novedad al respecto.                                                                                                                                                                                            </t>
    </r>
    <r>
      <rPr>
        <b/>
        <sz val="10"/>
        <rFont val="Arial"/>
        <family val="2"/>
      </rPr>
      <t xml:space="preserve">3° Trimestre: </t>
    </r>
    <r>
      <rPr>
        <sz val="10"/>
        <rFont val="Arial"/>
        <family val="2"/>
      </rPr>
      <t xml:space="preserve">En este trimestre se recibieron 3 solicitudes tramitadas dentro del termino. Al igual que el segundo trimestresin no hay novedad al respecto.
</t>
    </r>
  </si>
  <si>
    <t>Se recibió durante el cuarto trimestre un recurso y se resolvió el de reposición.</t>
  </si>
  <si>
    <t>Durante el último trimestre del año, se iniciaron dos investigaciones administrativas.</t>
  </si>
  <si>
    <t xml:space="preserve">Durante el primer trimestre se gestionaron: 13 oficios, más  3 actas de mesas de trabajo con la Fiscalía General de la Nación; más 55 consultas en fuentes abiertas; más 2 oficios de solicitud de sentencias.
Durante el segundo trimestre se gestionaron:   41 oficios, más  3 actas de mesas de trabajo con la Fiscalía General de la Nación; más 58 consultas en fuentes abiertas; más 2 oficios de solicitud de sentencias.
Durante el tercer trimestre se gestionaron:  8 oficios, más 2 actas de mesas de trabajo con la Fiscalía General de la Nación; más 162 consultas en fuentes abiertas; más 7 oficios de solicitud de sentencias.
Durante el cuarto trimestre se gestionaron:   17 oficios, más  3 actas de mesas de trabajo con la Fiscalía General de la Nación; más 310 consultas en fuentes abiertas; más 4 oficios de solicitud de sentencias.
</t>
  </si>
  <si>
    <t>En el primer semestre se realizaron 233 acciones en las diferentes etapas de investigación por soborno transnacional gestionadas por el Grupo de Investigaciones de Soborno Transnacional y otros Delitos.</t>
  </si>
  <si>
    <t xml:space="preserve">Durante el primer trimestre no se archivaron sociedades que se encontraban en seguimiento por no cumplir con los presupuestos de que trata la Ley 1778/2016. 
Durante el segundo trimestre se archivó 1 sociedad que se encontraban en seguimiento por no cumplir con los presupuestos de que trata la Ley 1778/2016. 
Durante el tercer trimestre no se archivaron sociedades que se encontraban en seguimiento por no cumplir con los presupuestos de que trata la Ley 1778/2016. 
Durante el cuarto trimestre se archivó 1 sociedad que se encontraban en seguimiento por no cumplir con los presupuestos de que trata la Ley 1778/2016.  
</t>
  </si>
  <si>
    <t>2023 - I semestre: Se presentaron a la Dirección de Supervisión de Cámaras de Comercio y sus Registros Públicos y sus grupos adscritos 76 solicitudes de investigación, las cuales fueron atendidas en su totalidad.
2023 - II semestre: Se presentaron a la Dirección de Supervisión de Cámaras de Comercio y sus Registros Públicos y sus grupos adscritos 118 solicitudes de investigación, las cuales fueron atendidas en su totalidad</t>
  </si>
  <si>
    <t>2023-I Semestre: La Dirección de Supervisión de Cámaras de Comercio y sus Registros Públicos y sus grupos adscritos recibieron en total 261 derechos de petición, los cuales fueron atendidos satisfactoriamente dentro del termino legal
2023-II Semestre: La Dirección de Supervisión de Cámaras de Comercio y sus Registros Públicos y sus grupos adscritos recibieron en total 333 derechos de petición, los cuales fueron atendidos satisfactoriamente dentro del termino legal</t>
  </si>
  <si>
    <t>No se recibieron solicitudes de investigaciones administrativas durante el primer, segundo, tercer y cuarto trimestres de 2023.</t>
  </si>
  <si>
    <t>Para el primer trimestre se recibieron 2 Derechos de Petición, los cuales se tramitaron dentro del término correspondiente. Para el segundo trimestre se recibieron 5 Derechos de Petición, los cuales se tramitaron dentro del término correspondiente. Para el tercer trimestre se recibieron 10 Derechos de Petición, los cuales se tramitaron dentro del término correspondiente. Para el cuarto trimestre se recibieron 5 Derechos de Petición, los cuales se tramitaron dentro del término correspondiente.</t>
  </si>
  <si>
    <t>Durante el primer trimestre se resolvieron 4 recursos de apelación, el de SUFACTURA SAS, el de COMERCIALIZADORA 3B SAS, el KPMG SAS por sus funciones en Alpha Capital SAS y el de KPMG SAS por sus funciones en Vive Créditos Kusida SAS.  Durante el segundo, tercer y cuarto trimestres no se tramitaron recursos.</t>
  </si>
  <si>
    <t>De 85 radicaciones de SAPAC asociadas a quejas, solicitudes especiales, derechos de petición y requerimientos a sociedades con ese régimen especial, se tramitó la totalidad de las mismas dentro del término correspondiente durante el primer trimestre de 2023. El radiado 2023-01-078868 fue enviado cuando el correo webmaster generó problemas por lo que llegó sin anexos, pero la sociedad remitió la información nuevamente bajo el radicado 2023-01-078891, la cual se encuentra en término para tramitar. De 98 radicaciones de SAPAC asociadas a quejas, solicitudes especiales, derechos de petición y requerimientos a sociedades con ese régimen especial, se tramitó la totalidad de las mismas dentro del término correspondiente durante el segundo trimestre de 2023. De 86 radicaciones de SAPAC asociadas a quejas, solicitudes especiales, derechos de petición y requerimientos a sociedades con ese régimen especial, se tramitó la totalidad de las mismas dentro del término correspondiente durante el tercer trimestre de 2023. (Ocho (8) radicados se encontraban al cierre del tercer trimestre dentro del plazo para ser tramitados.) De 78 radicaciones de SAPAC asociadas a quejas, solicitudes especiales, derechos de petición y requerimientos a sociedades con ese régimen especial, se tramitó la totalidad de las mismas dentro del término correspondiente durante el cuarto trimestre de 2023.</t>
  </si>
  <si>
    <t>De 164 radicaciones de SAPAC recibidas durante el segundo semestre de 2023 asociadas a quejas, solicitudes especiales, derechos de petición y requerimientos a sociedades con ese régimen especial, se tramitó la totalidad de las mismas dentro del término correspondiente, superando la meta del 80% del indicador de atención a radicaciones de SAPAC.</t>
  </si>
  <si>
    <r>
      <rPr>
        <b/>
        <sz val="10"/>
        <rFont val="Arial"/>
        <family val="2"/>
      </rPr>
      <t>2023-1.</t>
    </r>
    <r>
      <rPr>
        <sz val="10"/>
        <rFont val="Arial"/>
        <family val="2"/>
      </rPr>
      <t xml:space="preserve"> En el trimestre se radicaron 7 solicitudes de investigación administrativa, las cuales se tramitaron así:  5 de ellas con requerimientos preliminares, 1 de ellas con traslado por competencia.  La última de ellas fue radicada el 30/03/2023 razón por la cual al cierre del trimestre quedo pendiente de tramite.
</t>
    </r>
    <r>
      <rPr>
        <b/>
        <sz val="10"/>
        <rFont val="Arial"/>
        <family val="2"/>
      </rPr>
      <t>2023-2.</t>
    </r>
    <r>
      <rPr>
        <sz val="10"/>
        <rFont val="Arial"/>
        <family val="2"/>
      </rPr>
      <t xml:space="preserve"> En el trimestre se radicaron 6 solicitudes de investigación administrativa,las cuales se tramitaron así:  1 traslado por competencia Supertransporte y 5 con requerimientos preliminares.
</t>
    </r>
    <r>
      <rPr>
        <b/>
        <sz val="10"/>
        <rFont val="Arial"/>
        <family val="2"/>
      </rPr>
      <t>2023-3</t>
    </r>
    <r>
      <rPr>
        <sz val="10"/>
        <rFont val="Arial"/>
        <family val="2"/>
      </rPr>
      <t xml:space="preserve">. En el trimestre se radicaron 17 solicitudes de investigación administrativa,las cuales se tramitaron así:  6 con requerimiento preliminar, 6 rechazo, 2 competencia otros grupos de trabajo, 2 impedimento y 1 pendiente de tramite.
</t>
    </r>
    <r>
      <rPr>
        <b/>
        <sz val="10"/>
        <rFont val="Arial"/>
        <family val="2"/>
      </rPr>
      <t>2023-4</t>
    </r>
    <r>
      <rPr>
        <sz val="10"/>
        <rFont val="Arial"/>
        <family val="2"/>
      </rPr>
      <t xml:space="preserve">. En el trimestre se radicaron 7 solicitudes de investigación administrativa,las cuales se tramitaron así:  5 con requerimiento preliminar, 2 rechazo.
</t>
    </r>
  </si>
  <si>
    <t>Durante el primer trimestre de 2023 el grupo de Conglomerados resolvió 5 recursos de reposición y 16 recursos de apelación, los cuales se resolvieron en el término establecido por ley.
Durante el segundo trimestre de 2023 el grupo de Conglomerados resolvió 8 recursos de reposición y 6 de apelación en los términos establecidos por ley.
Durante el tercer trimestre de 2023 el grupo de Conglomerados resolvió en el término legal 4 recursos de reposición y 1 de apelación.
Durante el cuarto trimestre de 2023 el grupo de Conglomerados resolvió 5 recursos de reposición en el término establecido por ley.</t>
  </si>
  <si>
    <t>Durante el primer semestre de 2023 se proyectó terminar 180 investigaciones y se terminaron 181
Durante el segundo semestre de 2023 se proyectó terminar 110 investigaciones administrativas y se terminaron 110</t>
  </si>
  <si>
    <t>Durante el primer semestre de 2023 el grupo de Conglomerados tramitó en  término la totalidad de las radicaciones asignadas al grupo, teniendo cero radicaciones vencidas.
Durante el segundo semestre de 2023 el grupo de Conglomerados tramitó 1317 radicaciones en el  término establecido, teniendo cero radicaciones vencidas.</t>
  </si>
  <si>
    <t>TRIMESTRE I: Se atendieron cuatro solicitudes de investigación, las cuales fueron rechazadas
TRIMESTRE II: Se atendieron cuatro solicitudes de investigación (1 rechazada, 3 con solicitud de información preliminar).
TRIMESTRE III: Se atendieron dos solicitudes de investigación  (1 trasladada por competencia al grupo de Investigaciones Administrativas  y 1 rechazada).
TRIMESTRE IV: No se recibieron solicitudes</t>
  </si>
  <si>
    <t>En los dos primeros trimestres del año no recibimos ninguna solicitud de investigación administrativa; ni se ha iniciado de oficio ninguna investigación. Para el tercer trimestre recibimos con radicado 2023-01-754698 del 19 de septiembre de 2023 una solicitud, la cual fue atendida con oficio 2023-01-805703 del 05/10/2023; En el último trimestre no recibimos solicitudes de investigaciones.</t>
  </si>
  <si>
    <t xml:space="preserve">De conformidad con el reporte de Postal, se tienen como Derecho de Petición los siguientes trámites (8001 PRESENTACIÓN CONSULTAS JURIDICAS; 99000 PETICIONES DE DOCUMENTOS E INFORMACIÓN (SOLICITUD FOTOCOPIAS); 99000 PETICIONES DE DOCUMENTOS E INFORMACIÓN (SOLICITUD FOTOCOPIAS); 92000 DERECHO DE PETICIÓN GENERAL; lo cuales se tramitaron dentro del término correspondiente.
</t>
  </si>
  <si>
    <t>El recurso tramitado en el primer trimestre fue radicado el 6 de diciembre de 2022 , tramitado con 2023-01-108287 28/02/2023; para el 2do, 3er y 4to trimestre no resolvimos ningún recurso.</t>
  </si>
  <si>
    <t>En total para el primer semestre del año se han tramitado 472, incluyendo los derechos de petición y el recurso. Para el segundo semestre se tramitaron 678 radicaciones incluyendo el Derecho de Petición .</t>
  </si>
  <si>
    <t xml:space="preserve">Se recibieron 7 radicados enrutados y tramitados al Grupo durante el primer semestre de 2023.
Se recibieron 12 radicaciones enrutados y tramitados  al Grupo durante el primer semestre de 2023.
</t>
  </si>
  <si>
    <t>Se recibieron 66 solicitudes de investigación las cuales se les dio respuesta en los términos de Ley.                 Para el 2° Semestre se recibieron 84 solicitudes atendidas en los términos de Ley.                                          Para el 3° trimestre se recibieron  68 solicitudes, atendidas en los términos de Ley.
Para el 4° trimestre se recibieron 47 soilicitudes, atendidas en los términos de Ley.</t>
  </si>
  <si>
    <t>Se recibieron 3 derechos de petición, solo reporto 2 porque uno esta en estudio en término.      Para el 2° trimestre se reciben 2 Derechos de Petición trámitados en los términos de Ley.              Para el 3° trimestre se reciben 2 Derechos de Petición trámitados en los términos de Ley
Para el 4° trimestre se reciben 5 derechos de petición, se reportan 4 toda vez que 1 se encuentra en estudio en término.</t>
  </si>
  <si>
    <t xml:space="preserve">Se recibieron 13 recursos de reposición, se dio respuesta a 5 en el periodo evaluado, 8 estan en estudio en  término se deben tener en cuenta para el segundo trimestre.               12 Recursos resueltos en  el 2° trimestre. (1  Recurso pendiente para el próximo trimestre).   5 Recursos resueltos en el 3° trimestre, 1 Recurso trámitado del periodo anterior.               (2 Recursos pendientes para el próximo periodo)                                                                                3 Recursos resueltos en el 4° trimestre 2 Recursos del periodo anterior con respuesta.  </t>
  </si>
  <si>
    <t>Grupo de Investigaciones Administrativas: Para el 2° semestre se reciben 820 radicaciones</t>
  </si>
  <si>
    <t>Pare el 1° semestre del 2023 se tramitaron 871  radiaciones          
Pare el 2° semestre del 2023 se tramitaron 820 radiaciones</t>
  </si>
  <si>
    <t>Durante el primer semestre se atendieron 83 solicitudes de investigaciónes de las cuales el cordinador estuvo presente que se atendieran tan pronto llegaron, efectuando las consultas tanto a fuentes externas e internas.</t>
  </si>
  <si>
    <t>Durante el primer semestre se atendieron 32 solicitudes de investigaciónes  independientes como de sociedades que ya se encontraban intervenidas para investigar si es pertinente la vinculación a esquema de captación.  De las cuales el cordinador estuvo presente que se atendieran tan pronto llegaron, efectuando las consultas tanto a fuentes externas e internas.</t>
  </si>
  <si>
    <t>Las solicitudes de investigación son tanto de vinculados con de investigaciones independientes (nuevas).</t>
  </si>
  <si>
    <r>
      <rPr>
        <b/>
        <sz val="10"/>
        <rFont val="Arial"/>
        <family val="2"/>
      </rPr>
      <t>INT. MANIZALES</t>
    </r>
    <r>
      <rPr>
        <sz val="10"/>
        <rFont val="Arial"/>
        <family val="2"/>
      </rPr>
      <t xml:space="preserve">:  las solicitudes de investigación fueron atendidas oportunamente, dando cumplimiento a la meta propuesta.     
Grupo Investigaciones Administrativas: Para el 1° Semestre se atendieron 150 solicitudes de Investigación Administrativa en los términos de Ley.              
</t>
    </r>
    <r>
      <rPr>
        <b/>
        <sz val="10"/>
        <rFont val="Arial"/>
        <family val="2"/>
      </rPr>
      <t>Dirección de Supervisión de Cámaras de Comercio y sus Registros Públicos</t>
    </r>
    <r>
      <rPr>
        <sz val="10"/>
        <rFont val="Arial"/>
        <family val="2"/>
      </rPr>
      <t xml:space="preserve"> se recibieron 76 solicitudes de investigación, las cuales fueron atendidas en su totalidad. </t>
    </r>
    <r>
      <rPr>
        <b/>
        <sz val="10"/>
        <rFont val="Arial"/>
        <family val="2"/>
      </rPr>
      <t xml:space="preserve">Grupo de Control de Sociedades y Seguimiento a Acuerdos de Reestructuración. </t>
    </r>
    <r>
      <rPr>
        <sz val="10"/>
        <rFont val="Arial"/>
        <family val="2"/>
      </rPr>
      <t>El grupo por lo general no realiza investigaciones, de ahí el número tan bajo (2)  Sin embargo todas han sido atendidas en oportunidad.</t>
    </r>
  </si>
  <si>
    <r>
      <rPr>
        <b/>
        <sz val="10"/>
        <rFont val="Arial"/>
        <family val="2"/>
      </rPr>
      <t>Dirección de Supervisión de Cámaras de Comercio y sus Registros Públicos</t>
    </r>
    <r>
      <rPr>
        <sz val="10"/>
        <rFont val="Arial"/>
        <family val="2"/>
      </rPr>
      <t xml:space="preserve"> se recibieron 118 solicitudes de investigación, las cuales fueron atendidas en su totalidad
</t>
    </r>
    <r>
      <rPr>
        <b/>
        <sz val="10"/>
        <rFont val="Arial"/>
        <family val="2"/>
      </rPr>
      <t xml:space="preserve">Grupo de Investigaciones Administrativas: </t>
    </r>
    <r>
      <rPr>
        <sz val="10"/>
        <rFont val="Arial"/>
        <family val="2"/>
      </rPr>
      <t xml:space="preserve">Se recibieron 115 solicitudes de investigación, las cuales fueron atendidas en su totalidad. </t>
    </r>
    <r>
      <rPr>
        <b/>
        <sz val="10"/>
        <rFont val="Arial"/>
        <family val="2"/>
      </rPr>
      <t xml:space="preserve">Grupo de Control de Sociedades y Seguimiento a Acuerdos de Reestructuración. </t>
    </r>
    <r>
      <rPr>
        <sz val="10"/>
        <rFont val="Arial"/>
        <family val="2"/>
      </rPr>
      <t>El grupo por lo general no realiza investigaciones, de ahí el número tan bajo (7) Sin embargo todas han sido atendidas en oportunidad.</t>
    </r>
  </si>
  <si>
    <t xml:space="preserve">Grupo de Investigaciones Administrativas se reportan 4 Derechos de Petición trámitados en los términos de Ley. 
Dirección de Supervisión de Cámaras de Comercio y sus Registros Públicos y sus grupos adscritos recibieron en total 261 derechos de petición, los cuales fueron atendidos satisfactoriamente dentro del termino legal. Grupo de Control de Sociedades y Seguimiento a Acuerdos de Reestructuración atendió en opotunidad 20 derechos de petición. </t>
  </si>
  <si>
    <t xml:space="preserve">Dirección de Supervisión de Cámaras de Comercio y sus Registros Públicos y sus grupos adscritos recibieron en total 333 derechos de petición, los cuales fueron atendidos satisfactoriamente dentro del termino legal.                                                                             Grupo de Investigaciones Administrativas se reportan 6 Derechos de Petición trámitados en los términos de Ley. Grupo de Control de Sociedades y Seguimiento a Acuerdos de Reestructuración atendió en opotunidad 27 derechos de petición. </t>
  </si>
  <si>
    <t xml:space="preserve">Grupo de Investigaciones Administrativas: Se gestionan 12 Recursos en el 2° trimestre. Para un total de 17 Recursos en el 1° Semestre
Dirección de Supervisión de Cámaras de Comercio y sus Registros Públicos: No se recibieron recursos sobre los actos expedidos durante el primer semestre. Grupo de Control de Sociedades y Seguimiento a Acuerdos de Reestructuración. Durante el semestre solo se recibió un recurso que fue atendido en oportunidad. </t>
  </si>
  <si>
    <t xml:space="preserve">
Dirección de Supervisión de Cámaras de Comercio y sus Registros Públicos: Durante el segundo semestre se atendieron dos (2) recursos sobre los actos expedidos por la Dirección Grupo de Control de Sociedades y Seguimiento a Acuerdos de Reestructuración. Durante el semestre se recibió un recurso que fue atendido en oportunidad. </t>
  </si>
  <si>
    <t xml:space="preserve">Durante el primer trimestre se gestionaron 18 sociedades objeto de actuaciones administrativas
Durante el segundo trimestre se gestionaron 37 sociedades objeto de actuaciones administrativas
Durante el tercer trimestre se gestionaron 41 sociedades objeto de actuaciones administrativas
Durante el cuarto trimestre se gestionaron 15 sociedades objeto de actuaciones administrativas 
</t>
  </si>
  <si>
    <t>En el segundo semestre se realizaron 570 acciones en las diferentes etapas de investigación por soborno transnacional gestionadas por el Grupo de Investigaciones de Soborno Transnacional y otros Delitos.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</si>
</sst>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00"/>
    <numFmt numFmtId="167" formatCode="_ * #,##0_ ;_ * \-#,##0_ ;_ * &quot;-&quot;??_ ;_ @_ "/>
  </numFmts>
  <fonts count="40" x14ac:knownFonts="1">
    <font>
      <sz val="10"/>
      <name val="Arial"/>
    </font>
    <font>
      <sz val="10"/>
      <name val="Arial"/>
      <family val="2"/>
    </font>
    <font>
      <b/>
      <sz val="10"/>
      <name val="Arial"/>
      <family val="2"/>
    </font>
    <font>
      <b/>
      <sz val="10"/>
      <color indexed="9"/>
      <name val="Arial"/>
      <family val="2"/>
    </font>
    <font>
      <u/>
      <sz val="10"/>
      <color indexed="12"/>
      <name val="Arial"/>
      <family val="2"/>
    </font>
    <font>
      <sz val="10"/>
      <color indexed="9"/>
      <name val="Arial"/>
      <family val="2"/>
    </font>
    <font>
      <sz val="10"/>
      <name val="Arial"/>
      <family val="2"/>
    </font>
    <font>
      <b/>
      <sz val="14"/>
      <color indexed="9"/>
      <name val="Arial"/>
      <family val="2"/>
    </font>
    <font>
      <b/>
      <sz val="12"/>
      <name val="Arial"/>
      <family val="2"/>
    </font>
    <font>
      <b/>
      <sz val="14"/>
      <name val="Arial"/>
      <family val="2"/>
    </font>
    <font>
      <b/>
      <sz val="18"/>
      <name val="Arial"/>
      <family val="2"/>
    </font>
    <font>
      <b/>
      <sz val="14"/>
      <color indexed="8"/>
      <name val="Arial"/>
      <family val="2"/>
    </font>
    <font>
      <sz val="9"/>
      <name val="Arial"/>
      <family val="2"/>
    </font>
    <font>
      <sz val="8"/>
      <color indexed="81"/>
      <name val="Tahoma"/>
      <family val="2"/>
    </font>
    <font>
      <b/>
      <sz val="8"/>
      <color indexed="81"/>
      <name val="Tahoma"/>
      <family val="2"/>
    </font>
    <font>
      <sz val="10"/>
      <name val="Arial"/>
      <family val="2"/>
    </font>
    <font>
      <sz val="10"/>
      <name val="Arial"/>
      <family val="2"/>
    </font>
    <font>
      <sz val="9"/>
      <color indexed="8"/>
      <name val="Arial"/>
      <family val="2"/>
    </font>
    <font>
      <b/>
      <sz val="8"/>
      <name val="Arial"/>
      <family val="2"/>
    </font>
    <font>
      <i/>
      <sz val="10"/>
      <name val="Arial"/>
      <family val="2"/>
    </font>
    <font>
      <b/>
      <sz val="12"/>
      <color indexed="8"/>
      <name val="Arial"/>
      <family val="2"/>
    </font>
    <font>
      <sz val="8"/>
      <name val="Arial"/>
      <family val="2"/>
    </font>
    <font>
      <b/>
      <sz val="10"/>
      <color indexed="8"/>
      <name val="Arial"/>
      <family val="2"/>
    </font>
    <font>
      <sz val="11"/>
      <color indexed="8"/>
      <name val="Arial"/>
      <family val="2"/>
    </font>
    <font>
      <sz val="10"/>
      <name val="Times New Roman"/>
      <family val="1"/>
    </font>
    <font>
      <sz val="10"/>
      <name val="Arial"/>
      <family val="2"/>
    </font>
    <font>
      <sz val="14"/>
      <color indexed="8"/>
      <name val="Arial"/>
      <family val="2"/>
    </font>
    <font>
      <b/>
      <sz val="8"/>
      <color indexed="8"/>
      <name val="Tahoma"/>
      <family val="2"/>
    </font>
    <font>
      <sz val="8"/>
      <color indexed="8"/>
      <name val="Tahoma"/>
      <family val="2"/>
    </font>
    <font>
      <sz val="10"/>
      <color indexed="8"/>
      <name val="Arial"/>
      <family val="2"/>
    </font>
    <font>
      <sz val="11"/>
      <color theme="1"/>
      <name val="Calibri"/>
      <family val="2"/>
      <scheme val="minor"/>
    </font>
    <font>
      <u/>
      <sz val="11"/>
      <color theme="10"/>
      <name val="Calibri"/>
      <family val="2"/>
      <scheme val="minor"/>
    </font>
    <font>
      <b/>
      <sz val="10"/>
      <color theme="0"/>
      <name val="Arial"/>
      <family val="2"/>
    </font>
    <font>
      <b/>
      <sz val="12"/>
      <color theme="0"/>
      <name val="Arial"/>
      <family val="2"/>
    </font>
    <font>
      <sz val="10"/>
      <color theme="1"/>
      <name val="Arial"/>
      <family val="2"/>
    </font>
    <font>
      <sz val="10"/>
      <color theme="0"/>
      <name val="Arial"/>
      <family val="2"/>
    </font>
    <font>
      <b/>
      <sz val="11"/>
      <color theme="0"/>
      <name val="Arial"/>
      <family val="2"/>
    </font>
    <font>
      <b/>
      <sz val="8"/>
      <color theme="1"/>
      <name val="Arial"/>
      <family val="2"/>
    </font>
    <font>
      <b/>
      <sz val="14"/>
      <color theme="0"/>
      <name val="Arial"/>
      <family val="2"/>
    </font>
    <font>
      <b/>
      <sz val="16"/>
      <color theme="0"/>
      <name val="Arial"/>
      <family val="2"/>
    </font>
  </fonts>
  <fills count="15">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tint="0.79998168889431442"/>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
      <patternFill patternType="solid">
        <fgColor rgb="FF00CC66"/>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FF0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s>
  <cellStyleXfs count="10">
    <xf numFmtId="0" fontId="0" fillId="0" borderId="0"/>
    <xf numFmtId="0" fontId="4" fillId="0" borderId="0" applyNumberFormat="0" applyFill="0" applyBorder="0" applyAlignment="0" applyProtection="0">
      <alignment vertical="top"/>
      <protection locked="0"/>
    </xf>
    <xf numFmtId="0" fontId="31" fillId="0" borderId="0" applyNumberForma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6" fillId="0" borderId="0" applyFont="0" applyFill="0" applyBorder="0" applyAlignment="0" applyProtection="0"/>
    <xf numFmtId="0" fontId="6" fillId="0" borderId="0"/>
    <xf numFmtId="0" fontId="30" fillId="0" borderId="0"/>
    <xf numFmtId="9" fontId="25" fillId="0" borderId="0" applyFont="0" applyFill="0" applyBorder="0" applyAlignment="0" applyProtection="0"/>
    <xf numFmtId="9" fontId="6" fillId="0" borderId="0" applyFont="0" applyFill="0" applyBorder="0" applyAlignment="0" applyProtection="0"/>
  </cellStyleXfs>
  <cellXfs count="710">
    <xf numFmtId="0" fontId="0" fillId="0" borderId="0" xfId="0"/>
    <xf numFmtId="0" fontId="11" fillId="0" borderId="0" xfId="0" applyFont="1" applyBorder="1" applyAlignment="1" applyProtection="1"/>
    <xf numFmtId="0" fontId="0" fillId="0" borderId="0" xfId="0" applyBorder="1" applyProtection="1"/>
    <xf numFmtId="0" fontId="0" fillId="0" borderId="0" xfId="0" applyBorder="1" applyAlignment="1" applyProtection="1"/>
    <xf numFmtId="0" fontId="0" fillId="0" borderId="0" xfId="0" applyProtection="1"/>
    <xf numFmtId="0" fontId="9" fillId="0" borderId="0" xfId="0" applyFont="1" applyBorder="1" applyAlignment="1" applyProtection="1"/>
    <xf numFmtId="0" fontId="0" fillId="0" borderId="0" xfId="0" applyBorder="1" applyAlignment="1" applyProtection="1">
      <alignment horizontal="center" vertical="center"/>
    </xf>
    <xf numFmtId="0" fontId="9" fillId="0" borderId="0" xfId="0" applyFont="1" applyBorder="1" applyAlignment="1" applyProtection="1">
      <alignment horizontal="center"/>
    </xf>
    <xf numFmtId="0" fontId="0" fillId="0" borderId="0" xfId="0" applyBorder="1" applyAlignment="1" applyProtection="1">
      <alignment horizontal="left"/>
    </xf>
    <xf numFmtId="0" fontId="0" fillId="0" borderId="0" xfId="0" applyAlignment="1" applyProtection="1">
      <alignment horizontal="center"/>
    </xf>
    <xf numFmtId="0" fontId="0" fillId="0" borderId="0" xfId="0" applyAlignment="1" applyProtection="1">
      <alignment horizontal="center" vertical="center"/>
    </xf>
    <xf numFmtId="0" fontId="2" fillId="0" borderId="0" xfId="0" applyFont="1" applyProtection="1"/>
    <xf numFmtId="0" fontId="2" fillId="0" borderId="0" xfId="0" applyFont="1" applyBorder="1" applyAlignment="1" applyProtection="1">
      <alignment vertical="center" wrapText="1"/>
    </xf>
    <xf numFmtId="0" fontId="0" fillId="0" borderId="0" xfId="0" applyBorder="1" applyAlignment="1" applyProtection="1">
      <alignment horizontal="center"/>
    </xf>
    <xf numFmtId="0" fontId="2" fillId="0" borderId="0" xfId="0" applyFont="1" applyBorder="1" applyAlignment="1" applyProtection="1">
      <alignment horizontal="center" vertical="center" wrapText="1"/>
    </xf>
    <xf numFmtId="0" fontId="8" fillId="0" borderId="0" xfId="0" applyFont="1" applyAlignment="1" applyProtection="1">
      <alignment horizontal="center" vertical="center"/>
    </xf>
    <xf numFmtId="0" fontId="8" fillId="0" borderId="0" xfId="0" applyFont="1" applyAlignment="1" applyProtection="1">
      <alignment horizontal="center"/>
    </xf>
    <xf numFmtId="0" fontId="8" fillId="0" borderId="0" xfId="0" applyFont="1" applyAlignment="1" applyProtection="1">
      <alignment vertical="center"/>
    </xf>
    <xf numFmtId="0" fontId="8" fillId="0" borderId="0" xfId="0" applyFont="1" applyAlignment="1" applyProtection="1"/>
    <xf numFmtId="0" fontId="8" fillId="0" borderId="1" xfId="0" applyFont="1" applyBorder="1" applyAlignment="1" applyProtection="1">
      <alignment horizontal="center" vertical="center"/>
    </xf>
    <xf numFmtId="0" fontId="32" fillId="0" borderId="0" xfId="0" applyFont="1" applyFill="1" applyBorder="1" applyAlignment="1" applyProtection="1">
      <alignment horizontal="center" vertical="center" wrapText="1"/>
    </xf>
    <xf numFmtId="0" fontId="0" fillId="0" borderId="0" xfId="0" applyFill="1" applyProtection="1"/>
    <xf numFmtId="0" fontId="33" fillId="0" borderId="0" xfId="0" applyFont="1" applyFill="1" applyBorder="1" applyAlignment="1" applyProtection="1">
      <alignment vertical="center" wrapText="1"/>
    </xf>
    <xf numFmtId="0" fontId="0" fillId="0" borderId="0" xfId="0" applyFill="1" applyBorder="1" applyProtection="1"/>
    <xf numFmtId="0" fontId="6" fillId="0" borderId="2" xfId="6" applyFont="1" applyFill="1" applyBorder="1" applyAlignment="1" applyProtection="1">
      <alignment horizontal="center" vertical="center" wrapText="1"/>
    </xf>
    <xf numFmtId="0" fontId="6" fillId="0" borderId="3" xfId="6" applyFont="1" applyFill="1" applyBorder="1" applyAlignment="1" applyProtection="1">
      <alignment horizontal="center" vertical="center" wrapText="1"/>
    </xf>
    <xf numFmtId="0" fontId="0" fillId="0" borderId="0" xfId="0" applyFill="1" applyAlignment="1" applyProtection="1">
      <alignment vertical="center"/>
    </xf>
    <xf numFmtId="9" fontId="2" fillId="0" borderId="0" xfId="0" applyNumberFormat="1" applyFont="1" applyBorder="1" applyAlignment="1" applyProtection="1">
      <alignment horizontal="center" vertical="center" wrapText="1"/>
    </xf>
    <xf numFmtId="0" fontId="6" fillId="0" borderId="1" xfId="6" applyFont="1" applyFill="1" applyBorder="1" applyAlignment="1" applyProtection="1">
      <alignment horizontal="center" vertical="center" wrapText="1"/>
    </xf>
    <xf numFmtId="0" fontId="11"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9" fillId="0" borderId="0" xfId="0" applyFont="1" applyBorder="1" applyAlignment="1" applyProtection="1">
      <protection locked="0"/>
    </xf>
    <xf numFmtId="0" fontId="9" fillId="0" borderId="0" xfId="0" applyFont="1" applyBorder="1" applyAlignment="1" applyProtection="1">
      <alignment horizontal="center"/>
      <protection locked="0"/>
    </xf>
    <xf numFmtId="0" fontId="0" fillId="0" borderId="0" xfId="0" applyBorder="1" applyAlignment="1" applyProtection="1">
      <alignment horizontal="left"/>
      <protection locked="0"/>
    </xf>
    <xf numFmtId="0" fontId="8" fillId="0" borderId="0" xfId="0" applyFont="1" applyAlignment="1" applyProtection="1">
      <protection locked="0"/>
    </xf>
    <xf numFmtId="0" fontId="8" fillId="0" borderId="0" xfId="0" applyFont="1" applyAlignment="1" applyProtection="1">
      <alignment horizontal="center"/>
      <protection locked="0"/>
    </xf>
    <xf numFmtId="0" fontId="33" fillId="0" borderId="0" xfId="0" applyFont="1" applyFill="1" applyBorder="1" applyAlignment="1" applyProtection="1">
      <alignment vertical="center" wrapText="1"/>
      <protection locked="0"/>
    </xf>
    <xf numFmtId="0" fontId="0" fillId="0" borderId="0" xfId="0" applyFill="1" applyBorder="1" applyProtection="1">
      <protection locked="0"/>
    </xf>
    <xf numFmtId="0" fontId="32" fillId="0" borderId="0" xfId="0" applyFont="1" applyFill="1" applyBorder="1" applyAlignment="1" applyProtection="1">
      <alignment horizontal="center" vertical="center" wrapText="1"/>
      <protection locked="0"/>
    </xf>
    <xf numFmtId="0" fontId="0" fillId="0" borderId="0" xfId="0" applyFill="1" applyProtection="1">
      <protection locked="0"/>
    </xf>
    <xf numFmtId="0" fontId="0" fillId="0" borderId="0" xfId="0" applyAlignment="1" applyProtection="1">
      <alignment horizontal="center" vertical="center"/>
      <protection locked="0"/>
    </xf>
    <xf numFmtId="0" fontId="2" fillId="0" borderId="0" xfId="0" applyFont="1" applyProtection="1">
      <protection locked="0"/>
    </xf>
    <xf numFmtId="0" fontId="0" fillId="0" borderId="0" xfId="0" applyAlignment="1" applyProtection="1">
      <alignment horizontal="center"/>
      <protection locked="0"/>
    </xf>
    <xf numFmtId="0" fontId="2" fillId="0" borderId="0" xfId="0" applyFont="1" applyBorder="1" applyAlignment="1" applyProtection="1">
      <alignment vertical="center" wrapText="1"/>
      <protection locked="0"/>
    </xf>
    <xf numFmtId="0" fontId="0" fillId="0" borderId="0" xfId="0" applyBorder="1" applyAlignment="1" applyProtection="1">
      <alignment horizontal="center"/>
      <protection locked="0"/>
    </xf>
    <xf numFmtId="0" fontId="2" fillId="0" borderId="0" xfId="0" applyFont="1" applyBorder="1" applyAlignment="1" applyProtection="1">
      <alignment horizontal="center" vertical="center" wrapText="1"/>
      <protection locked="0"/>
    </xf>
    <xf numFmtId="0" fontId="0" fillId="2" borderId="0" xfId="0" applyFill="1" applyProtection="1"/>
    <xf numFmtId="0" fontId="6" fillId="2" borderId="0" xfId="0" applyFont="1" applyFill="1" applyProtection="1"/>
    <xf numFmtId="0" fontId="3" fillId="3" borderId="4" xfId="6" applyFont="1" applyFill="1" applyBorder="1" applyAlignment="1" applyProtection="1">
      <alignment horizontal="center" vertical="distributed" wrapText="1"/>
    </xf>
    <xf numFmtId="0" fontId="3" fillId="3" borderId="4" xfId="6" applyFont="1" applyFill="1" applyBorder="1" applyAlignment="1" applyProtection="1">
      <alignment vertical="center" wrapText="1"/>
    </xf>
    <xf numFmtId="0" fontId="3" fillId="3" borderId="4" xfId="0" applyFont="1" applyFill="1" applyBorder="1" applyProtection="1"/>
    <xf numFmtId="0" fontId="3" fillId="3" borderId="4" xfId="6" applyFont="1" applyFill="1" applyBorder="1" applyProtection="1"/>
    <xf numFmtId="0" fontId="6" fillId="2" borderId="0" xfId="0" applyFont="1" applyFill="1" applyAlignment="1" applyProtection="1">
      <alignment vertical="center"/>
    </xf>
    <xf numFmtId="0" fontId="3" fillId="2" borderId="5" xfId="0" applyFont="1" applyFill="1" applyBorder="1" applyAlignment="1" applyProtection="1">
      <alignment horizontal="center"/>
    </xf>
    <xf numFmtId="0" fontId="3" fillId="3" borderId="6" xfId="0" applyFont="1" applyFill="1" applyBorder="1" applyAlignment="1" applyProtection="1">
      <alignment horizontal="center" vertical="center"/>
    </xf>
    <xf numFmtId="0" fontId="6" fillId="2" borderId="7" xfId="0" applyFont="1" applyFill="1" applyBorder="1" applyAlignment="1" applyProtection="1">
      <alignment vertical="center" wrapText="1"/>
    </xf>
    <xf numFmtId="0" fontId="2" fillId="2" borderId="8" xfId="0" applyFont="1" applyFill="1" applyBorder="1" applyAlignment="1" applyProtection="1">
      <alignment horizontal="center"/>
    </xf>
    <xf numFmtId="0" fontId="3" fillId="2" borderId="0" xfId="0" applyFont="1" applyFill="1" applyBorder="1" applyAlignment="1" applyProtection="1">
      <alignment horizontal="center"/>
    </xf>
    <xf numFmtId="0" fontId="3" fillId="2" borderId="9" xfId="0" applyFont="1" applyFill="1" applyBorder="1" applyAlignment="1" applyProtection="1">
      <alignment horizontal="center"/>
    </xf>
    <xf numFmtId="0" fontId="3" fillId="2" borderId="10" xfId="0" applyFont="1" applyFill="1" applyBorder="1" applyAlignment="1" applyProtection="1">
      <alignment horizontal="center"/>
    </xf>
    <xf numFmtId="0" fontId="2" fillId="2" borderId="6" xfId="6" applyFont="1" applyFill="1" applyBorder="1" applyProtection="1"/>
    <xf numFmtId="0" fontId="2" fillId="2" borderId="2" xfId="6" applyFont="1" applyFill="1" applyBorder="1" applyAlignment="1" applyProtection="1">
      <alignment horizontal="center"/>
    </xf>
    <xf numFmtId="0" fontId="2" fillId="2" borderId="11" xfId="6" applyFont="1" applyFill="1" applyBorder="1" applyAlignment="1" applyProtection="1">
      <alignment horizontal="center"/>
    </xf>
    <xf numFmtId="0" fontId="2" fillId="2" borderId="12" xfId="6" applyFont="1" applyFill="1" applyBorder="1" applyAlignment="1" applyProtection="1">
      <alignment horizontal="center"/>
    </xf>
    <xf numFmtId="0" fontId="2" fillId="2" borderId="8" xfId="6" applyFont="1" applyFill="1" applyBorder="1" applyProtection="1"/>
    <xf numFmtId="0" fontId="2" fillId="2" borderId="3" xfId="6" applyFont="1" applyFill="1" applyBorder="1" applyAlignment="1" applyProtection="1">
      <alignment horizontal="center"/>
    </xf>
    <xf numFmtId="0" fontId="6" fillId="0" borderId="13" xfId="6" applyFont="1" applyFill="1" applyBorder="1" applyAlignment="1" applyProtection="1">
      <alignment horizontal="center" vertical="center" wrapText="1"/>
    </xf>
    <xf numFmtId="0" fontId="18" fillId="2" borderId="3" xfId="6" applyFont="1" applyFill="1" applyBorder="1" applyAlignment="1" applyProtection="1">
      <alignment horizontal="center"/>
    </xf>
    <xf numFmtId="0" fontId="34" fillId="0" borderId="2" xfId="6" applyFont="1" applyFill="1" applyBorder="1" applyAlignment="1" applyProtection="1">
      <alignment horizontal="center" vertical="center" wrapText="1"/>
    </xf>
    <xf numFmtId="0" fontId="34" fillId="0" borderId="3" xfId="6" applyFont="1" applyFill="1" applyBorder="1" applyAlignment="1" applyProtection="1">
      <alignment horizontal="center" vertical="center" wrapText="1"/>
    </xf>
    <xf numFmtId="0" fontId="6" fillId="7" borderId="2" xfId="6" applyFont="1" applyFill="1" applyBorder="1" applyAlignment="1" applyProtection="1">
      <alignment horizontal="center" vertical="center" wrapText="1"/>
    </xf>
    <xf numFmtId="0" fontId="6" fillId="7" borderId="3" xfId="6" applyFont="1" applyFill="1" applyBorder="1" applyAlignment="1" applyProtection="1">
      <alignment horizontal="center" vertical="center" wrapText="1"/>
    </xf>
    <xf numFmtId="0" fontId="32" fillId="8" borderId="14" xfId="0" applyFont="1" applyFill="1" applyBorder="1" applyAlignment="1" applyProtection="1">
      <alignment horizontal="center" vertical="center" wrapText="1"/>
    </xf>
    <xf numFmtId="0" fontId="0" fillId="2" borderId="0" xfId="0" applyFill="1" applyProtection="1">
      <protection locked="0"/>
    </xf>
    <xf numFmtId="166" fontId="0" fillId="2" borderId="0" xfId="0" applyNumberFormat="1" applyFill="1" applyProtection="1">
      <protection locked="0"/>
    </xf>
    <xf numFmtId="0" fontId="34" fillId="2" borderId="0" xfId="0" applyFont="1" applyFill="1" applyProtection="1">
      <protection locked="0"/>
    </xf>
    <xf numFmtId="0" fontId="35" fillId="2" borderId="0" xfId="0" applyFont="1" applyFill="1" applyProtection="1">
      <protection locked="0"/>
    </xf>
    <xf numFmtId="166" fontId="0" fillId="2" borderId="0" xfId="0" applyNumberFormat="1" applyFill="1" applyProtection="1"/>
    <xf numFmtId="0" fontId="0" fillId="2" borderId="0" xfId="0" applyFill="1" applyAlignment="1" applyProtection="1">
      <alignment vertical="center"/>
    </xf>
    <xf numFmtId="0" fontId="3" fillId="2" borderId="15" xfId="0" applyFont="1" applyFill="1" applyBorder="1" applyAlignment="1" applyProtection="1"/>
    <xf numFmtId="0" fontId="3" fillId="2" borderId="16" xfId="0" applyFont="1" applyFill="1" applyBorder="1" applyAlignment="1" applyProtection="1"/>
    <xf numFmtId="0" fontId="3" fillId="2" borderId="17" xfId="0" applyFont="1" applyFill="1" applyBorder="1" applyAlignment="1" applyProtection="1"/>
    <xf numFmtId="0" fontId="3" fillId="3" borderId="15" xfId="0" applyFont="1" applyFill="1" applyBorder="1" applyAlignment="1" applyProtection="1">
      <alignment vertical="center" wrapText="1"/>
    </xf>
    <xf numFmtId="0" fontId="0" fillId="2" borderId="0" xfId="0" applyFill="1" applyAlignment="1" applyProtection="1">
      <alignment wrapText="1"/>
    </xf>
    <xf numFmtId="0" fontId="5" fillId="2" borderId="0" xfId="0" applyFont="1" applyFill="1" applyProtection="1"/>
    <xf numFmtId="0" fontId="34" fillId="2" borderId="0" xfId="0" applyFont="1" applyFill="1" applyProtection="1"/>
    <xf numFmtId="0" fontId="35" fillId="2" borderId="0" xfId="0" applyFont="1" applyFill="1" applyProtection="1"/>
    <xf numFmtId="0" fontId="32" fillId="2" borderId="0" xfId="0" applyFont="1" applyFill="1" applyProtection="1"/>
    <xf numFmtId="0" fontId="32" fillId="9" borderId="0" xfId="0" applyFont="1" applyFill="1" applyBorder="1" applyProtection="1"/>
    <xf numFmtId="0" fontId="35" fillId="2" borderId="0" xfId="0" applyFont="1" applyFill="1" applyAlignment="1" applyProtection="1">
      <alignment vertical="center" wrapText="1"/>
    </xf>
    <xf numFmtId="0" fontId="35" fillId="2" borderId="0" xfId="0" applyFont="1" applyFill="1" applyAlignment="1" applyProtection="1">
      <alignment horizontal="center" vertical="center" wrapText="1"/>
    </xf>
    <xf numFmtId="0" fontId="1" fillId="2" borderId="0" xfId="0" applyFont="1" applyFill="1" applyAlignment="1" applyProtection="1">
      <alignment vertical="center" wrapText="1"/>
    </xf>
    <xf numFmtId="0" fontId="2" fillId="2" borderId="4" xfId="0" applyFont="1" applyFill="1" applyBorder="1" applyAlignment="1" applyProtection="1">
      <alignment horizontal="center" vertical="center"/>
    </xf>
    <xf numFmtId="0" fontId="3" fillId="3" borderId="4" xfId="6" applyFont="1" applyFill="1" applyBorder="1" applyAlignment="1" applyProtection="1">
      <alignment wrapText="1"/>
    </xf>
    <xf numFmtId="0" fontId="6" fillId="2" borderId="18" xfId="0" applyFont="1" applyFill="1" applyBorder="1" applyAlignment="1" applyProtection="1">
      <alignment horizontal="justify" vertical="center" wrapText="1"/>
    </xf>
    <xf numFmtId="0" fontId="2" fillId="2" borderId="7" xfId="0" applyFont="1" applyFill="1" applyBorder="1" applyAlignment="1" applyProtection="1">
      <alignment horizontal="center"/>
    </xf>
    <xf numFmtId="0" fontId="3" fillId="3" borderId="4" xfId="6" applyFont="1" applyFill="1" applyBorder="1" applyAlignment="1" applyProtection="1">
      <alignment vertical="center"/>
    </xf>
    <xf numFmtId="0" fontId="3" fillId="3" borderId="4" xfId="0" applyFont="1" applyFill="1" applyBorder="1" applyAlignment="1" applyProtection="1">
      <alignment vertical="center"/>
    </xf>
    <xf numFmtId="0" fontId="6" fillId="2" borderId="18" xfId="0" applyFont="1" applyFill="1" applyBorder="1" applyAlignment="1" applyProtection="1">
      <alignment vertical="center" wrapText="1"/>
    </xf>
    <xf numFmtId="0" fontId="6" fillId="2" borderId="7" xfId="0" applyFont="1" applyFill="1" applyBorder="1" applyAlignment="1" applyProtection="1">
      <alignment horizontal="left" vertical="center" wrapText="1"/>
    </xf>
    <xf numFmtId="0" fontId="3" fillId="2" borderId="8" xfId="0" applyFont="1" applyFill="1" applyBorder="1" applyAlignment="1" applyProtection="1">
      <alignment horizontal="center"/>
    </xf>
    <xf numFmtId="0" fontId="15" fillId="2" borderId="0" xfId="0" applyFont="1" applyFill="1" applyAlignment="1" applyProtection="1">
      <alignment vertical="center" wrapText="1"/>
    </xf>
    <xf numFmtId="0" fontId="6" fillId="2" borderId="0" xfId="0" applyFont="1" applyFill="1" applyAlignment="1" applyProtection="1">
      <alignment vertical="center" wrapText="1"/>
    </xf>
    <xf numFmtId="0" fontId="0" fillId="0" borderId="0" xfId="0" applyBorder="1" applyAlignment="1" applyProtection="1">
      <alignment horizontal="center" vertical="center" wrapText="1"/>
    </xf>
    <xf numFmtId="0" fontId="6" fillId="2" borderId="7" xfId="0" applyFont="1" applyFill="1" applyBorder="1" applyAlignment="1" applyProtection="1">
      <alignment horizontal="justify" vertical="center" wrapText="1"/>
    </xf>
    <xf numFmtId="0" fontId="2" fillId="2" borderId="2" xfId="6" applyFont="1" applyFill="1" applyBorder="1" applyProtection="1"/>
    <xf numFmtId="0" fontId="2" fillId="2" borderId="3" xfId="6" applyFont="1" applyFill="1" applyBorder="1" applyProtection="1"/>
    <xf numFmtId="0" fontId="3" fillId="2" borderId="19" xfId="0" applyFont="1" applyFill="1" applyBorder="1" applyAlignment="1" applyProtection="1"/>
    <xf numFmtId="0" fontId="3" fillId="2" borderId="20" xfId="0" applyFont="1" applyFill="1" applyBorder="1" applyAlignment="1" applyProtection="1"/>
    <xf numFmtId="0" fontId="2" fillId="0" borderId="3" xfId="6" applyFont="1" applyFill="1" applyBorder="1" applyAlignment="1" applyProtection="1">
      <alignment horizontal="center"/>
    </xf>
    <xf numFmtId="0" fontId="16" fillId="2" borderId="0" xfId="0" applyFont="1" applyFill="1" applyAlignment="1" applyProtection="1">
      <alignment vertical="center" wrapText="1"/>
    </xf>
    <xf numFmtId="164" fontId="0" fillId="2" borderId="0" xfId="3" applyFont="1" applyFill="1" applyProtection="1"/>
    <xf numFmtId="0" fontId="3" fillId="3" borderId="9" xfId="0" applyFont="1" applyFill="1" applyBorder="1" applyAlignment="1" applyProtection="1">
      <alignment horizontal="center"/>
    </xf>
    <xf numFmtId="0" fontId="6" fillId="2" borderId="6" xfId="0" applyFont="1" applyFill="1" applyBorder="1" applyAlignment="1" applyProtection="1">
      <alignment vertical="center" wrapText="1"/>
    </xf>
    <xf numFmtId="0" fontId="0" fillId="0" borderId="0" xfId="0" applyFill="1" applyBorder="1" applyAlignment="1" applyProtection="1">
      <alignment horizontal="center" vertical="center" wrapText="1"/>
      <protection locked="0"/>
    </xf>
    <xf numFmtId="9" fontId="2" fillId="0" borderId="0" xfId="0" applyNumberFormat="1" applyFont="1" applyFill="1" applyBorder="1" applyAlignment="1" applyProtection="1">
      <alignment horizontal="center" vertical="center" wrapText="1"/>
    </xf>
    <xf numFmtId="0" fontId="6" fillId="9" borderId="0" xfId="6" applyFill="1"/>
    <xf numFmtId="0" fontId="6" fillId="0" borderId="0" xfId="6"/>
    <xf numFmtId="0" fontId="35" fillId="9" borderId="0" xfId="6" applyFont="1" applyFill="1"/>
    <xf numFmtId="0" fontId="32" fillId="9" borderId="0" xfId="6" applyFont="1" applyFill="1"/>
    <xf numFmtId="0" fontId="35" fillId="9" borderId="0" xfId="6" applyFont="1" applyFill="1" applyAlignment="1">
      <alignment vertical="center" wrapText="1"/>
    </xf>
    <xf numFmtId="0" fontId="35" fillId="9" borderId="0" xfId="6" applyFont="1" applyFill="1" applyAlignment="1">
      <alignment horizontal="center" vertical="center" wrapText="1"/>
    </xf>
    <xf numFmtId="0" fontId="32" fillId="9" borderId="0" xfId="6" applyFont="1" applyFill="1" applyAlignment="1">
      <alignment horizontal="center" vertical="center" wrapText="1"/>
    </xf>
    <xf numFmtId="0" fontId="6" fillId="2" borderId="0" xfId="6" applyFill="1" applyAlignment="1">
      <alignment vertical="center" wrapText="1"/>
    </xf>
    <xf numFmtId="0" fontId="11" fillId="0" borderId="0" xfId="6" applyFont="1" applyAlignment="1">
      <alignment vertical="center"/>
    </xf>
    <xf numFmtId="0" fontId="6" fillId="0" borderId="0" xfId="6" applyAlignment="1">
      <alignment vertical="center"/>
    </xf>
    <xf numFmtId="0" fontId="9" fillId="0" borderId="0" xfId="6" applyFont="1" applyAlignment="1">
      <alignment vertical="center"/>
    </xf>
    <xf numFmtId="0" fontId="9" fillId="0" borderId="0" xfId="6" applyFont="1"/>
    <xf numFmtId="0" fontId="11" fillId="0" borderId="0" xfId="6" applyFont="1"/>
    <xf numFmtId="3" fontId="6" fillId="0" borderId="0" xfId="6" applyNumberFormat="1"/>
    <xf numFmtId="0" fontId="26" fillId="0" borderId="0" xfId="6" applyFont="1"/>
    <xf numFmtId="167" fontId="6" fillId="0" borderId="0" xfId="6" applyNumberFormat="1"/>
    <xf numFmtId="167" fontId="11" fillId="0" borderId="0" xfId="6" applyNumberFormat="1" applyFont="1"/>
    <xf numFmtId="0" fontId="2" fillId="0" borderId="0" xfId="6" applyFont="1"/>
    <xf numFmtId="0" fontId="6" fillId="0" borderId="0" xfId="6" applyAlignment="1">
      <alignment horizontal="center" vertical="center"/>
    </xf>
    <xf numFmtId="0" fontId="2" fillId="0" borderId="0" xfId="6" applyFont="1" applyAlignment="1">
      <alignment horizontal="right"/>
    </xf>
    <xf numFmtId="0" fontId="2" fillId="0" borderId="0" xfId="6" applyFont="1" applyAlignment="1">
      <alignment vertical="center" wrapText="1"/>
    </xf>
    <xf numFmtId="0" fontId="6" fillId="0" borderId="0" xfId="6" applyAlignment="1">
      <alignment horizontal="center"/>
    </xf>
    <xf numFmtId="0" fontId="2" fillId="0" borderId="0" xfId="6" applyFont="1" applyAlignment="1">
      <alignment horizontal="center" vertical="center" wrapText="1"/>
    </xf>
    <xf numFmtId="0" fontId="24" fillId="0" borderId="0" xfId="6" applyFont="1" applyAlignment="1">
      <alignment vertical="center"/>
    </xf>
    <xf numFmtId="167" fontId="2" fillId="0" borderId="0" xfId="5" applyNumberFormat="1" applyFont="1" applyBorder="1" applyAlignment="1" applyProtection="1">
      <alignment horizontal="center" vertical="center" wrapText="1"/>
    </xf>
    <xf numFmtId="9" fontId="2" fillId="0" borderId="0" xfId="9" applyFont="1" applyBorder="1" applyAlignment="1" applyProtection="1">
      <alignment horizontal="center" vertical="center" wrapText="1"/>
    </xf>
    <xf numFmtId="167" fontId="2" fillId="0" borderId="0" xfId="5" applyNumberFormat="1" applyFont="1" applyProtection="1"/>
    <xf numFmtId="167" fontId="2" fillId="0" borderId="0" xfId="5" applyNumberFormat="1" applyFont="1" applyAlignment="1" applyProtection="1">
      <alignment horizontal="center"/>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165" fontId="2" fillId="10" borderId="3" xfId="9" applyNumberFormat="1" applyFont="1" applyFill="1" applyBorder="1" applyAlignment="1" applyProtection="1">
      <alignment horizontal="center"/>
    </xf>
    <xf numFmtId="0" fontId="2" fillId="11" borderId="15" xfId="0" applyFont="1" applyFill="1" applyBorder="1" applyAlignment="1" applyProtection="1">
      <alignment horizontal="center" vertical="center" wrapText="1"/>
    </xf>
    <xf numFmtId="0" fontId="3" fillId="3" borderId="15" xfId="0" applyFont="1" applyFill="1" applyBorder="1" applyAlignment="1" applyProtection="1">
      <alignment horizontal="center"/>
    </xf>
    <xf numFmtId="0" fontId="3" fillId="2" borderId="9" xfId="6" applyFont="1" applyFill="1" applyBorder="1" applyAlignment="1" applyProtection="1">
      <alignment horizontal="center"/>
    </xf>
    <xf numFmtId="0" fontId="3" fillId="2" borderId="5" xfId="6" applyFont="1" applyFill="1" applyBorder="1" applyAlignment="1" applyProtection="1">
      <alignment horizontal="center"/>
    </xf>
    <xf numFmtId="0" fontId="3" fillId="2" borderId="10" xfId="6" applyFont="1" applyFill="1" applyBorder="1" applyAlignment="1" applyProtection="1">
      <alignment horizontal="center"/>
    </xf>
    <xf numFmtId="0" fontId="36" fillId="8" borderId="14" xfId="0" applyFont="1" applyFill="1" applyBorder="1" applyAlignment="1" applyProtection="1">
      <alignment horizontal="center" vertical="center" wrapText="1"/>
    </xf>
    <xf numFmtId="0" fontId="32" fillId="8" borderId="1" xfId="0" applyFont="1" applyFill="1" applyBorder="1" applyAlignment="1" applyProtection="1">
      <alignment horizontal="center" vertical="center" wrapText="1"/>
    </xf>
    <xf numFmtId="0" fontId="32" fillId="8" borderId="3"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165" fontId="2" fillId="10" borderId="3" xfId="9" applyNumberFormat="1" applyFont="1" applyFill="1" applyBorder="1" applyAlignment="1" applyProtection="1">
      <alignment horizontal="center" vertical="center"/>
    </xf>
    <xf numFmtId="0" fontId="6" fillId="0" borderId="2" xfId="0" applyFont="1" applyBorder="1" applyAlignment="1" applyProtection="1">
      <alignment horizontal="center" vertical="center" wrapText="1"/>
    </xf>
    <xf numFmtId="0" fontId="6" fillId="0" borderId="21"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34" fillId="0" borderId="13"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14"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13" xfId="6" applyBorder="1" applyAlignment="1" applyProtection="1">
      <alignment horizontal="center" vertical="center" wrapText="1"/>
    </xf>
    <xf numFmtId="0" fontId="6" fillId="0" borderId="2" xfId="6"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9" borderId="0" xfId="6" applyFill="1" applyProtection="1"/>
    <xf numFmtId="0" fontId="2" fillId="4" borderId="15" xfId="6" applyFont="1" applyFill="1" applyBorder="1" applyAlignment="1" applyProtection="1">
      <alignment horizontal="center" wrapText="1"/>
    </xf>
    <xf numFmtId="0" fontId="6" fillId="2" borderId="4" xfId="6" applyFill="1" applyBorder="1" applyAlignment="1" applyProtection="1">
      <alignment horizontal="center"/>
    </xf>
    <xf numFmtId="0" fontId="3" fillId="3" borderId="9" xfId="6" applyFont="1" applyFill="1" applyBorder="1" applyAlignment="1" applyProtection="1">
      <alignment horizontal="center"/>
    </xf>
    <xf numFmtId="0" fontId="12" fillId="2" borderId="1" xfId="6" applyFont="1" applyFill="1" applyBorder="1" applyAlignment="1" applyProtection="1">
      <alignment vertical="center" wrapText="1"/>
    </xf>
    <xf numFmtId="0" fontId="3" fillId="2" borderId="0" xfId="6" applyFont="1" applyFill="1" applyAlignment="1" applyProtection="1">
      <alignment horizontal="center"/>
    </xf>
    <xf numFmtId="0" fontId="6" fillId="2" borderId="0" xfId="6" applyFont="1" applyFill="1" applyProtection="1"/>
    <xf numFmtId="0" fontId="2" fillId="2" borderId="6" xfId="6" applyFont="1" applyFill="1" applyBorder="1" applyAlignment="1" applyProtection="1">
      <alignment horizontal="left" vertical="center"/>
    </xf>
    <xf numFmtId="0" fontId="2" fillId="2" borderId="2" xfId="6" applyFont="1" applyFill="1" applyBorder="1" applyAlignment="1" applyProtection="1">
      <alignment horizontal="center" vertical="center"/>
    </xf>
    <xf numFmtId="0" fontId="2" fillId="2" borderId="11" xfId="6" applyFont="1" applyFill="1" applyBorder="1" applyAlignment="1" applyProtection="1">
      <alignment horizontal="center" vertical="center"/>
    </xf>
    <xf numFmtId="0" fontId="2" fillId="2" borderId="12" xfId="6" applyFont="1" applyFill="1" applyBorder="1" applyAlignment="1" applyProtection="1">
      <alignment horizontal="center" vertical="center"/>
    </xf>
    <xf numFmtId="0" fontId="2" fillId="2" borderId="22" xfId="6" applyFont="1" applyFill="1" applyBorder="1" applyAlignment="1" applyProtection="1">
      <alignment horizontal="left" vertical="center"/>
    </xf>
    <xf numFmtId="0" fontId="2" fillId="2" borderId="23" xfId="6" applyFont="1" applyFill="1" applyBorder="1" applyAlignment="1" applyProtection="1">
      <alignment horizontal="center" vertical="center"/>
    </xf>
    <xf numFmtId="9" fontId="2" fillId="2" borderId="23" xfId="6" applyNumberFormat="1" applyFont="1" applyFill="1" applyBorder="1" applyAlignment="1" applyProtection="1">
      <alignment horizontal="center" vertical="center"/>
    </xf>
    <xf numFmtId="9" fontId="2" fillId="2" borderId="24" xfId="6" applyNumberFormat="1" applyFont="1" applyFill="1" applyBorder="1" applyAlignment="1" applyProtection="1">
      <alignment horizontal="center" vertical="center"/>
    </xf>
    <xf numFmtId="9" fontId="2" fillId="2" borderId="25" xfId="6" applyNumberFormat="1" applyFont="1" applyFill="1" applyBorder="1" applyAlignment="1" applyProtection="1">
      <alignment horizontal="center" vertical="center"/>
    </xf>
    <xf numFmtId="0" fontId="2" fillId="2" borderId="8" xfId="6" applyFont="1" applyFill="1" applyBorder="1" applyAlignment="1" applyProtection="1">
      <alignment horizontal="left" vertical="center"/>
    </xf>
    <xf numFmtId="0" fontId="2" fillId="2" borderId="3" xfId="6" applyFont="1" applyFill="1" applyBorder="1" applyAlignment="1" applyProtection="1">
      <alignment horizontal="center" vertical="center"/>
    </xf>
    <xf numFmtId="0" fontId="3" fillId="2" borderId="15" xfId="6" applyFont="1" applyFill="1" applyBorder="1" applyProtection="1"/>
    <xf numFmtId="0" fontId="3" fillId="2" borderId="16" xfId="6" applyFont="1" applyFill="1" applyBorder="1" applyProtection="1"/>
    <xf numFmtId="9" fontId="3" fillId="2" borderId="16" xfId="6" applyNumberFormat="1" applyFont="1" applyFill="1" applyBorder="1" applyProtection="1"/>
    <xf numFmtId="0" fontId="6" fillId="0" borderId="0" xfId="6" applyProtection="1"/>
    <xf numFmtId="0" fontId="3" fillId="3" borderId="15" xfId="6" applyFont="1" applyFill="1" applyBorder="1" applyAlignment="1" applyProtection="1">
      <alignment vertical="center" wrapText="1"/>
    </xf>
    <xf numFmtId="0" fontId="23" fillId="0" borderId="24" xfId="6" applyFont="1" applyBorder="1" applyAlignment="1" applyProtection="1">
      <alignment vertical="center"/>
    </xf>
    <xf numFmtId="0" fontId="6" fillId="9" borderId="0" xfId="6" applyFill="1" applyAlignment="1" applyProtection="1">
      <alignment horizontal="center" vertical="center"/>
    </xf>
    <xf numFmtId="0" fontId="9" fillId="9" borderId="0" xfId="6" applyFont="1" applyFill="1" applyAlignment="1" applyProtection="1">
      <alignment horizontal="center"/>
    </xf>
    <xf numFmtId="0" fontId="6" fillId="9" borderId="0" xfId="6" applyFill="1" applyAlignment="1" applyProtection="1">
      <alignment horizontal="left"/>
    </xf>
    <xf numFmtId="0" fontId="2" fillId="9" borderId="0" xfId="6" applyFont="1" applyFill="1" applyProtection="1"/>
    <xf numFmtId="9" fontId="32" fillId="9" borderId="0" xfId="6" applyNumberFormat="1" applyFont="1" applyFill="1" applyProtection="1"/>
    <xf numFmtId="0" fontId="32" fillId="8" borderId="14" xfId="6" applyFont="1" applyFill="1" applyBorder="1" applyAlignment="1" applyProtection="1">
      <alignment horizontal="center" vertical="center" wrapText="1"/>
    </xf>
    <xf numFmtId="0" fontId="6" fillId="0" borderId="0" xfId="6" applyAlignment="1" applyProtection="1">
      <alignment horizontal="center" vertical="center"/>
    </xf>
    <xf numFmtId="0" fontId="2" fillId="0" borderId="0" xfId="6" applyFont="1" applyProtection="1"/>
    <xf numFmtId="0" fontId="34" fillId="12" borderId="2"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center" vertical="center" wrapText="1"/>
    </xf>
    <xf numFmtId="0" fontId="34" fillId="12" borderId="14" xfId="0" applyFont="1" applyFill="1" applyBorder="1" applyAlignment="1" applyProtection="1">
      <alignment horizontal="center" vertical="center" wrapText="1"/>
      <protection locked="0"/>
    </xf>
    <xf numFmtId="0" fontId="6" fillId="12" borderId="21" xfId="0" applyFont="1" applyFill="1" applyBorder="1" applyAlignment="1" applyProtection="1">
      <alignment horizontal="center" vertical="center" wrapText="1"/>
      <protection locked="0"/>
    </xf>
    <xf numFmtId="0" fontId="6" fillId="12" borderId="21"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1" fillId="0" borderId="21" xfId="0" applyFont="1" applyBorder="1" applyAlignment="1" applyProtection="1">
      <alignment horizontal="center" vertical="center" wrapText="1"/>
      <protection locked="0"/>
    </xf>
    <xf numFmtId="0" fontId="32" fillId="9" borderId="0" xfId="0" applyFont="1" applyFill="1" applyAlignment="1" applyProtection="1">
      <alignment horizontal="left" vertical="center"/>
      <protection locked="0"/>
    </xf>
    <xf numFmtId="0" fontId="32" fillId="9" borderId="0" xfId="0" applyFont="1" applyFill="1" applyAlignment="1" applyProtection="1">
      <alignment horizontal="left" vertical="center" wrapText="1"/>
      <protection locked="0"/>
    </xf>
    <xf numFmtId="0" fontId="6" fillId="0" borderId="21" xfId="6" applyBorder="1" applyAlignment="1" applyProtection="1">
      <alignment horizontal="center" vertical="center" wrapText="1"/>
    </xf>
    <xf numFmtId="0" fontId="1" fillId="2" borderId="7" xfId="0" applyFont="1" applyFill="1" applyBorder="1" applyAlignment="1" applyProtection="1">
      <alignment vertical="center" wrapText="1"/>
    </xf>
    <xf numFmtId="0" fontId="1" fillId="0" borderId="0" xfId="0" applyFont="1" applyFill="1" applyBorder="1" applyAlignment="1" applyProtection="1">
      <alignment horizontal="center" vertical="center" wrapText="1"/>
    </xf>
    <xf numFmtId="0" fontId="37" fillId="0" borderId="0" xfId="6" applyFont="1" applyFill="1" applyBorder="1" applyAlignment="1" applyProtection="1">
      <alignment horizontal="center" vertical="center" wrapText="1"/>
    </xf>
    <xf numFmtId="0" fontId="1" fillId="0" borderId="0" xfId="5" applyNumberFormat="1" applyFont="1" applyFill="1" applyBorder="1" applyAlignment="1" applyProtection="1">
      <alignment horizontal="center" vertical="center" wrapText="1"/>
      <protection locked="0"/>
    </xf>
    <xf numFmtId="10" fontId="2" fillId="0" borderId="0" xfId="0" applyNumberFormat="1" applyFont="1" applyFill="1" applyBorder="1" applyAlignment="1" applyProtection="1">
      <alignment vertical="center" wrapText="1"/>
    </xf>
    <xf numFmtId="0" fontId="2" fillId="0" borderId="0" xfId="6" applyFont="1" applyFill="1" applyBorder="1" applyAlignment="1" applyProtection="1">
      <alignment vertical="center" wrapText="1"/>
    </xf>
    <xf numFmtId="0" fontId="1" fillId="0" borderId="0" xfId="6" applyFont="1" applyFill="1" applyBorder="1" applyAlignment="1" applyProtection="1">
      <alignment vertical="center" wrapText="1"/>
      <protection locked="0"/>
    </xf>
    <xf numFmtId="0" fontId="6" fillId="0" borderId="0" xfId="6" applyFill="1" applyBorder="1" applyAlignment="1" applyProtection="1">
      <alignment vertical="center" wrapText="1"/>
      <protection locked="0"/>
    </xf>
    <xf numFmtId="0" fontId="0" fillId="0" borderId="0" xfId="0" applyFill="1" applyBorder="1" applyAlignment="1" applyProtection="1">
      <alignment vertical="center" wrapText="1"/>
    </xf>
    <xf numFmtId="0" fontId="21" fillId="7" borderId="1" xfId="6" applyFont="1" applyFill="1" applyBorder="1" applyAlignment="1" applyProtection="1">
      <alignment horizontal="center" vertical="center" wrapText="1"/>
    </xf>
    <xf numFmtId="0" fontId="1" fillId="0" borderId="1" xfId="0" applyNumberFormat="1"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37" fillId="0" borderId="1" xfId="6" applyFont="1" applyBorder="1" applyAlignment="1" applyProtection="1">
      <alignment horizontal="center" vertical="center" wrapText="1"/>
    </xf>
    <xf numFmtId="0" fontId="1" fillId="0" borderId="1" xfId="5" applyNumberFormat="1"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2" xfId="5" applyNumberFormat="1" applyFont="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xf>
    <xf numFmtId="0" fontId="7" fillId="3" borderId="5" xfId="0" applyFont="1" applyFill="1" applyBorder="1" applyAlignment="1" applyProtection="1">
      <alignment horizontal="center" vertical="center" wrapText="1"/>
    </xf>
    <xf numFmtId="0" fontId="7" fillId="3" borderId="10" xfId="0" applyFont="1" applyFill="1" applyBorder="1" applyAlignment="1" applyProtection="1">
      <alignment horizontal="center" vertical="center" wrapText="1"/>
    </xf>
    <xf numFmtId="0" fontId="7" fillId="3" borderId="19" xfId="0" applyFont="1" applyFill="1" applyBorder="1" applyAlignment="1" applyProtection="1">
      <alignment horizontal="center" vertical="center" wrapText="1"/>
    </xf>
    <xf numFmtId="0" fontId="7" fillId="3" borderId="20" xfId="0" applyFont="1" applyFill="1" applyBorder="1" applyAlignment="1" applyProtection="1">
      <alignment horizontal="center" vertical="center" wrapText="1"/>
    </xf>
    <xf numFmtId="0" fontId="7" fillId="3" borderId="28" xfId="0" applyFont="1" applyFill="1" applyBorder="1" applyAlignment="1" applyProtection="1">
      <alignment horizontal="center" vertical="center" wrapText="1"/>
    </xf>
    <xf numFmtId="0" fontId="3" fillId="2" borderId="0" xfId="0" applyFont="1" applyFill="1" applyAlignment="1" applyProtection="1">
      <alignment horizontal="center" vertical="center" wrapText="1"/>
    </xf>
    <xf numFmtId="0" fontId="2" fillId="0" borderId="15" xfId="6" applyFont="1" applyFill="1" applyBorder="1" applyAlignment="1" applyProtection="1">
      <alignment horizontal="center" vertical="distributed"/>
      <protection locked="0"/>
    </xf>
    <xf numFmtId="0" fontId="2" fillId="0" borderId="16" xfId="6" applyFont="1" applyFill="1" applyBorder="1" applyAlignment="1" applyProtection="1">
      <alignment horizontal="center" vertical="distributed"/>
      <protection locked="0"/>
    </xf>
    <xf numFmtId="0" fontId="2" fillId="0" borderId="17" xfId="6" applyFont="1" applyFill="1" applyBorder="1" applyAlignment="1" applyProtection="1">
      <alignment horizontal="center" vertical="distributed"/>
      <protection locked="0"/>
    </xf>
    <xf numFmtId="0" fontId="3" fillId="3" borderId="15" xfId="6" applyFont="1" applyFill="1" applyBorder="1" applyAlignment="1" applyProtection="1">
      <alignment horizontal="center" vertical="distributed"/>
    </xf>
    <xf numFmtId="0" fontId="3" fillId="3" borderId="16" xfId="6" applyFont="1" applyFill="1" applyBorder="1" applyAlignment="1" applyProtection="1">
      <alignment horizontal="center" vertical="distributed"/>
    </xf>
    <xf numFmtId="0" fontId="6" fillId="0" borderId="15"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2" borderId="26" xfId="6" applyFont="1" applyFill="1" applyBorder="1" applyAlignment="1" applyProtection="1">
      <alignment horizontal="center"/>
    </xf>
    <xf numFmtId="0" fontId="6" fillId="2" borderId="0" xfId="6" applyFont="1" applyFill="1" applyBorder="1" applyAlignment="1" applyProtection="1">
      <alignment horizontal="center"/>
    </xf>
    <xf numFmtId="0" fontId="6" fillId="2" borderId="27" xfId="6" applyFont="1" applyFill="1" applyBorder="1" applyAlignment="1" applyProtection="1">
      <alignment horizontal="center"/>
    </xf>
    <xf numFmtId="0" fontId="22" fillId="0" borderId="44" xfId="0" applyFont="1" applyFill="1" applyBorder="1" applyAlignment="1" applyProtection="1">
      <alignment horizontal="center" vertical="center"/>
    </xf>
    <xf numFmtId="0" fontId="22" fillId="0" borderId="45" xfId="0" applyFont="1" applyFill="1" applyBorder="1" applyAlignment="1" applyProtection="1">
      <alignment horizontal="center" vertical="center"/>
    </xf>
    <xf numFmtId="0" fontId="22" fillId="0" borderId="46"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0" borderId="2" xfId="0" applyFont="1" applyFill="1" applyBorder="1" applyAlignment="1" applyProtection="1">
      <alignment horizontal="center" vertical="center"/>
    </xf>
    <xf numFmtId="0" fontId="20" fillId="0" borderId="12" xfId="0" applyFont="1" applyFill="1" applyBorder="1" applyAlignment="1" applyProtection="1">
      <alignment horizontal="center" vertical="center"/>
    </xf>
    <xf numFmtId="0" fontId="17" fillId="0" borderId="47" xfId="0" applyFont="1" applyFill="1" applyBorder="1" applyAlignment="1" applyProtection="1">
      <alignment vertical="center"/>
    </xf>
    <xf numFmtId="0" fontId="17" fillId="0" borderId="2" xfId="0" applyFont="1" applyFill="1" applyBorder="1" applyAlignment="1" applyProtection="1">
      <alignment vertical="center"/>
    </xf>
    <xf numFmtId="0" fontId="17" fillId="0" borderId="12" xfId="0" applyFont="1" applyFill="1" applyBorder="1" applyAlignment="1" applyProtection="1">
      <alignment vertical="center"/>
    </xf>
    <xf numFmtId="0" fontId="20" fillId="0" borderId="7" xfId="0"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20" fillId="0" borderId="39" xfId="0" applyFont="1" applyFill="1" applyBorder="1" applyAlignment="1" applyProtection="1">
      <alignment horizontal="center" vertical="center"/>
    </xf>
    <xf numFmtId="0" fontId="17" fillId="0" borderId="48" xfId="0" applyFont="1" applyFill="1" applyBorder="1" applyAlignment="1" applyProtection="1">
      <alignment vertical="center"/>
    </xf>
    <xf numFmtId="0" fontId="17" fillId="0" borderId="1" xfId="0" applyFont="1" applyFill="1" applyBorder="1" applyAlignment="1" applyProtection="1">
      <alignment vertical="center"/>
    </xf>
    <xf numFmtId="0" fontId="17" fillId="0" borderId="39" xfId="0" applyFont="1" applyFill="1" applyBorder="1" applyAlignment="1" applyProtection="1">
      <alignment vertical="center"/>
    </xf>
    <xf numFmtId="0" fontId="20" fillId="0" borderId="8"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38" xfId="0" applyFont="1" applyFill="1" applyBorder="1" applyAlignment="1" applyProtection="1">
      <alignment horizontal="center" vertical="center"/>
    </xf>
    <xf numFmtId="0" fontId="17" fillId="0" borderId="49" xfId="0" applyFont="1" applyFill="1" applyBorder="1" applyAlignment="1" applyProtection="1">
      <alignment vertical="center"/>
    </xf>
    <xf numFmtId="0" fontId="17" fillId="0" borderId="3" xfId="0" applyFont="1" applyFill="1" applyBorder="1" applyAlignment="1" applyProtection="1">
      <alignment vertical="center"/>
    </xf>
    <xf numFmtId="0" fontId="17" fillId="0" borderId="38" xfId="0" applyFont="1" applyFill="1" applyBorder="1" applyAlignment="1" applyProtection="1">
      <alignment vertical="center"/>
    </xf>
    <xf numFmtId="0" fontId="3" fillId="2" borderId="15" xfId="6" applyFont="1" applyFill="1" applyBorder="1" applyAlignment="1" applyProtection="1">
      <alignment horizontal="center" vertical="center"/>
    </xf>
    <xf numFmtId="0" fontId="3" fillId="2" borderId="16" xfId="6" applyFont="1" applyFill="1" applyBorder="1" applyAlignment="1" applyProtection="1">
      <alignment horizontal="center" vertical="center"/>
    </xf>
    <xf numFmtId="0" fontId="3" fillId="2" borderId="17" xfId="6"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xf>
    <xf numFmtId="0" fontId="3" fillId="3" borderId="15" xfId="0" applyFont="1" applyFill="1" applyBorder="1" applyAlignment="1" applyProtection="1">
      <alignment horizontal="center"/>
    </xf>
    <xf numFmtId="0" fontId="3" fillId="3" borderId="16" xfId="0" applyFont="1" applyFill="1" applyBorder="1" applyAlignment="1" applyProtection="1">
      <alignment horizontal="center"/>
    </xf>
    <xf numFmtId="0" fontId="3" fillId="3" borderId="17" xfId="0" applyFont="1" applyFill="1" applyBorder="1" applyAlignment="1" applyProtection="1">
      <alignment horizontal="center"/>
    </xf>
    <xf numFmtId="0" fontId="3" fillId="0" borderId="15" xfId="0" applyFont="1" applyFill="1" applyBorder="1" applyAlignment="1" applyProtection="1">
      <alignment horizontal="center"/>
    </xf>
    <xf numFmtId="0" fontId="3" fillId="0" borderId="16" xfId="0" applyFont="1" applyFill="1" applyBorder="1" applyAlignment="1" applyProtection="1">
      <alignment horizontal="center"/>
    </xf>
    <xf numFmtId="0" fontId="3" fillId="0" borderId="17" xfId="0" applyFont="1" applyFill="1" applyBorder="1" applyAlignment="1" applyProtection="1">
      <alignment horizontal="center"/>
    </xf>
    <xf numFmtId="0" fontId="19" fillId="2" borderId="15" xfId="6" applyFont="1" applyFill="1" applyBorder="1" applyAlignment="1" applyProtection="1">
      <alignment horizontal="center" vertical="center" wrapText="1"/>
    </xf>
    <xf numFmtId="0" fontId="19" fillId="2" borderId="16" xfId="6" applyFont="1" applyFill="1" applyBorder="1" applyAlignment="1" applyProtection="1">
      <alignment horizontal="center" vertical="center"/>
    </xf>
    <xf numFmtId="0" fontId="19" fillId="2" borderId="17" xfId="6" applyFont="1" applyFill="1" applyBorder="1" applyAlignment="1" applyProtection="1">
      <alignment horizontal="center" vertical="center"/>
    </xf>
    <xf numFmtId="0" fontId="2" fillId="2" borderId="15" xfId="6" applyFont="1" applyFill="1" applyBorder="1" applyAlignment="1" applyProtection="1">
      <alignment horizontal="center" vertical="center"/>
    </xf>
    <xf numFmtId="0" fontId="2" fillId="2" borderId="16" xfId="6" applyFont="1" applyFill="1" applyBorder="1" applyAlignment="1" applyProtection="1">
      <alignment horizontal="center" vertical="center"/>
    </xf>
    <xf numFmtId="0" fontId="2" fillId="2" borderId="17" xfId="6" applyFont="1" applyFill="1" applyBorder="1" applyAlignment="1" applyProtection="1">
      <alignment horizontal="center" vertical="center"/>
    </xf>
    <xf numFmtId="0" fontId="3" fillId="2" borderId="15" xfId="6" applyFont="1" applyFill="1" applyBorder="1" applyAlignment="1" applyProtection="1">
      <alignment horizontal="center"/>
    </xf>
    <xf numFmtId="0" fontId="3" fillId="2" borderId="16" xfId="6" applyFont="1" applyFill="1" applyBorder="1" applyAlignment="1" applyProtection="1">
      <alignment horizontal="center"/>
    </xf>
    <xf numFmtId="0" fontId="3" fillId="2" borderId="17" xfId="6" applyFont="1" applyFill="1" applyBorder="1" applyAlignment="1" applyProtection="1">
      <alignment horizontal="center"/>
    </xf>
    <xf numFmtId="0" fontId="2" fillId="0" borderId="15" xfId="6" applyFont="1" applyFill="1" applyBorder="1" applyAlignment="1" applyProtection="1">
      <alignment horizontal="center" vertical="center" wrapText="1"/>
    </xf>
    <xf numFmtId="0" fontId="2" fillId="0" borderId="16" xfId="6" applyFont="1" applyFill="1" applyBorder="1" applyAlignment="1" applyProtection="1">
      <alignment horizontal="center" vertical="center"/>
    </xf>
    <xf numFmtId="0" fontId="2" fillId="0" borderId="17" xfId="6" applyFont="1" applyFill="1" applyBorder="1" applyAlignment="1" applyProtection="1">
      <alignment horizontal="center" vertical="center"/>
    </xf>
    <xf numFmtId="0" fontId="2" fillId="2" borderId="16" xfId="6" applyFont="1" applyFill="1" applyBorder="1" applyAlignment="1" applyProtection="1">
      <alignment horizontal="center"/>
      <protection locked="0"/>
    </xf>
    <xf numFmtId="0" fontId="2" fillId="2" borderId="17" xfId="6" applyFont="1" applyFill="1" applyBorder="1" applyAlignment="1" applyProtection="1">
      <alignment horizontal="center"/>
      <protection locked="0"/>
    </xf>
    <xf numFmtId="0" fontId="3" fillId="2" borderId="9" xfId="6" applyFont="1" applyFill="1" applyBorder="1" applyAlignment="1" applyProtection="1">
      <alignment horizontal="center"/>
    </xf>
    <xf numFmtId="0" fontId="3" fillId="2" borderId="5" xfId="6" applyFont="1" applyFill="1" applyBorder="1" applyAlignment="1" applyProtection="1">
      <alignment horizontal="center"/>
    </xf>
    <xf numFmtId="0" fontId="3" fillId="2" borderId="10" xfId="6" applyFont="1" applyFill="1" applyBorder="1" applyAlignment="1" applyProtection="1">
      <alignment horizontal="center"/>
    </xf>
    <xf numFmtId="0" fontId="6" fillId="2" borderId="15" xfId="6" applyFont="1" applyFill="1" applyBorder="1" applyAlignment="1" applyProtection="1">
      <alignment horizontal="center" vertical="center"/>
    </xf>
    <xf numFmtId="0" fontId="6" fillId="2" borderId="16" xfId="6" applyFont="1" applyFill="1" applyBorder="1" applyAlignment="1" applyProtection="1">
      <alignment horizontal="center" vertical="center"/>
    </xf>
    <xf numFmtId="0" fontId="6" fillId="2" borderId="17" xfId="6" applyFont="1" applyFill="1" applyBorder="1" applyAlignment="1" applyProtection="1">
      <alignment horizontal="center" vertical="center"/>
    </xf>
    <xf numFmtId="0" fontId="6" fillId="0" borderId="15" xfId="6" applyFont="1" applyFill="1" applyBorder="1" applyAlignment="1" applyProtection="1">
      <alignment horizontal="center" vertical="center" wrapText="1"/>
    </xf>
    <xf numFmtId="0" fontId="6" fillId="0" borderId="16" xfId="6" applyFont="1" applyFill="1" applyBorder="1" applyAlignment="1" applyProtection="1">
      <alignment horizontal="center" vertical="center" wrapText="1"/>
    </xf>
    <xf numFmtId="0" fontId="6" fillId="0" borderId="17" xfId="6" applyFont="1" applyFill="1" applyBorder="1" applyAlignment="1" applyProtection="1">
      <alignment horizontal="center" vertical="center" wrapText="1"/>
    </xf>
    <xf numFmtId="0" fontId="22" fillId="0" borderId="15" xfId="6" applyFont="1" applyFill="1" applyBorder="1" applyAlignment="1" applyProtection="1">
      <alignment horizontal="justify" vertical="center" wrapText="1"/>
    </xf>
    <xf numFmtId="0" fontId="1" fillId="0" borderId="16" xfId="6" applyFont="1" applyFill="1" applyBorder="1" applyAlignment="1" applyProtection="1">
      <alignment horizontal="justify" vertical="center"/>
    </xf>
    <xf numFmtId="0" fontId="1" fillId="0" borderId="17" xfId="6" applyFont="1" applyFill="1" applyBorder="1" applyAlignment="1" applyProtection="1">
      <alignment horizontal="justify" vertical="center"/>
    </xf>
    <xf numFmtId="0" fontId="3" fillId="2" borderId="15" xfId="0" applyFont="1" applyFill="1" applyBorder="1" applyAlignment="1" applyProtection="1">
      <alignment horizontal="center"/>
    </xf>
    <xf numFmtId="0" fontId="3" fillId="2" borderId="16" xfId="0" applyFont="1" applyFill="1" applyBorder="1" applyAlignment="1" applyProtection="1">
      <alignment horizontal="center"/>
    </xf>
    <xf numFmtId="0" fontId="3" fillId="2" borderId="17" xfId="0" applyFont="1" applyFill="1" applyBorder="1" applyAlignment="1" applyProtection="1">
      <alignment horizontal="center"/>
    </xf>
    <xf numFmtId="9" fontId="2" fillId="2" borderId="15" xfId="0" applyNumberFormat="1"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3" fillId="0" borderId="26"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27" xfId="0" applyFont="1" applyFill="1" applyBorder="1" applyAlignment="1" applyProtection="1">
      <alignment horizontal="center"/>
    </xf>
    <xf numFmtId="0" fontId="2" fillId="2" borderId="15"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2" fillId="6" borderId="15" xfId="0" applyFont="1" applyFill="1" applyBorder="1" applyAlignment="1" applyProtection="1">
      <alignment horizontal="center" vertical="center" wrapText="1"/>
    </xf>
    <xf numFmtId="0" fontId="2" fillId="6" borderId="17" xfId="0" applyFont="1" applyFill="1" applyBorder="1" applyAlignment="1" applyProtection="1">
      <alignment horizontal="center" vertical="center" wrapText="1"/>
    </xf>
    <xf numFmtId="0" fontId="3" fillId="0" borderId="9" xfId="6" applyFont="1" applyFill="1" applyBorder="1" applyAlignment="1" applyProtection="1">
      <alignment horizontal="center"/>
    </xf>
    <xf numFmtId="0" fontId="3" fillId="0" borderId="5" xfId="6" applyFont="1" applyFill="1" applyBorder="1" applyAlignment="1" applyProtection="1">
      <alignment horizontal="center"/>
    </xf>
    <xf numFmtId="0" fontId="3" fillId="0" borderId="10" xfId="6" applyFont="1" applyFill="1" applyBorder="1" applyAlignment="1" applyProtection="1">
      <alignment horizontal="center"/>
    </xf>
    <xf numFmtId="0" fontId="34"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39" xfId="0" applyFont="1" applyFill="1" applyBorder="1" applyAlignment="1" applyProtection="1">
      <alignment horizontal="center" vertical="center" wrapText="1"/>
    </xf>
    <xf numFmtId="0" fontId="2" fillId="0" borderId="15" xfId="6" applyFont="1" applyFill="1" applyBorder="1" applyAlignment="1" applyProtection="1">
      <alignment horizontal="center" vertical="center"/>
    </xf>
    <xf numFmtId="0" fontId="3" fillId="3" borderId="40" xfId="0" applyFont="1" applyFill="1" applyBorder="1" applyAlignment="1" applyProtection="1">
      <alignment horizontal="center"/>
    </xf>
    <xf numFmtId="0" fontId="3" fillId="3" borderId="41" xfId="0" applyFont="1" applyFill="1" applyBorder="1" applyAlignment="1" applyProtection="1">
      <alignment horizontal="center"/>
    </xf>
    <xf numFmtId="0" fontId="3" fillId="3" borderId="42" xfId="0" applyFont="1" applyFill="1" applyBorder="1" applyAlignment="1" applyProtection="1">
      <alignment horizontal="center"/>
    </xf>
    <xf numFmtId="0" fontId="3" fillId="3" borderId="43" xfId="0" applyFont="1" applyFill="1" applyBorder="1" applyAlignment="1" applyProtection="1">
      <alignment horizontal="center"/>
    </xf>
    <xf numFmtId="0" fontId="3" fillId="3" borderId="2" xfId="0" applyFont="1" applyFill="1" applyBorder="1" applyAlignment="1" applyProtection="1">
      <alignment horizontal="center" vertical="center"/>
    </xf>
    <xf numFmtId="0" fontId="3" fillId="3" borderId="12" xfId="0" applyFont="1" applyFill="1" applyBorder="1" applyAlignment="1" applyProtection="1">
      <alignment horizontal="center" vertical="center"/>
    </xf>
    <xf numFmtId="0" fontId="3" fillId="3" borderId="29" xfId="6" applyFont="1" applyFill="1" applyBorder="1" applyAlignment="1" applyProtection="1">
      <alignment horizontal="left" vertical="center" wrapText="1"/>
    </xf>
    <xf numFmtId="0" fontId="3" fillId="3" borderId="31" xfId="6" applyFont="1" applyFill="1" applyBorder="1" applyAlignment="1" applyProtection="1">
      <alignment horizontal="left" vertical="center" wrapText="1"/>
    </xf>
    <xf numFmtId="0" fontId="2" fillId="2" borderId="3" xfId="0" applyFont="1" applyFill="1" applyBorder="1" applyAlignment="1" applyProtection="1">
      <alignment horizontal="center"/>
    </xf>
    <xf numFmtId="0" fontId="2" fillId="2" borderId="38" xfId="0" applyFont="1" applyFill="1" applyBorder="1" applyAlignment="1" applyProtection="1">
      <alignment horizontal="center"/>
    </xf>
    <xf numFmtId="0" fontId="6" fillId="2" borderId="1" xfId="0"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26"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0" fillId="2" borderId="27" xfId="0" applyFont="1" applyFill="1" applyBorder="1" applyAlignment="1" applyProtection="1">
      <alignment horizontal="center" vertical="center"/>
    </xf>
    <xf numFmtId="0" fontId="10" fillId="2" borderId="19"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0" fontId="10" fillId="2" borderId="28" xfId="0" applyFont="1" applyFill="1" applyBorder="1" applyAlignment="1" applyProtection="1">
      <alignment horizontal="center" vertical="center"/>
    </xf>
    <xf numFmtId="0" fontId="6" fillId="0" borderId="0" xfId="0" applyFont="1" applyFill="1" applyAlignment="1" applyProtection="1">
      <alignment horizontal="center"/>
    </xf>
    <xf numFmtId="0" fontId="2" fillId="2" borderId="15" xfId="6" applyFont="1" applyFill="1" applyBorder="1" applyAlignment="1" applyProtection="1">
      <alignment horizontal="center" vertical="center" wrapText="1"/>
    </xf>
    <xf numFmtId="0" fontId="2" fillId="0" borderId="16" xfId="6" applyFont="1" applyFill="1" applyBorder="1" applyAlignment="1" applyProtection="1">
      <alignment horizontal="center" vertical="center" wrapText="1"/>
      <protection locked="0"/>
    </xf>
    <xf numFmtId="0" fontId="2" fillId="0" borderId="17" xfId="6" applyFont="1" applyFill="1" applyBorder="1" applyAlignment="1" applyProtection="1">
      <alignment horizontal="center" vertical="center" wrapText="1"/>
      <protection locked="0"/>
    </xf>
    <xf numFmtId="0" fontId="3" fillId="3" borderId="29" xfId="0" applyFont="1" applyFill="1" applyBorder="1" applyAlignment="1" applyProtection="1">
      <alignment horizontal="left" vertical="center" wrapText="1"/>
    </xf>
    <xf numFmtId="0" fontId="3" fillId="3" borderId="30" xfId="0" applyFont="1" applyFill="1" applyBorder="1" applyAlignment="1" applyProtection="1">
      <alignment horizontal="left" vertical="center" wrapText="1"/>
    </xf>
    <xf numFmtId="0" fontId="3" fillId="3" borderId="31" xfId="0" applyFont="1" applyFill="1" applyBorder="1" applyAlignment="1" applyProtection="1">
      <alignment horizontal="left" vertical="center" wrapText="1"/>
    </xf>
    <xf numFmtId="0" fontId="2" fillId="2" borderId="9" xfId="6" applyFont="1" applyFill="1" applyBorder="1" applyAlignment="1" applyProtection="1">
      <alignment vertical="center" wrapText="1"/>
    </xf>
    <xf numFmtId="0" fontId="6" fillId="2" borderId="5" xfId="6" applyFont="1" applyFill="1" applyBorder="1" applyAlignment="1" applyProtection="1">
      <alignment vertical="center" wrapText="1"/>
    </xf>
    <xf numFmtId="0" fontId="6" fillId="2" borderId="10" xfId="6" applyFont="1" applyFill="1" applyBorder="1" applyAlignment="1" applyProtection="1">
      <alignment vertical="center" wrapText="1"/>
    </xf>
    <xf numFmtId="0" fontId="1" fillId="0" borderId="32" xfId="6" applyFont="1" applyFill="1" applyBorder="1" applyAlignment="1" applyProtection="1">
      <alignment horizontal="justify" vertical="top" wrapText="1"/>
      <protection locked="0"/>
    </xf>
    <xf numFmtId="0" fontId="6" fillId="0" borderId="33" xfId="6" applyFont="1" applyFill="1" applyBorder="1" applyAlignment="1" applyProtection="1">
      <alignment horizontal="justify" vertical="top" wrapText="1"/>
      <protection locked="0"/>
    </xf>
    <xf numFmtId="0" fontId="6" fillId="0" borderId="34" xfId="6" applyFont="1" applyFill="1" applyBorder="1" applyAlignment="1" applyProtection="1">
      <alignment horizontal="justify" vertical="top" wrapText="1"/>
      <protection locked="0"/>
    </xf>
    <xf numFmtId="0" fontId="2" fillId="2" borderId="35" xfId="6" applyFont="1" applyFill="1" applyBorder="1" applyAlignment="1" applyProtection="1">
      <alignment vertical="center" wrapText="1"/>
    </xf>
    <xf numFmtId="0" fontId="6" fillId="2" borderId="36" xfId="6" applyFont="1" applyFill="1" applyBorder="1" applyAlignment="1" applyProtection="1">
      <alignment vertical="center" wrapText="1"/>
    </xf>
    <xf numFmtId="0" fontId="6" fillId="2" borderId="37" xfId="6" applyFont="1" applyFill="1" applyBorder="1" applyAlignment="1" applyProtection="1">
      <alignment vertical="center" wrapText="1"/>
    </xf>
    <xf numFmtId="0" fontId="1" fillId="9" borderId="32" xfId="6" applyFont="1" applyFill="1" applyBorder="1" applyAlignment="1" applyProtection="1">
      <alignment horizontal="justify" vertical="center" wrapText="1"/>
      <protection locked="0"/>
    </xf>
    <xf numFmtId="0" fontId="6" fillId="9" borderId="33" xfId="6" applyFont="1" applyFill="1" applyBorder="1" applyAlignment="1" applyProtection="1">
      <alignment horizontal="justify" vertical="center" wrapText="1"/>
      <protection locked="0"/>
    </xf>
    <xf numFmtId="0" fontId="6" fillId="9" borderId="34" xfId="6" applyFont="1" applyFill="1" applyBorder="1" applyAlignment="1" applyProtection="1">
      <alignment horizontal="justify" vertical="center" wrapText="1"/>
      <protection locked="0"/>
    </xf>
    <xf numFmtId="0" fontId="6" fillId="0" borderId="40" xfId="0" applyFont="1" applyFill="1" applyBorder="1" applyAlignment="1" applyProtection="1">
      <alignment horizontal="center" vertical="center" wrapText="1"/>
    </xf>
    <xf numFmtId="0" fontId="6" fillId="0" borderId="52" xfId="0" applyFont="1" applyFill="1" applyBorder="1" applyAlignment="1" applyProtection="1">
      <alignment horizontal="center" vertical="center" wrapText="1"/>
    </xf>
    <xf numFmtId="0" fontId="1"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11"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0" borderId="48" xfId="0" applyFont="1" applyBorder="1" applyAlignment="1" applyProtection="1">
      <alignment horizontal="center" vertical="center"/>
    </xf>
    <xf numFmtId="0" fontId="6" fillId="0" borderId="1" xfId="0" applyFont="1" applyBorder="1" applyAlignment="1" applyProtection="1">
      <alignment horizontal="left" vertical="center"/>
    </xf>
    <xf numFmtId="0" fontId="0" fillId="0" borderId="1" xfId="0" applyBorder="1" applyAlignment="1" applyProtection="1">
      <alignment horizontal="left" vertical="center"/>
    </xf>
    <xf numFmtId="0" fontId="36" fillId="8" borderId="4" xfId="0" applyFont="1" applyFill="1" applyBorder="1" applyAlignment="1" applyProtection="1">
      <alignment horizontal="center" vertical="center" wrapText="1"/>
    </xf>
    <xf numFmtId="0" fontId="36" fillId="8" borderId="29" xfId="0" applyFont="1" applyFill="1" applyBorder="1" applyAlignment="1" applyProtection="1">
      <alignment horizontal="center" vertical="center" wrapText="1"/>
    </xf>
    <xf numFmtId="0" fontId="32" fillId="8" borderId="29" xfId="0" applyFont="1" applyFill="1" applyBorder="1" applyAlignment="1" applyProtection="1">
      <alignment horizontal="center" vertical="center" wrapText="1"/>
    </xf>
    <xf numFmtId="0" fontId="0" fillId="0" borderId="1" xfId="0" applyBorder="1" applyAlignment="1" applyProtection="1">
      <alignment horizontal="center" vertical="center"/>
    </xf>
    <xf numFmtId="0" fontId="34" fillId="0" borderId="6"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10" fontId="2" fillId="13" borderId="41" xfId="0" applyNumberFormat="1" applyFont="1" applyFill="1" applyBorder="1" applyAlignment="1" applyProtection="1">
      <alignment horizontal="center" vertical="center" wrapText="1"/>
    </xf>
    <xf numFmtId="10" fontId="2" fillId="13" borderId="21" xfId="0" applyNumberFormat="1" applyFont="1" applyFill="1" applyBorder="1" applyAlignment="1" applyProtection="1">
      <alignment horizontal="center" vertical="center" wrapText="1"/>
    </xf>
    <xf numFmtId="0" fontId="1" fillId="0" borderId="9" xfId="0" applyFont="1" applyBorder="1" applyAlignment="1" applyProtection="1">
      <alignment horizontal="justify" vertical="center" wrapText="1"/>
      <protection locked="0"/>
    </xf>
    <xf numFmtId="0" fontId="6" fillId="0" borderId="10" xfId="0" applyFont="1" applyBorder="1" applyAlignment="1" applyProtection="1">
      <alignment horizontal="justify" vertical="center" wrapText="1"/>
      <protection locked="0"/>
    </xf>
    <xf numFmtId="0" fontId="6" fillId="0" borderId="19" xfId="0" applyFont="1" applyBorder="1" applyAlignment="1" applyProtection="1">
      <alignment horizontal="justify" vertical="center" wrapText="1"/>
      <protection locked="0"/>
    </xf>
    <xf numFmtId="0" fontId="6" fillId="0" borderId="28" xfId="0" applyFont="1" applyBorder="1" applyAlignment="1" applyProtection="1">
      <alignment horizontal="justify" vertical="center" wrapText="1"/>
      <protection locked="0"/>
    </xf>
    <xf numFmtId="0" fontId="6" fillId="0" borderId="9" xfId="0" applyFont="1" applyBorder="1" applyAlignment="1" applyProtection="1">
      <alignment horizontal="left" vertical="center" wrapText="1"/>
    </xf>
    <xf numFmtId="0" fontId="6" fillId="0" borderId="10" xfId="0" applyFont="1" applyBorder="1" applyAlignment="1" applyProtection="1">
      <alignment horizontal="left" vertical="center" wrapText="1"/>
    </xf>
    <xf numFmtId="0" fontId="6" fillId="0" borderId="19" xfId="0" applyFont="1" applyBorder="1" applyAlignment="1" applyProtection="1">
      <alignment horizontal="left" vertical="center" wrapText="1"/>
    </xf>
    <xf numFmtId="0" fontId="6" fillId="0" borderId="28" xfId="0" applyFont="1" applyBorder="1" applyAlignment="1" applyProtection="1">
      <alignment horizontal="left" vertical="center" wrapText="1"/>
    </xf>
    <xf numFmtId="10" fontId="2" fillId="12" borderId="41" xfId="0" applyNumberFormat="1" applyFont="1" applyFill="1" applyBorder="1" applyAlignment="1" applyProtection="1">
      <alignment horizontal="center" vertical="center" wrapText="1"/>
    </xf>
    <xf numFmtId="10" fontId="2" fillId="12" borderId="21" xfId="0" applyNumberFormat="1" applyFont="1" applyFill="1" applyBorder="1" applyAlignment="1" applyProtection="1">
      <alignment horizontal="center" vertical="center" wrapText="1"/>
    </xf>
    <xf numFmtId="0" fontId="1" fillId="0" borderId="2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1" fillId="12" borderId="9" xfId="0" applyFont="1" applyFill="1" applyBorder="1" applyAlignment="1" applyProtection="1">
      <alignment horizontal="justify" vertical="top" wrapText="1"/>
      <protection locked="0"/>
    </xf>
    <xf numFmtId="0" fontId="6" fillId="12" borderId="10" xfId="0" applyFont="1" applyFill="1" applyBorder="1" applyAlignment="1" applyProtection="1">
      <alignment horizontal="justify" vertical="top" wrapText="1"/>
      <protection locked="0"/>
    </xf>
    <xf numFmtId="0" fontId="6" fillId="12" borderId="19" xfId="0" applyFont="1" applyFill="1" applyBorder="1" applyAlignment="1" applyProtection="1">
      <alignment horizontal="justify" vertical="top" wrapText="1"/>
      <protection locked="0"/>
    </xf>
    <xf numFmtId="0" fontId="6" fillId="12" borderId="28" xfId="0" applyFont="1" applyFill="1" applyBorder="1" applyAlignment="1" applyProtection="1">
      <alignment horizontal="justify" vertical="top" wrapText="1"/>
      <protection locked="0"/>
    </xf>
    <xf numFmtId="9" fontId="2" fillId="0" borderId="0" xfId="0" applyNumberFormat="1" applyFont="1" applyFill="1" applyBorder="1" applyAlignment="1" applyProtection="1">
      <alignment horizontal="center" vertical="center" wrapText="1"/>
    </xf>
    <xf numFmtId="0" fontId="34" fillId="0" borderId="18" xfId="0" applyFont="1" applyFill="1" applyBorder="1" applyAlignment="1" applyProtection="1">
      <alignment horizontal="center" vertical="center" wrapText="1"/>
    </xf>
    <xf numFmtId="0" fontId="2" fillId="0" borderId="9" xfId="0" applyFont="1" applyBorder="1" applyAlignment="1" applyProtection="1">
      <alignment horizontal="justify" vertical="center" wrapText="1"/>
      <protection locked="0"/>
    </xf>
    <xf numFmtId="0" fontId="1" fillId="0" borderId="6"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34" fillId="12" borderId="6" xfId="0" applyFont="1" applyFill="1" applyBorder="1" applyAlignment="1" applyProtection="1">
      <alignment horizontal="center" vertical="center" wrapText="1"/>
    </xf>
    <xf numFmtId="0" fontId="34" fillId="12" borderId="8" xfId="0" applyFont="1" applyFill="1" applyBorder="1" applyAlignment="1" applyProtection="1">
      <alignment horizontal="center" vertical="center" wrapText="1"/>
    </xf>
    <xf numFmtId="0" fontId="38" fillId="8" borderId="16" xfId="0" applyFont="1" applyFill="1" applyBorder="1" applyAlignment="1" applyProtection="1">
      <alignment horizontal="center" vertical="center" wrapText="1"/>
    </xf>
    <xf numFmtId="0" fontId="38" fillId="8" borderId="17" xfId="0" applyFont="1" applyFill="1" applyBorder="1" applyAlignment="1" applyProtection="1">
      <alignment horizontal="center" vertical="center" wrapText="1"/>
    </xf>
    <xf numFmtId="0" fontId="8" fillId="0" borderId="50" xfId="0" applyFont="1" applyBorder="1" applyAlignment="1" applyProtection="1">
      <alignment horizontal="center" vertical="center"/>
    </xf>
    <xf numFmtId="0" fontId="8" fillId="0" borderId="51" xfId="0" applyFont="1" applyBorder="1" applyAlignment="1" applyProtection="1">
      <alignment horizontal="center" vertical="center"/>
    </xf>
    <xf numFmtId="0" fontId="8" fillId="0" borderId="48" xfId="0" applyFont="1" applyBorder="1" applyAlignment="1" applyProtection="1">
      <alignment horizontal="center" vertical="center"/>
    </xf>
    <xf numFmtId="0" fontId="1" fillId="0" borderId="40" xfId="0" applyFont="1" applyFill="1" applyBorder="1" applyAlignment="1" applyProtection="1">
      <alignment horizontal="center" vertical="center" wrapText="1"/>
    </xf>
    <xf numFmtId="0" fontId="34" fillId="0" borderId="0" xfId="7" applyFont="1" applyBorder="1" applyAlignment="1">
      <alignment horizontal="justify" vertical="center" wrapText="1"/>
    </xf>
    <xf numFmtId="0" fontId="2" fillId="0" borderId="10" xfId="0" applyFont="1" applyBorder="1" applyAlignment="1" applyProtection="1">
      <alignment horizontal="justify" vertical="center" wrapText="1"/>
      <protection locked="0"/>
    </xf>
    <xf numFmtId="0" fontId="2" fillId="0" borderId="19" xfId="0" applyFont="1" applyBorder="1" applyAlignment="1" applyProtection="1">
      <alignment horizontal="justify" vertical="center" wrapText="1"/>
      <protection locked="0"/>
    </xf>
    <xf numFmtId="0" fontId="2" fillId="0" borderId="28" xfId="0" applyFont="1" applyBorder="1" applyAlignment="1" applyProtection="1">
      <alignment horizontal="justify" vertical="center" wrapText="1"/>
      <protection locked="0"/>
    </xf>
    <xf numFmtId="0" fontId="1" fillId="0" borderId="9" xfId="0" applyFont="1" applyBorder="1" applyAlignment="1" applyProtection="1">
      <alignment horizontal="justify" vertical="top" wrapText="1"/>
      <protection locked="0"/>
    </xf>
    <xf numFmtId="0" fontId="6" fillId="0" borderId="10" xfId="0" applyFont="1" applyBorder="1" applyAlignment="1" applyProtection="1">
      <alignment horizontal="justify" vertical="top" wrapText="1"/>
      <protection locked="0"/>
    </xf>
    <xf numFmtId="0" fontId="6" fillId="0" borderId="19" xfId="0" applyFont="1" applyBorder="1" applyAlignment="1" applyProtection="1">
      <alignment horizontal="justify" vertical="top" wrapText="1"/>
      <protection locked="0"/>
    </xf>
    <xf numFmtId="0" fontId="6" fillId="0" borderId="28" xfId="0" applyFont="1" applyBorder="1" applyAlignment="1" applyProtection="1">
      <alignment horizontal="justify" vertical="top" wrapText="1"/>
      <protection locked="0"/>
    </xf>
    <xf numFmtId="0" fontId="2" fillId="2" borderId="50" xfId="0" applyFont="1" applyFill="1" applyBorder="1" applyAlignment="1" applyProtection="1">
      <alignment horizontal="center"/>
    </xf>
    <xf numFmtId="0" fontId="2" fillId="2" borderId="51" xfId="0" applyFont="1" applyFill="1" applyBorder="1" applyAlignment="1" applyProtection="1">
      <alignment horizontal="center"/>
    </xf>
    <xf numFmtId="0" fontId="2" fillId="2" borderId="48" xfId="0" applyFont="1" applyFill="1" applyBorder="1" applyAlignment="1" applyProtection="1">
      <alignment horizontal="center"/>
    </xf>
    <xf numFmtId="0" fontId="2" fillId="2" borderId="57" xfId="0" applyFont="1" applyFill="1" applyBorder="1" applyAlignment="1" applyProtection="1">
      <alignment horizontal="center"/>
    </xf>
    <xf numFmtId="0" fontId="6" fillId="2" borderId="58" xfId="0" applyFont="1" applyFill="1" applyBorder="1" applyAlignment="1" applyProtection="1">
      <alignment horizontal="center" vertical="center"/>
    </xf>
    <xf numFmtId="0" fontId="6" fillId="2" borderId="33" xfId="0" applyFont="1" applyFill="1" applyBorder="1" applyAlignment="1" applyProtection="1">
      <alignment horizontal="center" vertical="center"/>
    </xf>
    <xf numFmtId="0" fontId="6" fillId="2" borderId="59" xfId="0" applyFont="1" applyFill="1" applyBorder="1" applyAlignment="1" applyProtection="1">
      <alignment horizontal="center" vertical="center"/>
    </xf>
    <xf numFmtId="0" fontId="2" fillId="2" borderId="9" xfId="6" applyFont="1" applyFill="1" applyBorder="1" applyAlignment="1" applyProtection="1">
      <alignment vertical="top" wrapText="1"/>
    </xf>
    <xf numFmtId="0" fontId="6" fillId="2" borderId="5" xfId="6" applyFont="1" applyFill="1" applyBorder="1" applyAlignment="1" applyProtection="1">
      <alignment vertical="top" wrapText="1"/>
    </xf>
    <xf numFmtId="0" fontId="6" fillId="2" borderId="10" xfId="6" applyFont="1" applyFill="1" applyBorder="1" applyAlignment="1" applyProtection="1">
      <alignment vertical="top" wrapText="1"/>
    </xf>
    <xf numFmtId="0" fontId="2" fillId="2" borderId="26" xfId="6" applyFont="1" applyFill="1" applyBorder="1" applyAlignment="1" applyProtection="1">
      <alignment vertical="top" wrapText="1"/>
    </xf>
    <xf numFmtId="0" fontId="6" fillId="2" borderId="0" xfId="6" applyFont="1" applyFill="1" applyBorder="1" applyAlignment="1" applyProtection="1">
      <alignment vertical="top" wrapText="1"/>
    </xf>
    <xf numFmtId="0" fontId="6" fillId="2" borderId="27" xfId="6" applyFont="1" applyFill="1" applyBorder="1" applyAlignment="1" applyProtection="1">
      <alignment vertical="top" wrapText="1"/>
    </xf>
    <xf numFmtId="0" fontId="3" fillId="3" borderId="53" xfId="0" applyFont="1" applyFill="1" applyBorder="1" applyAlignment="1" applyProtection="1">
      <alignment horizontal="center"/>
    </xf>
    <xf numFmtId="0" fontId="3" fillId="3" borderId="54" xfId="0" applyFont="1" applyFill="1" applyBorder="1" applyAlignment="1" applyProtection="1">
      <alignment horizontal="center"/>
    </xf>
    <xf numFmtId="0" fontId="3" fillId="3" borderId="55" xfId="0" applyFont="1" applyFill="1" applyBorder="1" applyAlignment="1" applyProtection="1">
      <alignment horizontal="center"/>
    </xf>
    <xf numFmtId="0" fontId="3" fillId="3" borderId="56" xfId="0" applyFont="1" applyFill="1" applyBorder="1" applyAlignment="1" applyProtection="1">
      <alignment horizontal="center"/>
    </xf>
    <xf numFmtId="0" fontId="3" fillId="2" borderId="9" xfId="6" applyFont="1" applyFill="1" applyBorder="1" applyAlignment="1" applyProtection="1">
      <alignment horizontal="center" vertical="center"/>
    </xf>
    <xf numFmtId="0" fontId="3" fillId="2" borderId="5" xfId="6" applyFont="1" applyFill="1" applyBorder="1" applyAlignment="1" applyProtection="1">
      <alignment horizontal="center" vertical="center"/>
    </xf>
    <xf numFmtId="0" fontId="3" fillId="2" borderId="10" xfId="6" applyFont="1" applyFill="1" applyBorder="1" applyAlignment="1" applyProtection="1">
      <alignment horizontal="center" vertical="center"/>
    </xf>
    <xf numFmtId="0" fontId="2" fillId="0" borderId="15" xfId="6" applyFont="1" applyFill="1" applyBorder="1" applyAlignment="1" applyProtection="1">
      <alignment horizontal="justify" vertical="center" wrapText="1"/>
    </xf>
    <xf numFmtId="0" fontId="6" fillId="0" borderId="16" xfId="6" applyFont="1" applyFill="1" applyBorder="1" applyAlignment="1" applyProtection="1">
      <alignment horizontal="justify" vertical="center"/>
    </xf>
    <xf numFmtId="0" fontId="6" fillId="0" borderId="17" xfId="6" applyFont="1" applyFill="1" applyBorder="1" applyAlignment="1" applyProtection="1">
      <alignment horizontal="justify" vertical="center"/>
    </xf>
    <xf numFmtId="0" fontId="6" fillId="2" borderId="15" xfId="6" applyFont="1" applyFill="1" applyBorder="1" applyAlignment="1" applyProtection="1">
      <alignment horizontal="left"/>
    </xf>
    <xf numFmtId="0" fontId="6" fillId="2" borderId="16" xfId="6" applyFont="1" applyFill="1" applyBorder="1" applyAlignment="1" applyProtection="1">
      <alignment horizontal="left"/>
    </xf>
    <xf numFmtId="0" fontId="6" fillId="2" borderId="17" xfId="6" applyFont="1" applyFill="1" applyBorder="1" applyAlignment="1" applyProtection="1">
      <alignment horizontal="left"/>
    </xf>
    <xf numFmtId="0" fontId="6" fillId="0" borderId="15" xfId="6" applyFont="1" applyFill="1" applyBorder="1" applyAlignment="1" applyProtection="1">
      <alignment horizontal="left" vertical="top" wrapText="1"/>
    </xf>
    <xf numFmtId="0" fontId="6" fillId="0" borderId="16" xfId="6" applyFont="1" applyFill="1" applyBorder="1" applyAlignment="1" applyProtection="1">
      <alignment horizontal="left" vertical="top" wrapText="1"/>
    </xf>
    <xf numFmtId="0" fontId="6" fillId="0" borderId="17" xfId="6" applyFont="1" applyFill="1" applyBorder="1" applyAlignment="1" applyProtection="1">
      <alignment horizontal="left" vertical="top" wrapText="1"/>
    </xf>
    <xf numFmtId="0" fontId="12" fillId="0" borderId="9"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12" fillId="0" borderId="28" xfId="0" applyFont="1" applyBorder="1" applyAlignment="1" applyProtection="1">
      <alignment horizontal="left" vertical="center" wrapText="1"/>
      <protection locked="0"/>
    </xf>
    <xf numFmtId="0" fontId="6" fillId="0" borderId="6" xfId="0" applyFont="1" applyFill="1" applyBorder="1" applyAlignment="1" applyProtection="1">
      <alignment horizontal="center" vertical="center" wrapText="1"/>
    </xf>
    <xf numFmtId="0" fontId="0" fillId="0" borderId="8" xfId="0" applyFill="1" applyBorder="1" applyAlignment="1" applyProtection="1">
      <alignment horizontal="center" vertical="center" wrapText="1"/>
    </xf>
    <xf numFmtId="10" fontId="2" fillId="13" borderId="2" xfId="0" applyNumberFormat="1" applyFont="1" applyFill="1" applyBorder="1" applyAlignment="1" applyProtection="1">
      <alignment horizontal="center" vertical="center" wrapText="1"/>
    </xf>
    <xf numFmtId="10" fontId="2" fillId="13" borderId="3" xfId="0" applyNumberFormat="1" applyFont="1" applyFill="1" applyBorder="1" applyAlignment="1" applyProtection="1">
      <alignment horizontal="center" vertical="center" wrapText="1"/>
    </xf>
    <xf numFmtId="0" fontId="6" fillId="7" borderId="6" xfId="0" applyFont="1" applyFill="1" applyBorder="1" applyAlignment="1" applyProtection="1">
      <alignment horizontal="center" vertical="center" wrapText="1"/>
    </xf>
    <xf numFmtId="0" fontId="0" fillId="7" borderId="8" xfId="0" applyFill="1" applyBorder="1" applyAlignment="1" applyProtection="1">
      <alignment horizontal="center" vertical="center" wrapText="1"/>
    </xf>
    <xf numFmtId="0" fontId="33" fillId="8" borderId="16" xfId="0" applyFont="1" applyFill="1" applyBorder="1" applyAlignment="1" applyProtection="1">
      <alignment horizontal="center" vertical="center" wrapText="1"/>
    </xf>
    <xf numFmtId="0" fontId="33" fillId="8" borderId="17" xfId="0" applyFont="1" applyFill="1" applyBorder="1" applyAlignment="1" applyProtection="1">
      <alignment horizontal="center" vertical="center" wrapText="1"/>
    </xf>
    <xf numFmtId="0" fontId="12" fillId="7" borderId="2" xfId="0" applyFont="1" applyFill="1" applyBorder="1" applyAlignment="1" applyProtection="1">
      <alignment horizontal="left" vertical="center" wrapText="1"/>
    </xf>
    <xf numFmtId="0" fontId="12" fillId="7" borderId="12" xfId="0" applyFont="1" applyFill="1" applyBorder="1" applyAlignment="1" applyProtection="1">
      <alignment horizontal="left" vertical="center" wrapText="1"/>
    </xf>
    <xf numFmtId="0" fontId="12" fillId="7" borderId="3" xfId="0" applyFont="1" applyFill="1" applyBorder="1" applyAlignment="1" applyProtection="1">
      <alignment horizontal="left" vertical="center" wrapText="1"/>
    </xf>
    <xf numFmtId="0" fontId="12" fillId="7" borderId="38" xfId="0" applyFont="1" applyFill="1" applyBorder="1" applyAlignment="1" applyProtection="1">
      <alignment horizontal="left" vertical="center" wrapText="1"/>
    </xf>
    <xf numFmtId="0" fontId="12" fillId="0" borderId="26"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0" fillId="0" borderId="22" xfId="0" applyFill="1" applyBorder="1" applyAlignment="1" applyProtection="1">
      <alignment horizontal="center" vertical="center" wrapText="1"/>
    </xf>
    <xf numFmtId="0" fontId="0" fillId="0" borderId="52" xfId="0" applyFill="1" applyBorder="1" applyAlignment="1" applyProtection="1">
      <alignment horizontal="center" vertical="center" wrapText="1"/>
    </xf>
    <xf numFmtId="0" fontId="6" fillId="2" borderId="50" xfId="0" applyFont="1" applyFill="1" applyBorder="1" applyAlignment="1" applyProtection="1">
      <alignment horizontal="center" vertical="center"/>
    </xf>
    <xf numFmtId="0" fontId="6" fillId="2" borderId="51" xfId="0" applyFont="1" applyFill="1" applyBorder="1" applyAlignment="1" applyProtection="1">
      <alignment horizontal="center" vertical="center"/>
    </xf>
    <xf numFmtId="0" fontId="6" fillId="2" borderId="48" xfId="0" applyFont="1" applyFill="1" applyBorder="1" applyAlignment="1" applyProtection="1">
      <alignment horizontal="center" vertical="center"/>
    </xf>
    <xf numFmtId="0" fontId="2" fillId="2" borderId="15" xfId="6" applyFont="1" applyFill="1" applyBorder="1" applyAlignment="1" applyProtection="1">
      <alignment horizontal="center" wrapText="1"/>
    </xf>
    <xf numFmtId="0" fontId="2" fillId="2" borderId="16" xfId="6" applyFont="1" applyFill="1" applyBorder="1" applyAlignment="1" applyProtection="1">
      <alignment horizontal="center"/>
    </xf>
    <xf numFmtId="0" fontId="2" fillId="2" borderId="17" xfId="6" applyFont="1" applyFill="1" applyBorder="1" applyAlignment="1" applyProtection="1">
      <alignment horizontal="center"/>
    </xf>
    <xf numFmtId="0" fontId="2" fillId="2" borderId="15" xfId="6" applyFont="1" applyFill="1" applyBorder="1" applyAlignment="1" applyProtection="1">
      <alignment horizontal="center"/>
    </xf>
    <xf numFmtId="0" fontId="2" fillId="0" borderId="15" xfId="6" applyFont="1" applyFill="1" applyBorder="1" applyAlignment="1" applyProtection="1">
      <alignment horizontal="left" vertical="center" wrapText="1"/>
    </xf>
    <xf numFmtId="0" fontId="6" fillId="0" borderId="16" xfId="6" applyFont="1" applyFill="1" applyBorder="1" applyAlignment="1" applyProtection="1">
      <alignment horizontal="left" vertical="center"/>
    </xf>
    <xf numFmtId="0" fontId="6" fillId="0" borderId="17" xfId="6" applyFont="1" applyFill="1" applyBorder="1" applyAlignment="1" applyProtection="1">
      <alignment horizontal="left" vertical="center"/>
    </xf>
    <xf numFmtId="9" fontId="2" fillId="2" borderId="15" xfId="0" applyNumberFormat="1" applyFont="1" applyFill="1" applyBorder="1" applyAlignment="1" applyProtection="1">
      <alignment horizontal="center" wrapText="1"/>
    </xf>
    <xf numFmtId="0" fontId="2" fillId="2" borderId="16" xfId="0" applyFont="1" applyFill="1" applyBorder="1" applyAlignment="1" applyProtection="1">
      <alignment horizontal="center" wrapText="1"/>
    </xf>
    <xf numFmtId="0" fontId="2" fillId="2" borderId="17" xfId="0" applyFont="1" applyFill="1" applyBorder="1" applyAlignment="1" applyProtection="1">
      <alignment horizontal="center" wrapText="1"/>
    </xf>
    <xf numFmtId="0" fontId="6" fillId="0" borderId="15" xfId="6" applyFont="1" applyFill="1" applyBorder="1" applyAlignment="1" applyProtection="1">
      <alignment horizontal="left" vertical="center" wrapText="1"/>
    </xf>
    <xf numFmtId="0" fontId="6" fillId="0" borderId="16" xfId="6" applyFont="1" applyFill="1" applyBorder="1" applyAlignment="1" applyProtection="1">
      <alignment horizontal="left" vertical="center" wrapText="1"/>
    </xf>
    <xf numFmtId="0" fontId="6" fillId="0" borderId="17" xfId="6" applyFont="1" applyFill="1" applyBorder="1" applyAlignment="1" applyProtection="1">
      <alignment horizontal="left" vertical="center" wrapText="1"/>
    </xf>
    <xf numFmtId="0" fontId="1" fillId="0" borderId="2" xfId="0" applyFont="1" applyBorder="1" applyAlignment="1" applyProtection="1">
      <alignment horizontal="justify" vertical="center" wrapText="1"/>
      <protection locked="0"/>
    </xf>
    <xf numFmtId="0" fontId="6" fillId="0" borderId="12" xfId="0" applyFont="1" applyBorder="1" applyAlignment="1" applyProtection="1">
      <alignment horizontal="justify" vertical="center" wrapText="1"/>
      <protection locked="0"/>
    </xf>
    <xf numFmtId="0" fontId="6" fillId="0" borderId="3" xfId="0" applyFont="1" applyBorder="1" applyAlignment="1" applyProtection="1">
      <alignment horizontal="justify" vertical="center" wrapText="1"/>
      <protection locked="0"/>
    </xf>
    <xf numFmtId="0" fontId="6" fillId="0" borderId="38" xfId="0" applyFont="1" applyBorder="1" applyAlignment="1" applyProtection="1">
      <alignment horizontal="justify" vertical="center" wrapText="1"/>
      <protection locked="0"/>
    </xf>
    <xf numFmtId="9" fontId="2" fillId="0" borderId="0" xfId="0" applyNumberFormat="1" applyFont="1" applyBorder="1" applyAlignment="1" applyProtection="1">
      <alignment horizontal="center" vertical="center" wrapText="1"/>
    </xf>
    <xf numFmtId="0" fontId="6" fillId="7" borderId="2" xfId="0" applyFont="1" applyFill="1" applyBorder="1" applyAlignment="1" applyProtection="1">
      <alignment horizontal="left" vertical="center" wrapText="1"/>
    </xf>
    <xf numFmtId="0" fontId="6" fillId="7" borderId="12" xfId="0" applyFont="1" applyFill="1" applyBorder="1" applyAlignment="1" applyProtection="1">
      <alignment horizontal="left" vertical="center" wrapText="1"/>
    </xf>
    <xf numFmtId="0" fontId="6" fillId="7" borderId="3" xfId="0" applyFont="1" applyFill="1" applyBorder="1" applyAlignment="1" applyProtection="1">
      <alignment horizontal="left" vertical="center" wrapText="1"/>
    </xf>
    <xf numFmtId="0" fontId="6" fillId="7" borderId="38" xfId="0" applyFont="1" applyFill="1" applyBorder="1" applyAlignment="1" applyProtection="1">
      <alignment horizontal="left" vertical="center" wrapText="1"/>
    </xf>
    <xf numFmtId="0" fontId="36" fillId="8" borderId="6" xfId="0" applyFont="1" applyFill="1" applyBorder="1" applyAlignment="1" applyProtection="1">
      <alignment horizontal="center" vertical="center" wrapText="1"/>
    </xf>
    <xf numFmtId="0" fontId="36" fillId="8" borderId="61" xfId="0" applyFont="1" applyFill="1" applyBorder="1" applyAlignment="1" applyProtection="1">
      <alignment horizontal="center" vertical="center" wrapText="1"/>
    </xf>
    <xf numFmtId="0" fontId="36" fillId="8" borderId="2" xfId="0" applyFont="1" applyFill="1" applyBorder="1" applyAlignment="1" applyProtection="1">
      <alignment horizontal="center" vertical="center" wrapText="1"/>
    </xf>
    <xf numFmtId="0" fontId="36" fillId="8" borderId="14" xfId="0" applyFont="1" applyFill="1" applyBorder="1" applyAlignment="1" applyProtection="1">
      <alignment horizontal="center" vertical="center" wrapText="1"/>
    </xf>
    <xf numFmtId="0" fontId="9" fillId="0" borderId="24" xfId="0" applyFont="1" applyBorder="1" applyAlignment="1" applyProtection="1">
      <alignment horizontal="center" vertical="center"/>
    </xf>
    <xf numFmtId="0" fontId="9" fillId="0" borderId="0" xfId="0" applyFont="1" applyBorder="1" applyAlignment="1" applyProtection="1">
      <alignment horizontal="center" vertical="center"/>
    </xf>
    <xf numFmtId="0" fontId="39" fillId="8" borderId="2" xfId="0" applyFont="1" applyFill="1" applyBorder="1" applyAlignment="1" applyProtection="1">
      <alignment horizontal="center" vertical="center" wrapText="1"/>
    </xf>
    <xf numFmtId="0" fontId="36" fillId="8" borderId="12" xfId="0" applyFont="1" applyFill="1" applyBorder="1" applyAlignment="1" applyProtection="1">
      <alignment horizontal="center" vertical="center" wrapText="1"/>
    </xf>
    <xf numFmtId="0" fontId="36" fillId="8" borderId="60" xfId="0" applyFont="1" applyFill="1" applyBorder="1" applyAlignment="1" applyProtection="1">
      <alignment horizontal="center" vertical="center" wrapText="1"/>
    </xf>
    <xf numFmtId="0" fontId="6" fillId="0" borderId="40" xfId="6" applyFill="1" applyBorder="1" applyAlignment="1" applyProtection="1">
      <alignment horizontal="center" vertical="center" wrapText="1"/>
    </xf>
    <xf numFmtId="0" fontId="6" fillId="0" borderId="52" xfId="6" applyFill="1" applyBorder="1" applyAlignment="1" applyProtection="1">
      <alignment horizontal="center" vertical="center" wrapText="1"/>
    </xf>
    <xf numFmtId="0" fontId="6" fillId="0" borderId="6" xfId="6" applyFont="1" applyFill="1" applyBorder="1" applyAlignment="1" applyProtection="1">
      <alignment horizontal="center" vertical="center" wrapText="1"/>
    </xf>
    <xf numFmtId="0" fontId="6" fillId="0" borderId="8" xfId="6"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3" fillId="2" borderId="62" xfId="0" applyFont="1" applyFill="1" applyBorder="1" applyAlignment="1" applyProtection="1">
      <alignment horizontal="center"/>
    </xf>
    <xf numFmtId="0" fontId="3" fillId="2" borderId="63" xfId="0" applyFont="1" applyFill="1" applyBorder="1" applyAlignment="1" applyProtection="1">
      <alignment horizontal="center"/>
    </xf>
    <xf numFmtId="0" fontId="3" fillId="2" borderId="49" xfId="0" applyFont="1" applyFill="1" applyBorder="1" applyAlignment="1" applyProtection="1">
      <alignment horizontal="center"/>
    </xf>
    <xf numFmtId="0" fontId="3" fillId="2" borderId="64" xfId="0" applyFont="1" applyFill="1" applyBorder="1" applyAlignment="1" applyProtection="1">
      <alignment horizontal="center"/>
    </xf>
    <xf numFmtId="0" fontId="3" fillId="3" borderId="6" xfId="6" applyFont="1" applyFill="1" applyBorder="1" applyAlignment="1" applyProtection="1">
      <alignment horizontal="left" vertical="center" wrapText="1"/>
    </xf>
    <xf numFmtId="0" fontId="3" fillId="3" borderId="8" xfId="6" applyFont="1" applyFill="1" applyBorder="1" applyAlignment="1" applyProtection="1">
      <alignment horizontal="left" vertical="center" wrapText="1"/>
    </xf>
    <xf numFmtId="0" fontId="1" fillId="0" borderId="32" xfId="6" applyFont="1" applyFill="1" applyBorder="1" applyAlignment="1" applyProtection="1">
      <alignment horizontal="justify" vertical="center" wrapText="1"/>
      <protection locked="0"/>
    </xf>
    <xf numFmtId="0" fontId="6" fillId="0" borderId="33" xfId="6" applyFont="1" applyFill="1" applyBorder="1" applyAlignment="1" applyProtection="1">
      <alignment horizontal="justify" vertical="center" wrapText="1"/>
      <protection locked="0"/>
    </xf>
    <xf numFmtId="0" fontId="6" fillId="0" borderId="34" xfId="6" applyFont="1" applyFill="1" applyBorder="1" applyAlignment="1" applyProtection="1">
      <alignment horizontal="justify" vertical="center" wrapText="1"/>
      <protection locked="0"/>
    </xf>
    <xf numFmtId="0" fontId="36" fillId="8" borderId="8" xfId="0" applyFont="1" applyFill="1" applyBorder="1" applyAlignment="1" applyProtection="1">
      <alignment horizontal="center" vertical="center" wrapText="1"/>
    </xf>
    <xf numFmtId="0" fontId="33" fillId="8" borderId="2" xfId="0" applyFont="1" applyFill="1" applyBorder="1" applyAlignment="1" applyProtection="1">
      <alignment horizontal="center" vertical="center" wrapText="1"/>
    </xf>
    <xf numFmtId="0" fontId="12" fillId="0" borderId="13"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38" xfId="0" applyFont="1" applyBorder="1" applyAlignment="1" applyProtection="1">
      <alignment horizontal="left" vertical="center" wrapText="1"/>
      <protection locked="0"/>
    </xf>
    <xf numFmtId="0" fontId="36" fillId="8" borderId="3" xfId="0" applyFont="1" applyFill="1" applyBorder="1" applyAlignment="1" applyProtection="1">
      <alignment horizontal="center" vertical="center" wrapText="1"/>
    </xf>
    <xf numFmtId="0" fontId="8" fillId="0" borderId="24" xfId="0" applyFont="1" applyBorder="1" applyAlignment="1" applyProtection="1">
      <alignment horizontal="center" vertical="center"/>
    </xf>
    <xf numFmtId="0" fontId="8" fillId="0" borderId="0" xfId="0" applyFont="1" applyBorder="1" applyAlignment="1" applyProtection="1">
      <alignment horizontal="center" vertical="center"/>
    </xf>
    <xf numFmtId="0" fontId="36" fillId="8" borderId="38" xfId="0" applyFont="1" applyFill="1" applyBorder="1" applyAlignment="1" applyProtection="1">
      <alignment horizontal="center" vertical="center" wrapText="1"/>
    </xf>
    <xf numFmtId="0" fontId="6" fillId="0" borderId="16" xfId="6" applyFont="1" applyFill="1" applyBorder="1" applyAlignment="1" applyProtection="1">
      <alignment horizontal="center" vertical="center" wrapText="1"/>
      <protection locked="0"/>
    </xf>
    <xf numFmtId="0" fontId="6" fillId="0" borderId="17" xfId="6" applyFont="1" applyFill="1" applyBorder="1" applyAlignment="1" applyProtection="1">
      <alignment horizontal="center" vertical="center" wrapText="1"/>
      <protection locked="0"/>
    </xf>
    <xf numFmtId="0" fontId="6" fillId="9" borderId="32" xfId="6" applyFont="1" applyFill="1" applyBorder="1" applyAlignment="1" applyProtection="1">
      <alignment horizontal="justify" vertical="center" wrapText="1"/>
      <protection locked="0"/>
    </xf>
    <xf numFmtId="0" fontId="6" fillId="2" borderId="42"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50" xfId="0" applyFont="1" applyFill="1" applyBorder="1" applyAlignment="1" applyProtection="1">
      <alignment horizontal="center" vertical="center" wrapText="1"/>
    </xf>
    <xf numFmtId="0" fontId="6" fillId="2" borderId="51" xfId="0" applyFont="1" applyFill="1" applyBorder="1" applyAlignment="1" applyProtection="1">
      <alignment horizontal="center" vertical="center" wrapText="1"/>
    </xf>
    <xf numFmtId="0" fontId="6" fillId="2" borderId="57" xfId="0" applyFont="1" applyFill="1" applyBorder="1" applyAlignment="1" applyProtection="1">
      <alignment horizontal="center" vertical="center" wrapText="1"/>
    </xf>
    <xf numFmtId="0" fontId="2" fillId="0" borderId="15" xfId="6" applyFont="1" applyFill="1" applyBorder="1" applyAlignment="1" applyProtection="1">
      <alignment horizontal="center" wrapText="1"/>
    </xf>
    <xf numFmtId="0" fontId="2" fillId="0" borderId="16" xfId="6" applyFont="1" applyFill="1" applyBorder="1" applyAlignment="1" applyProtection="1">
      <alignment horizontal="center"/>
    </xf>
    <xf numFmtId="0" fontId="2" fillId="0" borderId="17" xfId="6" applyFont="1" applyFill="1" applyBorder="1" applyAlignment="1" applyProtection="1">
      <alignment horizontal="center"/>
    </xf>
    <xf numFmtId="0" fontId="6" fillId="2" borderId="15" xfId="6" applyFont="1" applyFill="1" applyBorder="1" applyAlignment="1" applyProtection="1">
      <alignment horizontal="center"/>
    </xf>
    <xf numFmtId="0" fontId="6" fillId="2" borderId="16" xfId="6" applyFont="1" applyFill="1" applyBorder="1" applyAlignment="1" applyProtection="1">
      <alignment horizontal="center"/>
    </xf>
    <xf numFmtId="0" fontId="6" fillId="2" borderId="17" xfId="6" applyFont="1" applyFill="1" applyBorder="1" applyAlignment="1" applyProtection="1">
      <alignment horizontal="center"/>
    </xf>
    <xf numFmtId="0" fontId="8" fillId="0" borderId="24" xfId="0" applyFont="1" applyBorder="1" applyAlignment="1" applyProtection="1">
      <alignment horizontal="center"/>
    </xf>
    <xf numFmtId="0" fontId="8" fillId="0" borderId="0" xfId="0" applyFont="1" applyBorder="1" applyAlignment="1" applyProtection="1">
      <alignment horizontal="center"/>
    </xf>
    <xf numFmtId="10" fontId="2" fillId="13" borderId="1" xfId="0" applyNumberFormat="1" applyFont="1" applyFill="1" applyBorder="1" applyAlignment="1" applyProtection="1">
      <alignment horizontal="center" vertical="center" wrapText="1"/>
    </xf>
    <xf numFmtId="0" fontId="33" fillId="8" borderId="12" xfId="0" applyFont="1" applyFill="1" applyBorder="1" applyAlignment="1" applyProtection="1">
      <alignment horizontal="center" vertical="center" wrapText="1"/>
    </xf>
    <xf numFmtId="0" fontId="32" fillId="8" borderId="14" xfId="0" applyFont="1" applyFill="1" applyBorder="1" applyAlignment="1" applyProtection="1">
      <alignment horizontal="center" vertical="center" wrapText="1"/>
    </xf>
    <xf numFmtId="0" fontId="32" fillId="8" borderId="60" xfId="0" applyFont="1" applyFill="1" applyBorder="1" applyAlignment="1" applyProtection="1">
      <alignment horizontal="center" vertical="center" wrapText="1"/>
    </xf>
    <xf numFmtId="0" fontId="12" fillId="0" borderId="1" xfId="0" applyFont="1" applyBorder="1" applyAlignment="1" applyProtection="1">
      <alignment horizontal="justify" vertical="center" wrapText="1"/>
      <protection locked="0"/>
    </xf>
    <xf numFmtId="0" fontId="12" fillId="0" borderId="39" xfId="0" applyFont="1" applyBorder="1" applyAlignment="1" applyProtection="1">
      <alignment horizontal="justify" vertical="center" wrapText="1"/>
      <protection locked="0"/>
    </xf>
    <xf numFmtId="0" fontId="12" fillId="0" borderId="3" xfId="0" applyFont="1" applyBorder="1" applyAlignment="1" applyProtection="1">
      <alignment horizontal="justify" vertical="center" wrapText="1"/>
      <protection locked="0"/>
    </xf>
    <xf numFmtId="0" fontId="12" fillId="0" borderId="38" xfId="0" applyFont="1" applyBorder="1" applyAlignment="1" applyProtection="1">
      <alignment horizontal="justify" vertical="center" wrapText="1"/>
      <protection locked="0"/>
    </xf>
    <xf numFmtId="0" fontId="6" fillId="0" borderId="7" xfId="0" applyFont="1" applyFill="1" applyBorder="1" applyAlignment="1" applyProtection="1">
      <alignment horizontal="center" vertical="center" wrapText="1"/>
    </xf>
    <xf numFmtId="0" fontId="2" fillId="2" borderId="1" xfId="0" applyFont="1" applyFill="1" applyBorder="1" applyAlignment="1" applyProtection="1">
      <alignment horizontal="center"/>
    </xf>
    <xf numFmtId="0" fontId="2" fillId="2" borderId="39" xfId="0" applyFont="1" applyFill="1" applyBorder="1" applyAlignment="1" applyProtection="1">
      <alignment horizontal="center"/>
    </xf>
    <xf numFmtId="0" fontId="6" fillId="2" borderId="2" xfId="0"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0" fontId="12" fillId="0" borderId="24" xfId="0" applyFont="1" applyBorder="1" applyAlignment="1" applyProtection="1">
      <alignment horizontal="justify" vertical="center" wrapText="1"/>
      <protection locked="0"/>
    </xf>
    <xf numFmtId="0" fontId="12" fillId="0" borderId="0" xfId="0" applyFont="1" applyAlignment="1" applyProtection="1">
      <alignment horizontal="justify" vertical="center" wrapText="1"/>
      <protection locked="0"/>
    </xf>
    <xf numFmtId="0" fontId="12" fillId="0" borderId="27" xfId="0" applyFont="1" applyBorder="1" applyAlignment="1" applyProtection="1">
      <alignment horizontal="justify" vertical="center" wrapText="1"/>
      <protection locked="0"/>
    </xf>
    <xf numFmtId="0" fontId="12" fillId="0" borderId="66" xfId="0" applyFont="1" applyBorder="1" applyAlignment="1" applyProtection="1">
      <alignment horizontal="justify" vertical="center" wrapText="1"/>
      <protection locked="0"/>
    </xf>
    <xf numFmtId="0" fontId="12" fillId="0" borderId="20" xfId="0" applyFont="1" applyBorder="1" applyAlignment="1" applyProtection="1">
      <alignment horizontal="justify" vertical="center" wrapText="1"/>
      <protection locked="0"/>
    </xf>
    <xf numFmtId="0" fontId="12" fillId="0" borderId="28" xfId="0" applyFont="1" applyBorder="1" applyAlignment="1" applyProtection="1">
      <alignment horizontal="justify" vertical="center" wrapText="1"/>
      <protection locked="0"/>
    </xf>
    <xf numFmtId="0" fontId="12" fillId="7" borderId="2" xfId="0" applyFont="1" applyFill="1" applyBorder="1" applyAlignment="1" applyProtection="1">
      <alignment horizontal="justify" vertical="center" wrapText="1"/>
    </xf>
    <xf numFmtId="0" fontId="12" fillId="7" borderId="12" xfId="0" applyFont="1" applyFill="1" applyBorder="1" applyAlignment="1" applyProtection="1">
      <alignment horizontal="justify" vertical="center" wrapText="1"/>
    </xf>
    <xf numFmtId="0" fontId="12" fillId="7" borderId="3" xfId="0" applyFont="1" applyFill="1" applyBorder="1" applyAlignment="1" applyProtection="1">
      <alignment horizontal="justify" vertical="center" wrapText="1"/>
    </xf>
    <xf numFmtId="0" fontId="12" fillId="7" borderId="38" xfId="0" applyFont="1" applyFill="1" applyBorder="1" applyAlignment="1" applyProtection="1">
      <alignment horizontal="justify" vertical="center" wrapText="1"/>
    </xf>
    <xf numFmtId="0" fontId="1" fillId="2" borderId="1" xfId="0" applyFont="1" applyFill="1" applyBorder="1" applyAlignment="1" applyProtection="1">
      <alignment horizontal="center" vertical="center" wrapText="1"/>
    </xf>
    <xf numFmtId="0" fontId="4" fillId="2" borderId="58" xfId="1" applyFill="1" applyBorder="1" applyAlignment="1" applyProtection="1">
      <alignment horizontal="center" vertical="center"/>
    </xf>
    <xf numFmtId="0" fontId="6" fillId="2" borderId="15" xfId="6" applyFont="1" applyFill="1" applyBorder="1" applyAlignment="1" applyProtection="1">
      <alignment horizontal="left" vertical="center"/>
    </xf>
    <xf numFmtId="0" fontId="6" fillId="2" borderId="16" xfId="6" applyFont="1" applyFill="1" applyBorder="1" applyAlignment="1" applyProtection="1">
      <alignment horizontal="left" vertical="center"/>
    </xf>
    <xf numFmtId="0" fontId="6" fillId="2" borderId="17" xfId="6" applyFont="1" applyFill="1" applyBorder="1" applyAlignment="1" applyProtection="1">
      <alignment horizontal="left" vertical="center"/>
    </xf>
    <xf numFmtId="0" fontId="32" fillId="8" borderId="4" xfId="0" applyFont="1" applyFill="1" applyBorder="1" applyAlignment="1" applyProtection="1">
      <alignment horizontal="center" vertical="center" wrapText="1"/>
    </xf>
    <xf numFmtId="0" fontId="21" fillId="0" borderId="9" xfId="0" applyFont="1" applyBorder="1" applyAlignment="1" applyProtection="1">
      <alignment horizontal="justify" vertical="center" wrapText="1"/>
      <protection locked="0"/>
    </xf>
    <xf numFmtId="0" fontId="21" fillId="0" borderId="10" xfId="0" applyFont="1" applyBorder="1" applyAlignment="1" applyProtection="1">
      <alignment horizontal="justify" vertical="center" wrapText="1"/>
      <protection locked="0"/>
    </xf>
    <xf numFmtId="0" fontId="21" fillId="0" borderId="19" xfId="0" applyFont="1" applyBorder="1" applyAlignment="1" applyProtection="1">
      <alignment horizontal="justify" vertical="center" wrapText="1"/>
      <protection locked="0"/>
    </xf>
    <xf numFmtId="0" fontId="21" fillId="0" borderId="28" xfId="0" applyFont="1" applyBorder="1" applyAlignment="1" applyProtection="1">
      <alignment horizontal="justify" vertical="center" wrapText="1"/>
      <protection locked="0"/>
    </xf>
    <xf numFmtId="0" fontId="7" fillId="3" borderId="9" xfId="6" applyFont="1" applyFill="1" applyBorder="1" applyAlignment="1" applyProtection="1">
      <alignment horizontal="center" vertical="center" wrapText="1"/>
    </xf>
    <xf numFmtId="0" fontId="7" fillId="3" borderId="5" xfId="6" applyFont="1" applyFill="1" applyBorder="1" applyAlignment="1" applyProtection="1">
      <alignment horizontal="center" vertical="center" wrapText="1"/>
    </xf>
    <xf numFmtId="0" fontId="7" fillId="3" borderId="10" xfId="6" applyFont="1" applyFill="1" applyBorder="1" applyAlignment="1" applyProtection="1">
      <alignment horizontal="center" vertical="center" wrapText="1"/>
    </xf>
    <xf numFmtId="0" fontId="7" fillId="3" borderId="19" xfId="6" applyFont="1" applyFill="1" applyBorder="1" applyAlignment="1" applyProtection="1">
      <alignment horizontal="center" vertical="center" wrapText="1"/>
    </xf>
    <xf numFmtId="0" fontId="7" fillId="3" borderId="20" xfId="6" applyFont="1" applyFill="1" applyBorder="1" applyAlignment="1" applyProtection="1">
      <alignment horizontal="center" vertical="center" wrapText="1"/>
    </xf>
    <xf numFmtId="0" fontId="7" fillId="3" borderId="28" xfId="6" applyFont="1" applyFill="1" applyBorder="1" applyAlignment="1" applyProtection="1">
      <alignment horizontal="center" vertical="center" wrapText="1"/>
    </xf>
    <xf numFmtId="0" fontId="3" fillId="2" borderId="0" xfId="6" applyFont="1" applyFill="1" applyAlignment="1" applyProtection="1">
      <alignment horizontal="center" vertical="center" wrapText="1"/>
    </xf>
    <xf numFmtId="0" fontId="6" fillId="0" borderId="15" xfId="6" applyFont="1" applyBorder="1" applyAlignment="1" applyProtection="1">
      <alignment horizontal="center" vertical="center"/>
    </xf>
    <xf numFmtId="0" fontId="6" fillId="0" borderId="16" xfId="6" applyFont="1" applyBorder="1" applyAlignment="1" applyProtection="1">
      <alignment horizontal="center" vertical="center"/>
    </xf>
    <xf numFmtId="0" fontId="6" fillId="0" borderId="17" xfId="6" applyFont="1" applyBorder="1" applyAlignment="1" applyProtection="1">
      <alignment horizontal="center" vertical="center"/>
    </xf>
    <xf numFmtId="0" fontId="6" fillId="2" borderId="26" xfId="6" applyFill="1" applyBorder="1" applyAlignment="1" applyProtection="1">
      <alignment horizontal="center"/>
    </xf>
    <xf numFmtId="0" fontId="6" fillId="2" borderId="0" xfId="6" applyFill="1" applyAlignment="1" applyProtection="1">
      <alignment horizontal="center"/>
    </xf>
    <xf numFmtId="0" fontId="6" fillId="2" borderId="27" xfId="6" applyFill="1" applyBorder="1" applyAlignment="1" applyProtection="1">
      <alignment horizontal="center"/>
    </xf>
    <xf numFmtId="0" fontId="22" fillId="0" borderId="44" xfId="6" applyFont="1" applyBorder="1" applyAlignment="1" applyProtection="1">
      <alignment horizontal="center" vertical="center"/>
    </xf>
    <xf numFmtId="0" fontId="22" fillId="0" borderId="45" xfId="6" applyFont="1" applyBorder="1" applyAlignment="1" applyProtection="1">
      <alignment horizontal="center" vertical="center"/>
    </xf>
    <xf numFmtId="0" fontId="22" fillId="0" borderId="46" xfId="6" applyFont="1" applyBorder="1" applyAlignment="1" applyProtection="1">
      <alignment horizontal="center" vertical="center"/>
    </xf>
    <xf numFmtId="0" fontId="20" fillId="0" borderId="6" xfId="6" applyFont="1" applyBorder="1" applyAlignment="1" applyProtection="1">
      <alignment horizontal="center" vertical="center"/>
    </xf>
    <xf numFmtId="0" fontId="20" fillId="0" borderId="2" xfId="6" applyFont="1" applyBorder="1" applyAlignment="1" applyProtection="1">
      <alignment horizontal="center" vertical="center"/>
    </xf>
    <xf numFmtId="0" fontId="20" fillId="0" borderId="12" xfId="6" applyFont="1" applyBorder="1" applyAlignment="1" applyProtection="1">
      <alignment horizontal="center" vertical="center"/>
    </xf>
    <xf numFmtId="0" fontId="17" fillId="0" borderId="47" xfId="6" applyFont="1" applyBorder="1" applyAlignment="1" applyProtection="1">
      <alignment vertical="center"/>
    </xf>
    <xf numFmtId="0" fontId="17" fillId="0" borderId="2" xfId="6" applyFont="1" applyBorder="1" applyAlignment="1" applyProtection="1">
      <alignment vertical="center"/>
    </xf>
    <xf numFmtId="0" fontId="17" fillId="0" borderId="12" xfId="6" applyFont="1" applyBorder="1" applyAlignment="1" applyProtection="1">
      <alignment vertical="center"/>
    </xf>
    <xf numFmtId="0" fontId="20" fillId="0" borderId="7" xfId="6" applyFont="1" applyBorder="1" applyAlignment="1" applyProtection="1">
      <alignment horizontal="center" vertical="center"/>
    </xf>
    <xf numFmtId="0" fontId="20" fillId="0" borderId="1" xfId="6" applyFont="1" applyBorder="1" applyAlignment="1" applyProtection="1">
      <alignment horizontal="center" vertical="center"/>
    </xf>
    <xf numFmtId="0" fontId="20" fillId="0" borderId="39" xfId="6" applyFont="1" applyBorder="1" applyAlignment="1" applyProtection="1">
      <alignment horizontal="center" vertical="center"/>
    </xf>
    <xf numFmtId="0" fontId="17" fillId="0" borderId="48" xfId="6" applyFont="1" applyBorder="1" applyAlignment="1" applyProtection="1">
      <alignment vertical="center"/>
    </xf>
    <xf numFmtId="0" fontId="17" fillId="0" borderId="1" xfId="6" applyFont="1" applyBorder="1" applyAlignment="1" applyProtection="1">
      <alignment vertical="center"/>
    </xf>
    <xf numFmtId="0" fontId="17" fillId="0" borderId="39" xfId="6" applyFont="1" applyBorder="1" applyAlignment="1" applyProtection="1">
      <alignment vertical="center"/>
    </xf>
    <xf numFmtId="0" fontId="20" fillId="0" borderId="8" xfId="6" applyFont="1" applyBorder="1" applyAlignment="1" applyProtection="1">
      <alignment horizontal="center" vertical="center"/>
    </xf>
    <xf numFmtId="0" fontId="20" fillId="0" borderId="3" xfId="6" applyFont="1" applyBorder="1" applyAlignment="1" applyProtection="1">
      <alignment horizontal="center" vertical="center"/>
    </xf>
    <xf numFmtId="0" fontId="20" fillId="0" borderId="38" xfId="6" applyFont="1" applyBorder="1" applyAlignment="1" applyProtection="1">
      <alignment horizontal="center" vertical="center"/>
    </xf>
    <xf numFmtId="0" fontId="17" fillId="0" borderId="49" xfId="6" applyFont="1" applyBorder="1" applyAlignment="1" applyProtection="1">
      <alignment vertical="center"/>
    </xf>
    <xf numFmtId="0" fontId="17" fillId="0" borderId="3" xfId="6" applyFont="1" applyBorder="1" applyAlignment="1" applyProtection="1">
      <alignment vertical="center"/>
    </xf>
    <xf numFmtId="0" fontId="17" fillId="0" borderId="38" xfId="6" applyFont="1" applyBorder="1" applyAlignment="1" applyProtection="1">
      <alignment vertical="center"/>
    </xf>
    <xf numFmtId="0" fontId="3" fillId="0" borderId="5" xfId="6" applyFont="1" applyBorder="1" applyAlignment="1" applyProtection="1">
      <alignment horizontal="center"/>
    </xf>
    <xf numFmtId="0" fontId="3" fillId="3" borderId="15" xfId="6" applyFont="1" applyFill="1" applyBorder="1" applyAlignment="1" applyProtection="1">
      <alignment horizontal="center"/>
    </xf>
    <xf numFmtId="0" fontId="3" fillId="3" borderId="16" xfId="6" applyFont="1" applyFill="1" applyBorder="1" applyAlignment="1" applyProtection="1">
      <alignment horizontal="center"/>
    </xf>
    <xf numFmtId="0" fontId="3" fillId="3" borderId="17" xfId="6" applyFont="1" applyFill="1" applyBorder="1" applyAlignment="1" applyProtection="1">
      <alignment horizontal="center"/>
    </xf>
    <xf numFmtId="0" fontId="3" fillId="0" borderId="15" xfId="6" applyFont="1" applyBorder="1" applyAlignment="1" applyProtection="1">
      <alignment horizontal="center"/>
    </xf>
    <xf numFmtId="0" fontId="3" fillId="0" borderId="16" xfId="6" applyFont="1" applyBorder="1" applyAlignment="1" applyProtection="1">
      <alignment horizontal="center"/>
    </xf>
    <xf numFmtId="0" fontId="3" fillId="0" borderId="17" xfId="6" applyFont="1" applyBorder="1" applyAlignment="1" applyProtection="1">
      <alignment horizontal="center"/>
    </xf>
    <xf numFmtId="0" fontId="1" fillId="2" borderId="15" xfId="6" applyFont="1" applyFill="1" applyBorder="1" applyAlignment="1" applyProtection="1">
      <alignment horizontal="center" vertical="center" wrapText="1"/>
    </xf>
    <xf numFmtId="0" fontId="6" fillId="2" borderId="16" xfId="6" applyFill="1" applyBorder="1" applyAlignment="1" applyProtection="1">
      <alignment horizontal="center" vertical="center"/>
    </xf>
    <xf numFmtId="0" fontId="6" fillId="2" borderId="17" xfId="6" applyFill="1" applyBorder="1" applyAlignment="1" applyProtection="1">
      <alignment horizontal="center" vertical="center"/>
    </xf>
    <xf numFmtId="0" fontId="6" fillId="2" borderId="15" xfId="6" applyFill="1" applyBorder="1" applyAlignment="1" applyProtection="1">
      <alignment horizontal="center"/>
    </xf>
    <xf numFmtId="0" fontId="6" fillId="2" borderId="16" xfId="6" applyFill="1" applyBorder="1" applyAlignment="1" applyProtection="1">
      <alignment horizontal="center"/>
    </xf>
    <xf numFmtId="0" fontId="6" fillId="2" borderId="17" xfId="6" applyFill="1" applyBorder="1" applyAlignment="1" applyProtection="1">
      <alignment horizontal="center"/>
    </xf>
    <xf numFmtId="0" fontId="2" fillId="2" borderId="16" xfId="6" applyFont="1" applyFill="1" applyBorder="1" applyAlignment="1" applyProtection="1">
      <alignment horizontal="center" vertical="center"/>
      <protection locked="0"/>
    </xf>
    <xf numFmtId="0" fontId="2" fillId="2" borderId="17" xfId="6" applyFont="1" applyFill="1" applyBorder="1" applyAlignment="1" applyProtection="1">
      <alignment horizontal="center" vertical="center"/>
      <protection locked="0"/>
    </xf>
    <xf numFmtId="0" fontId="1" fillId="2" borderId="15" xfId="6" applyFont="1" applyFill="1" applyBorder="1" applyAlignment="1" applyProtection="1">
      <alignment horizontal="left" vertical="center" wrapText="1"/>
    </xf>
    <xf numFmtId="0" fontId="1" fillId="2" borderId="16" xfId="6" applyFont="1" applyFill="1" applyBorder="1" applyAlignment="1" applyProtection="1">
      <alignment horizontal="left" vertical="center"/>
    </xf>
    <xf numFmtId="0" fontId="1" fillId="2" borderId="17" xfId="6" applyFont="1" applyFill="1" applyBorder="1" applyAlignment="1" applyProtection="1">
      <alignment horizontal="left" vertical="center"/>
    </xf>
    <xf numFmtId="0" fontId="1" fillId="0" borderId="15" xfId="6" applyFont="1" applyFill="1" applyBorder="1" applyAlignment="1" applyProtection="1">
      <alignment horizontal="left" vertical="center" wrapText="1"/>
    </xf>
    <xf numFmtId="0" fontId="1" fillId="0" borderId="16" xfId="6" applyFont="1" applyFill="1" applyBorder="1" applyAlignment="1" applyProtection="1">
      <alignment horizontal="left" vertical="center" wrapText="1"/>
    </xf>
    <xf numFmtId="0" fontId="1" fillId="0" borderId="17" xfId="6" applyFont="1" applyFill="1" applyBorder="1" applyAlignment="1" applyProtection="1">
      <alignment horizontal="left" vertical="center" wrapText="1"/>
    </xf>
    <xf numFmtId="0" fontId="2" fillId="0" borderId="15" xfId="6" applyFont="1" applyFill="1" applyBorder="1" applyAlignment="1" applyProtection="1">
      <alignment horizontal="center"/>
    </xf>
    <xf numFmtId="0" fontId="6" fillId="2" borderId="16" xfId="6" applyFill="1" applyBorder="1" applyAlignment="1" applyProtection="1">
      <alignment horizontal="left" vertical="center"/>
    </xf>
    <xf numFmtId="0" fontId="6" fillId="2" borderId="17" xfId="6" applyFill="1" applyBorder="1" applyAlignment="1" applyProtection="1">
      <alignment horizontal="left" vertical="center"/>
    </xf>
    <xf numFmtId="9" fontId="2" fillId="0" borderId="15" xfId="6" applyNumberFormat="1" applyFont="1" applyFill="1" applyBorder="1" applyAlignment="1" applyProtection="1">
      <alignment horizontal="center" wrapText="1"/>
    </xf>
    <xf numFmtId="9" fontId="2" fillId="0" borderId="16" xfId="6" applyNumberFormat="1" applyFont="1" applyFill="1" applyBorder="1" applyAlignment="1" applyProtection="1">
      <alignment horizontal="center" wrapText="1"/>
    </xf>
    <xf numFmtId="9" fontId="2" fillId="0" borderId="17" xfId="6" applyNumberFormat="1" applyFont="1" applyFill="1" applyBorder="1" applyAlignment="1" applyProtection="1">
      <alignment horizontal="center" wrapText="1"/>
    </xf>
    <xf numFmtId="0" fontId="3" fillId="0" borderId="26" xfId="6" applyFont="1" applyBorder="1" applyAlignment="1" applyProtection="1">
      <alignment horizontal="center"/>
    </xf>
    <xf numFmtId="0" fontId="3" fillId="0" borderId="0" xfId="6" applyFont="1" applyAlignment="1" applyProtection="1">
      <alignment horizontal="center"/>
    </xf>
    <xf numFmtId="0" fontId="3" fillId="0" borderId="27" xfId="6" applyFont="1" applyBorder="1" applyAlignment="1" applyProtection="1">
      <alignment horizontal="center"/>
    </xf>
    <xf numFmtId="9" fontId="6" fillId="2" borderId="15" xfId="6" applyNumberFormat="1" applyFill="1" applyBorder="1" applyAlignment="1" applyProtection="1">
      <alignment horizontal="center" wrapText="1"/>
    </xf>
    <xf numFmtId="0" fontId="6" fillId="2" borderId="16" xfId="6" applyFill="1" applyBorder="1" applyAlignment="1" applyProtection="1">
      <alignment horizontal="center" wrapText="1"/>
    </xf>
    <xf numFmtId="0" fontId="6" fillId="2" borderId="17" xfId="6" applyFill="1" applyBorder="1" applyAlignment="1" applyProtection="1">
      <alignment horizontal="center" wrapText="1"/>
    </xf>
    <xf numFmtId="0" fontId="2" fillId="14" borderId="16" xfId="6" applyFont="1" applyFill="1" applyBorder="1" applyAlignment="1" applyProtection="1">
      <alignment horizontal="center" wrapText="1"/>
    </xf>
    <xf numFmtId="0" fontId="6" fillId="2" borderId="15" xfId="6" applyFill="1" applyBorder="1" applyAlignment="1" applyProtection="1">
      <alignment horizontal="center" wrapText="1"/>
    </xf>
    <xf numFmtId="0" fontId="2" fillId="6" borderId="15" xfId="6" applyFont="1" applyFill="1" applyBorder="1" applyAlignment="1" applyProtection="1">
      <alignment horizontal="center" vertical="center" wrapText="1"/>
    </xf>
    <xf numFmtId="0" fontId="2" fillId="6" borderId="17" xfId="6" applyFont="1" applyFill="1" applyBorder="1" applyAlignment="1" applyProtection="1">
      <alignment horizontal="center" vertical="center" wrapText="1"/>
    </xf>
    <xf numFmtId="0" fontId="3" fillId="0" borderId="9" xfId="6" applyFont="1" applyBorder="1" applyAlignment="1" applyProtection="1">
      <alignment horizontal="center"/>
    </xf>
    <xf numFmtId="0" fontId="3" fillId="0" borderId="10" xfId="6" applyFont="1" applyBorder="1" applyAlignment="1" applyProtection="1">
      <alignment horizontal="center"/>
    </xf>
    <xf numFmtId="0" fontId="3" fillId="3" borderId="40" xfId="6" applyFont="1" applyFill="1" applyBorder="1" applyAlignment="1" applyProtection="1">
      <alignment horizontal="center"/>
    </xf>
    <xf numFmtId="0" fontId="3" fillId="3" borderId="41" xfId="6" applyFont="1" applyFill="1" applyBorder="1" applyAlignment="1" applyProtection="1">
      <alignment horizontal="center"/>
    </xf>
    <xf numFmtId="0" fontId="3" fillId="3" borderId="42" xfId="6" applyFont="1" applyFill="1" applyBorder="1" applyAlignment="1" applyProtection="1">
      <alignment horizontal="center"/>
    </xf>
    <xf numFmtId="0" fontId="3" fillId="3" borderId="43" xfId="6" applyFont="1" applyFill="1" applyBorder="1" applyAlignment="1" applyProtection="1">
      <alignment horizontal="center"/>
    </xf>
    <xf numFmtId="0" fontId="2" fillId="2" borderId="9" xfId="6" applyFont="1" applyFill="1" applyBorder="1" applyAlignment="1" applyProtection="1">
      <alignment horizontal="justify" vertical="center" wrapText="1"/>
    </xf>
    <xf numFmtId="0" fontId="2" fillId="2" borderId="5" xfId="6" applyFont="1" applyFill="1" applyBorder="1" applyAlignment="1" applyProtection="1">
      <alignment horizontal="justify" vertical="center" wrapText="1"/>
    </xf>
    <xf numFmtId="0" fontId="2" fillId="2" borderId="10" xfId="6" applyFont="1" applyFill="1" applyBorder="1" applyAlignment="1" applyProtection="1">
      <alignment horizontal="justify" vertical="center" wrapText="1"/>
    </xf>
    <xf numFmtId="0" fontId="1" fillId="2" borderId="9" xfId="6" applyFont="1" applyFill="1" applyBorder="1" applyAlignment="1" applyProtection="1">
      <alignment horizontal="justify" vertical="center" wrapText="1"/>
      <protection locked="0"/>
    </xf>
    <xf numFmtId="0" fontId="2" fillId="2" borderId="5" xfId="6" applyFont="1" applyFill="1" applyBorder="1" applyAlignment="1" applyProtection="1">
      <alignment horizontal="justify" vertical="center" wrapText="1"/>
      <protection locked="0"/>
    </xf>
    <xf numFmtId="0" fontId="2" fillId="2" borderId="10" xfId="6" applyFont="1" applyFill="1" applyBorder="1" applyAlignment="1" applyProtection="1">
      <alignment horizontal="justify" vertical="center" wrapText="1"/>
      <protection locked="0"/>
    </xf>
    <xf numFmtId="0" fontId="12" fillId="0" borderId="1" xfId="6" applyFont="1" applyFill="1" applyBorder="1" applyAlignment="1" applyProtection="1">
      <alignment horizontal="center" vertical="center" wrapText="1"/>
    </xf>
    <xf numFmtId="0" fontId="12" fillId="2" borderId="1" xfId="6" applyFont="1" applyFill="1" applyBorder="1" applyAlignment="1" applyProtection="1">
      <alignment horizontal="center" vertical="center" wrapText="1"/>
    </xf>
    <xf numFmtId="0" fontId="2" fillId="0" borderId="16" xfId="6" applyFont="1" applyBorder="1" applyAlignment="1" applyProtection="1">
      <alignment horizontal="center" vertical="center" wrapText="1"/>
      <protection locked="0"/>
    </xf>
    <xf numFmtId="0" fontId="2" fillId="0" borderId="17" xfId="6" applyFont="1" applyBorder="1" applyAlignment="1" applyProtection="1">
      <alignment horizontal="center" vertical="center" wrapText="1"/>
      <protection locked="0"/>
    </xf>
    <xf numFmtId="0" fontId="3" fillId="3" borderId="30" xfId="6" applyFont="1" applyFill="1" applyBorder="1" applyAlignment="1" applyProtection="1">
      <alignment horizontal="left" vertical="center" wrapText="1"/>
    </xf>
    <xf numFmtId="0" fontId="10" fillId="2" borderId="9" xfId="6" applyFont="1" applyFill="1" applyBorder="1" applyAlignment="1" applyProtection="1">
      <alignment horizontal="center" vertical="center"/>
    </xf>
    <xf numFmtId="0" fontId="10" fillId="2" borderId="5" xfId="6" applyFont="1" applyFill="1" applyBorder="1" applyAlignment="1" applyProtection="1">
      <alignment horizontal="center" vertical="center"/>
    </xf>
    <xf numFmtId="0" fontId="10" fillId="2" borderId="10" xfId="6" applyFont="1" applyFill="1" applyBorder="1" applyAlignment="1" applyProtection="1">
      <alignment horizontal="center" vertical="center"/>
    </xf>
    <xf numFmtId="0" fontId="10" fillId="2" borderId="26" xfId="6" applyFont="1" applyFill="1" applyBorder="1" applyAlignment="1" applyProtection="1">
      <alignment horizontal="center" vertical="center"/>
    </xf>
    <xf numFmtId="0" fontId="10" fillId="2" borderId="0" xfId="6" applyFont="1" applyFill="1" applyAlignment="1" applyProtection="1">
      <alignment horizontal="center" vertical="center"/>
    </xf>
    <xf numFmtId="0" fontId="10" fillId="2" borderId="27" xfId="6" applyFont="1" applyFill="1" applyBorder="1" applyAlignment="1" applyProtection="1">
      <alignment horizontal="center" vertical="center"/>
    </xf>
    <xf numFmtId="0" fontId="10" fillId="2" borderId="19" xfId="6" applyFont="1" applyFill="1" applyBorder="1" applyAlignment="1" applyProtection="1">
      <alignment horizontal="center" vertical="center"/>
    </xf>
    <xf numFmtId="0" fontId="10" fillId="2" borderId="20" xfId="6" applyFont="1" applyFill="1" applyBorder="1" applyAlignment="1" applyProtection="1">
      <alignment horizontal="center" vertical="center"/>
    </xf>
    <xf numFmtId="0" fontId="10" fillId="2" borderId="28" xfId="6" applyFont="1" applyFill="1" applyBorder="1" applyAlignment="1" applyProtection="1">
      <alignment horizontal="center" vertical="center"/>
    </xf>
    <xf numFmtId="0" fontId="6" fillId="0" borderId="0" xfId="6" applyFont="1" applyAlignment="1" applyProtection="1">
      <alignment horizontal="center"/>
    </xf>
    <xf numFmtId="0" fontId="1" fillId="2" borderId="19" xfId="6" applyFont="1" applyFill="1" applyBorder="1" applyAlignment="1" applyProtection="1">
      <alignment horizontal="justify" vertical="center" wrapText="1"/>
      <protection locked="0"/>
    </xf>
    <xf numFmtId="0" fontId="6" fillId="2" borderId="20" xfId="6" applyFont="1" applyFill="1" applyBorder="1" applyAlignment="1" applyProtection="1">
      <alignment horizontal="justify" vertical="center" wrapText="1"/>
      <protection locked="0"/>
    </xf>
    <xf numFmtId="0" fontId="6" fillId="2" borderId="28" xfId="6" applyFont="1" applyFill="1" applyBorder="1" applyAlignment="1" applyProtection="1">
      <alignment horizontal="justify" vertical="center" wrapText="1"/>
      <protection locked="0"/>
    </xf>
    <xf numFmtId="0" fontId="2" fillId="0" borderId="1" xfId="6" applyFont="1" applyBorder="1" applyAlignment="1" applyProtection="1">
      <alignment horizontal="center" vertical="center" wrapText="1"/>
    </xf>
    <xf numFmtId="0" fontId="0" fillId="0" borderId="1" xfId="0" applyBorder="1" applyAlignment="1" applyProtection="1">
      <alignment horizontal="center" vertical="center" wrapText="1"/>
    </xf>
    <xf numFmtId="0" fontId="6" fillId="0" borderId="1" xfId="6" applyBorder="1" applyAlignment="1" applyProtection="1">
      <alignment horizontal="center" vertical="center"/>
    </xf>
    <xf numFmtId="0" fontId="11" fillId="0" borderId="50" xfId="6" applyFont="1" applyBorder="1" applyAlignment="1" applyProtection="1">
      <alignment horizontal="center" vertical="center"/>
    </xf>
    <xf numFmtId="0" fontId="11" fillId="0" borderId="51" xfId="6" applyFont="1" applyBorder="1" applyAlignment="1" applyProtection="1">
      <alignment horizontal="center" vertical="center"/>
    </xf>
    <xf numFmtId="0" fontId="8" fillId="9" borderId="0" xfId="6" applyFont="1" applyFill="1" applyAlignment="1" applyProtection="1">
      <alignment horizontal="center" vertical="center"/>
    </xf>
    <xf numFmtId="0" fontId="9" fillId="9" borderId="0" xfId="6" applyFont="1" applyFill="1" applyAlignment="1" applyProtection="1">
      <alignment horizontal="center" vertical="center"/>
    </xf>
    <xf numFmtId="0" fontId="36" fillId="8" borderId="6" xfId="6" applyFont="1" applyFill="1" applyBorder="1" applyAlignment="1" applyProtection="1">
      <alignment horizontal="center" vertical="center" wrapText="1"/>
    </xf>
    <xf numFmtId="0" fontId="36" fillId="8" borderId="61" xfId="6" applyFont="1" applyFill="1" applyBorder="1" applyAlignment="1" applyProtection="1">
      <alignment horizontal="center" vertical="center" wrapText="1"/>
    </xf>
    <xf numFmtId="0" fontId="36" fillId="8" borderId="2" xfId="6" applyFont="1" applyFill="1" applyBorder="1" applyAlignment="1" applyProtection="1">
      <alignment horizontal="center" vertical="center" wrapText="1"/>
    </xf>
    <xf numFmtId="0" fontId="36" fillId="8" borderId="14" xfId="6" applyFont="1" applyFill="1" applyBorder="1" applyAlignment="1" applyProtection="1">
      <alignment horizontal="center" vertical="center" wrapText="1"/>
    </xf>
    <xf numFmtId="0" fontId="38" fillId="8" borderId="2" xfId="6" applyFont="1" applyFill="1" applyBorder="1" applyAlignment="1" applyProtection="1">
      <alignment horizontal="center" vertical="center" wrapText="1"/>
    </xf>
    <xf numFmtId="0" fontId="38" fillId="8" borderId="12" xfId="6" applyFont="1" applyFill="1" applyBorder="1" applyAlignment="1" applyProtection="1">
      <alignment horizontal="center" vertical="center" wrapText="1"/>
    </xf>
    <xf numFmtId="0" fontId="32" fillId="8" borderId="14" xfId="6" applyFont="1" applyFill="1" applyBorder="1" applyAlignment="1" applyProtection="1">
      <alignment horizontal="center" vertical="center" wrapText="1"/>
    </xf>
    <xf numFmtId="0" fontId="32" fillId="8" borderId="60" xfId="6" applyFont="1" applyFill="1" applyBorder="1" applyAlignment="1" applyProtection="1">
      <alignment horizontal="center" vertical="center" wrapText="1"/>
    </xf>
    <xf numFmtId="0" fontId="1" fillId="0" borderId="42" xfId="6" applyFont="1" applyBorder="1" applyAlignment="1" applyProtection="1">
      <alignment horizontal="center" vertical="center" wrapText="1"/>
      <protection locked="0"/>
    </xf>
    <xf numFmtId="0" fontId="6" fillId="0" borderId="10" xfId="6" applyBorder="1" applyAlignment="1" applyProtection="1">
      <alignment horizontal="center" vertical="center" wrapText="1"/>
      <protection locked="0"/>
    </xf>
    <xf numFmtId="0" fontId="6" fillId="0" borderId="66" xfId="6" applyBorder="1" applyAlignment="1" applyProtection="1">
      <alignment horizontal="center" vertical="center" wrapText="1"/>
      <protection locked="0"/>
    </xf>
    <xf numFmtId="0" fontId="6" fillId="0" borderId="28" xfId="6" applyBorder="1" applyAlignment="1" applyProtection="1">
      <alignment horizontal="center" vertical="center" wrapText="1"/>
      <protection locked="0"/>
    </xf>
    <xf numFmtId="0" fontId="1" fillId="7" borderId="1" xfId="6" applyFont="1" applyFill="1" applyBorder="1" applyAlignment="1" applyProtection="1">
      <alignment horizontal="left" vertical="center" wrapText="1"/>
    </xf>
    <xf numFmtId="0" fontId="6" fillId="7" borderId="1" xfId="6" applyFill="1" applyBorder="1" applyAlignment="1" applyProtection="1">
      <alignment horizontal="left" vertical="center" wrapText="1"/>
    </xf>
    <xf numFmtId="0" fontId="12" fillId="7" borderId="1" xfId="6" applyFont="1" applyFill="1" applyBorder="1" applyAlignment="1" applyProtection="1">
      <alignment horizontal="left" vertical="center" wrapText="1"/>
    </xf>
  </cellXfs>
  <cellStyles count="10">
    <cellStyle name="Hipervínculo" xfId="1" builtinId="8"/>
    <cellStyle name="Hipervínculo 2" xfId="2"/>
    <cellStyle name="Millares" xfId="3" builtinId="3"/>
    <cellStyle name="Millares 2" xfId="4"/>
    <cellStyle name="Millares 2 2" xfId="5"/>
    <cellStyle name="Normal" xfId="0" builtinId="0"/>
    <cellStyle name="Normal 2" xfId="6"/>
    <cellStyle name="Normal 3" xfId="7"/>
    <cellStyle name="Porcentaje 2" xfId="8"/>
    <cellStyle name="Porcentaje 2 2" xfId="9"/>
  </cellStyles>
  <dxfs count="13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
      <fill>
        <patternFill>
          <bgColor rgb="FF00CC66"/>
        </patternFill>
      </fill>
    </dxf>
    <dxf>
      <fill>
        <patternFill>
          <bgColor rgb="FFFF00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SolicitudesAtendidas!$C$47</c:f>
              <c:strCache>
                <c:ptCount val="1"/>
                <c:pt idx="0">
                  <c:v>RESULTADO</c:v>
                </c:pt>
              </c:strCache>
            </c:strRef>
          </c:tx>
          <c:invertIfNegative val="0"/>
          <c:cat>
            <c:strRef>
              <c:f>(SolicitudesAtendidas!$F$46,SolicitudesAtendidas!$I$46,SolicitudesAtendidas!$L$46,SolicitudesAtendidas!$O$46)</c:f>
              <c:strCache>
                <c:ptCount val="4"/>
                <c:pt idx="0">
                  <c:v>MAR</c:v>
                </c:pt>
                <c:pt idx="1">
                  <c:v>JUN</c:v>
                </c:pt>
                <c:pt idx="2">
                  <c:v>SEP</c:v>
                </c:pt>
                <c:pt idx="3">
                  <c:v>DIC</c:v>
                </c:pt>
              </c:strCache>
            </c:strRef>
          </c:cat>
          <c:val>
            <c:numRef>
              <c:f>(SolicitudesAtendidas!$F$47,SolicitudesAtendidas!$I$47,SolicitudesAtendidas!$L$47,SolicitudesAtendidas!$O$47)</c:f>
              <c:numCache>
                <c:formatCode>0.0%</c:formatCode>
                <c:ptCount val="4"/>
                <c:pt idx="0">
                  <c:v>1</c:v>
                </c:pt>
                <c:pt idx="1">
                  <c:v>1</c:v>
                </c:pt>
                <c:pt idx="2">
                  <c:v>0.99425287356321834</c:v>
                </c:pt>
                <c:pt idx="3">
                  <c:v>1.0089285714285714</c:v>
                </c:pt>
              </c:numCache>
            </c:numRef>
          </c:val>
          <c:extLst>
            <c:ext xmlns:c16="http://schemas.microsoft.com/office/drawing/2014/chart" uri="{C3380CC4-5D6E-409C-BE32-E72D297353CC}">
              <c16:uniqueId val="{00000000-D2E2-46E0-8B6E-5D0AD32F5058}"/>
            </c:ext>
          </c:extLst>
        </c:ser>
        <c:dLbls>
          <c:showLegendKey val="0"/>
          <c:showVal val="0"/>
          <c:showCatName val="0"/>
          <c:showSerName val="0"/>
          <c:showPercent val="0"/>
          <c:showBubbleSize val="0"/>
        </c:dLbls>
        <c:gapWidth val="150"/>
        <c:axId val="599341840"/>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(SolicitudesAtendidas!$F$48,SolicitudesAtendidas!$I$48,SolicitudesAtendidas!$L$48,SolicitudesAtendidas!$O$48)</c:f>
              <c:numCache>
                <c:formatCode>General</c:formatCode>
                <c:ptCount val="4"/>
                <c:pt idx="0">
                  <c:v>0.8</c:v>
                </c:pt>
                <c:pt idx="1">
                  <c:v>0.8</c:v>
                </c:pt>
                <c:pt idx="2">
                  <c:v>0.8</c:v>
                </c:pt>
                <c:pt idx="3">
                  <c:v>0.8</c:v>
                </c:pt>
              </c:numCache>
            </c:numRef>
          </c:val>
          <c:smooth val="0"/>
          <c:extLst>
            <c:ext xmlns:c16="http://schemas.microsoft.com/office/drawing/2014/chart" uri="{C3380CC4-5D6E-409C-BE32-E72D297353CC}">
              <c16:uniqueId val="{00000001-D2E2-46E0-8B6E-5D0AD32F5058}"/>
            </c:ext>
          </c:extLst>
        </c:ser>
        <c:dLbls>
          <c:showLegendKey val="0"/>
          <c:showVal val="0"/>
          <c:showCatName val="0"/>
          <c:showSerName val="0"/>
          <c:showPercent val="0"/>
          <c:showBubbleSize val="0"/>
        </c:dLbls>
        <c:marker val="1"/>
        <c:smooth val="0"/>
        <c:axId val="599341840"/>
        <c:axId val="1"/>
      </c:lineChart>
      <c:catAx>
        <c:axId val="5993418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99341840"/>
        <c:crosses val="autoZero"/>
        <c:crossBetween val="between"/>
      </c:valAx>
    </c:plotArea>
    <c:legend>
      <c:legendPos val="r"/>
      <c:layout>
        <c:manualLayout>
          <c:xMode val="edge"/>
          <c:yMode val="edge"/>
          <c:wMode val="edge"/>
          <c:hMode val="edge"/>
          <c:x val="0.89560439560439564"/>
          <c:y val="0.44531332020997372"/>
          <c:w val="0.99313186813186816"/>
          <c:h val="0.56250123031496058"/>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DerechosPeticion!$C$47</c:f>
              <c:strCache>
                <c:ptCount val="1"/>
                <c:pt idx="0">
                  <c:v>RESULTADO</c:v>
                </c:pt>
              </c:strCache>
            </c:strRef>
          </c:tx>
          <c:invertIfNegative val="0"/>
          <c:cat>
            <c:strRef>
              <c:f>(DerechosPeticion!$F$46,DerechosPeticion!$I$46,DerechosPeticion!$L$46,DerechosPeticion!$O$46)</c:f>
              <c:strCache>
                <c:ptCount val="4"/>
                <c:pt idx="0">
                  <c:v>MAR</c:v>
                </c:pt>
                <c:pt idx="1">
                  <c:v>JUN</c:v>
                </c:pt>
                <c:pt idx="2">
                  <c:v>SEP</c:v>
                </c:pt>
                <c:pt idx="3">
                  <c:v>DIC</c:v>
                </c:pt>
              </c:strCache>
            </c:strRef>
          </c:cat>
          <c:val>
            <c:numRef>
              <c:f>(DerechosPeticion!$F$47,DerechosPeticion!$I$47,DerechosPeticion!$L$47,DerechosPeticion!$O$47)</c:f>
              <c:numCache>
                <c:formatCode>0.0%</c:formatCode>
                <c:ptCount val="4"/>
                <c:pt idx="0">
                  <c:v>1</c:v>
                </c:pt>
                <c:pt idx="1">
                  <c:v>1</c:v>
                </c:pt>
                <c:pt idx="2">
                  <c:v>1</c:v>
                </c:pt>
                <c:pt idx="3">
                  <c:v>1</c:v>
                </c:pt>
              </c:numCache>
            </c:numRef>
          </c:val>
          <c:extLst>
            <c:ext xmlns:c16="http://schemas.microsoft.com/office/drawing/2014/chart" uri="{C3380CC4-5D6E-409C-BE32-E72D297353CC}">
              <c16:uniqueId val="{00000000-BB26-4D1F-A1C5-424AFFF0BE4B}"/>
            </c:ext>
          </c:extLst>
        </c:ser>
        <c:dLbls>
          <c:showLegendKey val="0"/>
          <c:showVal val="0"/>
          <c:showCatName val="0"/>
          <c:showSerName val="0"/>
          <c:showPercent val="0"/>
          <c:showBubbleSize val="0"/>
        </c:dLbls>
        <c:gapWidth val="150"/>
        <c:axId val="257747312"/>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(DerechosPeticion!$F$48,DerechosPeticion!$I$48,DerechosPeticion!$L$48,DerechosPeticion!$O$48)</c:f>
              <c:numCache>
                <c:formatCode>General</c:formatCode>
                <c:ptCount val="4"/>
                <c:pt idx="0">
                  <c:v>0.9</c:v>
                </c:pt>
                <c:pt idx="1">
                  <c:v>0.9</c:v>
                </c:pt>
                <c:pt idx="2">
                  <c:v>0.9</c:v>
                </c:pt>
                <c:pt idx="3">
                  <c:v>0.9</c:v>
                </c:pt>
              </c:numCache>
            </c:numRef>
          </c:val>
          <c:smooth val="0"/>
          <c:extLst>
            <c:ext xmlns:c16="http://schemas.microsoft.com/office/drawing/2014/chart" uri="{C3380CC4-5D6E-409C-BE32-E72D297353CC}">
              <c16:uniqueId val="{00000001-BB26-4D1F-A1C5-424AFFF0BE4B}"/>
            </c:ext>
          </c:extLst>
        </c:ser>
        <c:dLbls>
          <c:showLegendKey val="0"/>
          <c:showVal val="0"/>
          <c:showCatName val="0"/>
          <c:showSerName val="0"/>
          <c:showPercent val="0"/>
          <c:showBubbleSize val="0"/>
        </c:dLbls>
        <c:marker val="1"/>
        <c:smooth val="0"/>
        <c:axId val="257747312"/>
        <c:axId val="1"/>
      </c:lineChart>
      <c:catAx>
        <c:axId val="25774731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257747312"/>
        <c:crosses val="autoZero"/>
        <c:crossBetween val="between"/>
      </c:valAx>
    </c:plotArea>
    <c:legend>
      <c:legendPos val="r"/>
      <c:layout>
        <c:manualLayout>
          <c:xMode val="edge"/>
          <c:yMode val="edge"/>
          <c:wMode val="edge"/>
          <c:hMode val="edge"/>
          <c:x val="0.89271034380674907"/>
          <c:y val="0.44531332020997372"/>
          <c:w val="0.99037196691541485"/>
          <c:h val="0.56250123031496058"/>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Recursos!$C$47</c:f>
              <c:strCache>
                <c:ptCount val="1"/>
                <c:pt idx="0">
                  <c:v>RESULTADO</c:v>
                </c:pt>
              </c:strCache>
            </c:strRef>
          </c:tx>
          <c:invertIfNegative val="0"/>
          <c:cat>
            <c:strRef>
              <c:f>(Recursos!$F$46,Recursos!$I$46,Recursos!$L$46,Recursos!$O$46)</c:f>
              <c:strCache>
                <c:ptCount val="4"/>
                <c:pt idx="0">
                  <c:v>MAR</c:v>
                </c:pt>
                <c:pt idx="1">
                  <c:v>JUN</c:v>
                </c:pt>
                <c:pt idx="2">
                  <c:v>SEP</c:v>
                </c:pt>
                <c:pt idx="3">
                  <c:v>DIC</c:v>
                </c:pt>
              </c:strCache>
            </c:strRef>
          </c:cat>
          <c:val>
            <c:numRef>
              <c:f>(Recursos!$F$47,Recursos!$I$47,Recursos!$L$47,Recursos!$O$47)</c:f>
              <c:numCache>
                <c:formatCode>0.0%</c:formatCode>
                <c:ptCount val="4"/>
                <c:pt idx="0">
                  <c:v>1</c:v>
                </c:pt>
                <c:pt idx="1">
                  <c:v>1</c:v>
                </c:pt>
                <c:pt idx="2">
                  <c:v>1</c:v>
                </c:pt>
                <c:pt idx="3">
                  <c:v>1</c:v>
                </c:pt>
              </c:numCache>
            </c:numRef>
          </c:val>
          <c:extLst>
            <c:ext xmlns:c16="http://schemas.microsoft.com/office/drawing/2014/chart" uri="{C3380CC4-5D6E-409C-BE32-E72D297353CC}">
              <c16:uniqueId val="{00000000-92E2-497F-AD79-52B0F4A5F39A}"/>
            </c:ext>
          </c:extLst>
        </c:ser>
        <c:dLbls>
          <c:showLegendKey val="0"/>
          <c:showVal val="0"/>
          <c:showCatName val="0"/>
          <c:showSerName val="0"/>
          <c:showPercent val="0"/>
          <c:showBubbleSize val="0"/>
        </c:dLbls>
        <c:gapWidth val="150"/>
        <c:axId val="598433848"/>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(Recursos!$F$48,Recursos!$I$48,Recursos!$L$48,Recursos!$O$48)</c:f>
              <c:numCache>
                <c:formatCode>General</c:formatCode>
                <c:ptCount val="4"/>
                <c:pt idx="0">
                  <c:v>1</c:v>
                </c:pt>
                <c:pt idx="1">
                  <c:v>1</c:v>
                </c:pt>
                <c:pt idx="2">
                  <c:v>1</c:v>
                </c:pt>
                <c:pt idx="3">
                  <c:v>1</c:v>
                </c:pt>
              </c:numCache>
            </c:numRef>
          </c:val>
          <c:smooth val="0"/>
          <c:extLst>
            <c:ext xmlns:c16="http://schemas.microsoft.com/office/drawing/2014/chart" uri="{C3380CC4-5D6E-409C-BE32-E72D297353CC}">
              <c16:uniqueId val="{00000001-92E2-497F-AD79-52B0F4A5F39A}"/>
            </c:ext>
          </c:extLst>
        </c:ser>
        <c:dLbls>
          <c:showLegendKey val="0"/>
          <c:showVal val="0"/>
          <c:showCatName val="0"/>
          <c:showSerName val="0"/>
          <c:showPercent val="0"/>
          <c:showBubbleSize val="0"/>
        </c:dLbls>
        <c:marker val="1"/>
        <c:smooth val="0"/>
        <c:axId val="598433848"/>
        <c:axId val="1"/>
      </c:lineChart>
      <c:catAx>
        <c:axId val="59843384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98433848"/>
        <c:crosses val="autoZero"/>
        <c:crossBetween val="between"/>
      </c:valAx>
    </c:plotArea>
    <c:legend>
      <c:legendPos val="r"/>
      <c:layout>
        <c:manualLayout>
          <c:xMode val="edge"/>
          <c:yMode val="edge"/>
          <c:wMode val="edge"/>
          <c:hMode val="edge"/>
          <c:x val="0.89394055081957724"/>
          <c:y val="0.43951612903225806"/>
          <c:w val="0.99173683868028883"/>
          <c:h val="0.56048387096774199"/>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Captación!$C$48</c:f>
              <c:strCache>
                <c:ptCount val="1"/>
                <c:pt idx="0">
                  <c:v>RESULTADO</c:v>
                </c:pt>
              </c:strCache>
            </c:strRef>
          </c:tx>
          <c:invertIfNegative val="0"/>
          <c:cat>
            <c:strRef>
              <c:f>(Captación!$F$47,Captación!$I$47,Captación!$L$47,Captación!$O$47)</c:f>
              <c:strCache>
                <c:ptCount val="4"/>
                <c:pt idx="0">
                  <c:v>MAR</c:v>
                </c:pt>
                <c:pt idx="1">
                  <c:v>JUN</c:v>
                </c:pt>
                <c:pt idx="2">
                  <c:v>SEP</c:v>
                </c:pt>
                <c:pt idx="3">
                  <c:v>DIC</c:v>
                </c:pt>
              </c:strCache>
            </c:strRef>
          </c:cat>
          <c:val>
            <c:numRef>
              <c:f>(Captación!$F$48,Captación!$I$48,Captación!$L$48,Captación!$O$48)</c:f>
              <c:numCache>
                <c:formatCode>0.0%</c:formatCode>
                <c:ptCount val="4"/>
                <c:pt idx="0">
                  <c:v>1</c:v>
                </c:pt>
                <c:pt idx="1">
                  <c:v>1</c:v>
                </c:pt>
                <c:pt idx="2">
                  <c:v>1</c:v>
                </c:pt>
                <c:pt idx="3">
                  <c:v>1</c:v>
                </c:pt>
              </c:numCache>
            </c:numRef>
          </c:val>
          <c:extLst>
            <c:ext xmlns:c16="http://schemas.microsoft.com/office/drawing/2014/chart" uri="{C3380CC4-5D6E-409C-BE32-E72D297353CC}">
              <c16:uniqueId val="{00000000-3B40-43A0-BCB4-0CDCF645507A}"/>
            </c:ext>
          </c:extLst>
        </c:ser>
        <c:dLbls>
          <c:showLegendKey val="0"/>
          <c:showVal val="0"/>
          <c:showCatName val="0"/>
          <c:showSerName val="0"/>
          <c:showPercent val="0"/>
          <c:showBubbleSize val="0"/>
        </c:dLbls>
        <c:gapWidth val="150"/>
        <c:axId val="598014968"/>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(Captación!$F$49,Captación!$I$49,Captación!$L$49,Captación!$O$49)</c:f>
              <c:numCache>
                <c:formatCode>General</c:formatCode>
                <c:ptCount val="4"/>
                <c:pt idx="0">
                  <c:v>0.85</c:v>
                </c:pt>
                <c:pt idx="1">
                  <c:v>0.85</c:v>
                </c:pt>
                <c:pt idx="2">
                  <c:v>0.85</c:v>
                </c:pt>
                <c:pt idx="3">
                  <c:v>0.85</c:v>
                </c:pt>
              </c:numCache>
            </c:numRef>
          </c:val>
          <c:smooth val="0"/>
          <c:extLst>
            <c:ext xmlns:c16="http://schemas.microsoft.com/office/drawing/2014/chart" uri="{C3380CC4-5D6E-409C-BE32-E72D297353CC}">
              <c16:uniqueId val="{00000001-3B40-43A0-BCB4-0CDCF645507A}"/>
            </c:ext>
          </c:extLst>
        </c:ser>
        <c:dLbls>
          <c:showLegendKey val="0"/>
          <c:showVal val="0"/>
          <c:showCatName val="0"/>
          <c:showSerName val="0"/>
          <c:showPercent val="0"/>
          <c:showBubbleSize val="0"/>
        </c:dLbls>
        <c:marker val="1"/>
        <c:smooth val="0"/>
        <c:axId val="598014968"/>
        <c:axId val="1"/>
      </c:lineChart>
      <c:catAx>
        <c:axId val="59801496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98014968"/>
        <c:crosses val="autoZero"/>
        <c:crossBetween val="between"/>
      </c:valAx>
    </c:plotArea>
    <c:legend>
      <c:legendPos val="r"/>
      <c:layout>
        <c:manualLayout>
          <c:xMode val="edge"/>
          <c:yMode val="edge"/>
          <c:wMode val="edge"/>
          <c:hMode val="edge"/>
          <c:x val="0.90151620427977475"/>
          <c:y val="0.44866903401780661"/>
          <c:w val="0.9861122669400838"/>
          <c:h val="0.55513272605630182"/>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'ConglomeradosInvTerminad '!$C$49</c:f>
              <c:strCache>
                <c:ptCount val="1"/>
                <c:pt idx="0">
                  <c:v>RESULTADO</c:v>
                </c:pt>
              </c:strCache>
            </c:strRef>
          </c:tx>
          <c:invertIfNegative val="0"/>
          <c:cat>
            <c:strRef>
              <c:f>('ConglomeradosInvTerminad '!$I$48,'ConglomeradosInvTerminad '!$O$48)</c:f>
              <c:strCache>
                <c:ptCount val="2"/>
                <c:pt idx="0">
                  <c:v>JUN</c:v>
                </c:pt>
                <c:pt idx="1">
                  <c:v>DIC</c:v>
                </c:pt>
              </c:strCache>
            </c:strRef>
          </c:cat>
          <c:val>
            <c:numRef>
              <c:f>('ConglomeradosInvTerminad '!$I$49,'ConglomeradosInvTerminad '!$O$49)</c:f>
              <c:numCache>
                <c:formatCode>0.0%</c:formatCode>
                <c:ptCount val="2"/>
                <c:pt idx="0">
                  <c:v>1.0055555555555555</c:v>
                </c:pt>
                <c:pt idx="1">
                  <c:v>1</c:v>
                </c:pt>
              </c:numCache>
            </c:numRef>
          </c:val>
          <c:extLst>
            <c:ext xmlns:c16="http://schemas.microsoft.com/office/drawing/2014/chart" uri="{C3380CC4-5D6E-409C-BE32-E72D297353CC}">
              <c16:uniqueId val="{00000000-901E-44D1-A028-DBD82D8A1356}"/>
            </c:ext>
          </c:extLst>
        </c:ser>
        <c:dLbls>
          <c:showLegendKey val="0"/>
          <c:showVal val="0"/>
          <c:showCatName val="0"/>
          <c:showSerName val="0"/>
          <c:showPercent val="0"/>
          <c:showBubbleSize val="0"/>
        </c:dLbls>
        <c:gapWidth val="150"/>
        <c:axId val="598017264"/>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('ConglomeradosInvTerminad '!$I$50,'ConglomeradosInvTerminad '!$O$50)</c:f>
              <c:numCache>
                <c:formatCode>General</c:formatCode>
                <c:ptCount val="2"/>
                <c:pt idx="0">
                  <c:v>0.9</c:v>
                </c:pt>
                <c:pt idx="1">
                  <c:v>0.9</c:v>
                </c:pt>
              </c:numCache>
            </c:numRef>
          </c:val>
          <c:smooth val="0"/>
          <c:extLst>
            <c:ext xmlns:c16="http://schemas.microsoft.com/office/drawing/2014/chart" uri="{C3380CC4-5D6E-409C-BE32-E72D297353CC}">
              <c16:uniqueId val="{00000001-901E-44D1-A028-DBD82D8A1356}"/>
            </c:ext>
          </c:extLst>
        </c:ser>
        <c:dLbls>
          <c:showLegendKey val="0"/>
          <c:showVal val="0"/>
          <c:showCatName val="0"/>
          <c:showSerName val="0"/>
          <c:showPercent val="0"/>
          <c:showBubbleSize val="0"/>
        </c:dLbls>
        <c:marker val="1"/>
        <c:smooth val="0"/>
        <c:axId val="598017264"/>
        <c:axId val="1"/>
      </c:lineChart>
      <c:catAx>
        <c:axId val="59801726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98017264"/>
        <c:crosses val="autoZero"/>
        <c:crossBetween val="between"/>
      </c:valAx>
    </c:plotArea>
    <c:legend>
      <c:legendPos val="r"/>
      <c:layout>
        <c:manualLayout>
          <c:xMode val="edge"/>
          <c:yMode val="edge"/>
          <c:wMode val="edge"/>
          <c:hMode val="edge"/>
          <c:x val="0.90050377833753148"/>
          <c:y val="0.44528381122171046"/>
          <c:w val="0.98992443324937029"/>
          <c:h val="0.55849175456841471"/>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RadicacionesEnrutadas!$C$48</c:f>
              <c:strCache>
                <c:ptCount val="1"/>
                <c:pt idx="0">
                  <c:v>RESULTADO</c:v>
                </c:pt>
              </c:strCache>
            </c:strRef>
          </c:tx>
          <c:invertIfNegative val="0"/>
          <c:cat>
            <c:strRef>
              <c:f>(RadicacionesEnrutadas!$I$47,RadicacionesEnrutadas!$O$47)</c:f>
              <c:strCache>
                <c:ptCount val="2"/>
                <c:pt idx="0">
                  <c:v>JUN</c:v>
                </c:pt>
                <c:pt idx="1">
                  <c:v>DIC</c:v>
                </c:pt>
              </c:strCache>
            </c:strRef>
          </c:cat>
          <c:val>
            <c:numRef>
              <c:f>(RadicacionesEnrutadas!$I$48,RadicacionesEnrutadas!$O$48)</c:f>
              <c:numCache>
                <c:formatCode>0.0%</c:formatCode>
                <c:ptCount val="2"/>
                <c:pt idx="0">
                  <c:v>1</c:v>
                </c:pt>
                <c:pt idx="1">
                  <c:v>1</c:v>
                </c:pt>
              </c:numCache>
            </c:numRef>
          </c:val>
          <c:extLst>
            <c:ext xmlns:c16="http://schemas.microsoft.com/office/drawing/2014/chart" uri="{C3380CC4-5D6E-409C-BE32-E72D297353CC}">
              <c16:uniqueId val="{00000000-C5CF-4E3A-BC9D-F9A0441D72B4}"/>
            </c:ext>
          </c:extLst>
        </c:ser>
        <c:dLbls>
          <c:showLegendKey val="0"/>
          <c:showVal val="0"/>
          <c:showCatName val="0"/>
          <c:showSerName val="0"/>
          <c:showPercent val="0"/>
          <c:showBubbleSize val="0"/>
        </c:dLbls>
        <c:gapWidth val="150"/>
        <c:axId val="598434504"/>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(RadicacionesEnrutadas!$I$49,RadicacionesEnrutadas!$O$49)</c:f>
              <c:numCache>
                <c:formatCode>General</c:formatCode>
                <c:ptCount val="2"/>
                <c:pt idx="0">
                  <c:v>0.8</c:v>
                </c:pt>
                <c:pt idx="1">
                  <c:v>0.8</c:v>
                </c:pt>
              </c:numCache>
            </c:numRef>
          </c:val>
          <c:smooth val="0"/>
          <c:extLst>
            <c:ext xmlns:c16="http://schemas.microsoft.com/office/drawing/2014/chart" uri="{C3380CC4-5D6E-409C-BE32-E72D297353CC}">
              <c16:uniqueId val="{00000001-C5CF-4E3A-BC9D-F9A0441D72B4}"/>
            </c:ext>
          </c:extLst>
        </c:ser>
        <c:dLbls>
          <c:showLegendKey val="0"/>
          <c:showVal val="0"/>
          <c:showCatName val="0"/>
          <c:showSerName val="0"/>
          <c:showPercent val="0"/>
          <c:showBubbleSize val="0"/>
        </c:dLbls>
        <c:marker val="1"/>
        <c:smooth val="0"/>
        <c:axId val="598434504"/>
        <c:axId val="1"/>
      </c:lineChart>
      <c:catAx>
        <c:axId val="5984345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98434504"/>
        <c:crosses val="autoZero"/>
        <c:crossBetween val="between"/>
      </c:valAx>
    </c:plotArea>
    <c:legend>
      <c:legendPos val="r"/>
      <c:layout>
        <c:manualLayout>
          <c:xMode val="edge"/>
          <c:yMode val="edge"/>
          <c:wMode val="edge"/>
          <c:hMode val="edge"/>
          <c:x val="0.89924433249370272"/>
          <c:y val="0.43333471995245876"/>
          <c:w val="0.98866498740554154"/>
          <c:h val="0.53703877581340065"/>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RadicacionesSAPAC!$C$47</c:f>
              <c:strCache>
                <c:ptCount val="1"/>
                <c:pt idx="0">
                  <c:v>RESULTADO</c:v>
                </c:pt>
              </c:strCache>
            </c:strRef>
          </c:tx>
          <c:invertIfNegative val="0"/>
          <c:cat>
            <c:strRef>
              <c:f>(RadicacionesSAPAC!$F$46,RadicacionesSAPAC!$I$46,RadicacionesSAPAC!$L$46,RadicacionesSAPAC!$O$46)</c:f>
              <c:strCache>
                <c:ptCount val="4"/>
                <c:pt idx="0">
                  <c:v>MAR</c:v>
                </c:pt>
                <c:pt idx="1">
                  <c:v>JUN</c:v>
                </c:pt>
                <c:pt idx="2">
                  <c:v>SEP</c:v>
                </c:pt>
                <c:pt idx="3">
                  <c:v>DIC</c:v>
                </c:pt>
              </c:strCache>
            </c:strRef>
          </c:cat>
          <c:val>
            <c:numRef>
              <c:f>(RadicacionesSAPAC!$F$47,RadicacionesSAPAC!$I$47,RadicacionesSAPAC!$L$47,RadicacionesSAPAC!$O$47)</c:f>
              <c:numCache>
                <c:formatCode>0.0%</c:formatCode>
                <c:ptCount val="4"/>
                <c:pt idx="0">
                  <c:v>1</c:v>
                </c:pt>
                <c:pt idx="1">
                  <c:v>1</c:v>
                </c:pt>
                <c:pt idx="2">
                  <c:v>1</c:v>
                </c:pt>
                <c:pt idx="3">
                  <c:v>1</c:v>
                </c:pt>
              </c:numCache>
            </c:numRef>
          </c:val>
          <c:extLst>
            <c:ext xmlns:c16="http://schemas.microsoft.com/office/drawing/2014/chart" uri="{C3380CC4-5D6E-409C-BE32-E72D297353CC}">
              <c16:uniqueId val="{00000000-BDDF-420D-B70B-38AF54689A8F}"/>
            </c:ext>
          </c:extLst>
        </c:ser>
        <c:dLbls>
          <c:showLegendKey val="0"/>
          <c:showVal val="0"/>
          <c:showCatName val="0"/>
          <c:showSerName val="0"/>
          <c:showPercent val="0"/>
          <c:showBubbleSize val="0"/>
        </c:dLbls>
        <c:gapWidth val="150"/>
        <c:axId val="598433520"/>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(RadicacionesSAPAC!$F$48,RadicacionesSAPAC!$I$48,RadicacionesSAPAC!$L$48,RadicacionesSAPAC!$O$48)</c:f>
              <c:numCache>
                <c:formatCode>General</c:formatCode>
                <c:ptCount val="4"/>
                <c:pt idx="0">
                  <c:v>0.8</c:v>
                </c:pt>
                <c:pt idx="1">
                  <c:v>0.8</c:v>
                </c:pt>
                <c:pt idx="2">
                  <c:v>0.8</c:v>
                </c:pt>
                <c:pt idx="3">
                  <c:v>0.8</c:v>
                </c:pt>
              </c:numCache>
            </c:numRef>
          </c:val>
          <c:smooth val="0"/>
          <c:extLst>
            <c:ext xmlns:c16="http://schemas.microsoft.com/office/drawing/2014/chart" uri="{C3380CC4-5D6E-409C-BE32-E72D297353CC}">
              <c16:uniqueId val="{00000001-BDDF-420D-B70B-38AF54689A8F}"/>
            </c:ext>
          </c:extLst>
        </c:ser>
        <c:dLbls>
          <c:showLegendKey val="0"/>
          <c:showVal val="0"/>
          <c:showCatName val="0"/>
          <c:showSerName val="0"/>
          <c:showPercent val="0"/>
          <c:showBubbleSize val="0"/>
        </c:dLbls>
        <c:marker val="1"/>
        <c:smooth val="0"/>
        <c:axId val="598433520"/>
        <c:axId val="1"/>
      </c:lineChart>
      <c:catAx>
        <c:axId val="59843352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98433520"/>
        <c:crosses val="autoZero"/>
        <c:crossBetween val="between"/>
      </c:valAx>
    </c:plotArea>
    <c:legend>
      <c:legendPos val="r"/>
      <c:layout>
        <c:manualLayout>
          <c:xMode val="edge"/>
          <c:yMode val="edge"/>
          <c:wMode val="edge"/>
          <c:hMode val="edge"/>
          <c:x val="0.90050377833753148"/>
          <c:y val="0.44528381122171046"/>
          <c:w val="0.98992443324937029"/>
          <c:h val="0.55849175456841471"/>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'InvSobornoTransnacional '!$C$47</c:f>
              <c:strCache>
                <c:ptCount val="1"/>
                <c:pt idx="0">
                  <c:v>RESULTADO</c:v>
                </c:pt>
              </c:strCache>
            </c:strRef>
          </c:tx>
          <c:invertIfNegative val="0"/>
          <c:cat>
            <c:strRef>
              <c:f>('InvSobornoTransnacional '!$F$45,'InvSobornoTransnacional '!$I$45,'InvSobornoTransnacional '!$L$45,'InvSobornoTransnacional '!$O$45)</c:f>
              <c:strCache>
                <c:ptCount val="4"/>
                <c:pt idx="0">
                  <c:v>MAR</c:v>
                </c:pt>
                <c:pt idx="1">
                  <c:v>JUN</c:v>
                </c:pt>
                <c:pt idx="2">
                  <c:v>SEP</c:v>
                </c:pt>
                <c:pt idx="3">
                  <c:v>DIC</c:v>
                </c:pt>
              </c:strCache>
            </c:strRef>
          </c:cat>
          <c:val>
            <c:numRef>
              <c:f>('InvSobornoTransnacional '!$F$47,'InvSobornoTransnacional '!$I$47,'InvSobornoTransnacional '!$L$47,'InvSobornoTransnacional '!$O$47)</c:f>
              <c:numCache>
                <c:formatCode>0.0%</c:formatCode>
                <c:ptCount val="4"/>
                <c:pt idx="0">
                  <c:v>1</c:v>
                </c:pt>
                <c:pt idx="1">
                  <c:v>1</c:v>
                </c:pt>
                <c:pt idx="2">
                  <c:v>1</c:v>
                </c:pt>
                <c:pt idx="3">
                  <c:v>1</c:v>
                </c:pt>
              </c:numCache>
            </c:numRef>
          </c:val>
          <c:extLst>
            <c:ext xmlns:c16="http://schemas.microsoft.com/office/drawing/2014/chart" uri="{C3380CC4-5D6E-409C-BE32-E72D297353CC}">
              <c16:uniqueId val="{00000000-B6A6-45FC-A3F7-0237258992DE}"/>
            </c:ext>
          </c:extLst>
        </c:ser>
        <c:dLbls>
          <c:showLegendKey val="0"/>
          <c:showVal val="0"/>
          <c:showCatName val="0"/>
          <c:showSerName val="0"/>
          <c:showPercent val="0"/>
          <c:showBubbleSize val="0"/>
        </c:dLbls>
        <c:gapWidth val="150"/>
        <c:axId val="598432208"/>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('InvSobornoTransnacional '!$F$46,'InvSobornoTransnacional '!$I$46,'InvSobornoTransnacional '!$L$46,'InvSobornoTransnacional '!$O$46)</c:f>
              <c:numCache>
                <c:formatCode>0%</c:formatCode>
                <c:ptCount val="4"/>
                <c:pt idx="0">
                  <c:v>0.8</c:v>
                </c:pt>
                <c:pt idx="1">
                  <c:v>0.8</c:v>
                </c:pt>
                <c:pt idx="2">
                  <c:v>0.8</c:v>
                </c:pt>
                <c:pt idx="3">
                  <c:v>0.8</c:v>
                </c:pt>
              </c:numCache>
            </c:numRef>
          </c:val>
          <c:smooth val="0"/>
          <c:extLst>
            <c:ext xmlns:c16="http://schemas.microsoft.com/office/drawing/2014/chart" uri="{C3380CC4-5D6E-409C-BE32-E72D297353CC}">
              <c16:uniqueId val="{00000001-B6A6-45FC-A3F7-0237258992DE}"/>
            </c:ext>
          </c:extLst>
        </c:ser>
        <c:dLbls>
          <c:showLegendKey val="0"/>
          <c:showVal val="0"/>
          <c:showCatName val="0"/>
          <c:showSerName val="0"/>
          <c:showPercent val="0"/>
          <c:showBubbleSize val="0"/>
        </c:dLbls>
        <c:marker val="1"/>
        <c:smooth val="0"/>
        <c:axId val="598432208"/>
        <c:axId val="1"/>
      </c:lineChart>
      <c:catAx>
        <c:axId val="59843220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98432208"/>
        <c:crosses val="autoZero"/>
        <c:crossBetween val="between"/>
      </c:valAx>
    </c:plotArea>
    <c:legend>
      <c:legendPos val="r"/>
      <c:layout>
        <c:manualLayout>
          <c:xMode val="edge"/>
          <c:yMode val="edge"/>
          <c:wMode val="edge"/>
          <c:hMode val="edge"/>
          <c:x val="0.90428211586901763"/>
          <c:y val="0.43018934441312917"/>
          <c:w val="0.99118387909319905"/>
          <c:h val="0.54339696467830823"/>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9.png"/><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image" Target="../media/image4.png"/><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6.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1</xdr:col>
      <xdr:colOff>561975</xdr:colOff>
      <xdr:row>1</xdr:row>
      <xdr:rowOff>47625</xdr:rowOff>
    </xdr:from>
    <xdr:to>
      <xdr:col>1</xdr:col>
      <xdr:colOff>1266825</xdr:colOff>
      <xdr:row>4</xdr:row>
      <xdr:rowOff>161925</xdr:rowOff>
    </xdr:to>
    <xdr:pic>
      <xdr:nvPicPr>
        <xdr:cNvPr id="23219"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14300"/>
          <a:ext cx="7048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1295400</xdr:colOff>
      <xdr:row>4</xdr:row>
      <xdr:rowOff>161925</xdr:rowOff>
    </xdr:to>
    <xdr:pic>
      <xdr:nvPicPr>
        <xdr:cNvPr id="23220"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 y="104775"/>
          <a:ext cx="714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1552575</xdr:colOff>
      <xdr:row>49</xdr:row>
      <xdr:rowOff>76200</xdr:rowOff>
    </xdr:from>
    <xdr:to>
      <xdr:col>14</xdr:col>
      <xdr:colOff>476250</xdr:colOff>
      <xdr:row>64</xdr:row>
      <xdr:rowOff>85725</xdr:rowOff>
    </xdr:to>
    <xdr:graphicFrame macro="">
      <xdr:nvGraphicFramePr>
        <xdr:cNvPr id="23221"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2</xdr:row>
      <xdr:rowOff>104775</xdr:rowOff>
    </xdr:to>
    <xdr:grpSp>
      <xdr:nvGrpSpPr>
        <xdr:cNvPr id="10862545" name="Group 1"/>
        <xdr:cNvGrpSpPr>
          <a:grpSpLocks/>
        </xdr:cNvGrpSpPr>
      </xdr:nvGrpSpPr>
      <xdr:grpSpPr bwMode="auto">
        <a:xfrm>
          <a:off x="3467100" y="104775"/>
          <a:ext cx="0" cy="457200"/>
          <a:chOff x="5362575" y="104775"/>
          <a:chExt cx="0" cy="314325"/>
        </a:xfrm>
      </xdr:grpSpPr>
      <xdr:sp macro="" textlink="">
        <xdr:nvSpPr>
          <xdr:cNvPr id="1097628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 name="Text Box 3">
            <a:extLst>
              <a:ext uri="{FF2B5EF4-FFF2-40B4-BE49-F238E27FC236}">
                <a16:creationId xmlns:a16="http://schemas.microsoft.com/office/drawing/2014/main" id="{6B9B296E-DB3E-43C3-B39D-145AA2761BA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46" name="Group 15"/>
        <xdr:cNvGrpSpPr>
          <a:grpSpLocks/>
        </xdr:cNvGrpSpPr>
      </xdr:nvGrpSpPr>
      <xdr:grpSpPr bwMode="auto">
        <a:xfrm>
          <a:off x="3467100" y="104775"/>
          <a:ext cx="0" cy="457200"/>
          <a:chOff x="5362575" y="104775"/>
          <a:chExt cx="0" cy="314325"/>
        </a:xfrm>
      </xdr:grpSpPr>
      <xdr:sp macro="" textlink="">
        <xdr:nvSpPr>
          <xdr:cNvPr id="1097628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9" name="Text Box 17">
            <a:extLst>
              <a:ext uri="{FF2B5EF4-FFF2-40B4-BE49-F238E27FC236}">
                <a16:creationId xmlns:a16="http://schemas.microsoft.com/office/drawing/2014/main" id="{3E6C406E-16A4-4C01-872E-B8A0E54F28A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390525</xdr:colOff>
      <xdr:row>0</xdr:row>
      <xdr:rowOff>104775</xdr:rowOff>
    </xdr:from>
    <xdr:to>
      <xdr:col>0</xdr:col>
      <xdr:colOff>1171575</xdr:colOff>
      <xdr:row>3</xdr:row>
      <xdr:rowOff>104775</xdr:rowOff>
    </xdr:to>
    <xdr:pic>
      <xdr:nvPicPr>
        <xdr:cNvPr id="1086254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104775"/>
          <a:ext cx="781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2</xdr:row>
      <xdr:rowOff>104775</xdr:rowOff>
    </xdr:to>
    <xdr:grpSp>
      <xdr:nvGrpSpPr>
        <xdr:cNvPr id="10862548" name="Group 1"/>
        <xdr:cNvGrpSpPr>
          <a:grpSpLocks/>
        </xdr:cNvGrpSpPr>
      </xdr:nvGrpSpPr>
      <xdr:grpSpPr bwMode="auto">
        <a:xfrm>
          <a:off x="3467100" y="104775"/>
          <a:ext cx="0" cy="457200"/>
          <a:chOff x="5362575" y="104775"/>
          <a:chExt cx="0" cy="314325"/>
        </a:xfrm>
      </xdr:grpSpPr>
      <xdr:sp macro="" textlink="">
        <xdr:nvSpPr>
          <xdr:cNvPr id="109762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3">
            <a:extLst>
              <a:ext uri="{FF2B5EF4-FFF2-40B4-BE49-F238E27FC236}">
                <a16:creationId xmlns:a16="http://schemas.microsoft.com/office/drawing/2014/main" id="{5556B4EB-DCCA-4AEA-878D-85637D818CD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49" name="Group 15"/>
        <xdr:cNvGrpSpPr>
          <a:grpSpLocks/>
        </xdr:cNvGrpSpPr>
      </xdr:nvGrpSpPr>
      <xdr:grpSpPr bwMode="auto">
        <a:xfrm>
          <a:off x="3467100" y="104775"/>
          <a:ext cx="0" cy="457200"/>
          <a:chOff x="5362575" y="104775"/>
          <a:chExt cx="0" cy="314325"/>
        </a:xfrm>
      </xdr:grpSpPr>
      <xdr:sp macro="" textlink="">
        <xdr:nvSpPr>
          <xdr:cNvPr id="1097627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17">
            <a:extLst>
              <a:ext uri="{FF2B5EF4-FFF2-40B4-BE49-F238E27FC236}">
                <a16:creationId xmlns:a16="http://schemas.microsoft.com/office/drawing/2014/main" id="{0F3A08A4-29CF-4A6D-8A2E-7B3D658BE3E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0" name="Group 1"/>
        <xdr:cNvGrpSpPr>
          <a:grpSpLocks/>
        </xdr:cNvGrpSpPr>
      </xdr:nvGrpSpPr>
      <xdr:grpSpPr bwMode="auto">
        <a:xfrm>
          <a:off x="3467100" y="104775"/>
          <a:ext cx="0" cy="457200"/>
          <a:chOff x="5362575" y="104775"/>
          <a:chExt cx="0" cy="314325"/>
        </a:xfrm>
      </xdr:grpSpPr>
      <xdr:sp macro="" textlink="">
        <xdr:nvSpPr>
          <xdr:cNvPr id="1097627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9" name="Text Box 3">
            <a:extLst>
              <a:ext uri="{FF2B5EF4-FFF2-40B4-BE49-F238E27FC236}">
                <a16:creationId xmlns:a16="http://schemas.microsoft.com/office/drawing/2014/main" id="{B012FB7D-3437-490D-9DD9-A610CF4728E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1" name="Group 15"/>
        <xdr:cNvGrpSpPr>
          <a:grpSpLocks/>
        </xdr:cNvGrpSpPr>
      </xdr:nvGrpSpPr>
      <xdr:grpSpPr bwMode="auto">
        <a:xfrm>
          <a:off x="3467100" y="104775"/>
          <a:ext cx="0" cy="457200"/>
          <a:chOff x="5362575" y="104775"/>
          <a:chExt cx="0" cy="314325"/>
        </a:xfrm>
      </xdr:grpSpPr>
      <xdr:sp macro="" textlink="">
        <xdr:nvSpPr>
          <xdr:cNvPr id="1097627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2" name="Text Box 17">
            <a:extLst>
              <a:ext uri="{FF2B5EF4-FFF2-40B4-BE49-F238E27FC236}">
                <a16:creationId xmlns:a16="http://schemas.microsoft.com/office/drawing/2014/main" id="{341837AC-3352-4BC9-A148-B41C2151314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2" name="Group 1"/>
        <xdr:cNvGrpSpPr>
          <a:grpSpLocks/>
        </xdr:cNvGrpSpPr>
      </xdr:nvGrpSpPr>
      <xdr:grpSpPr bwMode="auto">
        <a:xfrm>
          <a:off x="3467100" y="104775"/>
          <a:ext cx="0" cy="457200"/>
          <a:chOff x="5362575" y="104775"/>
          <a:chExt cx="0" cy="314325"/>
        </a:xfrm>
      </xdr:grpSpPr>
      <xdr:sp macro="" textlink="">
        <xdr:nvSpPr>
          <xdr:cNvPr id="1097627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5" name="Text Box 3">
            <a:extLst>
              <a:ext uri="{FF2B5EF4-FFF2-40B4-BE49-F238E27FC236}">
                <a16:creationId xmlns:a16="http://schemas.microsoft.com/office/drawing/2014/main" id="{E86C3D04-FAFD-4579-8E7D-218C7D254DF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3" name="Group 15"/>
        <xdr:cNvGrpSpPr>
          <a:grpSpLocks/>
        </xdr:cNvGrpSpPr>
      </xdr:nvGrpSpPr>
      <xdr:grpSpPr bwMode="auto">
        <a:xfrm>
          <a:off x="3467100" y="104775"/>
          <a:ext cx="0" cy="457200"/>
          <a:chOff x="5362575" y="104775"/>
          <a:chExt cx="0" cy="314325"/>
        </a:xfrm>
      </xdr:grpSpPr>
      <xdr:sp macro="" textlink="">
        <xdr:nvSpPr>
          <xdr:cNvPr id="1097626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8" name="Text Box 17">
            <a:extLst>
              <a:ext uri="{FF2B5EF4-FFF2-40B4-BE49-F238E27FC236}">
                <a16:creationId xmlns:a16="http://schemas.microsoft.com/office/drawing/2014/main" id="{298CB8E8-5901-49DE-91D6-3E7630FBA0F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4" name="Group 1"/>
        <xdr:cNvGrpSpPr>
          <a:grpSpLocks/>
        </xdr:cNvGrpSpPr>
      </xdr:nvGrpSpPr>
      <xdr:grpSpPr bwMode="auto">
        <a:xfrm>
          <a:off x="3467100" y="104775"/>
          <a:ext cx="0" cy="457200"/>
          <a:chOff x="5362575" y="104775"/>
          <a:chExt cx="0" cy="314325"/>
        </a:xfrm>
      </xdr:grpSpPr>
      <xdr:sp macro="" textlink="">
        <xdr:nvSpPr>
          <xdr:cNvPr id="1097626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1" name="Text Box 3">
            <a:extLst>
              <a:ext uri="{FF2B5EF4-FFF2-40B4-BE49-F238E27FC236}">
                <a16:creationId xmlns:a16="http://schemas.microsoft.com/office/drawing/2014/main" id="{739395B5-6A39-494C-955A-1924D4B6A58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5" name="Group 15"/>
        <xdr:cNvGrpSpPr>
          <a:grpSpLocks/>
        </xdr:cNvGrpSpPr>
      </xdr:nvGrpSpPr>
      <xdr:grpSpPr bwMode="auto">
        <a:xfrm>
          <a:off x="3467100" y="104775"/>
          <a:ext cx="0" cy="457200"/>
          <a:chOff x="5362575" y="104775"/>
          <a:chExt cx="0" cy="314325"/>
        </a:xfrm>
      </xdr:grpSpPr>
      <xdr:sp macro="" textlink="">
        <xdr:nvSpPr>
          <xdr:cNvPr id="1097626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4" name="Text Box 17">
            <a:extLst>
              <a:ext uri="{FF2B5EF4-FFF2-40B4-BE49-F238E27FC236}">
                <a16:creationId xmlns:a16="http://schemas.microsoft.com/office/drawing/2014/main" id="{B492ABC2-1173-4F1B-8D0F-BB02D0C3F95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56" name="Group 1"/>
        <xdr:cNvGrpSpPr>
          <a:grpSpLocks/>
        </xdr:cNvGrpSpPr>
      </xdr:nvGrpSpPr>
      <xdr:grpSpPr bwMode="auto">
        <a:xfrm>
          <a:off x="3467100" y="104775"/>
          <a:ext cx="0" cy="276225"/>
          <a:chOff x="5362575" y="104775"/>
          <a:chExt cx="0" cy="314325"/>
        </a:xfrm>
      </xdr:grpSpPr>
      <xdr:sp macro="" textlink="">
        <xdr:nvSpPr>
          <xdr:cNvPr id="1097626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3">
            <a:extLst>
              <a:ext uri="{FF2B5EF4-FFF2-40B4-BE49-F238E27FC236}">
                <a16:creationId xmlns:a16="http://schemas.microsoft.com/office/drawing/2014/main" id="{7E2D1288-F56C-4DA3-A9A2-1E08D41A2E42}"/>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57" name="Group 15"/>
        <xdr:cNvGrpSpPr>
          <a:grpSpLocks/>
        </xdr:cNvGrpSpPr>
      </xdr:nvGrpSpPr>
      <xdr:grpSpPr bwMode="auto">
        <a:xfrm>
          <a:off x="3467100" y="104775"/>
          <a:ext cx="0" cy="276225"/>
          <a:chOff x="5362575" y="104775"/>
          <a:chExt cx="0" cy="314325"/>
        </a:xfrm>
      </xdr:grpSpPr>
      <xdr:sp macro="" textlink="">
        <xdr:nvSpPr>
          <xdr:cNvPr id="1097626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17">
            <a:extLst>
              <a:ext uri="{FF2B5EF4-FFF2-40B4-BE49-F238E27FC236}">
                <a16:creationId xmlns:a16="http://schemas.microsoft.com/office/drawing/2014/main" id="{4508E590-0094-44A4-885E-FE4CC9F9BEC5}"/>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58" name="Group 1"/>
        <xdr:cNvGrpSpPr>
          <a:grpSpLocks/>
        </xdr:cNvGrpSpPr>
      </xdr:nvGrpSpPr>
      <xdr:grpSpPr bwMode="auto">
        <a:xfrm>
          <a:off x="3467100" y="104775"/>
          <a:ext cx="0" cy="276225"/>
          <a:chOff x="5362575" y="104775"/>
          <a:chExt cx="0" cy="314325"/>
        </a:xfrm>
      </xdr:grpSpPr>
      <xdr:sp macro="" textlink="">
        <xdr:nvSpPr>
          <xdr:cNvPr id="1097625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067A5DD5-C2F7-452D-A48A-1E77B5CB798C}"/>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59" name="Group 15"/>
        <xdr:cNvGrpSpPr>
          <a:grpSpLocks/>
        </xdr:cNvGrpSpPr>
      </xdr:nvGrpSpPr>
      <xdr:grpSpPr bwMode="auto">
        <a:xfrm>
          <a:off x="3467100" y="104775"/>
          <a:ext cx="0" cy="276225"/>
          <a:chOff x="5362575" y="104775"/>
          <a:chExt cx="0" cy="314325"/>
        </a:xfrm>
      </xdr:grpSpPr>
      <xdr:sp macro="" textlink="">
        <xdr:nvSpPr>
          <xdr:cNvPr id="1097625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 name="Text Box 17">
            <a:extLst>
              <a:ext uri="{FF2B5EF4-FFF2-40B4-BE49-F238E27FC236}">
                <a16:creationId xmlns:a16="http://schemas.microsoft.com/office/drawing/2014/main" id="{8737D037-60FC-4D6A-84E7-1C379C9863A9}"/>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0" name="Group 1"/>
        <xdr:cNvGrpSpPr>
          <a:grpSpLocks/>
        </xdr:cNvGrpSpPr>
      </xdr:nvGrpSpPr>
      <xdr:grpSpPr bwMode="auto">
        <a:xfrm>
          <a:off x="3467100" y="104775"/>
          <a:ext cx="0" cy="276225"/>
          <a:chOff x="7950200" y="104775"/>
          <a:chExt cx="0" cy="314325"/>
        </a:xfrm>
      </xdr:grpSpPr>
      <xdr:sp macro="" textlink="">
        <xdr:nvSpPr>
          <xdr:cNvPr id="1086259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3">
            <a:extLst>
              <a:ext uri="{FF2B5EF4-FFF2-40B4-BE49-F238E27FC236}">
                <a16:creationId xmlns:a16="http://schemas.microsoft.com/office/drawing/2014/main" id="{0F259764-99C4-4815-9898-3EF9258767D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1" name="Group 1"/>
        <xdr:cNvGrpSpPr>
          <a:grpSpLocks/>
        </xdr:cNvGrpSpPr>
      </xdr:nvGrpSpPr>
      <xdr:grpSpPr bwMode="auto">
        <a:xfrm>
          <a:off x="3467100" y="104775"/>
          <a:ext cx="0" cy="276225"/>
          <a:chOff x="5362575" y="104775"/>
          <a:chExt cx="0" cy="314325"/>
        </a:xfrm>
      </xdr:grpSpPr>
      <xdr:sp macro="" textlink="">
        <xdr:nvSpPr>
          <xdr:cNvPr id="1086258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 name="Text Box 3">
            <a:extLst>
              <a:ext uri="{FF2B5EF4-FFF2-40B4-BE49-F238E27FC236}">
                <a16:creationId xmlns:a16="http://schemas.microsoft.com/office/drawing/2014/main" id="{AABEC100-D7A0-474A-B2FC-31C5F40A90B2}"/>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2" name="Group 15"/>
        <xdr:cNvGrpSpPr>
          <a:grpSpLocks/>
        </xdr:cNvGrpSpPr>
      </xdr:nvGrpSpPr>
      <xdr:grpSpPr bwMode="auto">
        <a:xfrm>
          <a:off x="3467100" y="104775"/>
          <a:ext cx="0" cy="276225"/>
          <a:chOff x="5362575" y="104775"/>
          <a:chExt cx="0" cy="314325"/>
        </a:xfrm>
      </xdr:grpSpPr>
      <xdr:sp macro="" textlink="">
        <xdr:nvSpPr>
          <xdr:cNvPr id="1086258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17">
            <a:extLst>
              <a:ext uri="{FF2B5EF4-FFF2-40B4-BE49-F238E27FC236}">
                <a16:creationId xmlns:a16="http://schemas.microsoft.com/office/drawing/2014/main" id="{2D682922-19A3-4FAA-8927-BA3163C1D71E}"/>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3" name="Group 1"/>
        <xdr:cNvGrpSpPr>
          <a:grpSpLocks/>
        </xdr:cNvGrpSpPr>
      </xdr:nvGrpSpPr>
      <xdr:grpSpPr bwMode="auto">
        <a:xfrm>
          <a:off x="3467100" y="104775"/>
          <a:ext cx="0" cy="276225"/>
          <a:chOff x="5362575" y="104775"/>
          <a:chExt cx="0" cy="314325"/>
        </a:xfrm>
      </xdr:grpSpPr>
      <xdr:sp macro="" textlink="">
        <xdr:nvSpPr>
          <xdr:cNvPr id="1086258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6" name="Text Box 3">
            <a:extLst>
              <a:ext uri="{FF2B5EF4-FFF2-40B4-BE49-F238E27FC236}">
                <a16:creationId xmlns:a16="http://schemas.microsoft.com/office/drawing/2014/main" id="{990082F4-A099-489D-A6B4-3CFCF66A8CCE}"/>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4" name="Group 15"/>
        <xdr:cNvGrpSpPr>
          <a:grpSpLocks/>
        </xdr:cNvGrpSpPr>
      </xdr:nvGrpSpPr>
      <xdr:grpSpPr bwMode="auto">
        <a:xfrm>
          <a:off x="3467100" y="104775"/>
          <a:ext cx="0" cy="276225"/>
          <a:chOff x="5362575" y="104775"/>
          <a:chExt cx="0" cy="314325"/>
        </a:xfrm>
      </xdr:grpSpPr>
      <xdr:sp macro="" textlink="">
        <xdr:nvSpPr>
          <xdr:cNvPr id="1086258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9" name="Text Box 17">
            <a:extLst>
              <a:ext uri="{FF2B5EF4-FFF2-40B4-BE49-F238E27FC236}">
                <a16:creationId xmlns:a16="http://schemas.microsoft.com/office/drawing/2014/main" id="{B6D10779-28FD-4434-9F93-E64036055A28}"/>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5" name="Group 1"/>
        <xdr:cNvGrpSpPr>
          <a:grpSpLocks/>
        </xdr:cNvGrpSpPr>
      </xdr:nvGrpSpPr>
      <xdr:grpSpPr bwMode="auto">
        <a:xfrm>
          <a:off x="3467100" y="104775"/>
          <a:ext cx="0" cy="276225"/>
          <a:chOff x="7950200" y="104775"/>
          <a:chExt cx="0" cy="314325"/>
        </a:xfrm>
      </xdr:grpSpPr>
      <xdr:sp macro="" textlink="">
        <xdr:nvSpPr>
          <xdr:cNvPr id="1086258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2" name="Text Box 3">
            <a:extLst>
              <a:ext uri="{FF2B5EF4-FFF2-40B4-BE49-F238E27FC236}">
                <a16:creationId xmlns:a16="http://schemas.microsoft.com/office/drawing/2014/main" id="{829A600F-B768-410F-94D4-69EB2497E034}"/>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6" name="Group 1"/>
        <xdr:cNvGrpSpPr>
          <a:grpSpLocks/>
        </xdr:cNvGrpSpPr>
      </xdr:nvGrpSpPr>
      <xdr:grpSpPr bwMode="auto">
        <a:xfrm>
          <a:off x="3467100" y="104775"/>
          <a:ext cx="0" cy="276225"/>
          <a:chOff x="5362575" y="104775"/>
          <a:chExt cx="0" cy="314325"/>
        </a:xfrm>
      </xdr:grpSpPr>
      <xdr:sp macro="" textlink="">
        <xdr:nvSpPr>
          <xdr:cNvPr id="108625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5" name="Text Box 3">
            <a:extLst>
              <a:ext uri="{FF2B5EF4-FFF2-40B4-BE49-F238E27FC236}">
                <a16:creationId xmlns:a16="http://schemas.microsoft.com/office/drawing/2014/main" id="{AFA8CF5A-E6F8-433F-8D70-2FA7C70E2D18}"/>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7" name="Group 15"/>
        <xdr:cNvGrpSpPr>
          <a:grpSpLocks/>
        </xdr:cNvGrpSpPr>
      </xdr:nvGrpSpPr>
      <xdr:grpSpPr bwMode="auto">
        <a:xfrm>
          <a:off x="3467100" y="104775"/>
          <a:ext cx="0" cy="276225"/>
          <a:chOff x="5362575" y="104775"/>
          <a:chExt cx="0" cy="314325"/>
        </a:xfrm>
      </xdr:grpSpPr>
      <xdr:sp macro="" textlink="">
        <xdr:nvSpPr>
          <xdr:cNvPr id="1086257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8" name="Text Box 17">
            <a:extLst>
              <a:ext uri="{FF2B5EF4-FFF2-40B4-BE49-F238E27FC236}">
                <a16:creationId xmlns:a16="http://schemas.microsoft.com/office/drawing/2014/main" id="{B237D66B-3F55-4714-95D0-28052BF36BD3}"/>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8" name="Group 1"/>
        <xdr:cNvGrpSpPr>
          <a:grpSpLocks/>
        </xdr:cNvGrpSpPr>
      </xdr:nvGrpSpPr>
      <xdr:grpSpPr bwMode="auto">
        <a:xfrm>
          <a:off x="3467100" y="104775"/>
          <a:ext cx="0" cy="276225"/>
          <a:chOff x="5362575" y="104775"/>
          <a:chExt cx="0" cy="314325"/>
        </a:xfrm>
      </xdr:grpSpPr>
      <xdr:sp macro="" textlink="">
        <xdr:nvSpPr>
          <xdr:cNvPr id="1086257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1" name="Text Box 3">
            <a:extLst>
              <a:ext uri="{FF2B5EF4-FFF2-40B4-BE49-F238E27FC236}">
                <a16:creationId xmlns:a16="http://schemas.microsoft.com/office/drawing/2014/main" id="{D8EA742A-8B15-4B6C-AB5D-C5B544EDAAAB}"/>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9" name="Group 15"/>
        <xdr:cNvGrpSpPr>
          <a:grpSpLocks/>
        </xdr:cNvGrpSpPr>
      </xdr:nvGrpSpPr>
      <xdr:grpSpPr bwMode="auto">
        <a:xfrm>
          <a:off x="3467100" y="104775"/>
          <a:ext cx="0" cy="276225"/>
          <a:chOff x="5362575" y="104775"/>
          <a:chExt cx="0" cy="314325"/>
        </a:xfrm>
      </xdr:grpSpPr>
      <xdr:sp macro="" textlink="">
        <xdr:nvSpPr>
          <xdr:cNvPr id="1086257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4" name="Text Box 17">
            <a:extLst>
              <a:ext uri="{FF2B5EF4-FFF2-40B4-BE49-F238E27FC236}">
                <a16:creationId xmlns:a16="http://schemas.microsoft.com/office/drawing/2014/main" id="{468A5521-237B-4198-BF8D-C9C203D90A98}"/>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70" name="Group 1"/>
        <xdr:cNvGrpSpPr>
          <a:grpSpLocks/>
        </xdr:cNvGrpSpPr>
      </xdr:nvGrpSpPr>
      <xdr:grpSpPr bwMode="auto">
        <a:xfrm>
          <a:off x="3467100" y="104775"/>
          <a:ext cx="0" cy="276225"/>
          <a:chOff x="7950200" y="104775"/>
          <a:chExt cx="0" cy="314325"/>
        </a:xfrm>
      </xdr:grpSpPr>
      <xdr:sp macro="" textlink="">
        <xdr:nvSpPr>
          <xdr:cNvPr id="1086257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7" name="Text Box 3">
            <a:extLst>
              <a:ext uri="{FF2B5EF4-FFF2-40B4-BE49-F238E27FC236}">
                <a16:creationId xmlns:a16="http://schemas.microsoft.com/office/drawing/2014/main" id="{E2122291-559B-4C10-816F-A5CFFBCEAFCD}"/>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581025</xdr:colOff>
      <xdr:row>1</xdr:row>
      <xdr:rowOff>47625</xdr:rowOff>
    </xdr:from>
    <xdr:to>
      <xdr:col>1</xdr:col>
      <xdr:colOff>1257300</xdr:colOff>
      <xdr:row>4</xdr:row>
      <xdr:rowOff>142875</xdr:rowOff>
    </xdr:to>
    <xdr:pic>
      <xdr:nvPicPr>
        <xdr:cNvPr id="39691"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23825"/>
          <a:ext cx="6762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39692"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 y="1143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790575</xdr:colOff>
      <xdr:row>50</xdr:row>
      <xdr:rowOff>9525</xdr:rowOff>
    </xdr:from>
    <xdr:to>
      <xdr:col>15</xdr:col>
      <xdr:colOff>142875</xdr:colOff>
      <xdr:row>65</xdr:row>
      <xdr:rowOff>152400</xdr:rowOff>
    </xdr:to>
    <xdr:graphicFrame macro="">
      <xdr:nvGraphicFramePr>
        <xdr:cNvPr id="3969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64593" name="Group 1"/>
        <xdr:cNvGrpSpPr>
          <a:grpSpLocks/>
        </xdr:cNvGrpSpPr>
      </xdr:nvGrpSpPr>
      <xdr:grpSpPr bwMode="auto">
        <a:xfrm>
          <a:off x="3467100" y="104775"/>
          <a:ext cx="0" cy="276225"/>
          <a:chOff x="5362575" y="104775"/>
          <a:chExt cx="0" cy="314325"/>
        </a:xfrm>
      </xdr:grpSpPr>
      <xdr:sp macro="" textlink="">
        <xdr:nvSpPr>
          <xdr:cNvPr id="1097833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3">
            <a:extLst>
              <a:ext uri="{FF2B5EF4-FFF2-40B4-BE49-F238E27FC236}">
                <a16:creationId xmlns:a16="http://schemas.microsoft.com/office/drawing/2014/main" id="{226A4925-1377-4EE8-9048-579A4099234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4" name="Group 15"/>
        <xdr:cNvGrpSpPr>
          <a:grpSpLocks/>
        </xdr:cNvGrpSpPr>
      </xdr:nvGrpSpPr>
      <xdr:grpSpPr bwMode="auto">
        <a:xfrm>
          <a:off x="3467100" y="104775"/>
          <a:ext cx="0" cy="276225"/>
          <a:chOff x="5362575" y="104775"/>
          <a:chExt cx="0" cy="314325"/>
        </a:xfrm>
      </xdr:grpSpPr>
      <xdr:sp macro="" textlink="">
        <xdr:nvSpPr>
          <xdr:cNvPr id="1097832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 name="Text Box 17">
            <a:extLst>
              <a:ext uri="{FF2B5EF4-FFF2-40B4-BE49-F238E27FC236}">
                <a16:creationId xmlns:a16="http://schemas.microsoft.com/office/drawing/2014/main" id="{25FE3515-CEF3-4182-A1D3-421D40F090E2}"/>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5" name="Group 1"/>
        <xdr:cNvGrpSpPr>
          <a:grpSpLocks/>
        </xdr:cNvGrpSpPr>
      </xdr:nvGrpSpPr>
      <xdr:grpSpPr bwMode="auto">
        <a:xfrm>
          <a:off x="3467100" y="104775"/>
          <a:ext cx="0" cy="276225"/>
          <a:chOff x="5362575" y="104775"/>
          <a:chExt cx="0" cy="314325"/>
        </a:xfrm>
      </xdr:grpSpPr>
      <xdr:sp macro="" textlink="">
        <xdr:nvSpPr>
          <xdr:cNvPr id="1097832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2" name="Text Box 3">
            <a:extLst>
              <a:ext uri="{FF2B5EF4-FFF2-40B4-BE49-F238E27FC236}">
                <a16:creationId xmlns:a16="http://schemas.microsoft.com/office/drawing/2014/main" id="{C445A42F-E54C-480C-BCBA-A154B9D9CDC2}"/>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6" name="Group 15"/>
        <xdr:cNvGrpSpPr>
          <a:grpSpLocks/>
        </xdr:cNvGrpSpPr>
      </xdr:nvGrpSpPr>
      <xdr:grpSpPr bwMode="auto">
        <a:xfrm>
          <a:off x="3467100" y="104775"/>
          <a:ext cx="0" cy="276225"/>
          <a:chOff x="5362575" y="104775"/>
          <a:chExt cx="0" cy="314325"/>
        </a:xfrm>
      </xdr:grpSpPr>
      <xdr:sp macro="" textlink="">
        <xdr:nvSpPr>
          <xdr:cNvPr id="1097832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5" name="Text Box 17">
            <a:extLst>
              <a:ext uri="{FF2B5EF4-FFF2-40B4-BE49-F238E27FC236}">
                <a16:creationId xmlns:a16="http://schemas.microsoft.com/office/drawing/2014/main" id="{14A644CC-376B-413B-9A75-ECE3E741052F}"/>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7" name="Group 1"/>
        <xdr:cNvGrpSpPr>
          <a:grpSpLocks/>
        </xdr:cNvGrpSpPr>
      </xdr:nvGrpSpPr>
      <xdr:grpSpPr bwMode="auto">
        <a:xfrm>
          <a:off x="3467100" y="104775"/>
          <a:ext cx="0" cy="276225"/>
          <a:chOff x="5362575" y="104775"/>
          <a:chExt cx="0" cy="314325"/>
        </a:xfrm>
      </xdr:grpSpPr>
      <xdr:sp macro="" textlink="">
        <xdr:nvSpPr>
          <xdr:cNvPr id="1097832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 name="Text Box 3">
            <a:extLst>
              <a:ext uri="{FF2B5EF4-FFF2-40B4-BE49-F238E27FC236}">
                <a16:creationId xmlns:a16="http://schemas.microsoft.com/office/drawing/2014/main" id="{654EED90-DB9E-43A7-958B-269C4415720A}"/>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8" name="Group 15"/>
        <xdr:cNvGrpSpPr>
          <a:grpSpLocks/>
        </xdr:cNvGrpSpPr>
      </xdr:nvGrpSpPr>
      <xdr:grpSpPr bwMode="auto">
        <a:xfrm>
          <a:off x="3467100" y="104775"/>
          <a:ext cx="0" cy="276225"/>
          <a:chOff x="5362575" y="104775"/>
          <a:chExt cx="0" cy="314325"/>
        </a:xfrm>
      </xdr:grpSpPr>
      <xdr:sp macro="" textlink="">
        <xdr:nvSpPr>
          <xdr:cNvPr id="109783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1" name="Text Box 17">
            <a:extLst>
              <a:ext uri="{FF2B5EF4-FFF2-40B4-BE49-F238E27FC236}">
                <a16:creationId xmlns:a16="http://schemas.microsoft.com/office/drawing/2014/main" id="{810CB6E0-22C2-4CCD-94A9-C87F06E52DC2}"/>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9" name="Group 1"/>
        <xdr:cNvGrpSpPr>
          <a:grpSpLocks/>
        </xdr:cNvGrpSpPr>
      </xdr:nvGrpSpPr>
      <xdr:grpSpPr bwMode="auto">
        <a:xfrm>
          <a:off x="3467100" y="104775"/>
          <a:ext cx="0" cy="276225"/>
          <a:chOff x="5362575" y="104775"/>
          <a:chExt cx="0" cy="314325"/>
        </a:xfrm>
      </xdr:grpSpPr>
      <xdr:sp macro="" textlink="">
        <xdr:nvSpPr>
          <xdr:cNvPr id="1097831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4" name="Text Box 3">
            <a:extLst>
              <a:ext uri="{FF2B5EF4-FFF2-40B4-BE49-F238E27FC236}">
                <a16:creationId xmlns:a16="http://schemas.microsoft.com/office/drawing/2014/main" id="{280F1FC7-2FBB-4E6A-A145-FFD3C0E87A23}"/>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0" name="Group 15"/>
        <xdr:cNvGrpSpPr>
          <a:grpSpLocks/>
        </xdr:cNvGrpSpPr>
      </xdr:nvGrpSpPr>
      <xdr:grpSpPr bwMode="auto">
        <a:xfrm>
          <a:off x="3467100" y="104775"/>
          <a:ext cx="0" cy="276225"/>
          <a:chOff x="5362575" y="104775"/>
          <a:chExt cx="0" cy="314325"/>
        </a:xfrm>
      </xdr:grpSpPr>
      <xdr:sp macro="" textlink="">
        <xdr:nvSpPr>
          <xdr:cNvPr id="1097831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 name="Text Box 17">
            <a:extLst>
              <a:ext uri="{FF2B5EF4-FFF2-40B4-BE49-F238E27FC236}">
                <a16:creationId xmlns:a16="http://schemas.microsoft.com/office/drawing/2014/main" id="{3FA5ADC4-7EC2-4457-880E-B88BF9AB68EB}"/>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1" name="Group 1"/>
        <xdr:cNvGrpSpPr>
          <a:grpSpLocks/>
        </xdr:cNvGrpSpPr>
      </xdr:nvGrpSpPr>
      <xdr:grpSpPr bwMode="auto">
        <a:xfrm>
          <a:off x="3467100" y="104775"/>
          <a:ext cx="0" cy="276225"/>
          <a:chOff x="5362575" y="104775"/>
          <a:chExt cx="0" cy="314325"/>
        </a:xfrm>
      </xdr:grpSpPr>
      <xdr:sp macro="" textlink="">
        <xdr:nvSpPr>
          <xdr:cNvPr id="109783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0" name="Text Box 3">
            <a:extLst>
              <a:ext uri="{FF2B5EF4-FFF2-40B4-BE49-F238E27FC236}">
                <a16:creationId xmlns:a16="http://schemas.microsoft.com/office/drawing/2014/main" id="{B9D7E499-7338-4C16-B9A7-651AD48DB19A}"/>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2" name="Group 15"/>
        <xdr:cNvGrpSpPr>
          <a:grpSpLocks/>
        </xdr:cNvGrpSpPr>
      </xdr:nvGrpSpPr>
      <xdr:grpSpPr bwMode="auto">
        <a:xfrm>
          <a:off x="3467100" y="104775"/>
          <a:ext cx="0" cy="276225"/>
          <a:chOff x="5362575" y="104775"/>
          <a:chExt cx="0" cy="314325"/>
        </a:xfrm>
      </xdr:grpSpPr>
      <xdr:sp macro="" textlink="">
        <xdr:nvSpPr>
          <xdr:cNvPr id="1097831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3" name="Text Box 17">
            <a:extLst>
              <a:ext uri="{FF2B5EF4-FFF2-40B4-BE49-F238E27FC236}">
                <a16:creationId xmlns:a16="http://schemas.microsoft.com/office/drawing/2014/main" id="{482CE934-7621-4724-9D87-394986D44A15}"/>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3" name="Group 1"/>
        <xdr:cNvGrpSpPr>
          <a:grpSpLocks/>
        </xdr:cNvGrpSpPr>
      </xdr:nvGrpSpPr>
      <xdr:grpSpPr bwMode="auto">
        <a:xfrm>
          <a:off x="3467100" y="104775"/>
          <a:ext cx="0" cy="276225"/>
          <a:chOff x="5362575" y="104775"/>
          <a:chExt cx="0" cy="314325"/>
        </a:xfrm>
      </xdr:grpSpPr>
      <xdr:sp macro="" textlink="">
        <xdr:nvSpPr>
          <xdr:cNvPr id="1097831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 name="Text Box 3">
            <a:extLst>
              <a:ext uri="{FF2B5EF4-FFF2-40B4-BE49-F238E27FC236}">
                <a16:creationId xmlns:a16="http://schemas.microsoft.com/office/drawing/2014/main" id="{E9E8F095-8801-4181-B247-75B797B8A134}"/>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4" name="Group 15"/>
        <xdr:cNvGrpSpPr>
          <a:grpSpLocks/>
        </xdr:cNvGrpSpPr>
      </xdr:nvGrpSpPr>
      <xdr:grpSpPr bwMode="auto">
        <a:xfrm>
          <a:off x="3467100" y="104775"/>
          <a:ext cx="0" cy="276225"/>
          <a:chOff x="5362575" y="104775"/>
          <a:chExt cx="0" cy="314325"/>
        </a:xfrm>
      </xdr:grpSpPr>
      <xdr:sp macro="" textlink="">
        <xdr:nvSpPr>
          <xdr:cNvPr id="1097830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17">
            <a:extLst>
              <a:ext uri="{FF2B5EF4-FFF2-40B4-BE49-F238E27FC236}">
                <a16:creationId xmlns:a16="http://schemas.microsoft.com/office/drawing/2014/main" id="{9294AB0C-F209-4D4A-828A-AB2364E14B5E}"/>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5" name="Group 1"/>
        <xdr:cNvGrpSpPr>
          <a:grpSpLocks/>
        </xdr:cNvGrpSpPr>
      </xdr:nvGrpSpPr>
      <xdr:grpSpPr bwMode="auto">
        <a:xfrm>
          <a:off x="3467100" y="104775"/>
          <a:ext cx="0" cy="276225"/>
          <a:chOff x="5362575" y="104775"/>
          <a:chExt cx="0" cy="314325"/>
        </a:xfrm>
      </xdr:grpSpPr>
      <xdr:sp macro="" textlink="">
        <xdr:nvSpPr>
          <xdr:cNvPr id="1097830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32107E12-F28D-4005-B13E-B001EB3E2D38}"/>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6" name="Group 15"/>
        <xdr:cNvGrpSpPr>
          <a:grpSpLocks/>
        </xdr:cNvGrpSpPr>
      </xdr:nvGrpSpPr>
      <xdr:grpSpPr bwMode="auto">
        <a:xfrm>
          <a:off x="3467100" y="104775"/>
          <a:ext cx="0" cy="276225"/>
          <a:chOff x="5362575" y="104775"/>
          <a:chExt cx="0" cy="314325"/>
        </a:xfrm>
      </xdr:grpSpPr>
      <xdr:sp macro="" textlink="">
        <xdr:nvSpPr>
          <xdr:cNvPr id="1097830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9" name="Text Box 17">
            <a:extLst>
              <a:ext uri="{FF2B5EF4-FFF2-40B4-BE49-F238E27FC236}">
                <a16:creationId xmlns:a16="http://schemas.microsoft.com/office/drawing/2014/main" id="{EE6D97C6-D2A7-43F3-8F90-3B7051AC072E}"/>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7" name="Group 1"/>
        <xdr:cNvGrpSpPr>
          <a:grpSpLocks/>
        </xdr:cNvGrpSpPr>
      </xdr:nvGrpSpPr>
      <xdr:grpSpPr bwMode="auto">
        <a:xfrm>
          <a:off x="3467100" y="104775"/>
          <a:ext cx="0" cy="276225"/>
          <a:chOff x="7950200" y="104775"/>
          <a:chExt cx="0" cy="314325"/>
        </a:xfrm>
      </xdr:grpSpPr>
      <xdr:sp macro="" textlink="">
        <xdr:nvSpPr>
          <xdr:cNvPr id="108646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3">
            <a:extLst>
              <a:ext uri="{FF2B5EF4-FFF2-40B4-BE49-F238E27FC236}">
                <a16:creationId xmlns:a16="http://schemas.microsoft.com/office/drawing/2014/main" id="{9BE3C65E-EDF4-45EC-8E2A-DCAFE330C044}"/>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8" name="Group 1"/>
        <xdr:cNvGrpSpPr>
          <a:grpSpLocks/>
        </xdr:cNvGrpSpPr>
      </xdr:nvGrpSpPr>
      <xdr:grpSpPr bwMode="auto">
        <a:xfrm>
          <a:off x="3467100" y="104775"/>
          <a:ext cx="0" cy="276225"/>
          <a:chOff x="5362575" y="104775"/>
          <a:chExt cx="0" cy="314325"/>
        </a:xfrm>
      </xdr:grpSpPr>
      <xdr:sp macro="" textlink="">
        <xdr:nvSpPr>
          <xdr:cNvPr id="1086463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8" name="Text Box 3">
            <a:extLst>
              <a:ext uri="{FF2B5EF4-FFF2-40B4-BE49-F238E27FC236}">
                <a16:creationId xmlns:a16="http://schemas.microsoft.com/office/drawing/2014/main" id="{B0F771A9-155F-41D0-A409-A34AC23842CE}"/>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9" name="Group 15"/>
        <xdr:cNvGrpSpPr>
          <a:grpSpLocks/>
        </xdr:cNvGrpSpPr>
      </xdr:nvGrpSpPr>
      <xdr:grpSpPr bwMode="auto">
        <a:xfrm>
          <a:off x="3467100" y="104775"/>
          <a:ext cx="0" cy="276225"/>
          <a:chOff x="5362575" y="104775"/>
          <a:chExt cx="0" cy="314325"/>
        </a:xfrm>
      </xdr:grpSpPr>
      <xdr:sp macro="" textlink="">
        <xdr:nvSpPr>
          <xdr:cNvPr id="1086463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17">
            <a:extLst>
              <a:ext uri="{FF2B5EF4-FFF2-40B4-BE49-F238E27FC236}">
                <a16:creationId xmlns:a16="http://schemas.microsoft.com/office/drawing/2014/main" id="{9D6E07AB-DD72-4532-A25E-BAA065580732}"/>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0" name="Group 1"/>
        <xdr:cNvGrpSpPr>
          <a:grpSpLocks/>
        </xdr:cNvGrpSpPr>
      </xdr:nvGrpSpPr>
      <xdr:grpSpPr bwMode="auto">
        <a:xfrm>
          <a:off x="3467100" y="104775"/>
          <a:ext cx="0" cy="276225"/>
          <a:chOff x="5362575" y="104775"/>
          <a:chExt cx="0" cy="314325"/>
        </a:xfrm>
      </xdr:grpSpPr>
      <xdr:sp macro="" textlink="">
        <xdr:nvSpPr>
          <xdr:cNvPr id="108646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6" name="Text Box 3">
            <a:extLst>
              <a:ext uri="{FF2B5EF4-FFF2-40B4-BE49-F238E27FC236}">
                <a16:creationId xmlns:a16="http://schemas.microsoft.com/office/drawing/2014/main" id="{86AD590A-139B-41D8-BC5B-98FB4BC9472A}"/>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1" name="Group 15"/>
        <xdr:cNvGrpSpPr>
          <a:grpSpLocks/>
        </xdr:cNvGrpSpPr>
      </xdr:nvGrpSpPr>
      <xdr:grpSpPr bwMode="auto">
        <a:xfrm>
          <a:off x="3467100" y="104775"/>
          <a:ext cx="0" cy="276225"/>
          <a:chOff x="5362575" y="104775"/>
          <a:chExt cx="0" cy="314325"/>
        </a:xfrm>
      </xdr:grpSpPr>
      <xdr:sp macro="" textlink="">
        <xdr:nvSpPr>
          <xdr:cNvPr id="1086463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9" name="Text Box 17">
            <a:extLst>
              <a:ext uri="{FF2B5EF4-FFF2-40B4-BE49-F238E27FC236}">
                <a16:creationId xmlns:a16="http://schemas.microsoft.com/office/drawing/2014/main" id="{43D21810-419F-4A15-B396-FE3DB02E8617}"/>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2" name="Group 1"/>
        <xdr:cNvGrpSpPr>
          <a:grpSpLocks/>
        </xdr:cNvGrpSpPr>
      </xdr:nvGrpSpPr>
      <xdr:grpSpPr bwMode="auto">
        <a:xfrm>
          <a:off x="3467100" y="104775"/>
          <a:ext cx="0" cy="276225"/>
          <a:chOff x="7950200" y="104775"/>
          <a:chExt cx="0" cy="314325"/>
        </a:xfrm>
      </xdr:grpSpPr>
      <xdr:sp macro="" textlink="">
        <xdr:nvSpPr>
          <xdr:cNvPr id="1086462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2" name="Text Box 3">
            <a:extLst>
              <a:ext uri="{FF2B5EF4-FFF2-40B4-BE49-F238E27FC236}">
                <a16:creationId xmlns:a16="http://schemas.microsoft.com/office/drawing/2014/main" id="{7684644D-EF9E-4CEC-94EB-21DFDD10DD0C}"/>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3" name="Group 1"/>
        <xdr:cNvGrpSpPr>
          <a:grpSpLocks/>
        </xdr:cNvGrpSpPr>
      </xdr:nvGrpSpPr>
      <xdr:grpSpPr bwMode="auto">
        <a:xfrm>
          <a:off x="3467100" y="104775"/>
          <a:ext cx="0" cy="276225"/>
          <a:chOff x="5362575" y="104775"/>
          <a:chExt cx="0" cy="314325"/>
        </a:xfrm>
      </xdr:grpSpPr>
      <xdr:sp macro="" textlink="">
        <xdr:nvSpPr>
          <xdr:cNvPr id="1086462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5" name="Text Box 3">
            <a:extLst>
              <a:ext uri="{FF2B5EF4-FFF2-40B4-BE49-F238E27FC236}">
                <a16:creationId xmlns:a16="http://schemas.microsoft.com/office/drawing/2014/main" id="{D51AC55D-2250-4091-916D-6A620B0E19DD}"/>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4" name="Group 15"/>
        <xdr:cNvGrpSpPr>
          <a:grpSpLocks/>
        </xdr:cNvGrpSpPr>
      </xdr:nvGrpSpPr>
      <xdr:grpSpPr bwMode="auto">
        <a:xfrm>
          <a:off x="3467100" y="104775"/>
          <a:ext cx="0" cy="276225"/>
          <a:chOff x="5362575" y="104775"/>
          <a:chExt cx="0" cy="314325"/>
        </a:xfrm>
      </xdr:grpSpPr>
      <xdr:sp macro="" textlink="">
        <xdr:nvSpPr>
          <xdr:cNvPr id="1086462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8" name="Text Box 17">
            <a:extLst>
              <a:ext uri="{FF2B5EF4-FFF2-40B4-BE49-F238E27FC236}">
                <a16:creationId xmlns:a16="http://schemas.microsoft.com/office/drawing/2014/main" id="{E438AC47-92F3-46E2-9E10-71309C52327F}"/>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5" name="Group 1"/>
        <xdr:cNvGrpSpPr>
          <a:grpSpLocks/>
        </xdr:cNvGrpSpPr>
      </xdr:nvGrpSpPr>
      <xdr:grpSpPr bwMode="auto">
        <a:xfrm>
          <a:off x="3467100" y="104775"/>
          <a:ext cx="0" cy="276225"/>
          <a:chOff x="5362575" y="104775"/>
          <a:chExt cx="0" cy="314325"/>
        </a:xfrm>
      </xdr:grpSpPr>
      <xdr:sp macro="" textlink="">
        <xdr:nvSpPr>
          <xdr:cNvPr id="1086462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1" name="Text Box 3">
            <a:extLst>
              <a:ext uri="{FF2B5EF4-FFF2-40B4-BE49-F238E27FC236}">
                <a16:creationId xmlns:a16="http://schemas.microsoft.com/office/drawing/2014/main" id="{F080C10A-AAD6-4870-9B6B-5E4246C7C5FB}"/>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6" name="Group 15"/>
        <xdr:cNvGrpSpPr>
          <a:grpSpLocks/>
        </xdr:cNvGrpSpPr>
      </xdr:nvGrpSpPr>
      <xdr:grpSpPr bwMode="auto">
        <a:xfrm>
          <a:off x="3467100" y="104775"/>
          <a:ext cx="0" cy="276225"/>
          <a:chOff x="5362575" y="104775"/>
          <a:chExt cx="0" cy="314325"/>
        </a:xfrm>
      </xdr:grpSpPr>
      <xdr:sp macro="" textlink="">
        <xdr:nvSpPr>
          <xdr:cNvPr id="108646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4" name="Text Box 17">
            <a:extLst>
              <a:ext uri="{FF2B5EF4-FFF2-40B4-BE49-F238E27FC236}">
                <a16:creationId xmlns:a16="http://schemas.microsoft.com/office/drawing/2014/main" id="{C67418D9-13B2-429A-B18C-73C77C1A5885}"/>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7" name="Group 1"/>
        <xdr:cNvGrpSpPr>
          <a:grpSpLocks/>
        </xdr:cNvGrpSpPr>
      </xdr:nvGrpSpPr>
      <xdr:grpSpPr bwMode="auto">
        <a:xfrm>
          <a:off x="3467100" y="104775"/>
          <a:ext cx="0" cy="276225"/>
          <a:chOff x="7950200" y="104775"/>
          <a:chExt cx="0" cy="314325"/>
        </a:xfrm>
      </xdr:grpSpPr>
      <xdr:sp macro="" textlink="">
        <xdr:nvSpPr>
          <xdr:cNvPr id="1086461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7" name="Text Box 3">
            <a:extLst>
              <a:ext uri="{FF2B5EF4-FFF2-40B4-BE49-F238E27FC236}">
                <a16:creationId xmlns:a16="http://schemas.microsoft.com/office/drawing/2014/main" id="{E120B6A1-4300-4BE0-8689-5F407AB5F1BD}"/>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38100</xdr:rowOff>
    </xdr:from>
    <xdr:to>
      <xdr:col>0</xdr:col>
      <xdr:colOff>1219200</xdr:colOff>
      <xdr:row>3</xdr:row>
      <xdr:rowOff>200025</xdr:rowOff>
    </xdr:to>
    <xdr:pic>
      <xdr:nvPicPr>
        <xdr:cNvPr id="10864618"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38100"/>
          <a:ext cx="8858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561975</xdr:colOff>
      <xdr:row>1</xdr:row>
      <xdr:rowOff>47625</xdr:rowOff>
    </xdr:from>
    <xdr:to>
      <xdr:col>1</xdr:col>
      <xdr:colOff>1266825</xdr:colOff>
      <xdr:row>4</xdr:row>
      <xdr:rowOff>161925</xdr:rowOff>
    </xdr:to>
    <xdr:pic>
      <xdr:nvPicPr>
        <xdr:cNvPr id="1531449"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14300"/>
          <a:ext cx="7048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571500</xdr:colOff>
      <xdr:row>1</xdr:row>
      <xdr:rowOff>38100</xdr:rowOff>
    </xdr:from>
    <xdr:to>
      <xdr:col>1</xdr:col>
      <xdr:colOff>1285875</xdr:colOff>
      <xdr:row>4</xdr:row>
      <xdr:rowOff>161925</xdr:rowOff>
    </xdr:to>
    <xdr:pic>
      <xdr:nvPicPr>
        <xdr:cNvPr id="1531450"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 y="104775"/>
          <a:ext cx="714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1057275</xdr:colOff>
      <xdr:row>49</xdr:row>
      <xdr:rowOff>19050</xdr:rowOff>
    </xdr:from>
    <xdr:to>
      <xdr:col>14</xdr:col>
      <xdr:colOff>409575</xdr:colOff>
      <xdr:row>64</xdr:row>
      <xdr:rowOff>114300</xdr:rowOff>
    </xdr:to>
    <xdr:graphicFrame macro="">
      <xdr:nvGraphicFramePr>
        <xdr:cNvPr id="1531451"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76569" name="Group 1"/>
        <xdr:cNvGrpSpPr>
          <a:grpSpLocks/>
        </xdr:cNvGrpSpPr>
      </xdr:nvGrpSpPr>
      <xdr:grpSpPr bwMode="auto">
        <a:xfrm>
          <a:off x="4086225" y="104775"/>
          <a:ext cx="0" cy="314325"/>
          <a:chOff x="5362575" y="104775"/>
          <a:chExt cx="0" cy="314325"/>
        </a:xfrm>
      </xdr:grpSpPr>
      <xdr:sp macro="" textlink="">
        <xdr:nvSpPr>
          <xdr:cNvPr id="1087662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8DCB92C1-EB29-43D4-96F6-224260426AE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0" name="Group 15"/>
        <xdr:cNvGrpSpPr>
          <a:grpSpLocks/>
        </xdr:cNvGrpSpPr>
      </xdr:nvGrpSpPr>
      <xdr:grpSpPr bwMode="auto">
        <a:xfrm>
          <a:off x="4086225" y="104775"/>
          <a:ext cx="0" cy="314325"/>
          <a:chOff x="5362575" y="104775"/>
          <a:chExt cx="0" cy="314325"/>
        </a:xfrm>
      </xdr:grpSpPr>
      <xdr:sp macro="" textlink="">
        <xdr:nvSpPr>
          <xdr:cNvPr id="1087662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64B0C47F-A592-48AA-8BD1-EE6EFD127EA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1" name="Group 1"/>
        <xdr:cNvGrpSpPr>
          <a:grpSpLocks/>
        </xdr:cNvGrpSpPr>
      </xdr:nvGrpSpPr>
      <xdr:grpSpPr bwMode="auto">
        <a:xfrm>
          <a:off x="4086225" y="104775"/>
          <a:ext cx="0" cy="314325"/>
          <a:chOff x="5362575" y="104775"/>
          <a:chExt cx="0" cy="314325"/>
        </a:xfrm>
      </xdr:grpSpPr>
      <xdr:sp macro="" textlink="">
        <xdr:nvSpPr>
          <xdr:cNvPr id="1087662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B73EC82-385B-4E8C-9EA3-34B42D0954B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2" name="Group 15"/>
        <xdr:cNvGrpSpPr>
          <a:grpSpLocks/>
        </xdr:cNvGrpSpPr>
      </xdr:nvGrpSpPr>
      <xdr:grpSpPr bwMode="auto">
        <a:xfrm>
          <a:off x="4086225" y="104775"/>
          <a:ext cx="0" cy="314325"/>
          <a:chOff x="5362575" y="104775"/>
          <a:chExt cx="0" cy="314325"/>
        </a:xfrm>
      </xdr:grpSpPr>
      <xdr:sp macro="" textlink="">
        <xdr:nvSpPr>
          <xdr:cNvPr id="1087661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54E856E0-1330-4AC9-BA6E-1187DE98ADE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371475</xdr:colOff>
      <xdr:row>0</xdr:row>
      <xdr:rowOff>47625</xdr:rowOff>
    </xdr:from>
    <xdr:to>
      <xdr:col>0</xdr:col>
      <xdr:colOff>1219200</xdr:colOff>
      <xdr:row>3</xdr:row>
      <xdr:rowOff>200025</xdr:rowOff>
    </xdr:to>
    <xdr:pic>
      <xdr:nvPicPr>
        <xdr:cNvPr id="1087657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47625"/>
          <a:ext cx="8477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10876574" name="Group 1"/>
        <xdr:cNvGrpSpPr>
          <a:grpSpLocks/>
        </xdr:cNvGrpSpPr>
      </xdr:nvGrpSpPr>
      <xdr:grpSpPr bwMode="auto">
        <a:xfrm>
          <a:off x="4086225" y="104775"/>
          <a:ext cx="0" cy="314325"/>
          <a:chOff x="5362575" y="104775"/>
          <a:chExt cx="0" cy="314325"/>
        </a:xfrm>
      </xdr:grpSpPr>
      <xdr:sp macro="" textlink="">
        <xdr:nvSpPr>
          <xdr:cNvPr id="1087661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 name="Text Box 3">
            <a:extLst>
              <a:ext uri="{FF2B5EF4-FFF2-40B4-BE49-F238E27FC236}">
                <a16:creationId xmlns:a16="http://schemas.microsoft.com/office/drawing/2014/main" id="{E758F583-DBF7-4E93-A93D-2BA25F0E91E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5" name="Group 15"/>
        <xdr:cNvGrpSpPr>
          <a:grpSpLocks/>
        </xdr:cNvGrpSpPr>
      </xdr:nvGrpSpPr>
      <xdr:grpSpPr bwMode="auto">
        <a:xfrm>
          <a:off x="4086225" y="104775"/>
          <a:ext cx="0" cy="314325"/>
          <a:chOff x="5362575" y="104775"/>
          <a:chExt cx="0" cy="314325"/>
        </a:xfrm>
      </xdr:grpSpPr>
      <xdr:sp macro="" textlink="">
        <xdr:nvSpPr>
          <xdr:cNvPr id="1087661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 name="Text Box 17">
            <a:extLst>
              <a:ext uri="{FF2B5EF4-FFF2-40B4-BE49-F238E27FC236}">
                <a16:creationId xmlns:a16="http://schemas.microsoft.com/office/drawing/2014/main" id="{F98462B6-0A7D-461C-9B49-8E3048CC254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6" name="Group 1"/>
        <xdr:cNvGrpSpPr>
          <a:grpSpLocks/>
        </xdr:cNvGrpSpPr>
      </xdr:nvGrpSpPr>
      <xdr:grpSpPr bwMode="auto">
        <a:xfrm>
          <a:off x="4086225" y="104775"/>
          <a:ext cx="0" cy="314325"/>
          <a:chOff x="5362575" y="104775"/>
          <a:chExt cx="0" cy="314325"/>
        </a:xfrm>
      </xdr:grpSpPr>
      <xdr:sp macro="" textlink="">
        <xdr:nvSpPr>
          <xdr:cNvPr id="1087661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3" name="Text Box 3">
            <a:extLst>
              <a:ext uri="{FF2B5EF4-FFF2-40B4-BE49-F238E27FC236}">
                <a16:creationId xmlns:a16="http://schemas.microsoft.com/office/drawing/2014/main" id="{FA11145A-53EF-48AD-8C2C-6A9C8DED992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7" name="Group 15"/>
        <xdr:cNvGrpSpPr>
          <a:grpSpLocks/>
        </xdr:cNvGrpSpPr>
      </xdr:nvGrpSpPr>
      <xdr:grpSpPr bwMode="auto">
        <a:xfrm>
          <a:off x="4086225" y="104775"/>
          <a:ext cx="0" cy="314325"/>
          <a:chOff x="5362575" y="104775"/>
          <a:chExt cx="0" cy="314325"/>
        </a:xfrm>
      </xdr:grpSpPr>
      <xdr:sp macro="" textlink="">
        <xdr:nvSpPr>
          <xdr:cNvPr id="1087661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6" name="Text Box 17">
            <a:extLst>
              <a:ext uri="{FF2B5EF4-FFF2-40B4-BE49-F238E27FC236}">
                <a16:creationId xmlns:a16="http://schemas.microsoft.com/office/drawing/2014/main" id="{9B545262-D483-42DC-BE0A-6F46D3BFD72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8" name="Group 1"/>
        <xdr:cNvGrpSpPr>
          <a:grpSpLocks/>
        </xdr:cNvGrpSpPr>
      </xdr:nvGrpSpPr>
      <xdr:grpSpPr bwMode="auto">
        <a:xfrm>
          <a:off x="4086225" y="104775"/>
          <a:ext cx="0" cy="314325"/>
          <a:chOff x="7950200" y="104775"/>
          <a:chExt cx="0" cy="314325"/>
        </a:xfrm>
      </xdr:grpSpPr>
      <xdr:sp macro="" textlink="">
        <xdr:nvSpPr>
          <xdr:cNvPr id="1087660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9" name="Text Box 3">
            <a:extLst>
              <a:ext uri="{FF2B5EF4-FFF2-40B4-BE49-F238E27FC236}">
                <a16:creationId xmlns:a16="http://schemas.microsoft.com/office/drawing/2014/main" id="{0C5C7178-1DB3-4034-BB17-FB8FB1992459}"/>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9" name="Group 1"/>
        <xdr:cNvGrpSpPr>
          <a:grpSpLocks/>
        </xdr:cNvGrpSpPr>
      </xdr:nvGrpSpPr>
      <xdr:grpSpPr bwMode="auto">
        <a:xfrm>
          <a:off x="4086225" y="104775"/>
          <a:ext cx="0" cy="314325"/>
          <a:chOff x="5362575" y="104775"/>
          <a:chExt cx="0" cy="314325"/>
        </a:xfrm>
      </xdr:grpSpPr>
      <xdr:sp macro="" textlink="">
        <xdr:nvSpPr>
          <xdr:cNvPr id="1087660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2" name="Text Box 3">
            <a:extLst>
              <a:ext uri="{FF2B5EF4-FFF2-40B4-BE49-F238E27FC236}">
                <a16:creationId xmlns:a16="http://schemas.microsoft.com/office/drawing/2014/main" id="{74F221AC-7B71-4DBD-A397-6C7D1922775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0" name="Group 15"/>
        <xdr:cNvGrpSpPr>
          <a:grpSpLocks/>
        </xdr:cNvGrpSpPr>
      </xdr:nvGrpSpPr>
      <xdr:grpSpPr bwMode="auto">
        <a:xfrm>
          <a:off x="4086225" y="104775"/>
          <a:ext cx="0" cy="314325"/>
          <a:chOff x="5362575" y="104775"/>
          <a:chExt cx="0" cy="314325"/>
        </a:xfrm>
      </xdr:grpSpPr>
      <xdr:sp macro="" textlink="">
        <xdr:nvSpPr>
          <xdr:cNvPr id="1087660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17">
            <a:extLst>
              <a:ext uri="{FF2B5EF4-FFF2-40B4-BE49-F238E27FC236}">
                <a16:creationId xmlns:a16="http://schemas.microsoft.com/office/drawing/2014/main" id="{43423730-B572-485C-8BF5-1DAF8281E68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1" name="Group 1"/>
        <xdr:cNvGrpSpPr>
          <a:grpSpLocks/>
        </xdr:cNvGrpSpPr>
      </xdr:nvGrpSpPr>
      <xdr:grpSpPr bwMode="auto">
        <a:xfrm>
          <a:off x="4086225" y="104775"/>
          <a:ext cx="0" cy="314325"/>
          <a:chOff x="5362575" y="104775"/>
          <a:chExt cx="0" cy="314325"/>
        </a:xfrm>
      </xdr:grpSpPr>
      <xdr:sp macro="" textlink="">
        <xdr:nvSpPr>
          <xdr:cNvPr id="1087660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 name="Text Box 3">
            <a:extLst>
              <a:ext uri="{FF2B5EF4-FFF2-40B4-BE49-F238E27FC236}">
                <a16:creationId xmlns:a16="http://schemas.microsoft.com/office/drawing/2014/main" id="{3048D050-9587-4CF4-B898-AA51B99F38E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2" name="Group 15"/>
        <xdr:cNvGrpSpPr>
          <a:grpSpLocks/>
        </xdr:cNvGrpSpPr>
      </xdr:nvGrpSpPr>
      <xdr:grpSpPr bwMode="auto">
        <a:xfrm>
          <a:off x="4086225" y="104775"/>
          <a:ext cx="0" cy="314325"/>
          <a:chOff x="5362575" y="104775"/>
          <a:chExt cx="0" cy="314325"/>
        </a:xfrm>
      </xdr:grpSpPr>
      <xdr:sp macro="" textlink="">
        <xdr:nvSpPr>
          <xdr:cNvPr id="1087660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1" name="Text Box 17">
            <a:extLst>
              <a:ext uri="{FF2B5EF4-FFF2-40B4-BE49-F238E27FC236}">
                <a16:creationId xmlns:a16="http://schemas.microsoft.com/office/drawing/2014/main" id="{BBB3EBA1-A356-499B-B79C-E33733AA30E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3" name="Group 1"/>
        <xdr:cNvGrpSpPr>
          <a:grpSpLocks/>
        </xdr:cNvGrpSpPr>
      </xdr:nvGrpSpPr>
      <xdr:grpSpPr bwMode="auto">
        <a:xfrm>
          <a:off x="4086225" y="104775"/>
          <a:ext cx="0" cy="314325"/>
          <a:chOff x="7950200" y="104775"/>
          <a:chExt cx="0" cy="314325"/>
        </a:xfrm>
      </xdr:grpSpPr>
      <xdr:sp macro="" textlink="">
        <xdr:nvSpPr>
          <xdr:cNvPr id="1087659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31151502-58B4-4942-8D60-4AA5B400029D}"/>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4" name="Group 1"/>
        <xdr:cNvGrpSpPr>
          <a:grpSpLocks/>
        </xdr:cNvGrpSpPr>
      </xdr:nvGrpSpPr>
      <xdr:grpSpPr bwMode="auto">
        <a:xfrm>
          <a:off x="4086225" y="104775"/>
          <a:ext cx="0" cy="314325"/>
          <a:chOff x="5362575" y="104775"/>
          <a:chExt cx="0" cy="314325"/>
        </a:xfrm>
      </xdr:grpSpPr>
      <xdr:sp macro="" textlink="">
        <xdr:nvSpPr>
          <xdr:cNvPr id="1087659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7" name="Text Box 3">
            <a:extLst>
              <a:ext uri="{FF2B5EF4-FFF2-40B4-BE49-F238E27FC236}">
                <a16:creationId xmlns:a16="http://schemas.microsoft.com/office/drawing/2014/main" id="{2B60C98B-DA0A-442D-A219-C0E4B5F8AC0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5" name="Group 15"/>
        <xdr:cNvGrpSpPr>
          <a:grpSpLocks/>
        </xdr:cNvGrpSpPr>
      </xdr:nvGrpSpPr>
      <xdr:grpSpPr bwMode="auto">
        <a:xfrm>
          <a:off x="4086225" y="104775"/>
          <a:ext cx="0" cy="314325"/>
          <a:chOff x="5362575" y="104775"/>
          <a:chExt cx="0" cy="314325"/>
        </a:xfrm>
      </xdr:grpSpPr>
      <xdr:sp macro="" textlink="">
        <xdr:nvSpPr>
          <xdr:cNvPr id="1087659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17">
            <a:extLst>
              <a:ext uri="{FF2B5EF4-FFF2-40B4-BE49-F238E27FC236}">
                <a16:creationId xmlns:a16="http://schemas.microsoft.com/office/drawing/2014/main" id="{6B9A2512-94AD-4507-BE80-201A02AB054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6" name="Group 1"/>
        <xdr:cNvGrpSpPr>
          <a:grpSpLocks/>
        </xdr:cNvGrpSpPr>
      </xdr:nvGrpSpPr>
      <xdr:grpSpPr bwMode="auto">
        <a:xfrm>
          <a:off x="4086225" y="104775"/>
          <a:ext cx="0" cy="314325"/>
          <a:chOff x="5362575" y="104775"/>
          <a:chExt cx="0" cy="314325"/>
        </a:xfrm>
      </xdr:grpSpPr>
      <xdr:sp macro="" textlink="">
        <xdr:nvSpPr>
          <xdr:cNvPr id="1087659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3">
            <a:extLst>
              <a:ext uri="{FF2B5EF4-FFF2-40B4-BE49-F238E27FC236}">
                <a16:creationId xmlns:a16="http://schemas.microsoft.com/office/drawing/2014/main" id="{98305508-4667-4FB8-B84A-7362707EFE2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7" name="Group 15"/>
        <xdr:cNvGrpSpPr>
          <a:grpSpLocks/>
        </xdr:cNvGrpSpPr>
      </xdr:nvGrpSpPr>
      <xdr:grpSpPr bwMode="auto">
        <a:xfrm>
          <a:off x="4086225" y="104775"/>
          <a:ext cx="0" cy="314325"/>
          <a:chOff x="5362575" y="104775"/>
          <a:chExt cx="0" cy="314325"/>
        </a:xfrm>
      </xdr:grpSpPr>
      <xdr:sp macro="" textlink="">
        <xdr:nvSpPr>
          <xdr:cNvPr id="1087659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17">
            <a:extLst>
              <a:ext uri="{FF2B5EF4-FFF2-40B4-BE49-F238E27FC236}">
                <a16:creationId xmlns:a16="http://schemas.microsoft.com/office/drawing/2014/main" id="{62FDCAAE-A54E-4735-A1C8-6993A285399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8" name="Group 1"/>
        <xdr:cNvGrpSpPr>
          <a:grpSpLocks/>
        </xdr:cNvGrpSpPr>
      </xdr:nvGrpSpPr>
      <xdr:grpSpPr bwMode="auto">
        <a:xfrm>
          <a:off x="4086225" y="104775"/>
          <a:ext cx="0" cy="314325"/>
          <a:chOff x="7950200" y="104775"/>
          <a:chExt cx="0" cy="314325"/>
        </a:xfrm>
      </xdr:grpSpPr>
      <xdr:sp macro="" textlink="">
        <xdr:nvSpPr>
          <xdr:cNvPr id="1087658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3">
            <a:extLst>
              <a:ext uri="{FF2B5EF4-FFF2-40B4-BE49-F238E27FC236}">
                <a16:creationId xmlns:a16="http://schemas.microsoft.com/office/drawing/2014/main" id="{AE57286F-5880-47B1-8DCE-0D35A4BC3CF7}"/>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485775</xdr:colOff>
      <xdr:row>1</xdr:row>
      <xdr:rowOff>104775</xdr:rowOff>
    </xdr:from>
    <xdr:to>
      <xdr:col>1</xdr:col>
      <xdr:colOff>1266825</xdr:colOff>
      <xdr:row>4</xdr:row>
      <xdr:rowOff>161925</xdr:rowOff>
    </xdr:to>
    <xdr:pic>
      <xdr:nvPicPr>
        <xdr:cNvPr id="9304652" name="4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200025"/>
          <a:ext cx="7810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9304653"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 y="1333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742950</xdr:colOff>
      <xdr:row>49</xdr:row>
      <xdr:rowOff>19050</xdr:rowOff>
    </xdr:from>
    <xdr:to>
      <xdr:col>15</xdr:col>
      <xdr:colOff>342900</xdr:colOff>
      <xdr:row>64</xdr:row>
      <xdr:rowOff>114300</xdr:rowOff>
    </xdr:to>
    <xdr:graphicFrame macro="">
      <xdr:nvGraphicFramePr>
        <xdr:cNvPr id="9304654"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954337" name="Group 1"/>
        <xdr:cNvGrpSpPr>
          <a:grpSpLocks/>
        </xdr:cNvGrpSpPr>
      </xdr:nvGrpSpPr>
      <xdr:grpSpPr bwMode="auto">
        <a:xfrm>
          <a:off x="3673929" y="104775"/>
          <a:ext cx="0" cy="360589"/>
          <a:chOff x="5362575" y="104775"/>
          <a:chExt cx="0" cy="314325"/>
        </a:xfrm>
      </xdr:grpSpPr>
      <xdr:sp macro="" textlink="">
        <xdr:nvSpPr>
          <xdr:cNvPr id="1095456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C77E148A-9C91-409F-9D79-B66E62317646}"/>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38" name="Group 15"/>
        <xdr:cNvGrpSpPr>
          <a:grpSpLocks/>
        </xdr:cNvGrpSpPr>
      </xdr:nvGrpSpPr>
      <xdr:grpSpPr bwMode="auto">
        <a:xfrm>
          <a:off x="3673929" y="104775"/>
          <a:ext cx="0" cy="360589"/>
          <a:chOff x="5362575" y="104775"/>
          <a:chExt cx="0" cy="314325"/>
        </a:xfrm>
      </xdr:grpSpPr>
      <xdr:sp macro="" textlink="">
        <xdr:nvSpPr>
          <xdr:cNvPr id="1095456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C18FE76-AD04-438C-91EF-C2A7D0EF85C3}"/>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39" name="Group 1"/>
        <xdr:cNvGrpSpPr>
          <a:grpSpLocks/>
        </xdr:cNvGrpSpPr>
      </xdr:nvGrpSpPr>
      <xdr:grpSpPr bwMode="auto">
        <a:xfrm>
          <a:off x="3673929" y="104775"/>
          <a:ext cx="0" cy="360589"/>
          <a:chOff x="5362575" y="104775"/>
          <a:chExt cx="0" cy="314325"/>
        </a:xfrm>
      </xdr:grpSpPr>
      <xdr:sp macro="" textlink="">
        <xdr:nvSpPr>
          <xdr:cNvPr id="1095456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62F04EDA-FF08-4DC0-9848-1A8FAEDFA3F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0" name="Group 15"/>
        <xdr:cNvGrpSpPr>
          <a:grpSpLocks/>
        </xdr:cNvGrpSpPr>
      </xdr:nvGrpSpPr>
      <xdr:grpSpPr bwMode="auto">
        <a:xfrm>
          <a:off x="3673929" y="104775"/>
          <a:ext cx="0" cy="360589"/>
          <a:chOff x="5362575" y="104775"/>
          <a:chExt cx="0" cy="314325"/>
        </a:xfrm>
      </xdr:grpSpPr>
      <xdr:sp macro="" textlink="">
        <xdr:nvSpPr>
          <xdr:cNvPr id="1095456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151D2A97-F6E4-411A-8662-BCB27260993A}"/>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1" name="Group 1"/>
        <xdr:cNvGrpSpPr>
          <a:grpSpLocks/>
        </xdr:cNvGrpSpPr>
      </xdr:nvGrpSpPr>
      <xdr:grpSpPr bwMode="auto">
        <a:xfrm>
          <a:off x="3673929" y="104775"/>
          <a:ext cx="0" cy="360589"/>
          <a:chOff x="5362575" y="104775"/>
          <a:chExt cx="0" cy="314325"/>
        </a:xfrm>
      </xdr:grpSpPr>
      <xdr:sp macro="" textlink="">
        <xdr:nvSpPr>
          <xdr:cNvPr id="1095455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45DEA374-BAEA-4C9D-9DB7-E1BAB3400A1F}"/>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2" name="Group 15"/>
        <xdr:cNvGrpSpPr>
          <a:grpSpLocks/>
        </xdr:cNvGrpSpPr>
      </xdr:nvGrpSpPr>
      <xdr:grpSpPr bwMode="auto">
        <a:xfrm>
          <a:off x="3673929" y="104775"/>
          <a:ext cx="0" cy="360589"/>
          <a:chOff x="5362575" y="104775"/>
          <a:chExt cx="0" cy="314325"/>
        </a:xfrm>
      </xdr:grpSpPr>
      <xdr:sp macro="" textlink="">
        <xdr:nvSpPr>
          <xdr:cNvPr id="1095455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17">
            <a:extLst>
              <a:ext uri="{FF2B5EF4-FFF2-40B4-BE49-F238E27FC236}">
                <a16:creationId xmlns:a16="http://schemas.microsoft.com/office/drawing/2014/main" id="{DEAB01C0-5BE7-4312-A5FE-46EDA91426EA}"/>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3" name="Group 1"/>
        <xdr:cNvGrpSpPr>
          <a:grpSpLocks/>
        </xdr:cNvGrpSpPr>
      </xdr:nvGrpSpPr>
      <xdr:grpSpPr bwMode="auto">
        <a:xfrm>
          <a:off x="3673929" y="104775"/>
          <a:ext cx="0" cy="360589"/>
          <a:chOff x="7950200" y="104775"/>
          <a:chExt cx="0" cy="314325"/>
        </a:xfrm>
      </xdr:grpSpPr>
      <xdr:sp macro="" textlink="">
        <xdr:nvSpPr>
          <xdr:cNvPr id="1095455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3">
            <a:extLst>
              <a:ext uri="{FF2B5EF4-FFF2-40B4-BE49-F238E27FC236}">
                <a16:creationId xmlns:a16="http://schemas.microsoft.com/office/drawing/2014/main" id="{789BA4FC-949E-4BC6-967F-A4237BD9C085}"/>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4" name="Group 1"/>
        <xdr:cNvGrpSpPr>
          <a:grpSpLocks/>
        </xdr:cNvGrpSpPr>
      </xdr:nvGrpSpPr>
      <xdr:grpSpPr bwMode="auto">
        <a:xfrm>
          <a:off x="3673929" y="104775"/>
          <a:ext cx="0" cy="360589"/>
          <a:chOff x="5362575" y="104775"/>
          <a:chExt cx="0" cy="314325"/>
        </a:xfrm>
      </xdr:grpSpPr>
      <xdr:sp macro="" textlink="">
        <xdr:nvSpPr>
          <xdr:cNvPr id="1095455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7673A215-66D4-45B0-9FAA-B175A60DD75C}"/>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5" name="Group 15"/>
        <xdr:cNvGrpSpPr>
          <a:grpSpLocks/>
        </xdr:cNvGrpSpPr>
      </xdr:nvGrpSpPr>
      <xdr:grpSpPr bwMode="auto">
        <a:xfrm>
          <a:off x="3673929" y="104775"/>
          <a:ext cx="0" cy="360589"/>
          <a:chOff x="5362575" y="104775"/>
          <a:chExt cx="0" cy="314325"/>
        </a:xfrm>
      </xdr:grpSpPr>
      <xdr:sp macro="" textlink="">
        <xdr:nvSpPr>
          <xdr:cNvPr id="1095455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CB34CA4D-7BBC-4EC4-A28A-FD9EEAEF9E5E}"/>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6" name="Group 1"/>
        <xdr:cNvGrpSpPr>
          <a:grpSpLocks/>
        </xdr:cNvGrpSpPr>
      </xdr:nvGrpSpPr>
      <xdr:grpSpPr bwMode="auto">
        <a:xfrm>
          <a:off x="3673929" y="104775"/>
          <a:ext cx="0" cy="360589"/>
          <a:chOff x="5362575" y="104775"/>
          <a:chExt cx="0" cy="314325"/>
        </a:xfrm>
      </xdr:grpSpPr>
      <xdr:sp macro="" textlink="">
        <xdr:nvSpPr>
          <xdr:cNvPr id="1095454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3E5B93F1-1849-4835-9684-0F00CD57F392}"/>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7" name="Group 15"/>
        <xdr:cNvGrpSpPr>
          <a:grpSpLocks/>
        </xdr:cNvGrpSpPr>
      </xdr:nvGrpSpPr>
      <xdr:grpSpPr bwMode="auto">
        <a:xfrm>
          <a:off x="3673929" y="104775"/>
          <a:ext cx="0" cy="360589"/>
          <a:chOff x="5362575" y="104775"/>
          <a:chExt cx="0" cy="314325"/>
        </a:xfrm>
      </xdr:grpSpPr>
      <xdr:sp macro="" textlink="">
        <xdr:nvSpPr>
          <xdr:cNvPr id="1095454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17">
            <a:extLst>
              <a:ext uri="{FF2B5EF4-FFF2-40B4-BE49-F238E27FC236}">
                <a16:creationId xmlns:a16="http://schemas.microsoft.com/office/drawing/2014/main" id="{984A44DB-1C3E-42F9-B7AD-B24B18B433A1}"/>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8" name="Group 1"/>
        <xdr:cNvGrpSpPr>
          <a:grpSpLocks/>
        </xdr:cNvGrpSpPr>
      </xdr:nvGrpSpPr>
      <xdr:grpSpPr bwMode="auto">
        <a:xfrm>
          <a:off x="3673929" y="104775"/>
          <a:ext cx="0" cy="360589"/>
          <a:chOff x="7950200" y="104775"/>
          <a:chExt cx="0" cy="314325"/>
        </a:xfrm>
      </xdr:grpSpPr>
      <xdr:sp macro="" textlink="">
        <xdr:nvSpPr>
          <xdr:cNvPr id="109545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3">
            <a:extLst>
              <a:ext uri="{FF2B5EF4-FFF2-40B4-BE49-F238E27FC236}">
                <a16:creationId xmlns:a16="http://schemas.microsoft.com/office/drawing/2014/main" id="{38E03A2D-1A1E-4E08-8AF5-09C52A448AAF}"/>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9" name="Group 1"/>
        <xdr:cNvGrpSpPr>
          <a:grpSpLocks/>
        </xdr:cNvGrpSpPr>
      </xdr:nvGrpSpPr>
      <xdr:grpSpPr bwMode="auto">
        <a:xfrm>
          <a:off x="3673929" y="104775"/>
          <a:ext cx="0" cy="360589"/>
          <a:chOff x="5362575" y="104775"/>
          <a:chExt cx="0" cy="314325"/>
        </a:xfrm>
      </xdr:grpSpPr>
      <xdr:sp macro="" textlink="">
        <xdr:nvSpPr>
          <xdr:cNvPr id="1095454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D89E08B2-91E6-43E2-8AC4-87DEC7393FEB}"/>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0" name="Group 15"/>
        <xdr:cNvGrpSpPr>
          <a:grpSpLocks/>
        </xdr:cNvGrpSpPr>
      </xdr:nvGrpSpPr>
      <xdr:grpSpPr bwMode="auto">
        <a:xfrm>
          <a:off x="3673929" y="104775"/>
          <a:ext cx="0" cy="360589"/>
          <a:chOff x="5362575" y="104775"/>
          <a:chExt cx="0" cy="314325"/>
        </a:xfrm>
      </xdr:grpSpPr>
      <xdr:sp macro="" textlink="">
        <xdr:nvSpPr>
          <xdr:cNvPr id="1095454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629DA55F-7380-46BA-8812-88D0FBCE4B25}"/>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1" name="Group 1"/>
        <xdr:cNvGrpSpPr>
          <a:grpSpLocks/>
        </xdr:cNvGrpSpPr>
      </xdr:nvGrpSpPr>
      <xdr:grpSpPr bwMode="auto">
        <a:xfrm>
          <a:off x="3673929" y="104775"/>
          <a:ext cx="0" cy="360589"/>
          <a:chOff x="5362575" y="104775"/>
          <a:chExt cx="0" cy="314325"/>
        </a:xfrm>
      </xdr:grpSpPr>
      <xdr:sp macro="" textlink="">
        <xdr:nvSpPr>
          <xdr:cNvPr id="109545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AC998011-2D73-461B-BFA9-3E8686B3A3A1}"/>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2" name="Group 15"/>
        <xdr:cNvGrpSpPr>
          <a:grpSpLocks/>
        </xdr:cNvGrpSpPr>
      </xdr:nvGrpSpPr>
      <xdr:grpSpPr bwMode="auto">
        <a:xfrm>
          <a:off x="3673929" y="104775"/>
          <a:ext cx="0" cy="360589"/>
          <a:chOff x="5362575" y="104775"/>
          <a:chExt cx="0" cy="314325"/>
        </a:xfrm>
      </xdr:grpSpPr>
      <xdr:sp macro="" textlink="">
        <xdr:nvSpPr>
          <xdr:cNvPr id="1095453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9" name="Text Box 17">
            <a:extLst>
              <a:ext uri="{FF2B5EF4-FFF2-40B4-BE49-F238E27FC236}">
                <a16:creationId xmlns:a16="http://schemas.microsoft.com/office/drawing/2014/main" id="{B5007629-9801-450B-8958-EED415EBBC3E}"/>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3" name="Group 1"/>
        <xdr:cNvGrpSpPr>
          <a:grpSpLocks/>
        </xdr:cNvGrpSpPr>
      </xdr:nvGrpSpPr>
      <xdr:grpSpPr bwMode="auto">
        <a:xfrm>
          <a:off x="3673929" y="104775"/>
          <a:ext cx="0" cy="360589"/>
          <a:chOff x="7950200" y="104775"/>
          <a:chExt cx="0" cy="314325"/>
        </a:xfrm>
      </xdr:grpSpPr>
      <xdr:sp macro="" textlink="">
        <xdr:nvSpPr>
          <xdr:cNvPr id="1095453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2" name="Text Box 3">
            <a:extLst>
              <a:ext uri="{FF2B5EF4-FFF2-40B4-BE49-F238E27FC236}">
                <a16:creationId xmlns:a16="http://schemas.microsoft.com/office/drawing/2014/main" id="{A26A7DD6-608B-4033-BD2A-A2CEC140F882}"/>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4" name="Group 1"/>
        <xdr:cNvGrpSpPr>
          <a:grpSpLocks/>
        </xdr:cNvGrpSpPr>
      </xdr:nvGrpSpPr>
      <xdr:grpSpPr bwMode="auto">
        <a:xfrm>
          <a:off x="3673929" y="104775"/>
          <a:ext cx="0" cy="360589"/>
          <a:chOff x="5362575" y="104775"/>
          <a:chExt cx="0" cy="314325"/>
        </a:xfrm>
      </xdr:grpSpPr>
      <xdr:sp macro="" textlink="">
        <xdr:nvSpPr>
          <xdr:cNvPr id="109545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5" name="Text Box 3">
            <a:extLst>
              <a:ext uri="{FF2B5EF4-FFF2-40B4-BE49-F238E27FC236}">
                <a16:creationId xmlns:a16="http://schemas.microsoft.com/office/drawing/2014/main" id="{7A84FFC4-65AE-418F-BBB0-6D40F19674B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5" name="Group 15"/>
        <xdr:cNvGrpSpPr>
          <a:grpSpLocks/>
        </xdr:cNvGrpSpPr>
      </xdr:nvGrpSpPr>
      <xdr:grpSpPr bwMode="auto">
        <a:xfrm>
          <a:off x="3673929" y="104775"/>
          <a:ext cx="0" cy="360589"/>
          <a:chOff x="5362575" y="104775"/>
          <a:chExt cx="0" cy="314325"/>
        </a:xfrm>
      </xdr:grpSpPr>
      <xdr:sp macro="" textlink="">
        <xdr:nvSpPr>
          <xdr:cNvPr id="1095453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8" name="Text Box 17">
            <a:extLst>
              <a:ext uri="{FF2B5EF4-FFF2-40B4-BE49-F238E27FC236}">
                <a16:creationId xmlns:a16="http://schemas.microsoft.com/office/drawing/2014/main" id="{E848291D-6054-487A-830C-4BF09DA4C632}"/>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6" name="Group 1"/>
        <xdr:cNvGrpSpPr>
          <a:grpSpLocks/>
        </xdr:cNvGrpSpPr>
      </xdr:nvGrpSpPr>
      <xdr:grpSpPr bwMode="auto">
        <a:xfrm>
          <a:off x="3673929" y="104775"/>
          <a:ext cx="0" cy="360589"/>
          <a:chOff x="5362575" y="104775"/>
          <a:chExt cx="0" cy="314325"/>
        </a:xfrm>
      </xdr:grpSpPr>
      <xdr:sp macro="" textlink="">
        <xdr:nvSpPr>
          <xdr:cNvPr id="1095452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1" name="Text Box 3">
            <a:extLst>
              <a:ext uri="{FF2B5EF4-FFF2-40B4-BE49-F238E27FC236}">
                <a16:creationId xmlns:a16="http://schemas.microsoft.com/office/drawing/2014/main" id="{BEF7CC6D-C570-4370-BFA2-2BAA2F69F8A3}"/>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7" name="Group 15"/>
        <xdr:cNvGrpSpPr>
          <a:grpSpLocks/>
        </xdr:cNvGrpSpPr>
      </xdr:nvGrpSpPr>
      <xdr:grpSpPr bwMode="auto">
        <a:xfrm>
          <a:off x="3673929" y="104775"/>
          <a:ext cx="0" cy="360589"/>
          <a:chOff x="5362575" y="104775"/>
          <a:chExt cx="0" cy="314325"/>
        </a:xfrm>
      </xdr:grpSpPr>
      <xdr:sp macro="" textlink="">
        <xdr:nvSpPr>
          <xdr:cNvPr id="109545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4" name="Text Box 17">
            <a:extLst>
              <a:ext uri="{FF2B5EF4-FFF2-40B4-BE49-F238E27FC236}">
                <a16:creationId xmlns:a16="http://schemas.microsoft.com/office/drawing/2014/main" id="{F5F953D0-1986-4C4A-B843-AB9EECA726D4}"/>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8" name="Group 1"/>
        <xdr:cNvGrpSpPr>
          <a:grpSpLocks/>
        </xdr:cNvGrpSpPr>
      </xdr:nvGrpSpPr>
      <xdr:grpSpPr bwMode="auto">
        <a:xfrm>
          <a:off x="3673929" y="104775"/>
          <a:ext cx="0" cy="360589"/>
          <a:chOff x="7950200" y="104775"/>
          <a:chExt cx="0" cy="314325"/>
        </a:xfrm>
      </xdr:grpSpPr>
      <xdr:sp macro="" textlink="">
        <xdr:nvSpPr>
          <xdr:cNvPr id="1095452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7" name="Text Box 3">
            <a:extLst>
              <a:ext uri="{FF2B5EF4-FFF2-40B4-BE49-F238E27FC236}">
                <a16:creationId xmlns:a16="http://schemas.microsoft.com/office/drawing/2014/main" id="{C874B12E-BC40-4E5E-AE48-89597E0C393C}"/>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9" name="Group 1"/>
        <xdr:cNvGrpSpPr>
          <a:grpSpLocks/>
        </xdr:cNvGrpSpPr>
      </xdr:nvGrpSpPr>
      <xdr:grpSpPr bwMode="auto">
        <a:xfrm>
          <a:off x="3673929" y="104775"/>
          <a:ext cx="0" cy="360589"/>
          <a:chOff x="5362575" y="104775"/>
          <a:chExt cx="0" cy="314325"/>
        </a:xfrm>
      </xdr:grpSpPr>
      <xdr:sp macro="" textlink="">
        <xdr:nvSpPr>
          <xdr:cNvPr id="1095452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0" name="Text Box 3">
            <a:extLst>
              <a:ext uri="{FF2B5EF4-FFF2-40B4-BE49-F238E27FC236}">
                <a16:creationId xmlns:a16="http://schemas.microsoft.com/office/drawing/2014/main" id="{E9998D5A-C422-4F4B-A1F1-72707DF2687B}"/>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0" name="Group 15"/>
        <xdr:cNvGrpSpPr>
          <a:grpSpLocks/>
        </xdr:cNvGrpSpPr>
      </xdr:nvGrpSpPr>
      <xdr:grpSpPr bwMode="auto">
        <a:xfrm>
          <a:off x="3673929" y="104775"/>
          <a:ext cx="0" cy="360589"/>
          <a:chOff x="5362575" y="104775"/>
          <a:chExt cx="0" cy="314325"/>
        </a:xfrm>
      </xdr:grpSpPr>
      <xdr:sp macro="" textlink="">
        <xdr:nvSpPr>
          <xdr:cNvPr id="109545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3" name="Text Box 17">
            <a:extLst>
              <a:ext uri="{FF2B5EF4-FFF2-40B4-BE49-F238E27FC236}">
                <a16:creationId xmlns:a16="http://schemas.microsoft.com/office/drawing/2014/main" id="{80E54B49-0CC4-4530-A4C6-EFF2BF735371}"/>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1" name="Group 1"/>
        <xdr:cNvGrpSpPr>
          <a:grpSpLocks/>
        </xdr:cNvGrpSpPr>
      </xdr:nvGrpSpPr>
      <xdr:grpSpPr bwMode="auto">
        <a:xfrm>
          <a:off x="3673929" y="104775"/>
          <a:ext cx="0" cy="360589"/>
          <a:chOff x="5362575" y="104775"/>
          <a:chExt cx="0" cy="314325"/>
        </a:xfrm>
      </xdr:grpSpPr>
      <xdr:sp macro="" textlink="">
        <xdr:nvSpPr>
          <xdr:cNvPr id="1095451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6" name="Text Box 3">
            <a:extLst>
              <a:ext uri="{FF2B5EF4-FFF2-40B4-BE49-F238E27FC236}">
                <a16:creationId xmlns:a16="http://schemas.microsoft.com/office/drawing/2014/main" id="{1AFA0A3E-113E-44A9-A060-9B4DC0EAC15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2" name="Group 15"/>
        <xdr:cNvGrpSpPr>
          <a:grpSpLocks/>
        </xdr:cNvGrpSpPr>
      </xdr:nvGrpSpPr>
      <xdr:grpSpPr bwMode="auto">
        <a:xfrm>
          <a:off x="3673929" y="104775"/>
          <a:ext cx="0" cy="360589"/>
          <a:chOff x="5362575" y="104775"/>
          <a:chExt cx="0" cy="314325"/>
        </a:xfrm>
      </xdr:grpSpPr>
      <xdr:sp macro="" textlink="">
        <xdr:nvSpPr>
          <xdr:cNvPr id="1095451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9" name="Text Box 17">
            <a:extLst>
              <a:ext uri="{FF2B5EF4-FFF2-40B4-BE49-F238E27FC236}">
                <a16:creationId xmlns:a16="http://schemas.microsoft.com/office/drawing/2014/main" id="{6C2DF5F1-32A1-4807-83F7-1BC8D9FC0B1B}"/>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3" name="Group 1"/>
        <xdr:cNvGrpSpPr>
          <a:grpSpLocks/>
        </xdr:cNvGrpSpPr>
      </xdr:nvGrpSpPr>
      <xdr:grpSpPr bwMode="auto">
        <a:xfrm>
          <a:off x="3673929" y="104775"/>
          <a:ext cx="0" cy="360589"/>
          <a:chOff x="7950200" y="104775"/>
          <a:chExt cx="0" cy="314325"/>
        </a:xfrm>
      </xdr:grpSpPr>
      <xdr:sp macro="" textlink="">
        <xdr:nvSpPr>
          <xdr:cNvPr id="109545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2" name="Text Box 3">
            <a:extLst>
              <a:ext uri="{FF2B5EF4-FFF2-40B4-BE49-F238E27FC236}">
                <a16:creationId xmlns:a16="http://schemas.microsoft.com/office/drawing/2014/main" id="{8029FC6C-8C7F-4E4A-BA83-EC0936FE628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4" name="Group 1"/>
        <xdr:cNvGrpSpPr>
          <a:grpSpLocks/>
        </xdr:cNvGrpSpPr>
      </xdr:nvGrpSpPr>
      <xdr:grpSpPr bwMode="auto">
        <a:xfrm>
          <a:off x="3673929" y="104775"/>
          <a:ext cx="0" cy="360589"/>
          <a:chOff x="5362575" y="104775"/>
          <a:chExt cx="0" cy="314325"/>
        </a:xfrm>
      </xdr:grpSpPr>
      <xdr:sp macro="" textlink="">
        <xdr:nvSpPr>
          <xdr:cNvPr id="1095451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5" name="Text Box 3">
            <a:extLst>
              <a:ext uri="{FF2B5EF4-FFF2-40B4-BE49-F238E27FC236}">
                <a16:creationId xmlns:a16="http://schemas.microsoft.com/office/drawing/2014/main" id="{4D72B2D3-E5CC-4F72-BBDE-8E6469619C47}"/>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5" name="Group 15"/>
        <xdr:cNvGrpSpPr>
          <a:grpSpLocks/>
        </xdr:cNvGrpSpPr>
      </xdr:nvGrpSpPr>
      <xdr:grpSpPr bwMode="auto">
        <a:xfrm>
          <a:off x="3673929" y="104775"/>
          <a:ext cx="0" cy="360589"/>
          <a:chOff x="5362575" y="104775"/>
          <a:chExt cx="0" cy="314325"/>
        </a:xfrm>
      </xdr:grpSpPr>
      <xdr:sp macro="" textlink="">
        <xdr:nvSpPr>
          <xdr:cNvPr id="1095451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8" name="Text Box 17">
            <a:extLst>
              <a:ext uri="{FF2B5EF4-FFF2-40B4-BE49-F238E27FC236}">
                <a16:creationId xmlns:a16="http://schemas.microsoft.com/office/drawing/2014/main" id="{8222D651-DC91-4B84-BBCB-BC89FA44F72D}"/>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6" name="Group 1"/>
        <xdr:cNvGrpSpPr>
          <a:grpSpLocks/>
        </xdr:cNvGrpSpPr>
      </xdr:nvGrpSpPr>
      <xdr:grpSpPr bwMode="auto">
        <a:xfrm>
          <a:off x="3673929" y="104775"/>
          <a:ext cx="0" cy="360589"/>
          <a:chOff x="5362575" y="104775"/>
          <a:chExt cx="0" cy="314325"/>
        </a:xfrm>
      </xdr:grpSpPr>
      <xdr:sp macro="" textlink="">
        <xdr:nvSpPr>
          <xdr:cNvPr id="1095450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1" name="Text Box 3">
            <a:extLst>
              <a:ext uri="{FF2B5EF4-FFF2-40B4-BE49-F238E27FC236}">
                <a16:creationId xmlns:a16="http://schemas.microsoft.com/office/drawing/2014/main" id="{7F97EC08-C2CD-4F86-8E75-D292D71216B6}"/>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7" name="Group 15"/>
        <xdr:cNvGrpSpPr>
          <a:grpSpLocks/>
        </xdr:cNvGrpSpPr>
      </xdr:nvGrpSpPr>
      <xdr:grpSpPr bwMode="auto">
        <a:xfrm>
          <a:off x="3673929" y="104775"/>
          <a:ext cx="0" cy="360589"/>
          <a:chOff x="5362575" y="104775"/>
          <a:chExt cx="0" cy="314325"/>
        </a:xfrm>
      </xdr:grpSpPr>
      <xdr:sp macro="" textlink="">
        <xdr:nvSpPr>
          <xdr:cNvPr id="1095450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4" name="Text Box 17">
            <a:extLst>
              <a:ext uri="{FF2B5EF4-FFF2-40B4-BE49-F238E27FC236}">
                <a16:creationId xmlns:a16="http://schemas.microsoft.com/office/drawing/2014/main" id="{8FA3D456-B904-4140-AB36-515D69B21D39}"/>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8" name="Group 1"/>
        <xdr:cNvGrpSpPr>
          <a:grpSpLocks/>
        </xdr:cNvGrpSpPr>
      </xdr:nvGrpSpPr>
      <xdr:grpSpPr bwMode="auto">
        <a:xfrm>
          <a:off x="3673929" y="104775"/>
          <a:ext cx="0" cy="360589"/>
          <a:chOff x="7950200" y="104775"/>
          <a:chExt cx="0" cy="314325"/>
        </a:xfrm>
      </xdr:grpSpPr>
      <xdr:sp macro="" textlink="">
        <xdr:nvSpPr>
          <xdr:cNvPr id="1095450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7" name="Text Box 3">
            <a:extLst>
              <a:ext uri="{FF2B5EF4-FFF2-40B4-BE49-F238E27FC236}">
                <a16:creationId xmlns:a16="http://schemas.microsoft.com/office/drawing/2014/main" id="{4DEC1211-A6AC-4143-AE6B-22A886B7FCF6}"/>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9" name="Group 1"/>
        <xdr:cNvGrpSpPr>
          <a:grpSpLocks/>
        </xdr:cNvGrpSpPr>
      </xdr:nvGrpSpPr>
      <xdr:grpSpPr bwMode="auto">
        <a:xfrm>
          <a:off x="3673929" y="104775"/>
          <a:ext cx="0" cy="360589"/>
          <a:chOff x="5362575" y="104775"/>
          <a:chExt cx="0" cy="314325"/>
        </a:xfrm>
      </xdr:grpSpPr>
      <xdr:sp macro="" textlink="">
        <xdr:nvSpPr>
          <xdr:cNvPr id="1095450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0" name="Text Box 3">
            <a:extLst>
              <a:ext uri="{FF2B5EF4-FFF2-40B4-BE49-F238E27FC236}">
                <a16:creationId xmlns:a16="http://schemas.microsoft.com/office/drawing/2014/main" id="{05B79908-CE46-441F-ADEB-F51AD0422FFA}"/>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0" name="Group 15"/>
        <xdr:cNvGrpSpPr>
          <a:grpSpLocks/>
        </xdr:cNvGrpSpPr>
      </xdr:nvGrpSpPr>
      <xdr:grpSpPr bwMode="auto">
        <a:xfrm>
          <a:off x="3673929" y="104775"/>
          <a:ext cx="0" cy="360589"/>
          <a:chOff x="5362575" y="104775"/>
          <a:chExt cx="0" cy="314325"/>
        </a:xfrm>
      </xdr:grpSpPr>
      <xdr:sp macro="" textlink="">
        <xdr:nvSpPr>
          <xdr:cNvPr id="1095450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3" name="Text Box 17">
            <a:extLst>
              <a:ext uri="{FF2B5EF4-FFF2-40B4-BE49-F238E27FC236}">
                <a16:creationId xmlns:a16="http://schemas.microsoft.com/office/drawing/2014/main" id="{7E9F0690-B8A0-4B34-A3CF-CEB482180982}"/>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1" name="Group 1"/>
        <xdr:cNvGrpSpPr>
          <a:grpSpLocks/>
        </xdr:cNvGrpSpPr>
      </xdr:nvGrpSpPr>
      <xdr:grpSpPr bwMode="auto">
        <a:xfrm>
          <a:off x="3673929" y="104775"/>
          <a:ext cx="0" cy="360589"/>
          <a:chOff x="5362575" y="104775"/>
          <a:chExt cx="0" cy="314325"/>
        </a:xfrm>
      </xdr:grpSpPr>
      <xdr:sp macro="" textlink="">
        <xdr:nvSpPr>
          <xdr:cNvPr id="1095449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6" name="Text Box 3">
            <a:extLst>
              <a:ext uri="{FF2B5EF4-FFF2-40B4-BE49-F238E27FC236}">
                <a16:creationId xmlns:a16="http://schemas.microsoft.com/office/drawing/2014/main" id="{FAF5A991-85FA-426D-BA2E-D537087A527B}"/>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2" name="Group 15"/>
        <xdr:cNvGrpSpPr>
          <a:grpSpLocks/>
        </xdr:cNvGrpSpPr>
      </xdr:nvGrpSpPr>
      <xdr:grpSpPr bwMode="auto">
        <a:xfrm>
          <a:off x="3673929" y="104775"/>
          <a:ext cx="0" cy="360589"/>
          <a:chOff x="5362575" y="104775"/>
          <a:chExt cx="0" cy="314325"/>
        </a:xfrm>
      </xdr:grpSpPr>
      <xdr:sp macro="" textlink="">
        <xdr:nvSpPr>
          <xdr:cNvPr id="1095449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9" name="Text Box 17">
            <a:extLst>
              <a:ext uri="{FF2B5EF4-FFF2-40B4-BE49-F238E27FC236}">
                <a16:creationId xmlns:a16="http://schemas.microsoft.com/office/drawing/2014/main" id="{D20C7A13-3EAD-437A-8D0F-A3B77DE948FA}"/>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3" name="Group 1"/>
        <xdr:cNvGrpSpPr>
          <a:grpSpLocks/>
        </xdr:cNvGrpSpPr>
      </xdr:nvGrpSpPr>
      <xdr:grpSpPr bwMode="auto">
        <a:xfrm>
          <a:off x="3673929" y="104775"/>
          <a:ext cx="0" cy="360589"/>
          <a:chOff x="7950200" y="104775"/>
          <a:chExt cx="0" cy="314325"/>
        </a:xfrm>
      </xdr:grpSpPr>
      <xdr:sp macro="" textlink="">
        <xdr:nvSpPr>
          <xdr:cNvPr id="1095449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2" name="Text Box 3">
            <a:extLst>
              <a:ext uri="{FF2B5EF4-FFF2-40B4-BE49-F238E27FC236}">
                <a16:creationId xmlns:a16="http://schemas.microsoft.com/office/drawing/2014/main" id="{5C24D416-AC3D-4DB6-8EDA-6FB4489B3DF1}"/>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4" name="Group 1"/>
        <xdr:cNvGrpSpPr>
          <a:grpSpLocks/>
        </xdr:cNvGrpSpPr>
      </xdr:nvGrpSpPr>
      <xdr:grpSpPr bwMode="auto">
        <a:xfrm>
          <a:off x="3673929" y="104775"/>
          <a:ext cx="0" cy="360589"/>
          <a:chOff x="5362575" y="104775"/>
          <a:chExt cx="0" cy="314325"/>
        </a:xfrm>
      </xdr:grpSpPr>
      <xdr:sp macro="" textlink="">
        <xdr:nvSpPr>
          <xdr:cNvPr id="1095449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5" name="Text Box 3">
            <a:extLst>
              <a:ext uri="{FF2B5EF4-FFF2-40B4-BE49-F238E27FC236}">
                <a16:creationId xmlns:a16="http://schemas.microsoft.com/office/drawing/2014/main" id="{03AEAF47-7DF5-412A-8EDC-CD558D494B9B}"/>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5" name="Group 15"/>
        <xdr:cNvGrpSpPr>
          <a:grpSpLocks/>
        </xdr:cNvGrpSpPr>
      </xdr:nvGrpSpPr>
      <xdr:grpSpPr bwMode="auto">
        <a:xfrm>
          <a:off x="3673929" y="104775"/>
          <a:ext cx="0" cy="360589"/>
          <a:chOff x="5362575" y="104775"/>
          <a:chExt cx="0" cy="314325"/>
        </a:xfrm>
      </xdr:grpSpPr>
      <xdr:sp macro="" textlink="">
        <xdr:nvSpPr>
          <xdr:cNvPr id="1095449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8" name="Text Box 17">
            <a:extLst>
              <a:ext uri="{FF2B5EF4-FFF2-40B4-BE49-F238E27FC236}">
                <a16:creationId xmlns:a16="http://schemas.microsoft.com/office/drawing/2014/main" id="{25544432-6628-43F9-B13E-F0DB1706A23C}"/>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6" name="Group 1"/>
        <xdr:cNvGrpSpPr>
          <a:grpSpLocks/>
        </xdr:cNvGrpSpPr>
      </xdr:nvGrpSpPr>
      <xdr:grpSpPr bwMode="auto">
        <a:xfrm>
          <a:off x="3673929" y="104775"/>
          <a:ext cx="0" cy="360589"/>
          <a:chOff x="5362575" y="104775"/>
          <a:chExt cx="0" cy="314325"/>
        </a:xfrm>
      </xdr:grpSpPr>
      <xdr:sp macro="" textlink="">
        <xdr:nvSpPr>
          <xdr:cNvPr id="1095448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1" name="Text Box 3">
            <a:extLst>
              <a:ext uri="{FF2B5EF4-FFF2-40B4-BE49-F238E27FC236}">
                <a16:creationId xmlns:a16="http://schemas.microsoft.com/office/drawing/2014/main" id="{E9478AFC-40DE-4EC0-B594-CC5126D095CD}"/>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7" name="Group 15"/>
        <xdr:cNvGrpSpPr>
          <a:grpSpLocks/>
        </xdr:cNvGrpSpPr>
      </xdr:nvGrpSpPr>
      <xdr:grpSpPr bwMode="auto">
        <a:xfrm>
          <a:off x="3673929" y="104775"/>
          <a:ext cx="0" cy="360589"/>
          <a:chOff x="5362575" y="104775"/>
          <a:chExt cx="0" cy="314325"/>
        </a:xfrm>
      </xdr:grpSpPr>
      <xdr:sp macro="" textlink="">
        <xdr:nvSpPr>
          <xdr:cNvPr id="1095448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4" name="Text Box 17">
            <a:extLst>
              <a:ext uri="{FF2B5EF4-FFF2-40B4-BE49-F238E27FC236}">
                <a16:creationId xmlns:a16="http://schemas.microsoft.com/office/drawing/2014/main" id="{85F9C45A-D65F-4CAB-AB75-8A543B3981A8}"/>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8" name="Group 1"/>
        <xdr:cNvGrpSpPr>
          <a:grpSpLocks/>
        </xdr:cNvGrpSpPr>
      </xdr:nvGrpSpPr>
      <xdr:grpSpPr bwMode="auto">
        <a:xfrm>
          <a:off x="3673929" y="104775"/>
          <a:ext cx="0" cy="360589"/>
          <a:chOff x="7950200" y="104775"/>
          <a:chExt cx="0" cy="314325"/>
        </a:xfrm>
      </xdr:grpSpPr>
      <xdr:sp macro="" textlink="">
        <xdr:nvSpPr>
          <xdr:cNvPr id="1095448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7" name="Text Box 3">
            <a:extLst>
              <a:ext uri="{FF2B5EF4-FFF2-40B4-BE49-F238E27FC236}">
                <a16:creationId xmlns:a16="http://schemas.microsoft.com/office/drawing/2014/main" id="{223E3FD4-BA51-4599-9F3E-2E4F23603F6E}"/>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9" name="Group 1"/>
        <xdr:cNvGrpSpPr>
          <a:grpSpLocks/>
        </xdr:cNvGrpSpPr>
      </xdr:nvGrpSpPr>
      <xdr:grpSpPr bwMode="auto">
        <a:xfrm>
          <a:off x="3673929" y="104775"/>
          <a:ext cx="0" cy="360589"/>
          <a:chOff x="5362575" y="104775"/>
          <a:chExt cx="0" cy="314325"/>
        </a:xfrm>
      </xdr:grpSpPr>
      <xdr:sp macro="" textlink="">
        <xdr:nvSpPr>
          <xdr:cNvPr id="1095448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0" name="Text Box 3">
            <a:extLst>
              <a:ext uri="{FF2B5EF4-FFF2-40B4-BE49-F238E27FC236}">
                <a16:creationId xmlns:a16="http://schemas.microsoft.com/office/drawing/2014/main" id="{78978A1E-051C-40ED-8B34-DE4B37475F4B}"/>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80" name="Group 15"/>
        <xdr:cNvGrpSpPr>
          <a:grpSpLocks/>
        </xdr:cNvGrpSpPr>
      </xdr:nvGrpSpPr>
      <xdr:grpSpPr bwMode="auto">
        <a:xfrm>
          <a:off x="3673929" y="104775"/>
          <a:ext cx="0" cy="360589"/>
          <a:chOff x="5362575" y="104775"/>
          <a:chExt cx="0" cy="314325"/>
        </a:xfrm>
      </xdr:grpSpPr>
      <xdr:sp macro="" textlink="">
        <xdr:nvSpPr>
          <xdr:cNvPr id="1095448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3" name="Text Box 17">
            <a:extLst>
              <a:ext uri="{FF2B5EF4-FFF2-40B4-BE49-F238E27FC236}">
                <a16:creationId xmlns:a16="http://schemas.microsoft.com/office/drawing/2014/main" id="{DC3A23AA-8581-4166-83A6-547189B45D81}"/>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81" name="Group 1"/>
        <xdr:cNvGrpSpPr>
          <a:grpSpLocks/>
        </xdr:cNvGrpSpPr>
      </xdr:nvGrpSpPr>
      <xdr:grpSpPr bwMode="auto">
        <a:xfrm>
          <a:off x="3673929" y="104775"/>
          <a:ext cx="0" cy="360589"/>
          <a:chOff x="5362575" y="104775"/>
          <a:chExt cx="0" cy="314325"/>
        </a:xfrm>
      </xdr:grpSpPr>
      <xdr:sp macro="" textlink="">
        <xdr:nvSpPr>
          <xdr:cNvPr id="109544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6" name="Text Box 3">
            <a:extLst>
              <a:ext uri="{FF2B5EF4-FFF2-40B4-BE49-F238E27FC236}">
                <a16:creationId xmlns:a16="http://schemas.microsoft.com/office/drawing/2014/main" id="{36B54366-FE89-4228-8F9C-432DE50E9351}"/>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82" name="Group 15"/>
        <xdr:cNvGrpSpPr>
          <a:grpSpLocks/>
        </xdr:cNvGrpSpPr>
      </xdr:nvGrpSpPr>
      <xdr:grpSpPr bwMode="auto">
        <a:xfrm>
          <a:off x="3673929" y="104775"/>
          <a:ext cx="0" cy="360589"/>
          <a:chOff x="5362575" y="104775"/>
          <a:chExt cx="0" cy="314325"/>
        </a:xfrm>
      </xdr:grpSpPr>
      <xdr:sp macro="" textlink="">
        <xdr:nvSpPr>
          <xdr:cNvPr id="1095447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9" name="Text Box 17">
            <a:extLst>
              <a:ext uri="{FF2B5EF4-FFF2-40B4-BE49-F238E27FC236}">
                <a16:creationId xmlns:a16="http://schemas.microsoft.com/office/drawing/2014/main" id="{151B9DB1-F77B-43B8-992E-99AACF7783F4}"/>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83" name="Group 1"/>
        <xdr:cNvGrpSpPr>
          <a:grpSpLocks/>
        </xdr:cNvGrpSpPr>
      </xdr:nvGrpSpPr>
      <xdr:grpSpPr bwMode="auto">
        <a:xfrm>
          <a:off x="3673929" y="104775"/>
          <a:ext cx="0" cy="360589"/>
          <a:chOff x="7950200" y="104775"/>
          <a:chExt cx="0" cy="314325"/>
        </a:xfrm>
      </xdr:grpSpPr>
      <xdr:sp macro="" textlink="">
        <xdr:nvSpPr>
          <xdr:cNvPr id="1095447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2" name="Text Box 3">
            <a:extLst>
              <a:ext uri="{FF2B5EF4-FFF2-40B4-BE49-F238E27FC236}">
                <a16:creationId xmlns:a16="http://schemas.microsoft.com/office/drawing/2014/main" id="{C941DC1B-D540-451A-8763-6A7DFFBC9486}"/>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4" name="Group 1"/>
        <xdr:cNvGrpSpPr>
          <a:grpSpLocks/>
        </xdr:cNvGrpSpPr>
      </xdr:nvGrpSpPr>
      <xdr:grpSpPr bwMode="auto">
        <a:xfrm>
          <a:off x="5429250" y="104775"/>
          <a:ext cx="0" cy="360589"/>
          <a:chOff x="5362575" y="104775"/>
          <a:chExt cx="0" cy="314325"/>
        </a:xfrm>
      </xdr:grpSpPr>
      <xdr:sp macro="" textlink="">
        <xdr:nvSpPr>
          <xdr:cNvPr id="1095447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5" name="Text Box 3">
            <a:extLst>
              <a:ext uri="{FF2B5EF4-FFF2-40B4-BE49-F238E27FC236}">
                <a16:creationId xmlns:a16="http://schemas.microsoft.com/office/drawing/2014/main" id="{C35EA0FE-2F48-4FE2-AAE6-003AFFE52EDE}"/>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5" name="Group 15"/>
        <xdr:cNvGrpSpPr>
          <a:grpSpLocks/>
        </xdr:cNvGrpSpPr>
      </xdr:nvGrpSpPr>
      <xdr:grpSpPr bwMode="auto">
        <a:xfrm>
          <a:off x="5429250" y="104775"/>
          <a:ext cx="0" cy="360589"/>
          <a:chOff x="5362575" y="104775"/>
          <a:chExt cx="0" cy="314325"/>
        </a:xfrm>
      </xdr:grpSpPr>
      <xdr:sp macro="" textlink="">
        <xdr:nvSpPr>
          <xdr:cNvPr id="1095447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8" name="Text Box 17">
            <a:extLst>
              <a:ext uri="{FF2B5EF4-FFF2-40B4-BE49-F238E27FC236}">
                <a16:creationId xmlns:a16="http://schemas.microsoft.com/office/drawing/2014/main" id="{087E0C67-985A-4422-ABBE-536FFD635E34}"/>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6" name="Group 1"/>
        <xdr:cNvGrpSpPr>
          <a:grpSpLocks/>
        </xdr:cNvGrpSpPr>
      </xdr:nvGrpSpPr>
      <xdr:grpSpPr bwMode="auto">
        <a:xfrm>
          <a:off x="5429250" y="104775"/>
          <a:ext cx="0" cy="360589"/>
          <a:chOff x="5362575" y="104775"/>
          <a:chExt cx="0" cy="314325"/>
        </a:xfrm>
      </xdr:grpSpPr>
      <xdr:sp macro="" textlink="">
        <xdr:nvSpPr>
          <xdr:cNvPr id="1095446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1" name="Text Box 3">
            <a:extLst>
              <a:ext uri="{FF2B5EF4-FFF2-40B4-BE49-F238E27FC236}">
                <a16:creationId xmlns:a16="http://schemas.microsoft.com/office/drawing/2014/main" id="{3A2F83BC-816D-49D2-A13F-4EFED57818F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7" name="Group 15"/>
        <xdr:cNvGrpSpPr>
          <a:grpSpLocks/>
        </xdr:cNvGrpSpPr>
      </xdr:nvGrpSpPr>
      <xdr:grpSpPr bwMode="auto">
        <a:xfrm>
          <a:off x="5429250" y="104775"/>
          <a:ext cx="0" cy="360589"/>
          <a:chOff x="5362575" y="104775"/>
          <a:chExt cx="0" cy="314325"/>
        </a:xfrm>
      </xdr:grpSpPr>
      <xdr:sp macro="" textlink="">
        <xdr:nvSpPr>
          <xdr:cNvPr id="1095446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4" name="Text Box 17">
            <a:extLst>
              <a:ext uri="{FF2B5EF4-FFF2-40B4-BE49-F238E27FC236}">
                <a16:creationId xmlns:a16="http://schemas.microsoft.com/office/drawing/2014/main" id="{8F379DF2-959E-40AD-B8FA-DC6538332FED}"/>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8" name="Group 1"/>
        <xdr:cNvGrpSpPr>
          <a:grpSpLocks/>
        </xdr:cNvGrpSpPr>
      </xdr:nvGrpSpPr>
      <xdr:grpSpPr bwMode="auto">
        <a:xfrm>
          <a:off x="5429250" y="104775"/>
          <a:ext cx="0" cy="360589"/>
          <a:chOff x="7950200" y="104775"/>
          <a:chExt cx="0" cy="314325"/>
        </a:xfrm>
      </xdr:grpSpPr>
      <xdr:sp macro="" textlink="">
        <xdr:nvSpPr>
          <xdr:cNvPr id="1095446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7" name="Text Box 3">
            <a:extLst>
              <a:ext uri="{FF2B5EF4-FFF2-40B4-BE49-F238E27FC236}">
                <a16:creationId xmlns:a16="http://schemas.microsoft.com/office/drawing/2014/main" id="{1E8DB839-BF09-4E7A-8CDA-0EBEF030F97E}"/>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9" name="Group 1"/>
        <xdr:cNvGrpSpPr>
          <a:grpSpLocks/>
        </xdr:cNvGrpSpPr>
      </xdr:nvGrpSpPr>
      <xdr:grpSpPr bwMode="auto">
        <a:xfrm>
          <a:off x="5429250" y="104775"/>
          <a:ext cx="0" cy="360589"/>
          <a:chOff x="5362575" y="104775"/>
          <a:chExt cx="0" cy="314325"/>
        </a:xfrm>
      </xdr:grpSpPr>
      <xdr:sp macro="" textlink="">
        <xdr:nvSpPr>
          <xdr:cNvPr id="1095446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0" name="Text Box 3">
            <a:extLst>
              <a:ext uri="{FF2B5EF4-FFF2-40B4-BE49-F238E27FC236}">
                <a16:creationId xmlns:a16="http://schemas.microsoft.com/office/drawing/2014/main" id="{75CAC7E2-6752-4FFE-B4D0-609943538D2E}"/>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0" name="Group 15"/>
        <xdr:cNvGrpSpPr>
          <a:grpSpLocks/>
        </xdr:cNvGrpSpPr>
      </xdr:nvGrpSpPr>
      <xdr:grpSpPr bwMode="auto">
        <a:xfrm>
          <a:off x="5429250" y="104775"/>
          <a:ext cx="0" cy="360589"/>
          <a:chOff x="5362575" y="104775"/>
          <a:chExt cx="0" cy="314325"/>
        </a:xfrm>
      </xdr:grpSpPr>
      <xdr:sp macro="" textlink="">
        <xdr:nvSpPr>
          <xdr:cNvPr id="1095446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3" name="Text Box 17">
            <a:extLst>
              <a:ext uri="{FF2B5EF4-FFF2-40B4-BE49-F238E27FC236}">
                <a16:creationId xmlns:a16="http://schemas.microsoft.com/office/drawing/2014/main" id="{887A90C6-9F58-4665-999D-C692106E750E}"/>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1" name="Group 1"/>
        <xdr:cNvGrpSpPr>
          <a:grpSpLocks/>
        </xdr:cNvGrpSpPr>
      </xdr:nvGrpSpPr>
      <xdr:grpSpPr bwMode="auto">
        <a:xfrm>
          <a:off x="5429250" y="104775"/>
          <a:ext cx="0" cy="360589"/>
          <a:chOff x="5362575" y="104775"/>
          <a:chExt cx="0" cy="314325"/>
        </a:xfrm>
      </xdr:grpSpPr>
      <xdr:sp macro="" textlink="">
        <xdr:nvSpPr>
          <xdr:cNvPr id="1095445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6" name="Text Box 3">
            <a:extLst>
              <a:ext uri="{FF2B5EF4-FFF2-40B4-BE49-F238E27FC236}">
                <a16:creationId xmlns:a16="http://schemas.microsoft.com/office/drawing/2014/main" id="{CA12B9C5-744D-40FA-8309-8282B847D66C}"/>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2" name="Group 15"/>
        <xdr:cNvGrpSpPr>
          <a:grpSpLocks/>
        </xdr:cNvGrpSpPr>
      </xdr:nvGrpSpPr>
      <xdr:grpSpPr bwMode="auto">
        <a:xfrm>
          <a:off x="5429250" y="104775"/>
          <a:ext cx="0" cy="360589"/>
          <a:chOff x="5362575" y="104775"/>
          <a:chExt cx="0" cy="314325"/>
        </a:xfrm>
      </xdr:grpSpPr>
      <xdr:sp macro="" textlink="">
        <xdr:nvSpPr>
          <xdr:cNvPr id="1095445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9" name="Text Box 17">
            <a:extLst>
              <a:ext uri="{FF2B5EF4-FFF2-40B4-BE49-F238E27FC236}">
                <a16:creationId xmlns:a16="http://schemas.microsoft.com/office/drawing/2014/main" id="{CA324F14-CF75-4498-B200-70FAE96D91BD}"/>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3" name="Group 1"/>
        <xdr:cNvGrpSpPr>
          <a:grpSpLocks/>
        </xdr:cNvGrpSpPr>
      </xdr:nvGrpSpPr>
      <xdr:grpSpPr bwMode="auto">
        <a:xfrm>
          <a:off x="5429250" y="104775"/>
          <a:ext cx="0" cy="360589"/>
          <a:chOff x="7950200" y="104775"/>
          <a:chExt cx="0" cy="314325"/>
        </a:xfrm>
      </xdr:grpSpPr>
      <xdr:sp macro="" textlink="">
        <xdr:nvSpPr>
          <xdr:cNvPr id="1095445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2" name="Text Box 3">
            <a:extLst>
              <a:ext uri="{FF2B5EF4-FFF2-40B4-BE49-F238E27FC236}">
                <a16:creationId xmlns:a16="http://schemas.microsoft.com/office/drawing/2014/main" id="{1F062E42-71A7-4E3C-A673-DF07004AAAB8}"/>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4" name="Group 1"/>
        <xdr:cNvGrpSpPr>
          <a:grpSpLocks/>
        </xdr:cNvGrpSpPr>
      </xdr:nvGrpSpPr>
      <xdr:grpSpPr bwMode="auto">
        <a:xfrm>
          <a:off x="5429250" y="104775"/>
          <a:ext cx="0" cy="360589"/>
          <a:chOff x="5362575" y="104775"/>
          <a:chExt cx="0" cy="314325"/>
        </a:xfrm>
      </xdr:grpSpPr>
      <xdr:sp macro="" textlink="">
        <xdr:nvSpPr>
          <xdr:cNvPr id="1095445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5" name="Text Box 3">
            <a:extLst>
              <a:ext uri="{FF2B5EF4-FFF2-40B4-BE49-F238E27FC236}">
                <a16:creationId xmlns:a16="http://schemas.microsoft.com/office/drawing/2014/main" id="{2E3650B3-6AC6-43A5-9C94-B7A2FB349E35}"/>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5" name="Group 15"/>
        <xdr:cNvGrpSpPr>
          <a:grpSpLocks/>
        </xdr:cNvGrpSpPr>
      </xdr:nvGrpSpPr>
      <xdr:grpSpPr bwMode="auto">
        <a:xfrm>
          <a:off x="5429250" y="104775"/>
          <a:ext cx="0" cy="360589"/>
          <a:chOff x="5362575" y="104775"/>
          <a:chExt cx="0" cy="314325"/>
        </a:xfrm>
      </xdr:grpSpPr>
      <xdr:sp macro="" textlink="">
        <xdr:nvSpPr>
          <xdr:cNvPr id="1095445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8" name="Text Box 17">
            <a:extLst>
              <a:ext uri="{FF2B5EF4-FFF2-40B4-BE49-F238E27FC236}">
                <a16:creationId xmlns:a16="http://schemas.microsoft.com/office/drawing/2014/main" id="{73FE332F-2004-47BC-9365-E1B77A4495A9}"/>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6" name="Group 1"/>
        <xdr:cNvGrpSpPr>
          <a:grpSpLocks/>
        </xdr:cNvGrpSpPr>
      </xdr:nvGrpSpPr>
      <xdr:grpSpPr bwMode="auto">
        <a:xfrm>
          <a:off x="5429250" y="104775"/>
          <a:ext cx="0" cy="360589"/>
          <a:chOff x="5362575" y="104775"/>
          <a:chExt cx="0" cy="314325"/>
        </a:xfrm>
      </xdr:grpSpPr>
      <xdr:sp macro="" textlink="">
        <xdr:nvSpPr>
          <xdr:cNvPr id="1095444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1" name="Text Box 3">
            <a:extLst>
              <a:ext uri="{FF2B5EF4-FFF2-40B4-BE49-F238E27FC236}">
                <a16:creationId xmlns:a16="http://schemas.microsoft.com/office/drawing/2014/main" id="{CE7040E5-D00C-40CD-98C1-02E82EBE545D}"/>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7" name="Group 15"/>
        <xdr:cNvGrpSpPr>
          <a:grpSpLocks/>
        </xdr:cNvGrpSpPr>
      </xdr:nvGrpSpPr>
      <xdr:grpSpPr bwMode="auto">
        <a:xfrm>
          <a:off x="5429250" y="104775"/>
          <a:ext cx="0" cy="360589"/>
          <a:chOff x="5362575" y="104775"/>
          <a:chExt cx="0" cy="314325"/>
        </a:xfrm>
      </xdr:grpSpPr>
      <xdr:sp macro="" textlink="">
        <xdr:nvSpPr>
          <xdr:cNvPr id="1095444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4" name="Text Box 17">
            <a:extLst>
              <a:ext uri="{FF2B5EF4-FFF2-40B4-BE49-F238E27FC236}">
                <a16:creationId xmlns:a16="http://schemas.microsoft.com/office/drawing/2014/main" id="{CA1B964E-D253-49DA-BA34-3024498292D3}"/>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8" name="Group 1"/>
        <xdr:cNvGrpSpPr>
          <a:grpSpLocks/>
        </xdr:cNvGrpSpPr>
      </xdr:nvGrpSpPr>
      <xdr:grpSpPr bwMode="auto">
        <a:xfrm>
          <a:off x="5429250" y="104775"/>
          <a:ext cx="0" cy="360589"/>
          <a:chOff x="7950200" y="104775"/>
          <a:chExt cx="0" cy="314325"/>
        </a:xfrm>
      </xdr:grpSpPr>
      <xdr:sp macro="" textlink="">
        <xdr:nvSpPr>
          <xdr:cNvPr id="109544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7" name="Text Box 3">
            <a:extLst>
              <a:ext uri="{FF2B5EF4-FFF2-40B4-BE49-F238E27FC236}">
                <a16:creationId xmlns:a16="http://schemas.microsoft.com/office/drawing/2014/main" id="{16FEC063-BD93-4E9F-A9C0-E6C05A836357}"/>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99" name="Group 1"/>
        <xdr:cNvGrpSpPr>
          <a:grpSpLocks/>
        </xdr:cNvGrpSpPr>
      </xdr:nvGrpSpPr>
      <xdr:grpSpPr bwMode="auto">
        <a:xfrm>
          <a:off x="3673929" y="104775"/>
          <a:ext cx="0" cy="360589"/>
          <a:chOff x="5362575" y="104775"/>
          <a:chExt cx="0" cy="314325"/>
        </a:xfrm>
      </xdr:grpSpPr>
      <xdr:sp macro="" textlink="">
        <xdr:nvSpPr>
          <xdr:cNvPr id="1095444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0" name="Text Box 3">
            <a:extLst>
              <a:ext uri="{FF2B5EF4-FFF2-40B4-BE49-F238E27FC236}">
                <a16:creationId xmlns:a16="http://schemas.microsoft.com/office/drawing/2014/main" id="{5613DA56-6002-40A1-99FB-BE509440C5C6}"/>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0" name="Group 15"/>
        <xdr:cNvGrpSpPr>
          <a:grpSpLocks/>
        </xdr:cNvGrpSpPr>
      </xdr:nvGrpSpPr>
      <xdr:grpSpPr bwMode="auto">
        <a:xfrm>
          <a:off x="3673929" y="104775"/>
          <a:ext cx="0" cy="360589"/>
          <a:chOff x="5362575" y="104775"/>
          <a:chExt cx="0" cy="314325"/>
        </a:xfrm>
      </xdr:grpSpPr>
      <xdr:sp macro="" textlink="">
        <xdr:nvSpPr>
          <xdr:cNvPr id="1095444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3" name="Text Box 17">
            <a:extLst>
              <a:ext uri="{FF2B5EF4-FFF2-40B4-BE49-F238E27FC236}">
                <a16:creationId xmlns:a16="http://schemas.microsoft.com/office/drawing/2014/main" id="{048DE0FE-9583-481F-9D2A-5FFCD335F18E}"/>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1" name="Group 1"/>
        <xdr:cNvGrpSpPr>
          <a:grpSpLocks/>
        </xdr:cNvGrpSpPr>
      </xdr:nvGrpSpPr>
      <xdr:grpSpPr bwMode="auto">
        <a:xfrm>
          <a:off x="3673929" y="104775"/>
          <a:ext cx="0" cy="360589"/>
          <a:chOff x="5362575" y="104775"/>
          <a:chExt cx="0" cy="314325"/>
        </a:xfrm>
      </xdr:grpSpPr>
      <xdr:sp macro="" textlink="">
        <xdr:nvSpPr>
          <xdr:cNvPr id="109544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6" name="Text Box 3">
            <a:extLst>
              <a:ext uri="{FF2B5EF4-FFF2-40B4-BE49-F238E27FC236}">
                <a16:creationId xmlns:a16="http://schemas.microsoft.com/office/drawing/2014/main" id="{966BA27A-16F6-4EDF-967A-7B1DD9364AF6}"/>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2" name="Group 15"/>
        <xdr:cNvGrpSpPr>
          <a:grpSpLocks/>
        </xdr:cNvGrpSpPr>
      </xdr:nvGrpSpPr>
      <xdr:grpSpPr bwMode="auto">
        <a:xfrm>
          <a:off x="3673929" y="104775"/>
          <a:ext cx="0" cy="360589"/>
          <a:chOff x="5362575" y="104775"/>
          <a:chExt cx="0" cy="314325"/>
        </a:xfrm>
      </xdr:grpSpPr>
      <xdr:sp macro="" textlink="">
        <xdr:nvSpPr>
          <xdr:cNvPr id="1095443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9" name="Text Box 17">
            <a:extLst>
              <a:ext uri="{FF2B5EF4-FFF2-40B4-BE49-F238E27FC236}">
                <a16:creationId xmlns:a16="http://schemas.microsoft.com/office/drawing/2014/main" id="{909F41DA-8199-4F59-B9F4-4E070EE7DC8C}"/>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3" name="Group 1"/>
        <xdr:cNvGrpSpPr>
          <a:grpSpLocks/>
        </xdr:cNvGrpSpPr>
      </xdr:nvGrpSpPr>
      <xdr:grpSpPr bwMode="auto">
        <a:xfrm>
          <a:off x="3673929" y="104775"/>
          <a:ext cx="0" cy="360589"/>
          <a:chOff x="7950200" y="104775"/>
          <a:chExt cx="0" cy="314325"/>
        </a:xfrm>
      </xdr:grpSpPr>
      <xdr:sp macro="" textlink="">
        <xdr:nvSpPr>
          <xdr:cNvPr id="1095443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2" name="Text Box 3">
            <a:extLst>
              <a:ext uri="{FF2B5EF4-FFF2-40B4-BE49-F238E27FC236}">
                <a16:creationId xmlns:a16="http://schemas.microsoft.com/office/drawing/2014/main" id="{3F0F824A-03C1-4679-A31E-63640F03D676}"/>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4" name="Group 1"/>
        <xdr:cNvGrpSpPr>
          <a:grpSpLocks/>
        </xdr:cNvGrpSpPr>
      </xdr:nvGrpSpPr>
      <xdr:grpSpPr bwMode="auto">
        <a:xfrm>
          <a:off x="3673929" y="104775"/>
          <a:ext cx="0" cy="360589"/>
          <a:chOff x="5362575" y="104775"/>
          <a:chExt cx="0" cy="314325"/>
        </a:xfrm>
      </xdr:grpSpPr>
      <xdr:sp macro="" textlink="">
        <xdr:nvSpPr>
          <xdr:cNvPr id="109544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5" name="Text Box 3">
            <a:extLst>
              <a:ext uri="{FF2B5EF4-FFF2-40B4-BE49-F238E27FC236}">
                <a16:creationId xmlns:a16="http://schemas.microsoft.com/office/drawing/2014/main" id="{78D16A9F-DD3E-41BB-960D-D84F66BAC29E}"/>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5" name="Group 15"/>
        <xdr:cNvGrpSpPr>
          <a:grpSpLocks/>
        </xdr:cNvGrpSpPr>
      </xdr:nvGrpSpPr>
      <xdr:grpSpPr bwMode="auto">
        <a:xfrm>
          <a:off x="3673929" y="104775"/>
          <a:ext cx="0" cy="360589"/>
          <a:chOff x="5362575" y="104775"/>
          <a:chExt cx="0" cy="314325"/>
        </a:xfrm>
      </xdr:grpSpPr>
      <xdr:sp macro="" textlink="">
        <xdr:nvSpPr>
          <xdr:cNvPr id="1095443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8" name="Text Box 17">
            <a:extLst>
              <a:ext uri="{FF2B5EF4-FFF2-40B4-BE49-F238E27FC236}">
                <a16:creationId xmlns:a16="http://schemas.microsoft.com/office/drawing/2014/main" id="{F60DDCEC-F13B-497D-A01E-6F63E5CB4C8C}"/>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6" name="Group 1"/>
        <xdr:cNvGrpSpPr>
          <a:grpSpLocks/>
        </xdr:cNvGrpSpPr>
      </xdr:nvGrpSpPr>
      <xdr:grpSpPr bwMode="auto">
        <a:xfrm>
          <a:off x="3673929" y="104775"/>
          <a:ext cx="0" cy="360589"/>
          <a:chOff x="5362575" y="104775"/>
          <a:chExt cx="0" cy="314325"/>
        </a:xfrm>
      </xdr:grpSpPr>
      <xdr:sp macro="" textlink="">
        <xdr:nvSpPr>
          <xdr:cNvPr id="1095442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1" name="Text Box 3">
            <a:extLst>
              <a:ext uri="{FF2B5EF4-FFF2-40B4-BE49-F238E27FC236}">
                <a16:creationId xmlns:a16="http://schemas.microsoft.com/office/drawing/2014/main" id="{9AC33722-1E30-4879-95AE-2758474917F3}"/>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7" name="Group 15"/>
        <xdr:cNvGrpSpPr>
          <a:grpSpLocks/>
        </xdr:cNvGrpSpPr>
      </xdr:nvGrpSpPr>
      <xdr:grpSpPr bwMode="auto">
        <a:xfrm>
          <a:off x="3673929" y="104775"/>
          <a:ext cx="0" cy="360589"/>
          <a:chOff x="5362575" y="104775"/>
          <a:chExt cx="0" cy="314325"/>
        </a:xfrm>
      </xdr:grpSpPr>
      <xdr:sp macro="" textlink="">
        <xdr:nvSpPr>
          <xdr:cNvPr id="109544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4" name="Text Box 17">
            <a:extLst>
              <a:ext uri="{FF2B5EF4-FFF2-40B4-BE49-F238E27FC236}">
                <a16:creationId xmlns:a16="http://schemas.microsoft.com/office/drawing/2014/main" id="{61D6E3C5-D7AF-4EE4-B488-34E03C0CC93B}"/>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8" name="Group 1"/>
        <xdr:cNvGrpSpPr>
          <a:grpSpLocks/>
        </xdr:cNvGrpSpPr>
      </xdr:nvGrpSpPr>
      <xdr:grpSpPr bwMode="auto">
        <a:xfrm>
          <a:off x="3673929" y="104775"/>
          <a:ext cx="0" cy="360589"/>
          <a:chOff x="7950200" y="104775"/>
          <a:chExt cx="0" cy="314325"/>
        </a:xfrm>
      </xdr:grpSpPr>
      <xdr:sp macro="" textlink="">
        <xdr:nvSpPr>
          <xdr:cNvPr id="1095442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7" name="Text Box 3">
            <a:extLst>
              <a:ext uri="{FF2B5EF4-FFF2-40B4-BE49-F238E27FC236}">
                <a16:creationId xmlns:a16="http://schemas.microsoft.com/office/drawing/2014/main" id="{9A8BDA5E-5238-49A7-B704-7E382F92E583}"/>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9" name="Group 1"/>
        <xdr:cNvGrpSpPr>
          <a:grpSpLocks/>
        </xdr:cNvGrpSpPr>
      </xdr:nvGrpSpPr>
      <xdr:grpSpPr bwMode="auto">
        <a:xfrm>
          <a:off x="3673929" y="104775"/>
          <a:ext cx="0" cy="360589"/>
          <a:chOff x="5362575" y="104775"/>
          <a:chExt cx="0" cy="314325"/>
        </a:xfrm>
      </xdr:grpSpPr>
      <xdr:sp macro="" textlink="">
        <xdr:nvSpPr>
          <xdr:cNvPr id="1095442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0" name="Text Box 3">
            <a:extLst>
              <a:ext uri="{FF2B5EF4-FFF2-40B4-BE49-F238E27FC236}">
                <a16:creationId xmlns:a16="http://schemas.microsoft.com/office/drawing/2014/main" id="{5023B569-B99A-4F15-B591-25948862B5A8}"/>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10" name="Group 15"/>
        <xdr:cNvGrpSpPr>
          <a:grpSpLocks/>
        </xdr:cNvGrpSpPr>
      </xdr:nvGrpSpPr>
      <xdr:grpSpPr bwMode="auto">
        <a:xfrm>
          <a:off x="3673929" y="104775"/>
          <a:ext cx="0" cy="360589"/>
          <a:chOff x="5362575" y="104775"/>
          <a:chExt cx="0" cy="314325"/>
        </a:xfrm>
      </xdr:grpSpPr>
      <xdr:sp macro="" textlink="">
        <xdr:nvSpPr>
          <xdr:cNvPr id="109544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3" name="Text Box 17">
            <a:extLst>
              <a:ext uri="{FF2B5EF4-FFF2-40B4-BE49-F238E27FC236}">
                <a16:creationId xmlns:a16="http://schemas.microsoft.com/office/drawing/2014/main" id="{A090CC5F-489C-42B1-B6EB-59B2195613FB}"/>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11" name="Group 1"/>
        <xdr:cNvGrpSpPr>
          <a:grpSpLocks/>
        </xdr:cNvGrpSpPr>
      </xdr:nvGrpSpPr>
      <xdr:grpSpPr bwMode="auto">
        <a:xfrm>
          <a:off x="3673929" y="104775"/>
          <a:ext cx="0" cy="360589"/>
          <a:chOff x="5362575" y="104775"/>
          <a:chExt cx="0" cy="314325"/>
        </a:xfrm>
      </xdr:grpSpPr>
      <xdr:sp macro="" textlink="">
        <xdr:nvSpPr>
          <xdr:cNvPr id="1095441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6" name="Text Box 3">
            <a:extLst>
              <a:ext uri="{FF2B5EF4-FFF2-40B4-BE49-F238E27FC236}">
                <a16:creationId xmlns:a16="http://schemas.microsoft.com/office/drawing/2014/main" id="{0AB6DA78-D03D-402B-A3C8-365631716FB9}"/>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12" name="Group 15"/>
        <xdr:cNvGrpSpPr>
          <a:grpSpLocks/>
        </xdr:cNvGrpSpPr>
      </xdr:nvGrpSpPr>
      <xdr:grpSpPr bwMode="auto">
        <a:xfrm>
          <a:off x="3673929" y="104775"/>
          <a:ext cx="0" cy="360589"/>
          <a:chOff x="5362575" y="104775"/>
          <a:chExt cx="0" cy="314325"/>
        </a:xfrm>
      </xdr:grpSpPr>
      <xdr:sp macro="" textlink="">
        <xdr:nvSpPr>
          <xdr:cNvPr id="1095441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9" name="Text Box 17">
            <a:extLst>
              <a:ext uri="{FF2B5EF4-FFF2-40B4-BE49-F238E27FC236}">
                <a16:creationId xmlns:a16="http://schemas.microsoft.com/office/drawing/2014/main" id="{8F066B73-04B9-4CB4-B3D6-7675FD53EFC3}"/>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13" name="Group 1"/>
        <xdr:cNvGrpSpPr>
          <a:grpSpLocks/>
        </xdr:cNvGrpSpPr>
      </xdr:nvGrpSpPr>
      <xdr:grpSpPr bwMode="auto">
        <a:xfrm>
          <a:off x="3673929" y="104775"/>
          <a:ext cx="0" cy="360589"/>
          <a:chOff x="7950200" y="104775"/>
          <a:chExt cx="0" cy="314325"/>
        </a:xfrm>
      </xdr:grpSpPr>
      <xdr:sp macro="" textlink="">
        <xdr:nvSpPr>
          <xdr:cNvPr id="109544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32" name="Text Box 3">
            <a:extLst>
              <a:ext uri="{FF2B5EF4-FFF2-40B4-BE49-F238E27FC236}">
                <a16:creationId xmlns:a16="http://schemas.microsoft.com/office/drawing/2014/main" id="{725FA1C9-60C6-445B-9B9A-29055BA9E98B}"/>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171450</xdr:colOff>
      <xdr:row>0</xdr:row>
      <xdr:rowOff>66675</xdr:rowOff>
    </xdr:from>
    <xdr:to>
      <xdr:col>0</xdr:col>
      <xdr:colOff>1238250</xdr:colOff>
      <xdr:row>3</xdr:row>
      <xdr:rowOff>276225</xdr:rowOff>
    </xdr:to>
    <xdr:pic>
      <xdr:nvPicPr>
        <xdr:cNvPr id="1095441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10668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68377" name="Group 1"/>
        <xdr:cNvGrpSpPr>
          <a:grpSpLocks/>
        </xdr:cNvGrpSpPr>
      </xdr:nvGrpSpPr>
      <xdr:grpSpPr bwMode="auto">
        <a:xfrm>
          <a:off x="4857750" y="104775"/>
          <a:ext cx="0" cy="314325"/>
          <a:chOff x="5362575" y="104775"/>
          <a:chExt cx="0" cy="314325"/>
        </a:xfrm>
      </xdr:grpSpPr>
      <xdr:sp macro="" textlink="">
        <xdr:nvSpPr>
          <xdr:cNvPr id="108684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333CE9A1-5168-47FD-8CB0-B5B2E4AF543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78" name="Group 15"/>
        <xdr:cNvGrpSpPr>
          <a:grpSpLocks/>
        </xdr:cNvGrpSpPr>
      </xdr:nvGrpSpPr>
      <xdr:grpSpPr bwMode="auto">
        <a:xfrm>
          <a:off x="4857750" y="104775"/>
          <a:ext cx="0" cy="314325"/>
          <a:chOff x="5362575" y="104775"/>
          <a:chExt cx="0" cy="314325"/>
        </a:xfrm>
      </xdr:grpSpPr>
      <xdr:sp macro="" textlink="">
        <xdr:nvSpPr>
          <xdr:cNvPr id="1086843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 name="Text Box 17">
            <a:extLst>
              <a:ext uri="{FF2B5EF4-FFF2-40B4-BE49-F238E27FC236}">
                <a16:creationId xmlns:a16="http://schemas.microsoft.com/office/drawing/2014/main" id="{5D7327D8-D8C1-4A2B-8774-5DC1BB2CDFE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79" name="Group 1"/>
        <xdr:cNvGrpSpPr>
          <a:grpSpLocks/>
        </xdr:cNvGrpSpPr>
      </xdr:nvGrpSpPr>
      <xdr:grpSpPr bwMode="auto">
        <a:xfrm>
          <a:off x="4857750" y="104775"/>
          <a:ext cx="0" cy="314325"/>
          <a:chOff x="5362575" y="104775"/>
          <a:chExt cx="0" cy="314325"/>
        </a:xfrm>
      </xdr:grpSpPr>
      <xdr:sp macro="" textlink="">
        <xdr:nvSpPr>
          <xdr:cNvPr id="1086842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 name="Text Box 3">
            <a:extLst>
              <a:ext uri="{FF2B5EF4-FFF2-40B4-BE49-F238E27FC236}">
                <a16:creationId xmlns:a16="http://schemas.microsoft.com/office/drawing/2014/main" id="{186582A8-561F-4B57-88FF-3B585099D56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0" name="Group 15"/>
        <xdr:cNvGrpSpPr>
          <a:grpSpLocks/>
        </xdr:cNvGrpSpPr>
      </xdr:nvGrpSpPr>
      <xdr:grpSpPr bwMode="auto">
        <a:xfrm>
          <a:off x="4857750" y="104775"/>
          <a:ext cx="0" cy="314325"/>
          <a:chOff x="5362575" y="104775"/>
          <a:chExt cx="0" cy="314325"/>
        </a:xfrm>
      </xdr:grpSpPr>
      <xdr:sp macro="" textlink="">
        <xdr:nvSpPr>
          <xdr:cNvPr id="108684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 name="Text Box 17">
            <a:extLst>
              <a:ext uri="{FF2B5EF4-FFF2-40B4-BE49-F238E27FC236}">
                <a16:creationId xmlns:a16="http://schemas.microsoft.com/office/drawing/2014/main" id="{2F34FA3C-1E22-4CBC-8B16-A5B5CE2E4461}"/>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371475</xdr:colOff>
      <xdr:row>0</xdr:row>
      <xdr:rowOff>47625</xdr:rowOff>
    </xdr:from>
    <xdr:to>
      <xdr:col>0</xdr:col>
      <xdr:colOff>1219200</xdr:colOff>
      <xdr:row>3</xdr:row>
      <xdr:rowOff>200025</xdr:rowOff>
    </xdr:to>
    <xdr:pic>
      <xdr:nvPicPr>
        <xdr:cNvPr id="10868381"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47625"/>
          <a:ext cx="8477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10868382" name="Group 1"/>
        <xdr:cNvGrpSpPr>
          <a:grpSpLocks/>
        </xdr:cNvGrpSpPr>
      </xdr:nvGrpSpPr>
      <xdr:grpSpPr bwMode="auto">
        <a:xfrm>
          <a:off x="4857750" y="104775"/>
          <a:ext cx="0" cy="314325"/>
          <a:chOff x="5362575" y="104775"/>
          <a:chExt cx="0" cy="314325"/>
        </a:xfrm>
      </xdr:grpSpPr>
      <xdr:sp macro="" textlink="">
        <xdr:nvSpPr>
          <xdr:cNvPr id="1086842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 name="Text Box 3">
            <a:extLst>
              <a:ext uri="{FF2B5EF4-FFF2-40B4-BE49-F238E27FC236}">
                <a16:creationId xmlns:a16="http://schemas.microsoft.com/office/drawing/2014/main" id="{82B540AF-B94B-446C-A7CF-E1E0C361D36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3" name="Group 15"/>
        <xdr:cNvGrpSpPr>
          <a:grpSpLocks/>
        </xdr:cNvGrpSpPr>
      </xdr:nvGrpSpPr>
      <xdr:grpSpPr bwMode="auto">
        <a:xfrm>
          <a:off x="4857750" y="104775"/>
          <a:ext cx="0" cy="314325"/>
          <a:chOff x="5362575" y="104775"/>
          <a:chExt cx="0" cy="314325"/>
        </a:xfrm>
      </xdr:grpSpPr>
      <xdr:sp macro="" textlink="">
        <xdr:nvSpPr>
          <xdr:cNvPr id="1086842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 name="Text Box 17">
            <a:extLst>
              <a:ext uri="{FF2B5EF4-FFF2-40B4-BE49-F238E27FC236}">
                <a16:creationId xmlns:a16="http://schemas.microsoft.com/office/drawing/2014/main" id="{B4074EB0-3C18-49E7-B090-CF8CF05A70C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4" name="Group 1"/>
        <xdr:cNvGrpSpPr>
          <a:grpSpLocks/>
        </xdr:cNvGrpSpPr>
      </xdr:nvGrpSpPr>
      <xdr:grpSpPr bwMode="auto">
        <a:xfrm>
          <a:off x="4857750" y="104775"/>
          <a:ext cx="0" cy="314325"/>
          <a:chOff x="5362575" y="104775"/>
          <a:chExt cx="0" cy="314325"/>
        </a:xfrm>
      </xdr:grpSpPr>
      <xdr:sp macro="" textlink="">
        <xdr:nvSpPr>
          <xdr:cNvPr id="1086842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4" name="Text Box 3">
            <a:extLst>
              <a:ext uri="{FF2B5EF4-FFF2-40B4-BE49-F238E27FC236}">
                <a16:creationId xmlns:a16="http://schemas.microsoft.com/office/drawing/2014/main" id="{1C45324F-360C-4279-8010-45D1C98A4A7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5" name="Group 15"/>
        <xdr:cNvGrpSpPr>
          <a:grpSpLocks/>
        </xdr:cNvGrpSpPr>
      </xdr:nvGrpSpPr>
      <xdr:grpSpPr bwMode="auto">
        <a:xfrm>
          <a:off x="4857750" y="104775"/>
          <a:ext cx="0" cy="314325"/>
          <a:chOff x="5362575" y="104775"/>
          <a:chExt cx="0" cy="314325"/>
        </a:xfrm>
      </xdr:grpSpPr>
      <xdr:sp macro="" textlink="">
        <xdr:nvSpPr>
          <xdr:cNvPr id="1086841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7" name="Text Box 17">
            <a:extLst>
              <a:ext uri="{FF2B5EF4-FFF2-40B4-BE49-F238E27FC236}">
                <a16:creationId xmlns:a16="http://schemas.microsoft.com/office/drawing/2014/main" id="{FFB96312-3435-4F86-981C-CD676CAAED3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6" name="Group 1"/>
        <xdr:cNvGrpSpPr>
          <a:grpSpLocks/>
        </xdr:cNvGrpSpPr>
      </xdr:nvGrpSpPr>
      <xdr:grpSpPr bwMode="auto">
        <a:xfrm>
          <a:off x="4857750" y="104775"/>
          <a:ext cx="0" cy="314325"/>
          <a:chOff x="7950200" y="104775"/>
          <a:chExt cx="0" cy="314325"/>
        </a:xfrm>
      </xdr:grpSpPr>
      <xdr:sp macro="" textlink="">
        <xdr:nvSpPr>
          <xdr:cNvPr id="1086841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0" name="Text Box 3">
            <a:extLst>
              <a:ext uri="{FF2B5EF4-FFF2-40B4-BE49-F238E27FC236}">
                <a16:creationId xmlns:a16="http://schemas.microsoft.com/office/drawing/2014/main" id="{9E0E7163-101B-4A10-BDE6-3B58F16D76E7}"/>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7" name="Group 1"/>
        <xdr:cNvGrpSpPr>
          <a:grpSpLocks/>
        </xdr:cNvGrpSpPr>
      </xdr:nvGrpSpPr>
      <xdr:grpSpPr bwMode="auto">
        <a:xfrm>
          <a:off x="4857750" y="104775"/>
          <a:ext cx="0" cy="314325"/>
          <a:chOff x="5362575" y="104775"/>
          <a:chExt cx="0" cy="314325"/>
        </a:xfrm>
      </xdr:grpSpPr>
      <xdr:sp macro="" textlink="">
        <xdr:nvSpPr>
          <xdr:cNvPr id="108684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3" name="Text Box 3">
            <a:extLst>
              <a:ext uri="{FF2B5EF4-FFF2-40B4-BE49-F238E27FC236}">
                <a16:creationId xmlns:a16="http://schemas.microsoft.com/office/drawing/2014/main" id="{7A7924D7-AE2F-4C05-A773-6A568208B59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8" name="Group 15"/>
        <xdr:cNvGrpSpPr>
          <a:grpSpLocks/>
        </xdr:cNvGrpSpPr>
      </xdr:nvGrpSpPr>
      <xdr:grpSpPr bwMode="auto">
        <a:xfrm>
          <a:off x="4857750" y="104775"/>
          <a:ext cx="0" cy="314325"/>
          <a:chOff x="5362575" y="104775"/>
          <a:chExt cx="0" cy="314325"/>
        </a:xfrm>
      </xdr:grpSpPr>
      <xdr:sp macro="" textlink="">
        <xdr:nvSpPr>
          <xdr:cNvPr id="1086841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 name="Text Box 17">
            <a:extLst>
              <a:ext uri="{FF2B5EF4-FFF2-40B4-BE49-F238E27FC236}">
                <a16:creationId xmlns:a16="http://schemas.microsoft.com/office/drawing/2014/main" id="{ED893C77-BE38-40BA-B9B4-644F318929D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9" name="Group 1"/>
        <xdr:cNvGrpSpPr>
          <a:grpSpLocks/>
        </xdr:cNvGrpSpPr>
      </xdr:nvGrpSpPr>
      <xdr:grpSpPr bwMode="auto">
        <a:xfrm>
          <a:off x="4857750" y="104775"/>
          <a:ext cx="0" cy="314325"/>
          <a:chOff x="5362575" y="104775"/>
          <a:chExt cx="0" cy="314325"/>
        </a:xfrm>
      </xdr:grpSpPr>
      <xdr:sp macro="" textlink="">
        <xdr:nvSpPr>
          <xdr:cNvPr id="1086841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9" name="Text Box 3">
            <a:extLst>
              <a:ext uri="{FF2B5EF4-FFF2-40B4-BE49-F238E27FC236}">
                <a16:creationId xmlns:a16="http://schemas.microsoft.com/office/drawing/2014/main" id="{D4A29DD2-20C5-489A-AAEC-C50A7EE729F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0" name="Group 15"/>
        <xdr:cNvGrpSpPr>
          <a:grpSpLocks/>
        </xdr:cNvGrpSpPr>
      </xdr:nvGrpSpPr>
      <xdr:grpSpPr bwMode="auto">
        <a:xfrm>
          <a:off x="4857750" y="104775"/>
          <a:ext cx="0" cy="314325"/>
          <a:chOff x="5362575" y="104775"/>
          <a:chExt cx="0" cy="314325"/>
        </a:xfrm>
      </xdr:grpSpPr>
      <xdr:sp macro="" textlink="">
        <xdr:nvSpPr>
          <xdr:cNvPr id="1086840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2" name="Text Box 17">
            <a:extLst>
              <a:ext uri="{FF2B5EF4-FFF2-40B4-BE49-F238E27FC236}">
                <a16:creationId xmlns:a16="http://schemas.microsoft.com/office/drawing/2014/main" id="{838766B3-B872-49D1-B2CE-1F65A274C1E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1" name="Group 1"/>
        <xdr:cNvGrpSpPr>
          <a:grpSpLocks/>
        </xdr:cNvGrpSpPr>
      </xdr:nvGrpSpPr>
      <xdr:grpSpPr bwMode="auto">
        <a:xfrm>
          <a:off x="4857750" y="104775"/>
          <a:ext cx="0" cy="314325"/>
          <a:chOff x="7950200" y="104775"/>
          <a:chExt cx="0" cy="314325"/>
        </a:xfrm>
      </xdr:grpSpPr>
      <xdr:sp macro="" textlink="">
        <xdr:nvSpPr>
          <xdr:cNvPr id="1086840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5" name="Text Box 3">
            <a:extLst>
              <a:ext uri="{FF2B5EF4-FFF2-40B4-BE49-F238E27FC236}">
                <a16:creationId xmlns:a16="http://schemas.microsoft.com/office/drawing/2014/main" id="{A41305D1-C3BB-4B9F-B442-8736FC094981}"/>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2" name="Group 1"/>
        <xdr:cNvGrpSpPr>
          <a:grpSpLocks/>
        </xdr:cNvGrpSpPr>
      </xdr:nvGrpSpPr>
      <xdr:grpSpPr bwMode="auto">
        <a:xfrm>
          <a:off x="4857750" y="104775"/>
          <a:ext cx="0" cy="314325"/>
          <a:chOff x="5362575" y="104775"/>
          <a:chExt cx="0" cy="314325"/>
        </a:xfrm>
      </xdr:grpSpPr>
      <xdr:sp macro="" textlink="">
        <xdr:nvSpPr>
          <xdr:cNvPr id="1086840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 name="Text Box 3">
            <a:extLst>
              <a:ext uri="{FF2B5EF4-FFF2-40B4-BE49-F238E27FC236}">
                <a16:creationId xmlns:a16="http://schemas.microsoft.com/office/drawing/2014/main" id="{0C512815-29D2-45E5-8F14-D48EAB8AD63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3" name="Group 15"/>
        <xdr:cNvGrpSpPr>
          <a:grpSpLocks/>
        </xdr:cNvGrpSpPr>
      </xdr:nvGrpSpPr>
      <xdr:grpSpPr bwMode="auto">
        <a:xfrm>
          <a:off x="4857750" y="104775"/>
          <a:ext cx="0" cy="314325"/>
          <a:chOff x="5362575" y="104775"/>
          <a:chExt cx="0" cy="314325"/>
        </a:xfrm>
      </xdr:grpSpPr>
      <xdr:sp macro="" textlink="">
        <xdr:nvSpPr>
          <xdr:cNvPr id="1086840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1" name="Text Box 17">
            <a:extLst>
              <a:ext uri="{FF2B5EF4-FFF2-40B4-BE49-F238E27FC236}">
                <a16:creationId xmlns:a16="http://schemas.microsoft.com/office/drawing/2014/main" id="{ADFEAC9A-EB3D-40EB-A277-2732F588B17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4" name="Group 1"/>
        <xdr:cNvGrpSpPr>
          <a:grpSpLocks/>
        </xdr:cNvGrpSpPr>
      </xdr:nvGrpSpPr>
      <xdr:grpSpPr bwMode="auto">
        <a:xfrm>
          <a:off x="4857750" y="104775"/>
          <a:ext cx="0" cy="314325"/>
          <a:chOff x="5362575" y="104775"/>
          <a:chExt cx="0" cy="314325"/>
        </a:xfrm>
      </xdr:grpSpPr>
      <xdr:sp macro="" textlink="">
        <xdr:nvSpPr>
          <xdr:cNvPr id="1086840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4" name="Text Box 3">
            <a:extLst>
              <a:ext uri="{FF2B5EF4-FFF2-40B4-BE49-F238E27FC236}">
                <a16:creationId xmlns:a16="http://schemas.microsoft.com/office/drawing/2014/main" id="{E9575621-15B9-4927-99AB-8E12E3C6F4F1}"/>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5" name="Group 15"/>
        <xdr:cNvGrpSpPr>
          <a:grpSpLocks/>
        </xdr:cNvGrpSpPr>
      </xdr:nvGrpSpPr>
      <xdr:grpSpPr bwMode="auto">
        <a:xfrm>
          <a:off x="4857750" y="104775"/>
          <a:ext cx="0" cy="314325"/>
          <a:chOff x="5362575" y="104775"/>
          <a:chExt cx="0" cy="314325"/>
        </a:xfrm>
      </xdr:grpSpPr>
      <xdr:sp macro="" textlink="">
        <xdr:nvSpPr>
          <xdr:cNvPr id="1086839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 name="Text Box 17">
            <a:extLst>
              <a:ext uri="{FF2B5EF4-FFF2-40B4-BE49-F238E27FC236}">
                <a16:creationId xmlns:a16="http://schemas.microsoft.com/office/drawing/2014/main" id="{9102D338-CB46-4175-A6EA-9BA9C0CEF8B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6" name="Group 1"/>
        <xdr:cNvGrpSpPr>
          <a:grpSpLocks/>
        </xdr:cNvGrpSpPr>
      </xdr:nvGrpSpPr>
      <xdr:grpSpPr bwMode="auto">
        <a:xfrm>
          <a:off x="4857750" y="104775"/>
          <a:ext cx="0" cy="314325"/>
          <a:chOff x="7950200" y="104775"/>
          <a:chExt cx="0" cy="314325"/>
        </a:xfrm>
      </xdr:grpSpPr>
      <xdr:sp macro="" textlink="">
        <xdr:nvSpPr>
          <xdr:cNvPr id="1086839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0" name="Text Box 3">
            <a:extLst>
              <a:ext uri="{FF2B5EF4-FFF2-40B4-BE49-F238E27FC236}">
                <a16:creationId xmlns:a16="http://schemas.microsoft.com/office/drawing/2014/main" id="{5E8D9DD6-DED9-43D6-AEF1-E391B85A9E43}"/>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561975</xdr:colOff>
      <xdr:row>1</xdr:row>
      <xdr:rowOff>47625</xdr:rowOff>
    </xdr:from>
    <xdr:to>
      <xdr:col>1</xdr:col>
      <xdr:colOff>1266825</xdr:colOff>
      <xdr:row>4</xdr:row>
      <xdr:rowOff>161925</xdr:rowOff>
    </xdr:to>
    <xdr:pic>
      <xdr:nvPicPr>
        <xdr:cNvPr id="141878"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85725"/>
          <a:ext cx="7048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571500</xdr:colOff>
      <xdr:row>1</xdr:row>
      <xdr:rowOff>38100</xdr:rowOff>
    </xdr:from>
    <xdr:to>
      <xdr:col>1</xdr:col>
      <xdr:colOff>1285875</xdr:colOff>
      <xdr:row>4</xdr:row>
      <xdr:rowOff>161925</xdr:rowOff>
    </xdr:to>
    <xdr:pic>
      <xdr:nvPicPr>
        <xdr:cNvPr id="141879"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0075" y="76200"/>
          <a:ext cx="714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1666875</xdr:colOff>
      <xdr:row>49</xdr:row>
      <xdr:rowOff>47625</xdr:rowOff>
    </xdr:from>
    <xdr:to>
      <xdr:col>14</xdr:col>
      <xdr:colOff>381000</xdr:colOff>
      <xdr:row>64</xdr:row>
      <xdr:rowOff>57150</xdr:rowOff>
    </xdr:to>
    <xdr:graphicFrame macro="">
      <xdr:nvGraphicFramePr>
        <xdr:cNvPr id="141880"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70425" name="Group 1"/>
        <xdr:cNvGrpSpPr>
          <a:grpSpLocks/>
        </xdr:cNvGrpSpPr>
      </xdr:nvGrpSpPr>
      <xdr:grpSpPr bwMode="auto">
        <a:xfrm>
          <a:off x="4371975" y="104775"/>
          <a:ext cx="0" cy="314325"/>
          <a:chOff x="5362575" y="104775"/>
          <a:chExt cx="0" cy="314325"/>
        </a:xfrm>
      </xdr:grpSpPr>
      <xdr:sp macro="" textlink="">
        <xdr:nvSpPr>
          <xdr:cNvPr id="1087048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2A365C78-B739-4151-B33E-FD2AFA9A1A3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26" name="Group 15"/>
        <xdr:cNvGrpSpPr>
          <a:grpSpLocks/>
        </xdr:cNvGrpSpPr>
      </xdr:nvGrpSpPr>
      <xdr:grpSpPr bwMode="auto">
        <a:xfrm>
          <a:off x="4371975" y="104775"/>
          <a:ext cx="0" cy="314325"/>
          <a:chOff x="5362575" y="104775"/>
          <a:chExt cx="0" cy="314325"/>
        </a:xfrm>
      </xdr:grpSpPr>
      <xdr:sp macro="" textlink="">
        <xdr:nvSpPr>
          <xdr:cNvPr id="1087047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6D49F9B0-F65A-475A-A50C-61D41BBAD53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27" name="Group 1"/>
        <xdr:cNvGrpSpPr>
          <a:grpSpLocks/>
        </xdr:cNvGrpSpPr>
      </xdr:nvGrpSpPr>
      <xdr:grpSpPr bwMode="auto">
        <a:xfrm>
          <a:off x="4371975" y="104775"/>
          <a:ext cx="0" cy="314325"/>
          <a:chOff x="5362575" y="104775"/>
          <a:chExt cx="0" cy="314325"/>
        </a:xfrm>
      </xdr:grpSpPr>
      <xdr:sp macro="" textlink="">
        <xdr:nvSpPr>
          <xdr:cNvPr id="1087047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B89C3667-4CB5-4E75-853F-D8869EE8AC71}"/>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28" name="Group 15"/>
        <xdr:cNvGrpSpPr>
          <a:grpSpLocks/>
        </xdr:cNvGrpSpPr>
      </xdr:nvGrpSpPr>
      <xdr:grpSpPr bwMode="auto">
        <a:xfrm>
          <a:off x="4371975" y="104775"/>
          <a:ext cx="0" cy="314325"/>
          <a:chOff x="5362575" y="104775"/>
          <a:chExt cx="0" cy="314325"/>
        </a:xfrm>
      </xdr:grpSpPr>
      <xdr:sp macro="" textlink="">
        <xdr:nvSpPr>
          <xdr:cNvPr id="1087047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618D0F88-4563-4739-A863-2A7EF4E824D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371475</xdr:colOff>
      <xdr:row>0</xdr:row>
      <xdr:rowOff>47625</xdr:rowOff>
    </xdr:from>
    <xdr:to>
      <xdr:col>0</xdr:col>
      <xdr:colOff>1219200</xdr:colOff>
      <xdr:row>3</xdr:row>
      <xdr:rowOff>200025</xdr:rowOff>
    </xdr:to>
    <xdr:pic>
      <xdr:nvPicPr>
        <xdr:cNvPr id="10870429"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47625"/>
          <a:ext cx="8477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10870430" name="Group 1"/>
        <xdr:cNvGrpSpPr>
          <a:grpSpLocks/>
        </xdr:cNvGrpSpPr>
      </xdr:nvGrpSpPr>
      <xdr:grpSpPr bwMode="auto">
        <a:xfrm>
          <a:off x="4371975" y="104775"/>
          <a:ext cx="0" cy="314325"/>
          <a:chOff x="5362575" y="104775"/>
          <a:chExt cx="0" cy="314325"/>
        </a:xfrm>
      </xdr:grpSpPr>
      <xdr:sp macro="" textlink="">
        <xdr:nvSpPr>
          <xdr:cNvPr id="1087047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 name="Text Box 3">
            <a:extLst>
              <a:ext uri="{FF2B5EF4-FFF2-40B4-BE49-F238E27FC236}">
                <a16:creationId xmlns:a16="http://schemas.microsoft.com/office/drawing/2014/main" id="{7D2F741B-E5D6-4C7C-ADBE-30B8EFF5E26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1" name="Group 15"/>
        <xdr:cNvGrpSpPr>
          <a:grpSpLocks/>
        </xdr:cNvGrpSpPr>
      </xdr:nvGrpSpPr>
      <xdr:grpSpPr bwMode="auto">
        <a:xfrm>
          <a:off x="4371975" y="104775"/>
          <a:ext cx="0" cy="314325"/>
          <a:chOff x="5362575" y="104775"/>
          <a:chExt cx="0" cy="314325"/>
        </a:xfrm>
      </xdr:grpSpPr>
      <xdr:sp macro="" textlink="">
        <xdr:nvSpPr>
          <xdr:cNvPr id="1087047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 name="Text Box 17">
            <a:extLst>
              <a:ext uri="{FF2B5EF4-FFF2-40B4-BE49-F238E27FC236}">
                <a16:creationId xmlns:a16="http://schemas.microsoft.com/office/drawing/2014/main" id="{E05AD20E-CDA8-4482-890B-0682E113FA4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2" name="Group 1"/>
        <xdr:cNvGrpSpPr>
          <a:grpSpLocks/>
        </xdr:cNvGrpSpPr>
      </xdr:nvGrpSpPr>
      <xdr:grpSpPr bwMode="auto">
        <a:xfrm>
          <a:off x="4371975" y="104775"/>
          <a:ext cx="0" cy="314325"/>
          <a:chOff x="5362575" y="104775"/>
          <a:chExt cx="0" cy="314325"/>
        </a:xfrm>
      </xdr:grpSpPr>
      <xdr:sp macro="" textlink="">
        <xdr:nvSpPr>
          <xdr:cNvPr id="1087046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3" name="Text Box 3">
            <a:extLst>
              <a:ext uri="{FF2B5EF4-FFF2-40B4-BE49-F238E27FC236}">
                <a16:creationId xmlns:a16="http://schemas.microsoft.com/office/drawing/2014/main" id="{AEEBF387-60E4-4649-BCE8-15C1378895E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3" name="Group 15"/>
        <xdr:cNvGrpSpPr>
          <a:grpSpLocks/>
        </xdr:cNvGrpSpPr>
      </xdr:nvGrpSpPr>
      <xdr:grpSpPr bwMode="auto">
        <a:xfrm>
          <a:off x="4371975" y="104775"/>
          <a:ext cx="0" cy="314325"/>
          <a:chOff x="5362575" y="104775"/>
          <a:chExt cx="0" cy="314325"/>
        </a:xfrm>
      </xdr:grpSpPr>
      <xdr:sp macro="" textlink="">
        <xdr:nvSpPr>
          <xdr:cNvPr id="1087046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6" name="Text Box 17">
            <a:extLst>
              <a:ext uri="{FF2B5EF4-FFF2-40B4-BE49-F238E27FC236}">
                <a16:creationId xmlns:a16="http://schemas.microsoft.com/office/drawing/2014/main" id="{51AF6293-EF2D-47EA-B3A5-138214E9380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4" name="Group 1"/>
        <xdr:cNvGrpSpPr>
          <a:grpSpLocks/>
        </xdr:cNvGrpSpPr>
      </xdr:nvGrpSpPr>
      <xdr:grpSpPr bwMode="auto">
        <a:xfrm>
          <a:off x="4371975" y="104775"/>
          <a:ext cx="0" cy="314325"/>
          <a:chOff x="7950200" y="104775"/>
          <a:chExt cx="0" cy="314325"/>
        </a:xfrm>
      </xdr:grpSpPr>
      <xdr:sp macro="" textlink="">
        <xdr:nvSpPr>
          <xdr:cNvPr id="1087046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9" name="Text Box 3">
            <a:extLst>
              <a:ext uri="{FF2B5EF4-FFF2-40B4-BE49-F238E27FC236}">
                <a16:creationId xmlns:a16="http://schemas.microsoft.com/office/drawing/2014/main" id="{7453FD55-42B2-4FC4-BFA3-BA0F2AAFC392}"/>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5" name="Group 1"/>
        <xdr:cNvGrpSpPr>
          <a:grpSpLocks/>
        </xdr:cNvGrpSpPr>
      </xdr:nvGrpSpPr>
      <xdr:grpSpPr bwMode="auto">
        <a:xfrm>
          <a:off x="4371975" y="104775"/>
          <a:ext cx="0" cy="314325"/>
          <a:chOff x="5362575" y="104775"/>
          <a:chExt cx="0" cy="314325"/>
        </a:xfrm>
      </xdr:grpSpPr>
      <xdr:sp macro="" textlink="">
        <xdr:nvSpPr>
          <xdr:cNvPr id="1087046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2" name="Text Box 3">
            <a:extLst>
              <a:ext uri="{FF2B5EF4-FFF2-40B4-BE49-F238E27FC236}">
                <a16:creationId xmlns:a16="http://schemas.microsoft.com/office/drawing/2014/main" id="{0516127A-7094-4EE0-B28C-273A512E9D8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6" name="Group 15"/>
        <xdr:cNvGrpSpPr>
          <a:grpSpLocks/>
        </xdr:cNvGrpSpPr>
      </xdr:nvGrpSpPr>
      <xdr:grpSpPr bwMode="auto">
        <a:xfrm>
          <a:off x="4371975" y="104775"/>
          <a:ext cx="0" cy="314325"/>
          <a:chOff x="5362575" y="104775"/>
          <a:chExt cx="0" cy="314325"/>
        </a:xfrm>
      </xdr:grpSpPr>
      <xdr:sp macro="" textlink="">
        <xdr:nvSpPr>
          <xdr:cNvPr id="1087046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17">
            <a:extLst>
              <a:ext uri="{FF2B5EF4-FFF2-40B4-BE49-F238E27FC236}">
                <a16:creationId xmlns:a16="http://schemas.microsoft.com/office/drawing/2014/main" id="{42F0CD44-975F-4D42-9477-265A0A0F2381}"/>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7" name="Group 1"/>
        <xdr:cNvGrpSpPr>
          <a:grpSpLocks/>
        </xdr:cNvGrpSpPr>
      </xdr:nvGrpSpPr>
      <xdr:grpSpPr bwMode="auto">
        <a:xfrm>
          <a:off x="4371975" y="104775"/>
          <a:ext cx="0" cy="314325"/>
          <a:chOff x="5362575" y="104775"/>
          <a:chExt cx="0" cy="314325"/>
        </a:xfrm>
      </xdr:grpSpPr>
      <xdr:sp macro="" textlink="">
        <xdr:nvSpPr>
          <xdr:cNvPr id="1087045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 name="Text Box 3">
            <a:extLst>
              <a:ext uri="{FF2B5EF4-FFF2-40B4-BE49-F238E27FC236}">
                <a16:creationId xmlns:a16="http://schemas.microsoft.com/office/drawing/2014/main" id="{139A1163-AE9C-4013-8D25-3FB0AD2A2E7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8" name="Group 15"/>
        <xdr:cNvGrpSpPr>
          <a:grpSpLocks/>
        </xdr:cNvGrpSpPr>
      </xdr:nvGrpSpPr>
      <xdr:grpSpPr bwMode="auto">
        <a:xfrm>
          <a:off x="4371975" y="104775"/>
          <a:ext cx="0" cy="314325"/>
          <a:chOff x="5362575" y="104775"/>
          <a:chExt cx="0" cy="314325"/>
        </a:xfrm>
      </xdr:grpSpPr>
      <xdr:sp macro="" textlink="">
        <xdr:nvSpPr>
          <xdr:cNvPr id="1087045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1" name="Text Box 17">
            <a:extLst>
              <a:ext uri="{FF2B5EF4-FFF2-40B4-BE49-F238E27FC236}">
                <a16:creationId xmlns:a16="http://schemas.microsoft.com/office/drawing/2014/main" id="{57230BC6-5748-4EBA-887D-DFE384192E5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9" name="Group 1"/>
        <xdr:cNvGrpSpPr>
          <a:grpSpLocks/>
        </xdr:cNvGrpSpPr>
      </xdr:nvGrpSpPr>
      <xdr:grpSpPr bwMode="auto">
        <a:xfrm>
          <a:off x="4371975" y="104775"/>
          <a:ext cx="0" cy="314325"/>
          <a:chOff x="7950200" y="104775"/>
          <a:chExt cx="0" cy="314325"/>
        </a:xfrm>
      </xdr:grpSpPr>
      <xdr:sp macro="" textlink="">
        <xdr:nvSpPr>
          <xdr:cNvPr id="1087045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8F88C999-4A47-4C41-BE77-81A42B319ECA}"/>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40" name="Group 1"/>
        <xdr:cNvGrpSpPr>
          <a:grpSpLocks/>
        </xdr:cNvGrpSpPr>
      </xdr:nvGrpSpPr>
      <xdr:grpSpPr bwMode="auto">
        <a:xfrm>
          <a:off x="4371975" y="104775"/>
          <a:ext cx="0" cy="314325"/>
          <a:chOff x="5362575" y="104775"/>
          <a:chExt cx="0" cy="314325"/>
        </a:xfrm>
      </xdr:grpSpPr>
      <xdr:sp macro="" textlink="">
        <xdr:nvSpPr>
          <xdr:cNvPr id="1087045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7" name="Text Box 3">
            <a:extLst>
              <a:ext uri="{FF2B5EF4-FFF2-40B4-BE49-F238E27FC236}">
                <a16:creationId xmlns:a16="http://schemas.microsoft.com/office/drawing/2014/main" id="{A6352E2C-74B1-4CF6-890C-01D7FDB4871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41" name="Group 15"/>
        <xdr:cNvGrpSpPr>
          <a:grpSpLocks/>
        </xdr:cNvGrpSpPr>
      </xdr:nvGrpSpPr>
      <xdr:grpSpPr bwMode="auto">
        <a:xfrm>
          <a:off x="4371975" y="104775"/>
          <a:ext cx="0" cy="314325"/>
          <a:chOff x="5362575" y="104775"/>
          <a:chExt cx="0" cy="314325"/>
        </a:xfrm>
      </xdr:grpSpPr>
      <xdr:sp macro="" textlink="">
        <xdr:nvSpPr>
          <xdr:cNvPr id="1087045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17">
            <a:extLst>
              <a:ext uri="{FF2B5EF4-FFF2-40B4-BE49-F238E27FC236}">
                <a16:creationId xmlns:a16="http://schemas.microsoft.com/office/drawing/2014/main" id="{0D1DEAF5-EA10-4507-90F7-BF0D087684C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42" name="Group 1"/>
        <xdr:cNvGrpSpPr>
          <a:grpSpLocks/>
        </xdr:cNvGrpSpPr>
      </xdr:nvGrpSpPr>
      <xdr:grpSpPr bwMode="auto">
        <a:xfrm>
          <a:off x="4371975" y="104775"/>
          <a:ext cx="0" cy="314325"/>
          <a:chOff x="5362575" y="104775"/>
          <a:chExt cx="0" cy="314325"/>
        </a:xfrm>
      </xdr:grpSpPr>
      <xdr:sp macro="" textlink="">
        <xdr:nvSpPr>
          <xdr:cNvPr id="1087044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3">
            <a:extLst>
              <a:ext uri="{FF2B5EF4-FFF2-40B4-BE49-F238E27FC236}">
                <a16:creationId xmlns:a16="http://schemas.microsoft.com/office/drawing/2014/main" id="{0EBA9633-ACF3-4C6A-A473-5D889105D1C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43" name="Group 15"/>
        <xdr:cNvGrpSpPr>
          <a:grpSpLocks/>
        </xdr:cNvGrpSpPr>
      </xdr:nvGrpSpPr>
      <xdr:grpSpPr bwMode="auto">
        <a:xfrm>
          <a:off x="4371975" y="104775"/>
          <a:ext cx="0" cy="314325"/>
          <a:chOff x="5362575" y="104775"/>
          <a:chExt cx="0" cy="314325"/>
        </a:xfrm>
      </xdr:grpSpPr>
      <xdr:sp macro="" textlink="">
        <xdr:nvSpPr>
          <xdr:cNvPr id="1087044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17">
            <a:extLst>
              <a:ext uri="{FF2B5EF4-FFF2-40B4-BE49-F238E27FC236}">
                <a16:creationId xmlns:a16="http://schemas.microsoft.com/office/drawing/2014/main" id="{8F8D066F-7422-4D04-8D2B-13A5C8B070A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44" name="Group 1"/>
        <xdr:cNvGrpSpPr>
          <a:grpSpLocks/>
        </xdr:cNvGrpSpPr>
      </xdr:nvGrpSpPr>
      <xdr:grpSpPr bwMode="auto">
        <a:xfrm>
          <a:off x="4371975" y="104775"/>
          <a:ext cx="0" cy="314325"/>
          <a:chOff x="7950200" y="104775"/>
          <a:chExt cx="0" cy="314325"/>
        </a:xfrm>
      </xdr:grpSpPr>
      <xdr:sp macro="" textlink="">
        <xdr:nvSpPr>
          <xdr:cNvPr id="108704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3">
            <a:extLst>
              <a:ext uri="{FF2B5EF4-FFF2-40B4-BE49-F238E27FC236}">
                <a16:creationId xmlns:a16="http://schemas.microsoft.com/office/drawing/2014/main" id="{8B3EAA35-577E-46E7-85CF-7C49D7BB3D06}"/>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1097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114300"/>
          <a:ext cx="7048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1695450</xdr:colOff>
      <xdr:row>49</xdr:row>
      <xdr:rowOff>57150</xdr:rowOff>
    </xdr:from>
    <xdr:to>
      <xdr:col>14</xdr:col>
      <xdr:colOff>419100</xdr:colOff>
      <xdr:row>63</xdr:row>
      <xdr:rowOff>152400</xdr:rowOff>
    </xdr:to>
    <xdr:graphicFrame macro="">
      <xdr:nvGraphicFramePr>
        <xdr:cNvPr id="1097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58345" name="Group 1"/>
        <xdr:cNvGrpSpPr>
          <a:grpSpLocks/>
        </xdr:cNvGrpSpPr>
      </xdr:nvGrpSpPr>
      <xdr:grpSpPr bwMode="auto">
        <a:xfrm>
          <a:off x="3619500" y="104775"/>
          <a:ext cx="0" cy="314325"/>
          <a:chOff x="5362575" y="104775"/>
          <a:chExt cx="0" cy="314325"/>
        </a:xfrm>
      </xdr:grpSpPr>
      <xdr:sp macro="" textlink="">
        <xdr:nvSpPr>
          <xdr:cNvPr id="1085841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319FB891-446F-45E9-A063-43EEE99E58B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46" name="Group 15"/>
        <xdr:cNvGrpSpPr>
          <a:grpSpLocks/>
        </xdr:cNvGrpSpPr>
      </xdr:nvGrpSpPr>
      <xdr:grpSpPr bwMode="auto">
        <a:xfrm>
          <a:off x="3619500" y="104775"/>
          <a:ext cx="0" cy="314325"/>
          <a:chOff x="5362575" y="104775"/>
          <a:chExt cx="0" cy="314325"/>
        </a:xfrm>
      </xdr:grpSpPr>
      <xdr:sp macro="" textlink="">
        <xdr:nvSpPr>
          <xdr:cNvPr id="1085841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 name="Text Box 17">
            <a:extLst>
              <a:ext uri="{FF2B5EF4-FFF2-40B4-BE49-F238E27FC236}">
                <a16:creationId xmlns:a16="http://schemas.microsoft.com/office/drawing/2014/main" id="{B033248B-D2E3-4E43-868C-6889DF25FC6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47" name="Group 1"/>
        <xdr:cNvGrpSpPr>
          <a:grpSpLocks/>
        </xdr:cNvGrpSpPr>
      </xdr:nvGrpSpPr>
      <xdr:grpSpPr bwMode="auto">
        <a:xfrm>
          <a:off x="3619500" y="104775"/>
          <a:ext cx="0" cy="314325"/>
          <a:chOff x="5362575" y="104775"/>
          <a:chExt cx="0" cy="314325"/>
        </a:xfrm>
      </xdr:grpSpPr>
      <xdr:sp macro="" textlink="">
        <xdr:nvSpPr>
          <xdr:cNvPr id="1085840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 name="Text Box 3">
            <a:extLst>
              <a:ext uri="{FF2B5EF4-FFF2-40B4-BE49-F238E27FC236}">
                <a16:creationId xmlns:a16="http://schemas.microsoft.com/office/drawing/2014/main" id="{75E7E224-F7AD-496E-AA9B-92BFD7C8921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48" name="Group 15"/>
        <xdr:cNvGrpSpPr>
          <a:grpSpLocks/>
        </xdr:cNvGrpSpPr>
      </xdr:nvGrpSpPr>
      <xdr:grpSpPr bwMode="auto">
        <a:xfrm>
          <a:off x="3619500" y="104775"/>
          <a:ext cx="0" cy="314325"/>
          <a:chOff x="5362575" y="104775"/>
          <a:chExt cx="0" cy="314325"/>
        </a:xfrm>
      </xdr:grpSpPr>
      <xdr:sp macro="" textlink="">
        <xdr:nvSpPr>
          <xdr:cNvPr id="1085840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 name="Text Box 17">
            <a:extLst>
              <a:ext uri="{FF2B5EF4-FFF2-40B4-BE49-F238E27FC236}">
                <a16:creationId xmlns:a16="http://schemas.microsoft.com/office/drawing/2014/main" id="{77DB1AAA-F7BC-4782-B784-295C598581D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49" name="Group 1"/>
        <xdr:cNvGrpSpPr>
          <a:grpSpLocks/>
        </xdr:cNvGrpSpPr>
      </xdr:nvGrpSpPr>
      <xdr:grpSpPr bwMode="auto">
        <a:xfrm>
          <a:off x="3619500" y="104775"/>
          <a:ext cx="0" cy="314325"/>
          <a:chOff x="5362575" y="104775"/>
          <a:chExt cx="0" cy="314325"/>
        </a:xfrm>
      </xdr:grpSpPr>
      <xdr:sp macro="" textlink="">
        <xdr:nvSpPr>
          <xdr:cNvPr id="1085840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 name="Text Box 3">
            <a:extLst>
              <a:ext uri="{FF2B5EF4-FFF2-40B4-BE49-F238E27FC236}">
                <a16:creationId xmlns:a16="http://schemas.microsoft.com/office/drawing/2014/main" id="{49EFF7BD-C9D1-48A3-8AE9-768C0A6B65A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0" name="Group 15"/>
        <xdr:cNvGrpSpPr>
          <a:grpSpLocks/>
        </xdr:cNvGrpSpPr>
      </xdr:nvGrpSpPr>
      <xdr:grpSpPr bwMode="auto">
        <a:xfrm>
          <a:off x="3619500" y="104775"/>
          <a:ext cx="0" cy="314325"/>
          <a:chOff x="5362575" y="104775"/>
          <a:chExt cx="0" cy="314325"/>
        </a:xfrm>
      </xdr:grpSpPr>
      <xdr:sp macro="" textlink="">
        <xdr:nvSpPr>
          <xdr:cNvPr id="1085840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 name="Text Box 17">
            <a:extLst>
              <a:ext uri="{FF2B5EF4-FFF2-40B4-BE49-F238E27FC236}">
                <a16:creationId xmlns:a16="http://schemas.microsoft.com/office/drawing/2014/main" id="{4E5CE65F-C1B8-4B1B-B30C-96915F6AF3B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1" name="Group 1"/>
        <xdr:cNvGrpSpPr>
          <a:grpSpLocks/>
        </xdr:cNvGrpSpPr>
      </xdr:nvGrpSpPr>
      <xdr:grpSpPr bwMode="auto">
        <a:xfrm>
          <a:off x="3619500" y="104775"/>
          <a:ext cx="0" cy="314325"/>
          <a:chOff x="5362575" y="104775"/>
          <a:chExt cx="0" cy="314325"/>
        </a:xfrm>
      </xdr:grpSpPr>
      <xdr:sp macro="" textlink="">
        <xdr:nvSpPr>
          <xdr:cNvPr id="1085840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4" name="Text Box 3">
            <a:extLst>
              <a:ext uri="{FF2B5EF4-FFF2-40B4-BE49-F238E27FC236}">
                <a16:creationId xmlns:a16="http://schemas.microsoft.com/office/drawing/2014/main" id="{C4284D20-9A4D-4414-B6F9-63809984E67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2" name="Group 15"/>
        <xdr:cNvGrpSpPr>
          <a:grpSpLocks/>
        </xdr:cNvGrpSpPr>
      </xdr:nvGrpSpPr>
      <xdr:grpSpPr bwMode="auto">
        <a:xfrm>
          <a:off x="3619500" y="104775"/>
          <a:ext cx="0" cy="314325"/>
          <a:chOff x="5362575" y="104775"/>
          <a:chExt cx="0" cy="314325"/>
        </a:xfrm>
      </xdr:grpSpPr>
      <xdr:sp macro="" textlink="">
        <xdr:nvSpPr>
          <xdr:cNvPr id="1085839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7" name="Text Box 17">
            <a:extLst>
              <a:ext uri="{FF2B5EF4-FFF2-40B4-BE49-F238E27FC236}">
                <a16:creationId xmlns:a16="http://schemas.microsoft.com/office/drawing/2014/main" id="{B0D36DA4-837A-4CB5-B8DF-51305FD3813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447675</xdr:colOff>
      <xdr:row>0</xdr:row>
      <xdr:rowOff>28575</xdr:rowOff>
    </xdr:from>
    <xdr:to>
      <xdr:col>0</xdr:col>
      <xdr:colOff>1295400</xdr:colOff>
      <xdr:row>3</xdr:row>
      <xdr:rowOff>190500</xdr:rowOff>
    </xdr:to>
    <xdr:pic>
      <xdr:nvPicPr>
        <xdr:cNvPr id="1085835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28575"/>
          <a:ext cx="847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10858354" name="Group 1"/>
        <xdr:cNvGrpSpPr>
          <a:grpSpLocks/>
        </xdr:cNvGrpSpPr>
      </xdr:nvGrpSpPr>
      <xdr:grpSpPr bwMode="auto">
        <a:xfrm>
          <a:off x="3619500" y="104775"/>
          <a:ext cx="0" cy="314325"/>
          <a:chOff x="5362575" y="104775"/>
          <a:chExt cx="0" cy="314325"/>
        </a:xfrm>
      </xdr:grpSpPr>
      <xdr:sp macro="" textlink="">
        <xdr:nvSpPr>
          <xdr:cNvPr id="1085839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0" name="Text Box 3">
            <a:extLst>
              <a:ext uri="{FF2B5EF4-FFF2-40B4-BE49-F238E27FC236}">
                <a16:creationId xmlns:a16="http://schemas.microsoft.com/office/drawing/2014/main" id="{9A80FD11-3075-4DD2-9ABE-0337201C2F5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5" name="Group 15"/>
        <xdr:cNvGrpSpPr>
          <a:grpSpLocks/>
        </xdr:cNvGrpSpPr>
      </xdr:nvGrpSpPr>
      <xdr:grpSpPr bwMode="auto">
        <a:xfrm>
          <a:off x="3619500" y="104775"/>
          <a:ext cx="0" cy="314325"/>
          <a:chOff x="5362575" y="104775"/>
          <a:chExt cx="0" cy="314325"/>
        </a:xfrm>
      </xdr:grpSpPr>
      <xdr:sp macro="" textlink="">
        <xdr:nvSpPr>
          <xdr:cNvPr id="1085839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3" name="Text Box 17">
            <a:extLst>
              <a:ext uri="{FF2B5EF4-FFF2-40B4-BE49-F238E27FC236}">
                <a16:creationId xmlns:a16="http://schemas.microsoft.com/office/drawing/2014/main" id="{59384EA4-FC76-4FB1-8074-93A6EE1107A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6" name="Group 1"/>
        <xdr:cNvGrpSpPr>
          <a:grpSpLocks/>
        </xdr:cNvGrpSpPr>
      </xdr:nvGrpSpPr>
      <xdr:grpSpPr bwMode="auto">
        <a:xfrm>
          <a:off x="3619500" y="104775"/>
          <a:ext cx="0" cy="314325"/>
          <a:chOff x="5362575" y="104775"/>
          <a:chExt cx="0" cy="314325"/>
        </a:xfrm>
      </xdr:grpSpPr>
      <xdr:sp macro="" textlink="">
        <xdr:nvSpPr>
          <xdr:cNvPr id="1085839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 name="Text Box 3">
            <a:extLst>
              <a:ext uri="{FF2B5EF4-FFF2-40B4-BE49-F238E27FC236}">
                <a16:creationId xmlns:a16="http://schemas.microsoft.com/office/drawing/2014/main" id="{6DDF3C68-0211-4B68-BC1C-41B97B6BC22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7" name="Group 15"/>
        <xdr:cNvGrpSpPr>
          <a:grpSpLocks/>
        </xdr:cNvGrpSpPr>
      </xdr:nvGrpSpPr>
      <xdr:grpSpPr bwMode="auto">
        <a:xfrm>
          <a:off x="3619500" y="104775"/>
          <a:ext cx="0" cy="314325"/>
          <a:chOff x="5362575" y="104775"/>
          <a:chExt cx="0" cy="314325"/>
        </a:xfrm>
      </xdr:grpSpPr>
      <xdr:sp macro="" textlink="">
        <xdr:nvSpPr>
          <xdr:cNvPr id="1085839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9" name="Text Box 17">
            <a:extLst>
              <a:ext uri="{FF2B5EF4-FFF2-40B4-BE49-F238E27FC236}">
                <a16:creationId xmlns:a16="http://schemas.microsoft.com/office/drawing/2014/main" id="{A7703A6F-3015-4FD1-B817-BE80C2A476F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8" name="Group 1"/>
        <xdr:cNvGrpSpPr>
          <a:grpSpLocks/>
        </xdr:cNvGrpSpPr>
      </xdr:nvGrpSpPr>
      <xdr:grpSpPr bwMode="auto">
        <a:xfrm>
          <a:off x="3619500" y="104775"/>
          <a:ext cx="0" cy="314325"/>
          <a:chOff x="7950200" y="104775"/>
          <a:chExt cx="0" cy="314325"/>
        </a:xfrm>
      </xdr:grpSpPr>
      <xdr:sp macro="" textlink="">
        <xdr:nvSpPr>
          <xdr:cNvPr id="1085838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2" name="Text Box 3">
            <a:extLst>
              <a:ext uri="{FF2B5EF4-FFF2-40B4-BE49-F238E27FC236}">
                <a16:creationId xmlns:a16="http://schemas.microsoft.com/office/drawing/2014/main" id="{8BBDF2E3-FF44-4FD0-A1AC-91DBFB1D1A4A}"/>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9" name="Group 1"/>
        <xdr:cNvGrpSpPr>
          <a:grpSpLocks/>
        </xdr:cNvGrpSpPr>
      </xdr:nvGrpSpPr>
      <xdr:grpSpPr bwMode="auto">
        <a:xfrm>
          <a:off x="3619500" y="104775"/>
          <a:ext cx="0" cy="314325"/>
          <a:chOff x="5362575" y="104775"/>
          <a:chExt cx="0" cy="314325"/>
        </a:xfrm>
      </xdr:grpSpPr>
      <xdr:sp macro="" textlink="">
        <xdr:nvSpPr>
          <xdr:cNvPr id="1085838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5" name="Text Box 3">
            <a:extLst>
              <a:ext uri="{FF2B5EF4-FFF2-40B4-BE49-F238E27FC236}">
                <a16:creationId xmlns:a16="http://schemas.microsoft.com/office/drawing/2014/main" id="{835EB093-0E30-4094-8BA4-A694F5EA8741}"/>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0" name="Group 15"/>
        <xdr:cNvGrpSpPr>
          <a:grpSpLocks/>
        </xdr:cNvGrpSpPr>
      </xdr:nvGrpSpPr>
      <xdr:grpSpPr bwMode="auto">
        <a:xfrm>
          <a:off x="3619500" y="104775"/>
          <a:ext cx="0" cy="314325"/>
          <a:chOff x="5362575" y="104775"/>
          <a:chExt cx="0" cy="314325"/>
        </a:xfrm>
      </xdr:grpSpPr>
      <xdr:sp macro="" textlink="">
        <xdr:nvSpPr>
          <xdr:cNvPr id="1085838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 name="Text Box 17">
            <a:extLst>
              <a:ext uri="{FF2B5EF4-FFF2-40B4-BE49-F238E27FC236}">
                <a16:creationId xmlns:a16="http://schemas.microsoft.com/office/drawing/2014/main" id="{EE577D6F-5495-4C10-B9AA-0F226A4254F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1" name="Group 1"/>
        <xdr:cNvGrpSpPr>
          <a:grpSpLocks/>
        </xdr:cNvGrpSpPr>
      </xdr:nvGrpSpPr>
      <xdr:grpSpPr bwMode="auto">
        <a:xfrm>
          <a:off x="3619500" y="104775"/>
          <a:ext cx="0" cy="314325"/>
          <a:chOff x="5362575" y="104775"/>
          <a:chExt cx="0" cy="314325"/>
        </a:xfrm>
      </xdr:grpSpPr>
      <xdr:sp macro="" textlink="">
        <xdr:nvSpPr>
          <xdr:cNvPr id="1085838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1" name="Text Box 3">
            <a:extLst>
              <a:ext uri="{FF2B5EF4-FFF2-40B4-BE49-F238E27FC236}">
                <a16:creationId xmlns:a16="http://schemas.microsoft.com/office/drawing/2014/main" id="{C65BECBA-BD13-4BFC-B186-11802DD226F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2" name="Group 15"/>
        <xdr:cNvGrpSpPr>
          <a:grpSpLocks/>
        </xdr:cNvGrpSpPr>
      </xdr:nvGrpSpPr>
      <xdr:grpSpPr bwMode="auto">
        <a:xfrm>
          <a:off x="3619500" y="104775"/>
          <a:ext cx="0" cy="314325"/>
          <a:chOff x="5362575" y="104775"/>
          <a:chExt cx="0" cy="314325"/>
        </a:xfrm>
      </xdr:grpSpPr>
      <xdr:sp macro="" textlink="">
        <xdr:nvSpPr>
          <xdr:cNvPr id="1085838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4" name="Text Box 17">
            <a:extLst>
              <a:ext uri="{FF2B5EF4-FFF2-40B4-BE49-F238E27FC236}">
                <a16:creationId xmlns:a16="http://schemas.microsoft.com/office/drawing/2014/main" id="{6F220FFC-A4EA-4CE2-B2A2-3463EAB7654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3" name="Group 1"/>
        <xdr:cNvGrpSpPr>
          <a:grpSpLocks/>
        </xdr:cNvGrpSpPr>
      </xdr:nvGrpSpPr>
      <xdr:grpSpPr bwMode="auto">
        <a:xfrm>
          <a:off x="3619500" y="104775"/>
          <a:ext cx="0" cy="314325"/>
          <a:chOff x="7950200" y="104775"/>
          <a:chExt cx="0" cy="314325"/>
        </a:xfrm>
      </xdr:grpSpPr>
      <xdr:sp macro="" textlink="">
        <xdr:nvSpPr>
          <xdr:cNvPr id="108583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 name="Text Box 3">
            <a:extLst>
              <a:ext uri="{FF2B5EF4-FFF2-40B4-BE49-F238E27FC236}">
                <a16:creationId xmlns:a16="http://schemas.microsoft.com/office/drawing/2014/main" id="{FB7DE537-3F82-459F-B3EB-D369D717E7BC}"/>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4" name="Group 1"/>
        <xdr:cNvGrpSpPr>
          <a:grpSpLocks/>
        </xdr:cNvGrpSpPr>
      </xdr:nvGrpSpPr>
      <xdr:grpSpPr bwMode="auto">
        <a:xfrm>
          <a:off x="3619500" y="104775"/>
          <a:ext cx="0" cy="314325"/>
          <a:chOff x="5362575" y="104775"/>
          <a:chExt cx="0" cy="314325"/>
        </a:xfrm>
      </xdr:grpSpPr>
      <xdr:sp macro="" textlink="">
        <xdr:nvSpPr>
          <xdr:cNvPr id="1085837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0" name="Text Box 3">
            <a:extLst>
              <a:ext uri="{FF2B5EF4-FFF2-40B4-BE49-F238E27FC236}">
                <a16:creationId xmlns:a16="http://schemas.microsoft.com/office/drawing/2014/main" id="{44949934-5409-4CCA-84A6-E612FCD101A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5" name="Group 15"/>
        <xdr:cNvGrpSpPr>
          <a:grpSpLocks/>
        </xdr:cNvGrpSpPr>
      </xdr:nvGrpSpPr>
      <xdr:grpSpPr bwMode="auto">
        <a:xfrm>
          <a:off x="3619500" y="104775"/>
          <a:ext cx="0" cy="314325"/>
          <a:chOff x="5362575" y="104775"/>
          <a:chExt cx="0" cy="314325"/>
        </a:xfrm>
      </xdr:grpSpPr>
      <xdr:sp macro="" textlink="">
        <xdr:nvSpPr>
          <xdr:cNvPr id="1085837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3" name="Text Box 17">
            <a:extLst>
              <a:ext uri="{FF2B5EF4-FFF2-40B4-BE49-F238E27FC236}">
                <a16:creationId xmlns:a16="http://schemas.microsoft.com/office/drawing/2014/main" id="{56F343F3-303B-403A-A704-FD0BDDADB9B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6" name="Group 1"/>
        <xdr:cNvGrpSpPr>
          <a:grpSpLocks/>
        </xdr:cNvGrpSpPr>
      </xdr:nvGrpSpPr>
      <xdr:grpSpPr bwMode="auto">
        <a:xfrm>
          <a:off x="3619500" y="104775"/>
          <a:ext cx="0" cy="314325"/>
          <a:chOff x="5362575" y="104775"/>
          <a:chExt cx="0" cy="314325"/>
        </a:xfrm>
      </xdr:grpSpPr>
      <xdr:sp macro="" textlink="">
        <xdr:nvSpPr>
          <xdr:cNvPr id="1085837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6" name="Text Box 3">
            <a:extLst>
              <a:ext uri="{FF2B5EF4-FFF2-40B4-BE49-F238E27FC236}">
                <a16:creationId xmlns:a16="http://schemas.microsoft.com/office/drawing/2014/main" id="{0AAA99E1-1CCD-4DF4-952B-154FED3827E4}"/>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7" name="Group 15"/>
        <xdr:cNvGrpSpPr>
          <a:grpSpLocks/>
        </xdr:cNvGrpSpPr>
      </xdr:nvGrpSpPr>
      <xdr:grpSpPr bwMode="auto">
        <a:xfrm>
          <a:off x="3619500" y="104775"/>
          <a:ext cx="0" cy="314325"/>
          <a:chOff x="5362575" y="104775"/>
          <a:chExt cx="0" cy="314325"/>
        </a:xfrm>
      </xdr:grpSpPr>
      <xdr:sp macro="" textlink="">
        <xdr:nvSpPr>
          <xdr:cNvPr id="1085837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9" name="Text Box 17">
            <a:extLst>
              <a:ext uri="{FF2B5EF4-FFF2-40B4-BE49-F238E27FC236}">
                <a16:creationId xmlns:a16="http://schemas.microsoft.com/office/drawing/2014/main" id="{01EFB65D-B264-40CD-B373-EA248079DA6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8" name="Group 1"/>
        <xdr:cNvGrpSpPr>
          <a:grpSpLocks/>
        </xdr:cNvGrpSpPr>
      </xdr:nvGrpSpPr>
      <xdr:grpSpPr bwMode="auto">
        <a:xfrm>
          <a:off x="3619500" y="104775"/>
          <a:ext cx="0" cy="314325"/>
          <a:chOff x="7950200" y="104775"/>
          <a:chExt cx="0" cy="314325"/>
        </a:xfrm>
      </xdr:grpSpPr>
      <xdr:sp macro="" textlink="">
        <xdr:nvSpPr>
          <xdr:cNvPr id="1085836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2" name="Text Box 3">
            <a:extLst>
              <a:ext uri="{FF2B5EF4-FFF2-40B4-BE49-F238E27FC236}">
                <a16:creationId xmlns:a16="http://schemas.microsoft.com/office/drawing/2014/main" id="{80857CDC-906B-44D3-AD8D-A814124CA338}"/>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571500</xdr:colOff>
      <xdr:row>1</xdr:row>
      <xdr:rowOff>85725</xdr:rowOff>
    </xdr:from>
    <xdr:to>
      <xdr:col>1</xdr:col>
      <xdr:colOff>1352550</xdr:colOff>
      <xdr:row>4</xdr:row>
      <xdr:rowOff>200025</xdr:rowOff>
    </xdr:to>
    <xdr:pic>
      <xdr:nvPicPr>
        <xdr:cNvPr id="249196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42875"/>
          <a:ext cx="7810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2491964"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 y="95250"/>
          <a:ext cx="7048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1304925</xdr:colOff>
      <xdr:row>50</xdr:row>
      <xdr:rowOff>57150</xdr:rowOff>
    </xdr:from>
    <xdr:to>
      <xdr:col>14</xdr:col>
      <xdr:colOff>657225</xdr:colOff>
      <xdr:row>65</xdr:row>
      <xdr:rowOff>133350</xdr:rowOff>
    </xdr:to>
    <xdr:graphicFrame macro="">
      <xdr:nvGraphicFramePr>
        <xdr:cNvPr id="2491965"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60393" name="Group 1"/>
        <xdr:cNvGrpSpPr>
          <a:grpSpLocks/>
        </xdr:cNvGrpSpPr>
      </xdr:nvGrpSpPr>
      <xdr:grpSpPr bwMode="auto">
        <a:xfrm>
          <a:off x="3619500" y="104775"/>
          <a:ext cx="0" cy="314325"/>
          <a:chOff x="5362575" y="104775"/>
          <a:chExt cx="0" cy="314325"/>
        </a:xfrm>
      </xdr:grpSpPr>
      <xdr:sp macro="" textlink="">
        <xdr:nvSpPr>
          <xdr:cNvPr id="1086046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FC23A8C5-805E-46CA-82D1-68A97A49CA7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4" name="Group 15"/>
        <xdr:cNvGrpSpPr>
          <a:grpSpLocks/>
        </xdr:cNvGrpSpPr>
      </xdr:nvGrpSpPr>
      <xdr:grpSpPr bwMode="auto">
        <a:xfrm>
          <a:off x="3619500" y="104775"/>
          <a:ext cx="0" cy="314325"/>
          <a:chOff x="5362575" y="104775"/>
          <a:chExt cx="0" cy="314325"/>
        </a:xfrm>
      </xdr:grpSpPr>
      <xdr:sp macro="" textlink="">
        <xdr:nvSpPr>
          <xdr:cNvPr id="1086045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EA131225-951F-4BC5-A196-BE10450A5A6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5" name="Group 1"/>
        <xdr:cNvGrpSpPr>
          <a:grpSpLocks/>
        </xdr:cNvGrpSpPr>
      </xdr:nvGrpSpPr>
      <xdr:grpSpPr bwMode="auto">
        <a:xfrm>
          <a:off x="3619500" y="104775"/>
          <a:ext cx="0" cy="314325"/>
          <a:chOff x="5362575" y="104775"/>
          <a:chExt cx="0" cy="314325"/>
        </a:xfrm>
      </xdr:grpSpPr>
      <xdr:sp macro="" textlink="">
        <xdr:nvSpPr>
          <xdr:cNvPr id="1086045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1AEB76B0-A7F7-4398-A911-C48577338E9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6" name="Group 15"/>
        <xdr:cNvGrpSpPr>
          <a:grpSpLocks/>
        </xdr:cNvGrpSpPr>
      </xdr:nvGrpSpPr>
      <xdr:grpSpPr bwMode="auto">
        <a:xfrm>
          <a:off x="3619500" y="104775"/>
          <a:ext cx="0" cy="314325"/>
          <a:chOff x="5362575" y="104775"/>
          <a:chExt cx="0" cy="314325"/>
        </a:xfrm>
      </xdr:grpSpPr>
      <xdr:sp macro="" textlink="">
        <xdr:nvSpPr>
          <xdr:cNvPr id="1086045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A9AAFB9-5123-433E-BF2F-A8E3FE35261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7" name="Group 1"/>
        <xdr:cNvGrpSpPr>
          <a:grpSpLocks/>
        </xdr:cNvGrpSpPr>
      </xdr:nvGrpSpPr>
      <xdr:grpSpPr bwMode="auto">
        <a:xfrm>
          <a:off x="3619500" y="104775"/>
          <a:ext cx="0" cy="314325"/>
          <a:chOff x="5362575" y="104775"/>
          <a:chExt cx="0" cy="314325"/>
        </a:xfrm>
      </xdr:grpSpPr>
      <xdr:sp macro="" textlink="">
        <xdr:nvSpPr>
          <xdr:cNvPr id="1086045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D299DCA9-D1E7-479A-84FD-AE323159C07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8" name="Group 15"/>
        <xdr:cNvGrpSpPr>
          <a:grpSpLocks/>
        </xdr:cNvGrpSpPr>
      </xdr:nvGrpSpPr>
      <xdr:grpSpPr bwMode="auto">
        <a:xfrm>
          <a:off x="3619500" y="104775"/>
          <a:ext cx="0" cy="314325"/>
          <a:chOff x="5362575" y="104775"/>
          <a:chExt cx="0" cy="314325"/>
        </a:xfrm>
      </xdr:grpSpPr>
      <xdr:sp macro="" textlink="">
        <xdr:nvSpPr>
          <xdr:cNvPr id="1086045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17">
            <a:extLst>
              <a:ext uri="{FF2B5EF4-FFF2-40B4-BE49-F238E27FC236}">
                <a16:creationId xmlns:a16="http://schemas.microsoft.com/office/drawing/2014/main" id="{CB4FD4B7-D045-452C-B1AC-D6A09514B5A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9" name="Group 1"/>
        <xdr:cNvGrpSpPr>
          <a:grpSpLocks/>
        </xdr:cNvGrpSpPr>
      </xdr:nvGrpSpPr>
      <xdr:grpSpPr bwMode="auto">
        <a:xfrm>
          <a:off x="3619500" y="104775"/>
          <a:ext cx="0" cy="314325"/>
          <a:chOff x="5362575" y="104775"/>
          <a:chExt cx="0" cy="314325"/>
        </a:xfrm>
      </xdr:grpSpPr>
      <xdr:sp macro="" textlink="">
        <xdr:nvSpPr>
          <xdr:cNvPr id="1086044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3">
            <a:extLst>
              <a:ext uri="{FF2B5EF4-FFF2-40B4-BE49-F238E27FC236}">
                <a16:creationId xmlns:a16="http://schemas.microsoft.com/office/drawing/2014/main" id="{87D90EE5-2D11-4E82-AB74-E90D26B3B2A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0" name="Group 15"/>
        <xdr:cNvGrpSpPr>
          <a:grpSpLocks/>
        </xdr:cNvGrpSpPr>
      </xdr:nvGrpSpPr>
      <xdr:grpSpPr bwMode="auto">
        <a:xfrm>
          <a:off x="3619500" y="104775"/>
          <a:ext cx="0" cy="314325"/>
          <a:chOff x="5362575" y="104775"/>
          <a:chExt cx="0" cy="314325"/>
        </a:xfrm>
      </xdr:grpSpPr>
      <xdr:sp macro="" textlink="">
        <xdr:nvSpPr>
          <xdr:cNvPr id="1086044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17">
            <a:extLst>
              <a:ext uri="{FF2B5EF4-FFF2-40B4-BE49-F238E27FC236}">
                <a16:creationId xmlns:a16="http://schemas.microsoft.com/office/drawing/2014/main" id="{E77F8097-44F2-41D9-AB60-11FE1BE03D0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447675</xdr:colOff>
      <xdr:row>0</xdr:row>
      <xdr:rowOff>28575</xdr:rowOff>
    </xdr:from>
    <xdr:to>
      <xdr:col>0</xdr:col>
      <xdr:colOff>1295400</xdr:colOff>
      <xdr:row>3</xdr:row>
      <xdr:rowOff>190500</xdr:rowOff>
    </xdr:to>
    <xdr:pic>
      <xdr:nvPicPr>
        <xdr:cNvPr id="10860401"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28575"/>
          <a:ext cx="847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10860402" name="Group 1"/>
        <xdr:cNvGrpSpPr>
          <a:grpSpLocks/>
        </xdr:cNvGrpSpPr>
      </xdr:nvGrpSpPr>
      <xdr:grpSpPr bwMode="auto">
        <a:xfrm>
          <a:off x="3619500" y="104775"/>
          <a:ext cx="0" cy="314325"/>
          <a:chOff x="5362575" y="104775"/>
          <a:chExt cx="0" cy="314325"/>
        </a:xfrm>
      </xdr:grpSpPr>
      <xdr:sp macro="" textlink="">
        <xdr:nvSpPr>
          <xdr:cNvPr id="108604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9" name="Text Box 3">
            <a:extLst>
              <a:ext uri="{FF2B5EF4-FFF2-40B4-BE49-F238E27FC236}">
                <a16:creationId xmlns:a16="http://schemas.microsoft.com/office/drawing/2014/main" id="{9EAE989B-1C0E-4BA2-8F6F-526EB50DB4A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3" name="Group 15"/>
        <xdr:cNvGrpSpPr>
          <a:grpSpLocks/>
        </xdr:cNvGrpSpPr>
      </xdr:nvGrpSpPr>
      <xdr:grpSpPr bwMode="auto">
        <a:xfrm>
          <a:off x="3619500" y="104775"/>
          <a:ext cx="0" cy="314325"/>
          <a:chOff x="5362575" y="104775"/>
          <a:chExt cx="0" cy="314325"/>
        </a:xfrm>
      </xdr:grpSpPr>
      <xdr:sp macro="" textlink="">
        <xdr:nvSpPr>
          <xdr:cNvPr id="1086044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2" name="Text Box 17">
            <a:extLst>
              <a:ext uri="{FF2B5EF4-FFF2-40B4-BE49-F238E27FC236}">
                <a16:creationId xmlns:a16="http://schemas.microsoft.com/office/drawing/2014/main" id="{6B1CA1D9-F00F-466C-A405-A499693D040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4" name="Group 1"/>
        <xdr:cNvGrpSpPr>
          <a:grpSpLocks/>
        </xdr:cNvGrpSpPr>
      </xdr:nvGrpSpPr>
      <xdr:grpSpPr bwMode="auto">
        <a:xfrm>
          <a:off x="3619500" y="104775"/>
          <a:ext cx="0" cy="314325"/>
          <a:chOff x="5362575" y="104775"/>
          <a:chExt cx="0" cy="314325"/>
        </a:xfrm>
      </xdr:grpSpPr>
      <xdr:sp macro="" textlink="">
        <xdr:nvSpPr>
          <xdr:cNvPr id="1086044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3">
            <a:extLst>
              <a:ext uri="{FF2B5EF4-FFF2-40B4-BE49-F238E27FC236}">
                <a16:creationId xmlns:a16="http://schemas.microsoft.com/office/drawing/2014/main" id="{F5D9EC6E-1D9A-4C98-84C6-D3B028FAE2C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5" name="Group 15"/>
        <xdr:cNvGrpSpPr>
          <a:grpSpLocks/>
        </xdr:cNvGrpSpPr>
      </xdr:nvGrpSpPr>
      <xdr:grpSpPr bwMode="auto">
        <a:xfrm>
          <a:off x="3619500" y="104775"/>
          <a:ext cx="0" cy="314325"/>
          <a:chOff x="5362575" y="104775"/>
          <a:chExt cx="0" cy="314325"/>
        </a:xfrm>
      </xdr:grpSpPr>
      <xdr:sp macro="" textlink="">
        <xdr:nvSpPr>
          <xdr:cNvPr id="1086043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 name="Text Box 17">
            <a:extLst>
              <a:ext uri="{FF2B5EF4-FFF2-40B4-BE49-F238E27FC236}">
                <a16:creationId xmlns:a16="http://schemas.microsoft.com/office/drawing/2014/main" id="{DBF3E7E3-3CD8-4FE3-834B-1B7667E4B17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6" name="Group 1"/>
        <xdr:cNvGrpSpPr>
          <a:grpSpLocks/>
        </xdr:cNvGrpSpPr>
      </xdr:nvGrpSpPr>
      <xdr:grpSpPr bwMode="auto">
        <a:xfrm>
          <a:off x="3619500" y="104775"/>
          <a:ext cx="0" cy="314325"/>
          <a:chOff x="7950200" y="104775"/>
          <a:chExt cx="0" cy="314325"/>
        </a:xfrm>
      </xdr:grpSpPr>
      <xdr:sp macro="" textlink="">
        <xdr:nvSpPr>
          <xdr:cNvPr id="1086043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1" name="Text Box 3">
            <a:extLst>
              <a:ext uri="{FF2B5EF4-FFF2-40B4-BE49-F238E27FC236}">
                <a16:creationId xmlns:a16="http://schemas.microsoft.com/office/drawing/2014/main" id="{A3B6020D-9883-47AD-85C3-9129BA4CDB6F}"/>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7" name="Group 1"/>
        <xdr:cNvGrpSpPr>
          <a:grpSpLocks/>
        </xdr:cNvGrpSpPr>
      </xdr:nvGrpSpPr>
      <xdr:grpSpPr bwMode="auto">
        <a:xfrm>
          <a:off x="3619500" y="104775"/>
          <a:ext cx="0" cy="314325"/>
          <a:chOff x="5362575" y="104775"/>
          <a:chExt cx="0" cy="314325"/>
        </a:xfrm>
      </xdr:grpSpPr>
      <xdr:sp macro="" textlink="">
        <xdr:nvSpPr>
          <xdr:cNvPr id="1086043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499F5D0E-5704-43BC-AB70-15D09674454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8" name="Group 15"/>
        <xdr:cNvGrpSpPr>
          <a:grpSpLocks/>
        </xdr:cNvGrpSpPr>
      </xdr:nvGrpSpPr>
      <xdr:grpSpPr bwMode="auto">
        <a:xfrm>
          <a:off x="3619500" y="104775"/>
          <a:ext cx="0" cy="314325"/>
          <a:chOff x="5362575" y="104775"/>
          <a:chExt cx="0" cy="314325"/>
        </a:xfrm>
      </xdr:grpSpPr>
      <xdr:sp macro="" textlink="">
        <xdr:nvSpPr>
          <xdr:cNvPr id="1086043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7" name="Text Box 17">
            <a:extLst>
              <a:ext uri="{FF2B5EF4-FFF2-40B4-BE49-F238E27FC236}">
                <a16:creationId xmlns:a16="http://schemas.microsoft.com/office/drawing/2014/main" id="{3C9D3582-F423-4320-86C6-B099B5EF342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9" name="Group 1"/>
        <xdr:cNvGrpSpPr>
          <a:grpSpLocks/>
        </xdr:cNvGrpSpPr>
      </xdr:nvGrpSpPr>
      <xdr:grpSpPr bwMode="auto">
        <a:xfrm>
          <a:off x="3619500" y="104775"/>
          <a:ext cx="0" cy="314325"/>
          <a:chOff x="5362575" y="104775"/>
          <a:chExt cx="0" cy="314325"/>
        </a:xfrm>
      </xdr:grpSpPr>
      <xdr:sp macro="" textlink="">
        <xdr:nvSpPr>
          <xdr:cNvPr id="1086043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a:extLst>
              <a:ext uri="{FF2B5EF4-FFF2-40B4-BE49-F238E27FC236}">
                <a16:creationId xmlns:a16="http://schemas.microsoft.com/office/drawing/2014/main" id="{44F46D65-E929-416C-A064-04C0C6B6BD5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0" name="Group 15"/>
        <xdr:cNvGrpSpPr>
          <a:grpSpLocks/>
        </xdr:cNvGrpSpPr>
      </xdr:nvGrpSpPr>
      <xdr:grpSpPr bwMode="auto">
        <a:xfrm>
          <a:off x="3619500" y="104775"/>
          <a:ext cx="0" cy="314325"/>
          <a:chOff x="5362575" y="104775"/>
          <a:chExt cx="0" cy="314325"/>
        </a:xfrm>
      </xdr:grpSpPr>
      <xdr:sp macro="" textlink="">
        <xdr:nvSpPr>
          <xdr:cNvPr id="1086042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a:extLst>
              <a:ext uri="{FF2B5EF4-FFF2-40B4-BE49-F238E27FC236}">
                <a16:creationId xmlns:a16="http://schemas.microsoft.com/office/drawing/2014/main" id="{30AC1BB1-C994-437C-8476-FD0391FE8B1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1" name="Group 1"/>
        <xdr:cNvGrpSpPr>
          <a:grpSpLocks/>
        </xdr:cNvGrpSpPr>
      </xdr:nvGrpSpPr>
      <xdr:grpSpPr bwMode="auto">
        <a:xfrm>
          <a:off x="3619500" y="104775"/>
          <a:ext cx="0" cy="314325"/>
          <a:chOff x="7950200" y="104775"/>
          <a:chExt cx="0" cy="314325"/>
        </a:xfrm>
      </xdr:grpSpPr>
      <xdr:sp macro="" textlink="">
        <xdr:nvSpPr>
          <xdr:cNvPr id="1086042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a:extLst>
              <a:ext uri="{FF2B5EF4-FFF2-40B4-BE49-F238E27FC236}">
                <a16:creationId xmlns:a16="http://schemas.microsoft.com/office/drawing/2014/main" id="{DCD70F4D-F8AC-4C1C-A4D9-C094E84990D9}"/>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2" name="Group 1"/>
        <xdr:cNvGrpSpPr>
          <a:grpSpLocks/>
        </xdr:cNvGrpSpPr>
      </xdr:nvGrpSpPr>
      <xdr:grpSpPr bwMode="auto">
        <a:xfrm>
          <a:off x="3619500" y="104775"/>
          <a:ext cx="0" cy="314325"/>
          <a:chOff x="5362575" y="104775"/>
          <a:chExt cx="0" cy="314325"/>
        </a:xfrm>
      </xdr:grpSpPr>
      <xdr:sp macro="" textlink="">
        <xdr:nvSpPr>
          <xdr:cNvPr id="1086042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3">
            <a:extLst>
              <a:ext uri="{FF2B5EF4-FFF2-40B4-BE49-F238E27FC236}">
                <a16:creationId xmlns:a16="http://schemas.microsoft.com/office/drawing/2014/main" id="{8056470F-5B37-452F-BA79-068EEB4A70F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3" name="Group 15"/>
        <xdr:cNvGrpSpPr>
          <a:grpSpLocks/>
        </xdr:cNvGrpSpPr>
      </xdr:nvGrpSpPr>
      <xdr:grpSpPr bwMode="auto">
        <a:xfrm>
          <a:off x="3619500" y="104775"/>
          <a:ext cx="0" cy="314325"/>
          <a:chOff x="5362575" y="104775"/>
          <a:chExt cx="0" cy="314325"/>
        </a:xfrm>
      </xdr:grpSpPr>
      <xdr:sp macro="" textlink="">
        <xdr:nvSpPr>
          <xdr:cNvPr id="1086042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17">
            <a:extLst>
              <a:ext uri="{FF2B5EF4-FFF2-40B4-BE49-F238E27FC236}">
                <a16:creationId xmlns:a16="http://schemas.microsoft.com/office/drawing/2014/main" id="{E12B1B19-5320-4902-B980-31B118CF29F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4" name="Group 1"/>
        <xdr:cNvGrpSpPr>
          <a:grpSpLocks/>
        </xdr:cNvGrpSpPr>
      </xdr:nvGrpSpPr>
      <xdr:grpSpPr bwMode="auto">
        <a:xfrm>
          <a:off x="3619500" y="104775"/>
          <a:ext cx="0" cy="314325"/>
          <a:chOff x="5362575" y="104775"/>
          <a:chExt cx="0" cy="314325"/>
        </a:xfrm>
      </xdr:grpSpPr>
      <xdr:sp macro="" textlink="">
        <xdr:nvSpPr>
          <xdr:cNvPr id="1086042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a:extLst>
              <a:ext uri="{FF2B5EF4-FFF2-40B4-BE49-F238E27FC236}">
                <a16:creationId xmlns:a16="http://schemas.microsoft.com/office/drawing/2014/main" id="{26054607-8016-40DB-A87E-92410484411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5" name="Group 15"/>
        <xdr:cNvGrpSpPr>
          <a:grpSpLocks/>
        </xdr:cNvGrpSpPr>
      </xdr:nvGrpSpPr>
      <xdr:grpSpPr bwMode="auto">
        <a:xfrm>
          <a:off x="3619500" y="104775"/>
          <a:ext cx="0" cy="314325"/>
          <a:chOff x="5362575" y="104775"/>
          <a:chExt cx="0" cy="314325"/>
        </a:xfrm>
      </xdr:grpSpPr>
      <xdr:sp macro="" textlink="">
        <xdr:nvSpPr>
          <xdr:cNvPr id="1086041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a:extLst>
              <a:ext uri="{FF2B5EF4-FFF2-40B4-BE49-F238E27FC236}">
                <a16:creationId xmlns:a16="http://schemas.microsoft.com/office/drawing/2014/main" id="{237A78BF-8531-4D68-92F7-3D42A439B7C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6" name="Group 1"/>
        <xdr:cNvGrpSpPr>
          <a:grpSpLocks/>
        </xdr:cNvGrpSpPr>
      </xdr:nvGrpSpPr>
      <xdr:grpSpPr bwMode="auto">
        <a:xfrm>
          <a:off x="3619500" y="104775"/>
          <a:ext cx="0" cy="314325"/>
          <a:chOff x="7950200" y="104775"/>
          <a:chExt cx="0" cy="314325"/>
        </a:xfrm>
      </xdr:grpSpPr>
      <xdr:sp macro="" textlink="">
        <xdr:nvSpPr>
          <xdr:cNvPr id="1086041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a:extLst>
              <a:ext uri="{FF2B5EF4-FFF2-40B4-BE49-F238E27FC236}">
                <a16:creationId xmlns:a16="http://schemas.microsoft.com/office/drawing/2014/main" id="{DF1056FD-05F0-4AE6-916D-22263F3A8D0C}"/>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590550</xdr:colOff>
      <xdr:row>1</xdr:row>
      <xdr:rowOff>38100</xdr:rowOff>
    </xdr:from>
    <xdr:to>
      <xdr:col>1</xdr:col>
      <xdr:colOff>1304925</xdr:colOff>
      <xdr:row>4</xdr:row>
      <xdr:rowOff>161925</xdr:rowOff>
    </xdr:to>
    <xdr:pic>
      <xdr:nvPicPr>
        <xdr:cNvPr id="3559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66675"/>
          <a:ext cx="714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35594"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 y="666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51</xdr:row>
      <xdr:rowOff>9525</xdr:rowOff>
    </xdr:from>
    <xdr:to>
      <xdr:col>15</xdr:col>
      <xdr:colOff>219075</xdr:colOff>
      <xdr:row>66</xdr:row>
      <xdr:rowOff>104775</xdr:rowOff>
    </xdr:to>
    <xdr:graphicFrame macro="">
      <xdr:nvGraphicFramePr>
        <xdr:cNvPr id="35595"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andraca\OneDrive%20-%20SUPERINTENDENCIA%20DE%20SOCIEDADES\Downloads\Indicadores_AtencionCiudadano_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upersociedades365-my.sharepoint.com/Users/meryangelicamantilla/Downloads/file:/intranet/DSS/Users/DianaGM/Desktop/Indicadores%20investigaciones%20con%20oportunida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ubenmp\Downloads\Ind_InvAdministrativas_2022%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ma Posesion "/>
      <sheetName val="Registro Toma Poses "/>
      <sheetName val="Oport Termin Proc"/>
      <sheetName val="Regis Opor Term Pro"/>
      <sheetName val="CumplimientoMultas"/>
      <sheetName val="Reg_CumplimientoMultas"/>
      <sheetName val="EficaciaNotificacion"/>
      <sheetName val="Reg_EficaciaNotificacion"/>
      <sheetName val="SatisfaccionCliente"/>
      <sheetName val="Reg_SatisfaccionCliente"/>
      <sheetName val="ReclamosySugerencias"/>
      <sheetName val="Reg_ReclamosySug"/>
      <sheetName val="Peticiones"/>
      <sheetName val="Reg_Peticione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8">
          <cell r="F48" t="str">
            <v>MAR</v>
          </cell>
          <cell r="I48" t="str">
            <v>JUN</v>
          </cell>
          <cell r="L48" t="str">
            <v>SEP</v>
          </cell>
          <cell r="O48" t="str">
            <v>DIC</v>
          </cell>
          <cell r="P48" t="str">
            <v>PROMEDIO</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es atendidas AEC"/>
      <sheetName val="Registro solicitudes AEC"/>
      <sheetName val="Solicitudes atendidas"/>
      <sheetName val="Registro solicitudes atendidas"/>
      <sheetName val="Otras solicitudes atendidas "/>
      <sheetName val="Registro otras solicitudes "/>
      <sheetName val="Resoluciónes de confirmación"/>
      <sheetName val="Registro resoluciones"/>
      <sheetName val="conglomerados eficacia "/>
      <sheetName val="Registro 3"/>
      <sheetName val="conglomerados eficacia 4"/>
      <sheetName val="Registro 4"/>
    </sheetNames>
    <sheetDataSet>
      <sheetData sheetId="0"/>
      <sheetData sheetId="1"/>
      <sheetData sheetId="2"/>
      <sheetData sheetId="3"/>
      <sheetData sheetId="4"/>
      <sheetData sheetId="5"/>
      <sheetData sheetId="6"/>
      <sheetData sheetId="7"/>
      <sheetData sheetId="8"/>
      <sheetData sheetId="9"/>
      <sheetData sheetId="10">
        <row r="14">
          <cell r="C14" t="str">
            <v>Radicaciones enrutadas y tramitadas</v>
          </cell>
        </row>
      </sheetData>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esAtendidas"/>
      <sheetName val="RegistroSolicitudesAtendidas"/>
      <sheetName val="DerechosPeticion"/>
      <sheetName val="RegistroDerechos"/>
      <sheetName val="Recursos"/>
      <sheetName val="RegistroRecursos"/>
      <sheetName val="Captación"/>
      <sheetName val="RegistroCaptacion"/>
      <sheetName val="ConglomeradosInvTerminad "/>
      <sheetName val="RegistroConglom"/>
      <sheetName val="RadicacionesEnrutadas"/>
      <sheetName val="RegistroEnrutadas"/>
      <sheetName val="RadicacionesSAPAC"/>
      <sheetName val="RegistroSAPAC"/>
      <sheetName val="InvSobornoTransnacional "/>
      <sheetName val="RegistroSobor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0">
          <cell r="B40" t="str">
            <v>No. de acciones en las diferentes etapas de Investigaciones por soborno transnacional gestionadas en el periodo evaluado</v>
          </cell>
        </row>
        <row r="41">
          <cell r="B41" t="str">
            <v>Acciones programadas en las diferentes etapas de Investigaciones por soborno transnacional durante el periodo evaluado</v>
          </cell>
        </row>
      </sheetData>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hyperlink" Target="mailto:Post@l" TargetMode="External"/><Relationship Id="rId1" Type="http://schemas.openxmlformats.org/officeDocument/2006/relationships/hyperlink" Target="mailto:Post@l"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7030A0"/>
  </sheetPr>
  <dimension ref="A1:S172"/>
  <sheetViews>
    <sheetView topLeftCell="A64" zoomScaleNormal="100" workbookViewId="0">
      <selection activeCell="C70" sqref="C70:P70"/>
    </sheetView>
  </sheetViews>
  <sheetFormatPr baseColWidth="10" defaultColWidth="9.140625" defaultRowHeight="12.75" x14ac:dyDescent="0.2"/>
  <cols>
    <col min="1" max="1" width="0.7109375" style="48" customWidth="1"/>
    <col min="2" max="2" width="32.7109375" style="48" customWidth="1"/>
    <col min="3" max="3" width="16.85546875" style="48" customWidth="1"/>
    <col min="4" max="4" width="5" style="48" bestFit="1" customWidth="1"/>
    <col min="5" max="5" width="4.7109375" style="48" bestFit="1" customWidth="1"/>
    <col min="6" max="6" width="8" style="48" customWidth="1"/>
    <col min="7" max="7" width="5.42578125" style="48" bestFit="1" customWidth="1"/>
    <col min="8" max="8" width="5.140625" style="48" bestFit="1" customWidth="1"/>
    <col min="9" max="9" width="7.42578125" style="48" customWidth="1"/>
    <col min="10" max="10" width="5.42578125" style="48" customWidth="1"/>
    <col min="11" max="11" width="6.42578125" style="48" bestFit="1" customWidth="1"/>
    <col min="12" max="12" width="8.140625" style="48" customWidth="1"/>
    <col min="13" max="13" width="8.42578125" style="48" customWidth="1"/>
    <col min="14" max="14" width="6.42578125" style="48" customWidth="1"/>
    <col min="15" max="15" width="9.28515625" style="48" customWidth="1"/>
    <col min="16" max="16" width="16.42578125" style="48" customWidth="1"/>
    <col min="17" max="18" width="11.7109375" style="48" customWidth="1"/>
    <col min="19" max="19" width="11.42578125" style="48" hidden="1" customWidth="1"/>
    <col min="20" max="16384" width="9.140625" style="48"/>
  </cols>
  <sheetData>
    <row r="1" spans="1:19" ht="5.25" customHeight="1" thickBot="1" x14ac:dyDescent="0.25"/>
    <row r="2" spans="1:19" ht="16.5" customHeight="1" x14ac:dyDescent="0.2">
      <c r="B2" s="253"/>
      <c r="C2" s="256" t="s">
        <v>58</v>
      </c>
      <c r="D2" s="257"/>
      <c r="E2" s="257"/>
      <c r="F2" s="257"/>
      <c r="G2" s="257"/>
      <c r="H2" s="257"/>
      <c r="I2" s="257"/>
      <c r="J2" s="257"/>
      <c r="K2" s="257"/>
      <c r="L2" s="257"/>
      <c r="M2" s="258"/>
      <c r="N2" s="259" t="s">
        <v>137</v>
      </c>
      <c r="O2" s="260"/>
      <c r="P2" s="261"/>
      <c r="S2" s="79">
        <v>0.8</v>
      </c>
    </row>
    <row r="3" spans="1:19" ht="15.75" customHeight="1" x14ac:dyDescent="0.2">
      <c r="B3" s="254"/>
      <c r="C3" s="262" t="s">
        <v>60</v>
      </c>
      <c r="D3" s="263"/>
      <c r="E3" s="263"/>
      <c r="F3" s="263"/>
      <c r="G3" s="263"/>
      <c r="H3" s="263"/>
      <c r="I3" s="263"/>
      <c r="J3" s="263"/>
      <c r="K3" s="263"/>
      <c r="L3" s="263"/>
      <c r="M3" s="264"/>
      <c r="N3" s="265" t="s">
        <v>173</v>
      </c>
      <c r="O3" s="266"/>
      <c r="P3" s="267"/>
      <c r="S3" s="79">
        <v>0.79999900000000002</v>
      </c>
    </row>
    <row r="4" spans="1:19" ht="15.75" customHeight="1" x14ac:dyDescent="0.2">
      <c r="B4" s="254"/>
      <c r="C4" s="262" t="s">
        <v>61</v>
      </c>
      <c r="D4" s="263"/>
      <c r="E4" s="263"/>
      <c r="F4" s="263"/>
      <c r="G4" s="263"/>
      <c r="H4" s="263"/>
      <c r="I4" s="263"/>
      <c r="J4" s="263"/>
      <c r="K4" s="263"/>
      <c r="L4" s="263"/>
      <c r="M4" s="264"/>
      <c r="N4" s="265" t="s">
        <v>174</v>
      </c>
      <c r="O4" s="266"/>
      <c r="P4" s="267"/>
      <c r="S4" s="79">
        <v>0.71</v>
      </c>
    </row>
    <row r="5" spans="1:19" ht="16.5" customHeight="1" thickBot="1" x14ac:dyDescent="0.25">
      <c r="B5" s="255"/>
      <c r="C5" s="268" t="s">
        <v>62</v>
      </c>
      <c r="D5" s="269"/>
      <c r="E5" s="269"/>
      <c r="F5" s="269"/>
      <c r="G5" s="269"/>
      <c r="H5" s="269"/>
      <c r="I5" s="269"/>
      <c r="J5" s="269"/>
      <c r="K5" s="269"/>
      <c r="L5" s="269"/>
      <c r="M5" s="270"/>
      <c r="N5" s="271" t="s">
        <v>63</v>
      </c>
      <c r="O5" s="272"/>
      <c r="P5" s="273"/>
      <c r="S5" s="79">
        <v>0.70999999000000003</v>
      </c>
    </row>
    <row r="6" spans="1:19" ht="4.5" customHeight="1" thickBot="1" x14ac:dyDescent="0.25"/>
    <row r="7" spans="1:19" ht="12.75" customHeight="1" x14ac:dyDescent="0.2">
      <c r="A7" s="49"/>
      <c r="B7" s="235" t="s">
        <v>66</v>
      </c>
      <c r="C7" s="236"/>
      <c r="D7" s="236"/>
      <c r="E7" s="236"/>
      <c r="F7" s="236"/>
      <c r="G7" s="236"/>
      <c r="H7" s="236"/>
      <c r="I7" s="236"/>
      <c r="J7" s="236"/>
      <c r="K7" s="236"/>
      <c r="L7" s="236"/>
      <c r="M7" s="236"/>
      <c r="N7" s="236"/>
      <c r="O7" s="236"/>
      <c r="P7" s="237"/>
      <c r="Q7" s="49"/>
    </row>
    <row r="8" spans="1:19" ht="13.5" customHeight="1" thickBot="1" x14ac:dyDescent="0.25">
      <c r="A8" s="49"/>
      <c r="B8" s="238"/>
      <c r="C8" s="239"/>
      <c r="D8" s="239"/>
      <c r="E8" s="239"/>
      <c r="F8" s="239"/>
      <c r="G8" s="239"/>
      <c r="H8" s="239"/>
      <c r="I8" s="239"/>
      <c r="J8" s="239"/>
      <c r="K8" s="239"/>
      <c r="L8" s="239"/>
      <c r="M8" s="239"/>
      <c r="N8" s="239"/>
      <c r="O8" s="239"/>
      <c r="P8" s="240"/>
      <c r="Q8" s="49"/>
    </row>
    <row r="9" spans="1:19" ht="2.25" customHeight="1" thickBot="1" x14ac:dyDescent="0.25">
      <c r="A9" s="49"/>
      <c r="B9" s="241"/>
      <c r="C9" s="241"/>
      <c r="D9" s="241"/>
      <c r="E9" s="241"/>
      <c r="F9" s="241"/>
      <c r="G9" s="241"/>
      <c r="H9" s="241"/>
      <c r="I9" s="241"/>
      <c r="J9" s="241"/>
      <c r="K9" s="241"/>
      <c r="L9" s="241"/>
      <c r="M9" s="241"/>
      <c r="N9" s="241"/>
      <c r="O9" s="241"/>
      <c r="P9" s="241"/>
      <c r="Q9" s="49"/>
    </row>
    <row r="10" spans="1:19" ht="26.25" customHeight="1" thickBot="1" x14ac:dyDescent="0.25">
      <c r="A10" s="49"/>
      <c r="B10" s="50" t="s">
        <v>76</v>
      </c>
      <c r="C10" s="242">
        <v>2023</v>
      </c>
      <c r="D10" s="243"/>
      <c r="E10" s="243"/>
      <c r="F10" s="243"/>
      <c r="G10" s="243"/>
      <c r="H10" s="243"/>
      <c r="I10" s="244"/>
      <c r="J10" s="245" t="s">
        <v>1</v>
      </c>
      <c r="K10" s="246"/>
      <c r="L10" s="246"/>
      <c r="M10" s="246"/>
      <c r="N10" s="247" t="s">
        <v>175</v>
      </c>
      <c r="O10" s="248"/>
      <c r="P10" s="249"/>
      <c r="Q10" s="49"/>
    </row>
    <row r="11" spans="1:19" ht="3.95" customHeight="1" thickBot="1" x14ac:dyDescent="0.25">
      <c r="A11" s="49"/>
      <c r="B11" s="250"/>
      <c r="C11" s="251"/>
      <c r="D11" s="251"/>
      <c r="E11" s="251"/>
      <c r="F11" s="251"/>
      <c r="G11" s="251"/>
      <c r="H11" s="251"/>
      <c r="I11" s="251"/>
      <c r="J11" s="251"/>
      <c r="K11" s="251"/>
      <c r="L11" s="251"/>
      <c r="M11" s="251"/>
      <c r="N11" s="251"/>
      <c r="O11" s="251"/>
      <c r="P11" s="252"/>
      <c r="Q11" s="49"/>
    </row>
    <row r="12" spans="1:19" ht="13.5" thickBot="1" x14ac:dyDescent="0.25">
      <c r="A12" s="49"/>
      <c r="B12" s="51" t="s">
        <v>0</v>
      </c>
      <c r="C12" s="299" t="s">
        <v>56</v>
      </c>
      <c r="D12" s="299"/>
      <c r="E12" s="299"/>
      <c r="F12" s="299"/>
      <c r="G12" s="299"/>
      <c r="H12" s="299"/>
      <c r="I12" s="299"/>
      <c r="J12" s="299"/>
      <c r="K12" s="299"/>
      <c r="L12" s="299"/>
      <c r="M12" s="299"/>
      <c r="N12" s="299"/>
      <c r="O12" s="299"/>
      <c r="P12" s="300"/>
      <c r="Q12" s="49"/>
    </row>
    <row r="13" spans="1:19" ht="3.95" customHeight="1" thickBot="1" x14ac:dyDescent="0.25">
      <c r="A13" s="49"/>
      <c r="B13" s="301"/>
      <c r="C13" s="302"/>
      <c r="D13" s="302"/>
      <c r="E13" s="302"/>
      <c r="F13" s="302"/>
      <c r="G13" s="302"/>
      <c r="H13" s="302"/>
      <c r="I13" s="302"/>
      <c r="J13" s="302"/>
      <c r="K13" s="302"/>
      <c r="L13" s="302"/>
      <c r="M13" s="302"/>
      <c r="N13" s="302"/>
      <c r="O13" s="302"/>
      <c r="P13" s="303"/>
      <c r="Q13" s="49"/>
    </row>
    <row r="14" spans="1:19" ht="18" customHeight="1" thickBot="1" x14ac:dyDescent="0.25">
      <c r="A14" s="49"/>
      <c r="B14" s="51" t="s">
        <v>6</v>
      </c>
      <c r="C14" s="304" t="s">
        <v>134</v>
      </c>
      <c r="D14" s="305"/>
      <c r="E14" s="305"/>
      <c r="F14" s="305"/>
      <c r="G14" s="305"/>
      <c r="H14" s="305"/>
      <c r="I14" s="305"/>
      <c r="J14" s="305"/>
      <c r="K14" s="305"/>
      <c r="L14" s="305"/>
      <c r="M14" s="305"/>
      <c r="N14" s="305"/>
      <c r="O14" s="305"/>
      <c r="P14" s="306"/>
      <c r="Q14" s="49"/>
    </row>
    <row r="15" spans="1:19" ht="3.95" customHeight="1" thickBot="1" x14ac:dyDescent="0.25">
      <c r="A15" s="49"/>
      <c r="B15" s="274"/>
      <c r="C15" s="275"/>
      <c r="D15" s="275"/>
      <c r="E15" s="275"/>
      <c r="F15" s="275"/>
      <c r="G15" s="275"/>
      <c r="H15" s="275"/>
      <c r="I15" s="275"/>
      <c r="J15" s="275"/>
      <c r="K15" s="275"/>
      <c r="L15" s="275"/>
      <c r="M15" s="275"/>
      <c r="N15" s="275"/>
      <c r="O15" s="275"/>
      <c r="P15" s="276"/>
      <c r="Q15" s="49"/>
    </row>
    <row r="16" spans="1:19" ht="13.5" customHeight="1" thickBot="1" x14ac:dyDescent="0.25">
      <c r="A16" s="49"/>
      <c r="B16" s="51" t="s">
        <v>36</v>
      </c>
      <c r="C16" s="307" t="s">
        <v>135</v>
      </c>
      <c r="D16" s="308"/>
      <c r="E16" s="308"/>
      <c r="F16" s="308"/>
      <c r="G16" s="308"/>
      <c r="H16" s="308"/>
      <c r="I16" s="308"/>
      <c r="J16" s="308"/>
      <c r="K16" s="308"/>
      <c r="L16" s="308"/>
      <c r="M16" s="308"/>
      <c r="N16" s="308"/>
      <c r="O16" s="308"/>
      <c r="P16" s="309"/>
      <c r="Q16" s="49"/>
    </row>
    <row r="17" spans="1:17" ht="3.95" customHeight="1" thickBot="1" x14ac:dyDescent="0.25">
      <c r="A17" s="49"/>
      <c r="B17" s="274"/>
      <c r="C17" s="275"/>
      <c r="D17" s="275"/>
      <c r="E17" s="275"/>
      <c r="F17" s="275"/>
      <c r="G17" s="275"/>
      <c r="H17" s="275"/>
      <c r="I17" s="275"/>
      <c r="J17" s="275"/>
      <c r="K17" s="275"/>
      <c r="L17" s="275"/>
      <c r="M17" s="275"/>
      <c r="N17" s="275"/>
      <c r="O17" s="275"/>
      <c r="P17" s="276"/>
      <c r="Q17" s="49"/>
    </row>
    <row r="18" spans="1:17" ht="26.25" customHeight="1" thickBot="1" x14ac:dyDescent="0.25">
      <c r="A18" s="49"/>
      <c r="B18" s="51" t="s">
        <v>23</v>
      </c>
      <c r="C18" s="277" t="s">
        <v>250</v>
      </c>
      <c r="D18" s="278"/>
      <c r="E18" s="278"/>
      <c r="F18" s="278"/>
      <c r="G18" s="278"/>
      <c r="H18" s="278"/>
      <c r="I18" s="278"/>
      <c r="J18" s="278"/>
      <c r="K18" s="278"/>
      <c r="L18" s="278"/>
      <c r="M18" s="278"/>
      <c r="N18" s="278"/>
      <c r="O18" s="278"/>
      <c r="P18" s="279"/>
      <c r="Q18" s="49"/>
    </row>
    <row r="19" spans="1:17" ht="3.95" customHeight="1" thickBot="1" x14ac:dyDescent="0.25">
      <c r="A19" s="49"/>
      <c r="B19" s="280"/>
      <c r="C19" s="280"/>
      <c r="D19" s="280"/>
      <c r="E19" s="280"/>
      <c r="F19" s="280"/>
      <c r="G19" s="280"/>
      <c r="H19" s="280"/>
      <c r="I19" s="280"/>
      <c r="J19" s="280"/>
      <c r="K19" s="280"/>
      <c r="L19" s="280"/>
      <c r="M19" s="280"/>
      <c r="N19" s="280"/>
      <c r="O19" s="280"/>
      <c r="P19" s="280"/>
      <c r="Q19" s="49"/>
    </row>
    <row r="20" spans="1:17" ht="17.25" customHeight="1" thickBot="1" x14ac:dyDescent="0.25">
      <c r="A20" s="49"/>
      <c r="B20" s="281" t="s">
        <v>37</v>
      </c>
      <c r="C20" s="282"/>
      <c r="D20" s="282"/>
      <c r="E20" s="282"/>
      <c r="F20" s="282"/>
      <c r="G20" s="282"/>
      <c r="H20" s="282"/>
      <c r="I20" s="282"/>
      <c r="J20" s="282"/>
      <c r="K20" s="282"/>
      <c r="L20" s="282"/>
      <c r="M20" s="282"/>
      <c r="N20" s="282"/>
      <c r="O20" s="282"/>
      <c r="P20" s="283"/>
      <c r="Q20" s="49"/>
    </row>
    <row r="21" spans="1:17" ht="3.95" customHeight="1" thickBot="1" x14ac:dyDescent="0.25">
      <c r="A21" s="49"/>
      <c r="B21" s="284"/>
      <c r="C21" s="285"/>
      <c r="D21" s="285"/>
      <c r="E21" s="285"/>
      <c r="F21" s="285"/>
      <c r="G21" s="285"/>
      <c r="H21" s="285"/>
      <c r="I21" s="285"/>
      <c r="J21" s="285"/>
      <c r="K21" s="285"/>
      <c r="L21" s="285"/>
      <c r="M21" s="285"/>
      <c r="N21" s="285"/>
      <c r="O21" s="285"/>
      <c r="P21" s="286"/>
      <c r="Q21" s="49"/>
    </row>
    <row r="22" spans="1:17" ht="51" customHeight="1" thickBot="1" x14ac:dyDescent="0.25">
      <c r="A22" s="49"/>
      <c r="B22" s="51" t="s">
        <v>3</v>
      </c>
      <c r="C22" s="287" t="s">
        <v>165</v>
      </c>
      <c r="D22" s="288"/>
      <c r="E22" s="288"/>
      <c r="F22" s="288"/>
      <c r="G22" s="288"/>
      <c r="H22" s="288"/>
      <c r="I22" s="288"/>
      <c r="J22" s="288"/>
      <c r="K22" s="288"/>
      <c r="L22" s="288"/>
      <c r="M22" s="288"/>
      <c r="N22" s="288"/>
      <c r="O22" s="288"/>
      <c r="P22" s="289"/>
      <c r="Q22" s="49"/>
    </row>
    <row r="23" spans="1:17" ht="3.95" customHeight="1" thickBot="1" x14ac:dyDescent="0.25">
      <c r="A23" s="49"/>
      <c r="B23" s="293"/>
      <c r="C23" s="294"/>
      <c r="D23" s="294"/>
      <c r="E23" s="294"/>
      <c r="F23" s="294"/>
      <c r="G23" s="294"/>
      <c r="H23" s="294"/>
      <c r="I23" s="294"/>
      <c r="J23" s="294"/>
      <c r="K23" s="294"/>
      <c r="L23" s="294"/>
      <c r="M23" s="294"/>
      <c r="N23" s="294"/>
      <c r="O23" s="294"/>
      <c r="P23" s="295"/>
      <c r="Q23" s="49"/>
    </row>
    <row r="24" spans="1:17" ht="77.25" customHeight="1" thickBot="1" x14ac:dyDescent="0.25">
      <c r="A24" s="49"/>
      <c r="B24" s="51" t="s">
        <v>24</v>
      </c>
      <c r="C24" s="310" t="s">
        <v>258</v>
      </c>
      <c r="D24" s="311"/>
      <c r="E24" s="311"/>
      <c r="F24" s="311"/>
      <c r="G24" s="311"/>
      <c r="H24" s="311"/>
      <c r="I24" s="311"/>
      <c r="J24" s="311"/>
      <c r="K24" s="311"/>
      <c r="L24" s="311"/>
      <c r="M24" s="311"/>
      <c r="N24" s="311"/>
      <c r="O24" s="311"/>
      <c r="P24" s="312"/>
      <c r="Q24" s="49"/>
    </row>
    <row r="25" spans="1:17" ht="3.95" customHeight="1" thickBot="1" x14ac:dyDescent="0.25">
      <c r="A25" s="49"/>
      <c r="B25" s="313" t="s">
        <v>205</v>
      </c>
      <c r="C25" s="314"/>
      <c r="D25" s="314"/>
      <c r="E25" s="314"/>
      <c r="F25" s="314"/>
      <c r="G25" s="314"/>
      <c r="H25" s="314"/>
      <c r="I25" s="314"/>
      <c r="J25" s="314"/>
      <c r="K25" s="314"/>
      <c r="L25" s="314"/>
      <c r="M25" s="314"/>
      <c r="N25" s="314"/>
      <c r="O25" s="314"/>
      <c r="P25" s="315"/>
      <c r="Q25" s="49"/>
    </row>
    <row r="26" spans="1:17" ht="13.5" customHeight="1" thickBot="1" x14ac:dyDescent="0.25">
      <c r="A26" s="49"/>
      <c r="B26" s="52" t="s">
        <v>2</v>
      </c>
      <c r="C26" s="316">
        <v>0.8</v>
      </c>
      <c r="D26" s="317"/>
      <c r="E26" s="317"/>
      <c r="F26" s="317"/>
      <c r="G26" s="317"/>
      <c r="H26" s="317"/>
      <c r="I26" s="317"/>
      <c r="J26" s="317"/>
      <c r="K26" s="317"/>
      <c r="L26" s="317"/>
      <c r="M26" s="317"/>
      <c r="N26" s="317"/>
      <c r="O26" s="317"/>
      <c r="P26" s="318"/>
      <c r="Q26" s="49"/>
    </row>
    <row r="27" spans="1:17" ht="3.95" customHeight="1" thickBot="1" x14ac:dyDescent="0.25">
      <c r="A27" s="49"/>
      <c r="B27" s="319"/>
      <c r="C27" s="320"/>
      <c r="D27" s="320"/>
      <c r="E27" s="320"/>
      <c r="F27" s="320"/>
      <c r="G27" s="320"/>
      <c r="H27" s="320"/>
      <c r="I27" s="320"/>
      <c r="J27" s="320"/>
      <c r="K27" s="320"/>
      <c r="L27" s="320"/>
      <c r="M27" s="320"/>
      <c r="N27" s="320"/>
      <c r="O27" s="320"/>
      <c r="P27" s="321"/>
      <c r="Q27" s="49"/>
    </row>
    <row r="28" spans="1:17" ht="18.75" customHeight="1" thickBot="1" x14ac:dyDescent="0.25">
      <c r="A28" s="49"/>
      <c r="B28" s="52" t="s">
        <v>25</v>
      </c>
      <c r="C28" s="153" t="s">
        <v>26</v>
      </c>
      <c r="D28" s="322" t="s">
        <v>228</v>
      </c>
      <c r="E28" s="317"/>
      <c r="F28" s="317"/>
      <c r="G28" s="318"/>
      <c r="H28" s="323" t="s">
        <v>27</v>
      </c>
      <c r="I28" s="323"/>
      <c r="J28" s="323"/>
      <c r="K28" s="322" t="s">
        <v>229</v>
      </c>
      <c r="L28" s="317"/>
      <c r="M28" s="318"/>
      <c r="N28" s="324" t="s">
        <v>28</v>
      </c>
      <c r="O28" s="325"/>
      <c r="P28" s="94" t="s">
        <v>227</v>
      </c>
      <c r="Q28" s="49"/>
    </row>
    <row r="29" spans="1:17" ht="3.95" customHeight="1" thickBot="1" x14ac:dyDescent="0.25">
      <c r="A29" s="49"/>
      <c r="B29" s="326"/>
      <c r="C29" s="327"/>
      <c r="D29" s="327"/>
      <c r="E29" s="327"/>
      <c r="F29" s="327"/>
      <c r="G29" s="327"/>
      <c r="H29" s="327"/>
      <c r="I29" s="327"/>
      <c r="J29" s="327"/>
      <c r="K29" s="327"/>
      <c r="L29" s="327"/>
      <c r="M29" s="327"/>
      <c r="N29" s="327"/>
      <c r="O29" s="327"/>
      <c r="P29" s="328"/>
      <c r="Q29" s="49"/>
    </row>
    <row r="30" spans="1:17" ht="13.5" thickBot="1" x14ac:dyDescent="0.25">
      <c r="A30" s="49"/>
      <c r="B30" s="53" t="s">
        <v>7</v>
      </c>
      <c r="C30" s="290" t="s">
        <v>125</v>
      </c>
      <c r="D30" s="291"/>
      <c r="E30" s="291"/>
      <c r="F30" s="291"/>
      <c r="G30" s="291"/>
      <c r="H30" s="291"/>
      <c r="I30" s="291"/>
      <c r="J30" s="291"/>
      <c r="K30" s="291"/>
      <c r="L30" s="291"/>
      <c r="M30" s="291"/>
      <c r="N30" s="291"/>
      <c r="O30" s="291"/>
      <c r="P30" s="292"/>
      <c r="Q30" s="49"/>
    </row>
    <row r="31" spans="1:17" ht="3.95" customHeight="1" thickBot="1" x14ac:dyDescent="0.25">
      <c r="A31" s="49"/>
      <c r="B31" s="293"/>
      <c r="C31" s="294"/>
      <c r="D31" s="294"/>
      <c r="E31" s="294"/>
      <c r="F31" s="294"/>
      <c r="G31" s="294"/>
      <c r="H31" s="294"/>
      <c r="I31" s="294"/>
      <c r="J31" s="294"/>
      <c r="K31" s="294"/>
      <c r="L31" s="294"/>
      <c r="M31" s="294"/>
      <c r="N31" s="294"/>
      <c r="O31" s="294"/>
      <c r="P31" s="295"/>
      <c r="Q31" s="49"/>
    </row>
    <row r="32" spans="1:17" ht="13.5" thickBot="1" x14ac:dyDescent="0.25">
      <c r="A32" s="49"/>
      <c r="B32" s="53" t="s">
        <v>4</v>
      </c>
      <c r="C32" s="296" t="s">
        <v>72</v>
      </c>
      <c r="D32" s="297"/>
      <c r="E32" s="297"/>
      <c r="F32" s="297"/>
      <c r="G32" s="297"/>
      <c r="H32" s="297"/>
      <c r="I32" s="297"/>
      <c r="J32" s="297"/>
      <c r="K32" s="297"/>
      <c r="L32" s="297"/>
      <c r="M32" s="297"/>
      <c r="N32" s="297"/>
      <c r="O32" s="297"/>
      <c r="P32" s="298"/>
      <c r="Q32" s="49"/>
    </row>
    <row r="33" spans="1:19" ht="3.95" customHeight="1" thickBot="1" x14ac:dyDescent="0.25">
      <c r="A33" s="49"/>
      <c r="B33" s="293"/>
      <c r="C33" s="294"/>
      <c r="D33" s="294"/>
      <c r="E33" s="294"/>
      <c r="F33" s="294"/>
      <c r="G33" s="294"/>
      <c r="H33" s="294"/>
      <c r="I33" s="294"/>
      <c r="J33" s="294"/>
      <c r="K33" s="294"/>
      <c r="L33" s="294"/>
      <c r="M33" s="294"/>
      <c r="N33" s="294"/>
      <c r="O33" s="294"/>
      <c r="P33" s="295"/>
      <c r="Q33" s="49"/>
    </row>
    <row r="34" spans="1:19" s="80" customFormat="1" ht="18" customHeight="1" thickBot="1" x14ac:dyDescent="0.25">
      <c r="A34" s="54"/>
      <c r="B34" s="51" t="s">
        <v>35</v>
      </c>
      <c r="C34" s="290" t="s">
        <v>72</v>
      </c>
      <c r="D34" s="291"/>
      <c r="E34" s="291"/>
      <c r="F34" s="291"/>
      <c r="G34" s="291"/>
      <c r="H34" s="291"/>
      <c r="I34" s="291"/>
      <c r="J34" s="291"/>
      <c r="K34" s="291"/>
      <c r="L34" s="291"/>
      <c r="M34" s="291"/>
      <c r="N34" s="291"/>
      <c r="O34" s="291"/>
      <c r="P34" s="292"/>
      <c r="Q34" s="54"/>
      <c r="S34" s="48"/>
    </row>
    <row r="35" spans="1:19" ht="3.95" customHeight="1" thickBot="1" x14ac:dyDescent="0.25">
      <c r="A35" s="49"/>
      <c r="B35" s="301"/>
      <c r="C35" s="302"/>
      <c r="D35" s="302"/>
      <c r="E35" s="302"/>
      <c r="F35" s="302"/>
      <c r="G35" s="302"/>
      <c r="H35" s="302"/>
      <c r="I35" s="302"/>
      <c r="J35" s="302"/>
      <c r="K35" s="302"/>
      <c r="L35" s="302"/>
      <c r="M35" s="302"/>
      <c r="N35" s="302"/>
      <c r="O35" s="302"/>
      <c r="P35" s="303"/>
      <c r="Q35" s="49"/>
    </row>
    <row r="36" spans="1:19" ht="16.5" customHeight="1" thickBot="1" x14ac:dyDescent="0.25">
      <c r="A36" s="49"/>
      <c r="B36" s="53" t="s">
        <v>127</v>
      </c>
      <c r="C36" s="332" t="s">
        <v>71</v>
      </c>
      <c r="D36" s="297"/>
      <c r="E36" s="297"/>
      <c r="F36" s="297"/>
      <c r="G36" s="297"/>
      <c r="H36" s="297"/>
      <c r="I36" s="297"/>
      <c r="J36" s="297"/>
      <c r="K36" s="297"/>
      <c r="L36" s="297"/>
      <c r="M36" s="297"/>
      <c r="N36" s="297"/>
      <c r="O36" s="297"/>
      <c r="P36" s="298"/>
      <c r="Q36" s="49"/>
    </row>
    <row r="37" spans="1:19" ht="3.95" customHeight="1" thickBot="1" x14ac:dyDescent="0.25">
      <c r="A37" s="49"/>
      <c r="B37" s="55"/>
      <c r="C37" s="55"/>
      <c r="D37" s="55"/>
      <c r="E37" s="55"/>
      <c r="F37" s="55"/>
      <c r="G37" s="55"/>
      <c r="H37" s="55"/>
      <c r="I37" s="55"/>
      <c r="J37" s="55"/>
      <c r="K37" s="55"/>
      <c r="L37" s="55"/>
      <c r="M37" s="55"/>
      <c r="N37" s="55"/>
      <c r="O37" s="55"/>
      <c r="P37" s="55"/>
      <c r="Q37" s="49"/>
    </row>
    <row r="38" spans="1:19" ht="18.75" customHeight="1" thickBot="1" x14ac:dyDescent="0.25">
      <c r="A38" s="49"/>
      <c r="B38" s="333" t="s">
        <v>29</v>
      </c>
      <c r="C38" s="334"/>
      <c r="D38" s="334"/>
      <c r="E38" s="334"/>
      <c r="F38" s="334"/>
      <c r="G38" s="334"/>
      <c r="H38" s="334"/>
      <c r="I38" s="334"/>
      <c r="J38" s="334"/>
      <c r="K38" s="334"/>
      <c r="L38" s="334"/>
      <c r="M38" s="334"/>
      <c r="N38" s="334"/>
      <c r="O38" s="335"/>
      <c r="P38" s="336"/>
      <c r="Q38" s="49"/>
    </row>
    <row r="39" spans="1:19" s="80" customFormat="1" ht="18" customHeight="1" x14ac:dyDescent="0.2">
      <c r="A39" s="54"/>
      <c r="B39" s="56" t="s">
        <v>34</v>
      </c>
      <c r="C39" s="337" t="s">
        <v>30</v>
      </c>
      <c r="D39" s="337"/>
      <c r="E39" s="337"/>
      <c r="F39" s="337"/>
      <c r="G39" s="337"/>
      <c r="H39" s="337" t="s">
        <v>7</v>
      </c>
      <c r="I39" s="337"/>
      <c r="J39" s="337"/>
      <c r="K39" s="337"/>
      <c r="L39" s="337"/>
      <c r="M39" s="337" t="s">
        <v>31</v>
      </c>
      <c r="N39" s="337"/>
      <c r="O39" s="337"/>
      <c r="P39" s="338"/>
      <c r="Q39" s="54"/>
      <c r="S39" s="48"/>
    </row>
    <row r="40" spans="1:19" ht="107.25" customHeight="1" x14ac:dyDescent="0.2">
      <c r="A40" s="49"/>
      <c r="B40" s="57" t="s">
        <v>148</v>
      </c>
      <c r="C40" s="330" t="s">
        <v>128</v>
      </c>
      <c r="D40" s="330"/>
      <c r="E40" s="330"/>
      <c r="F40" s="330"/>
      <c r="G40" s="330"/>
      <c r="H40" s="343" t="s">
        <v>121</v>
      </c>
      <c r="I40" s="343"/>
      <c r="J40" s="343"/>
      <c r="K40" s="343"/>
      <c r="L40" s="343"/>
      <c r="M40" s="329" t="s">
        <v>221</v>
      </c>
      <c r="N40" s="330"/>
      <c r="O40" s="330"/>
      <c r="P40" s="331"/>
      <c r="Q40" s="49"/>
    </row>
    <row r="41" spans="1:19" ht="90.75" customHeight="1" x14ac:dyDescent="0.2">
      <c r="A41" s="49"/>
      <c r="B41" s="57" t="s">
        <v>149</v>
      </c>
      <c r="C41" s="330" t="s">
        <v>128</v>
      </c>
      <c r="D41" s="330"/>
      <c r="E41" s="330"/>
      <c r="F41" s="330"/>
      <c r="G41" s="330"/>
      <c r="H41" s="343" t="s">
        <v>121</v>
      </c>
      <c r="I41" s="343"/>
      <c r="J41" s="343"/>
      <c r="K41" s="343"/>
      <c r="L41" s="343"/>
      <c r="M41" s="329" t="s">
        <v>221</v>
      </c>
      <c r="N41" s="330"/>
      <c r="O41" s="330"/>
      <c r="P41" s="331"/>
      <c r="Q41" s="49"/>
    </row>
    <row r="42" spans="1:19" ht="13.5" customHeight="1" thickBot="1" x14ac:dyDescent="0.25">
      <c r="A42" s="49"/>
      <c r="B42" s="58"/>
      <c r="C42" s="341"/>
      <c r="D42" s="341"/>
      <c r="E42" s="341"/>
      <c r="F42" s="341"/>
      <c r="G42" s="341"/>
      <c r="H42" s="341"/>
      <c r="I42" s="341"/>
      <c r="J42" s="341"/>
      <c r="K42" s="341"/>
      <c r="L42" s="341"/>
      <c r="M42" s="341"/>
      <c r="N42" s="341"/>
      <c r="O42" s="341"/>
      <c r="P42" s="342"/>
      <c r="Q42" s="49"/>
    </row>
    <row r="43" spans="1:19" ht="3.95" customHeight="1" thickBot="1" x14ac:dyDescent="0.25">
      <c r="A43" s="49"/>
      <c r="B43" s="59"/>
      <c r="C43" s="59"/>
      <c r="D43" s="59"/>
      <c r="E43" s="59"/>
      <c r="F43" s="59"/>
      <c r="G43" s="59"/>
      <c r="H43" s="59"/>
      <c r="I43" s="59"/>
      <c r="J43" s="59"/>
      <c r="K43" s="59"/>
      <c r="L43" s="59"/>
      <c r="M43" s="59"/>
      <c r="N43" s="59"/>
      <c r="O43" s="59"/>
      <c r="P43" s="59"/>
      <c r="Q43" s="49"/>
    </row>
    <row r="44" spans="1:19" ht="13.5" customHeight="1" thickBot="1" x14ac:dyDescent="0.25">
      <c r="A44" s="49"/>
      <c r="B44" s="281" t="s">
        <v>8</v>
      </c>
      <c r="C44" s="282"/>
      <c r="D44" s="282"/>
      <c r="E44" s="282"/>
      <c r="F44" s="282"/>
      <c r="G44" s="282"/>
      <c r="H44" s="282"/>
      <c r="I44" s="282"/>
      <c r="J44" s="282"/>
      <c r="K44" s="282"/>
      <c r="L44" s="282"/>
      <c r="M44" s="282"/>
      <c r="N44" s="282"/>
      <c r="O44" s="282"/>
      <c r="P44" s="283"/>
      <c r="Q44" s="49"/>
    </row>
    <row r="45" spans="1:19" ht="3.95" customHeight="1" thickBot="1" x14ac:dyDescent="0.25">
      <c r="A45" s="49"/>
      <c r="B45" s="60"/>
      <c r="C45" s="55"/>
      <c r="D45" s="55"/>
      <c r="E45" s="55"/>
      <c r="F45" s="55"/>
      <c r="G45" s="55"/>
      <c r="H45" s="55"/>
      <c r="I45" s="55"/>
      <c r="J45" s="55"/>
      <c r="K45" s="55"/>
      <c r="L45" s="55"/>
      <c r="M45" s="55"/>
      <c r="N45" s="55"/>
      <c r="O45" s="55"/>
      <c r="P45" s="61"/>
      <c r="Q45" s="49"/>
    </row>
    <row r="46" spans="1:19" ht="15" customHeight="1" x14ac:dyDescent="0.2">
      <c r="A46" s="49"/>
      <c r="B46" s="339" t="s">
        <v>32</v>
      </c>
      <c r="C46" s="62" t="s">
        <v>9</v>
      </c>
      <c r="D46" s="63" t="s">
        <v>11</v>
      </c>
      <c r="E46" s="63" t="s">
        <v>12</v>
      </c>
      <c r="F46" s="63" t="s">
        <v>13</v>
      </c>
      <c r="G46" s="63" t="s">
        <v>14</v>
      </c>
      <c r="H46" s="63" t="s">
        <v>15</v>
      </c>
      <c r="I46" s="63" t="s">
        <v>16</v>
      </c>
      <c r="J46" s="63" t="s">
        <v>17</v>
      </c>
      <c r="K46" s="63" t="s">
        <v>18</v>
      </c>
      <c r="L46" s="63" t="s">
        <v>19</v>
      </c>
      <c r="M46" s="63" t="s">
        <v>20</v>
      </c>
      <c r="N46" s="63" t="s">
        <v>21</v>
      </c>
      <c r="O46" s="64" t="s">
        <v>22</v>
      </c>
      <c r="P46" s="65" t="s">
        <v>10</v>
      </c>
      <c r="Q46" s="49"/>
    </row>
    <row r="47" spans="1:19" ht="15" customHeight="1" thickBot="1" x14ac:dyDescent="0.25">
      <c r="A47" s="49"/>
      <c r="B47" s="340"/>
      <c r="C47" s="66" t="s">
        <v>10</v>
      </c>
      <c r="D47" s="67"/>
      <c r="E47" s="67"/>
      <c r="F47" s="152">
        <f>Reg_SolicitudesAt!D10</f>
        <v>1</v>
      </c>
      <c r="G47" s="67"/>
      <c r="H47" s="67"/>
      <c r="I47" s="152">
        <f>Reg_SolicitudesAt!F10</f>
        <v>1</v>
      </c>
      <c r="J47" s="69"/>
      <c r="K47" s="69"/>
      <c r="L47" s="152">
        <f>Reg_SolicitudesAt!H10</f>
        <v>0.99425287356321834</v>
      </c>
      <c r="M47" s="69"/>
      <c r="N47" s="69"/>
      <c r="O47" s="152">
        <f>Reg_SolicitudesAt!J10</f>
        <v>1.0089285714285714</v>
      </c>
      <c r="P47" s="152">
        <f>Reg_SolicitudesAt!L10</f>
        <v>1</v>
      </c>
      <c r="Q47" s="49"/>
    </row>
    <row r="48" spans="1:19" ht="3.95" customHeight="1" thickBot="1" x14ac:dyDescent="0.25">
      <c r="A48" s="49"/>
      <c r="B48" s="81">
        <v>0.9</v>
      </c>
      <c r="C48" s="82"/>
      <c r="D48" s="82"/>
      <c r="E48" s="82"/>
      <c r="F48" s="82">
        <v>0.8</v>
      </c>
      <c r="G48" s="82"/>
      <c r="H48" s="82"/>
      <c r="I48" s="82">
        <v>0.8</v>
      </c>
      <c r="J48" s="82"/>
      <c r="K48" s="82"/>
      <c r="L48" s="82">
        <v>0.8</v>
      </c>
      <c r="M48" s="82"/>
      <c r="N48" s="82"/>
      <c r="O48" s="82">
        <v>0.8</v>
      </c>
      <c r="P48" s="83">
        <v>0.8</v>
      </c>
      <c r="Q48" s="49"/>
    </row>
    <row r="49" spans="1:17" ht="13.5" thickBot="1" x14ac:dyDescent="0.25">
      <c r="A49" s="49"/>
      <c r="B49" s="281" t="s">
        <v>33</v>
      </c>
      <c r="C49" s="282"/>
      <c r="D49" s="282"/>
      <c r="E49" s="282"/>
      <c r="F49" s="282"/>
      <c r="G49" s="282"/>
      <c r="H49" s="282"/>
      <c r="I49" s="282"/>
      <c r="J49" s="282"/>
      <c r="K49" s="282"/>
      <c r="L49" s="282"/>
      <c r="M49" s="282"/>
      <c r="N49" s="282"/>
      <c r="O49" s="282"/>
      <c r="P49" s="283"/>
      <c r="Q49" s="49"/>
    </row>
    <row r="50" spans="1:17" ht="12.75" customHeight="1" x14ac:dyDescent="0.2">
      <c r="A50" s="49"/>
      <c r="B50" s="344"/>
      <c r="C50" s="345"/>
      <c r="D50" s="345"/>
      <c r="E50" s="345"/>
      <c r="F50" s="345"/>
      <c r="G50" s="345"/>
      <c r="H50" s="345"/>
      <c r="I50" s="345"/>
      <c r="J50" s="345"/>
      <c r="K50" s="345"/>
      <c r="L50" s="345"/>
      <c r="M50" s="345"/>
      <c r="N50" s="345"/>
      <c r="O50" s="345"/>
      <c r="P50" s="346"/>
      <c r="Q50" s="49"/>
    </row>
    <row r="51" spans="1:17" ht="12.75" customHeight="1" x14ac:dyDescent="0.2">
      <c r="A51" s="49"/>
      <c r="B51" s="347"/>
      <c r="C51" s="348"/>
      <c r="D51" s="348"/>
      <c r="E51" s="348"/>
      <c r="F51" s="348"/>
      <c r="G51" s="348"/>
      <c r="H51" s="348"/>
      <c r="I51" s="348"/>
      <c r="J51" s="348"/>
      <c r="K51" s="348"/>
      <c r="L51" s="348"/>
      <c r="M51" s="348"/>
      <c r="N51" s="348"/>
      <c r="O51" s="348"/>
      <c r="P51" s="349"/>
      <c r="Q51" s="49"/>
    </row>
    <row r="52" spans="1:17" ht="12.75" customHeight="1" x14ac:dyDescent="0.2">
      <c r="A52" s="49"/>
      <c r="B52" s="347"/>
      <c r="C52" s="348"/>
      <c r="D52" s="348"/>
      <c r="E52" s="348"/>
      <c r="F52" s="348"/>
      <c r="G52" s="348"/>
      <c r="H52" s="348"/>
      <c r="I52" s="348"/>
      <c r="J52" s="348"/>
      <c r="K52" s="348"/>
      <c r="L52" s="348"/>
      <c r="M52" s="348"/>
      <c r="N52" s="348"/>
      <c r="O52" s="348"/>
      <c r="P52" s="349"/>
      <c r="Q52" s="49"/>
    </row>
    <row r="53" spans="1:17" ht="12.75" customHeight="1" x14ac:dyDescent="0.2">
      <c r="A53" s="49"/>
      <c r="B53" s="347"/>
      <c r="C53" s="348"/>
      <c r="D53" s="348"/>
      <c r="E53" s="348"/>
      <c r="F53" s="348"/>
      <c r="G53" s="348"/>
      <c r="H53" s="348"/>
      <c r="I53" s="348"/>
      <c r="J53" s="348"/>
      <c r="K53" s="348"/>
      <c r="L53" s="348"/>
      <c r="M53" s="348"/>
      <c r="N53" s="348"/>
      <c r="O53" s="348"/>
      <c r="P53" s="349"/>
      <c r="Q53" s="49"/>
    </row>
    <row r="54" spans="1:17" ht="12.75" customHeight="1" x14ac:dyDescent="0.2">
      <c r="A54" s="49"/>
      <c r="B54" s="347"/>
      <c r="C54" s="348"/>
      <c r="D54" s="348"/>
      <c r="E54" s="348"/>
      <c r="F54" s="348"/>
      <c r="G54" s="348"/>
      <c r="H54" s="348"/>
      <c r="I54" s="348"/>
      <c r="J54" s="348"/>
      <c r="K54" s="348"/>
      <c r="L54" s="348"/>
      <c r="M54" s="348"/>
      <c r="N54" s="348"/>
      <c r="O54" s="348"/>
      <c r="P54" s="349"/>
      <c r="Q54" s="49"/>
    </row>
    <row r="55" spans="1:17" ht="12.75" customHeight="1" x14ac:dyDescent="0.2">
      <c r="A55" s="49"/>
      <c r="B55" s="347"/>
      <c r="C55" s="348"/>
      <c r="D55" s="348"/>
      <c r="E55" s="348"/>
      <c r="F55" s="348"/>
      <c r="G55" s="348"/>
      <c r="H55" s="348"/>
      <c r="I55" s="348"/>
      <c r="J55" s="348"/>
      <c r="K55" s="348"/>
      <c r="L55" s="348"/>
      <c r="M55" s="348"/>
      <c r="N55" s="348"/>
      <c r="O55" s="348"/>
      <c r="P55" s="349"/>
      <c r="Q55" s="49"/>
    </row>
    <row r="56" spans="1:17" ht="12.75" customHeight="1" x14ac:dyDescent="0.2">
      <c r="A56" s="49"/>
      <c r="B56" s="347"/>
      <c r="C56" s="348"/>
      <c r="D56" s="348"/>
      <c r="E56" s="348"/>
      <c r="F56" s="348"/>
      <c r="G56" s="348"/>
      <c r="H56" s="348"/>
      <c r="I56" s="348"/>
      <c r="J56" s="348"/>
      <c r="K56" s="348"/>
      <c r="L56" s="348"/>
      <c r="M56" s="348"/>
      <c r="N56" s="348"/>
      <c r="O56" s="348"/>
      <c r="P56" s="349"/>
      <c r="Q56" s="49"/>
    </row>
    <row r="57" spans="1:17" ht="12.75" customHeight="1" x14ac:dyDescent="0.2">
      <c r="A57" s="49"/>
      <c r="B57" s="347"/>
      <c r="C57" s="348"/>
      <c r="D57" s="348"/>
      <c r="E57" s="348"/>
      <c r="F57" s="348"/>
      <c r="G57" s="348"/>
      <c r="H57" s="348"/>
      <c r="I57" s="348"/>
      <c r="J57" s="348"/>
      <c r="K57" s="348"/>
      <c r="L57" s="348"/>
      <c r="M57" s="348"/>
      <c r="N57" s="348"/>
      <c r="O57" s="348"/>
      <c r="P57" s="349"/>
      <c r="Q57" s="49"/>
    </row>
    <row r="58" spans="1:17" ht="12.75" customHeight="1" x14ac:dyDescent="0.2">
      <c r="A58" s="49"/>
      <c r="B58" s="347"/>
      <c r="C58" s="348"/>
      <c r="D58" s="348"/>
      <c r="E58" s="348"/>
      <c r="F58" s="348"/>
      <c r="G58" s="348"/>
      <c r="H58" s="348"/>
      <c r="I58" s="348"/>
      <c r="J58" s="348"/>
      <c r="K58" s="348"/>
      <c r="L58" s="348"/>
      <c r="M58" s="348"/>
      <c r="N58" s="348"/>
      <c r="O58" s="348"/>
      <c r="P58" s="349"/>
      <c r="Q58" s="49"/>
    </row>
    <row r="59" spans="1:17" ht="12.75" customHeight="1" x14ac:dyDescent="0.2">
      <c r="A59" s="49"/>
      <c r="B59" s="347"/>
      <c r="C59" s="348"/>
      <c r="D59" s="348"/>
      <c r="E59" s="348"/>
      <c r="F59" s="348"/>
      <c r="G59" s="348"/>
      <c r="H59" s="348"/>
      <c r="I59" s="348"/>
      <c r="J59" s="348"/>
      <c r="K59" s="348"/>
      <c r="L59" s="348"/>
      <c r="M59" s="348"/>
      <c r="N59" s="348"/>
      <c r="O59" s="348"/>
      <c r="P59" s="349"/>
      <c r="Q59" s="49"/>
    </row>
    <row r="60" spans="1:17" ht="12.75" customHeight="1" x14ac:dyDescent="0.2">
      <c r="A60" s="49"/>
      <c r="B60" s="347"/>
      <c r="C60" s="348"/>
      <c r="D60" s="348"/>
      <c r="E60" s="348"/>
      <c r="F60" s="348"/>
      <c r="G60" s="348"/>
      <c r="H60" s="348"/>
      <c r="I60" s="348"/>
      <c r="J60" s="348"/>
      <c r="K60" s="348"/>
      <c r="L60" s="348"/>
      <c r="M60" s="348"/>
      <c r="N60" s="348"/>
      <c r="O60" s="348"/>
      <c r="P60" s="349"/>
      <c r="Q60" s="49"/>
    </row>
    <row r="61" spans="1:17" ht="12.75" customHeight="1" x14ac:dyDescent="0.2">
      <c r="A61" s="49"/>
      <c r="B61" s="347"/>
      <c r="C61" s="348"/>
      <c r="D61" s="348"/>
      <c r="E61" s="348"/>
      <c r="F61" s="348"/>
      <c r="G61" s="348"/>
      <c r="H61" s="348"/>
      <c r="I61" s="348"/>
      <c r="J61" s="348"/>
      <c r="K61" s="348"/>
      <c r="L61" s="348"/>
      <c r="M61" s="348"/>
      <c r="N61" s="348"/>
      <c r="O61" s="348"/>
      <c r="P61" s="349"/>
      <c r="Q61" s="49"/>
    </row>
    <row r="62" spans="1:17" ht="12.75" customHeight="1" x14ac:dyDescent="0.2">
      <c r="A62" s="49"/>
      <c r="B62" s="347"/>
      <c r="C62" s="348"/>
      <c r="D62" s="348"/>
      <c r="E62" s="348"/>
      <c r="F62" s="348"/>
      <c r="G62" s="348"/>
      <c r="H62" s="348"/>
      <c r="I62" s="348"/>
      <c r="J62" s="348"/>
      <c r="K62" s="348"/>
      <c r="L62" s="348"/>
      <c r="M62" s="348"/>
      <c r="N62" s="348"/>
      <c r="O62" s="348"/>
      <c r="P62" s="349"/>
      <c r="Q62" s="49"/>
    </row>
    <row r="63" spans="1:17" ht="12.75" customHeight="1" x14ac:dyDescent="0.2">
      <c r="A63" s="49"/>
      <c r="B63" s="347"/>
      <c r="C63" s="348"/>
      <c r="D63" s="348"/>
      <c r="E63" s="348"/>
      <c r="F63" s="348"/>
      <c r="G63" s="348"/>
      <c r="H63" s="348"/>
      <c r="I63" s="348"/>
      <c r="J63" s="348"/>
      <c r="K63" s="348"/>
      <c r="L63" s="348"/>
      <c r="M63" s="348"/>
      <c r="N63" s="348"/>
      <c r="O63" s="348"/>
      <c r="P63" s="349"/>
      <c r="Q63" s="49"/>
    </row>
    <row r="64" spans="1:17" ht="12.75" customHeight="1" x14ac:dyDescent="0.2">
      <c r="A64" s="49"/>
      <c r="B64" s="347"/>
      <c r="C64" s="348"/>
      <c r="D64" s="348"/>
      <c r="E64" s="348"/>
      <c r="F64" s="348"/>
      <c r="G64" s="348"/>
      <c r="H64" s="348"/>
      <c r="I64" s="348"/>
      <c r="J64" s="348"/>
      <c r="K64" s="348"/>
      <c r="L64" s="348"/>
      <c r="M64" s="348"/>
      <c r="N64" s="348"/>
      <c r="O64" s="348"/>
      <c r="P64" s="349"/>
      <c r="Q64" s="49"/>
    </row>
    <row r="65" spans="1:19" ht="13.5" customHeight="1" thickBot="1" x14ac:dyDescent="0.25">
      <c r="A65" s="49"/>
      <c r="B65" s="350"/>
      <c r="C65" s="351"/>
      <c r="D65" s="351"/>
      <c r="E65" s="351"/>
      <c r="F65" s="351"/>
      <c r="G65" s="351"/>
      <c r="H65" s="351"/>
      <c r="I65" s="351"/>
      <c r="J65" s="351"/>
      <c r="K65" s="351"/>
      <c r="L65" s="351"/>
      <c r="M65" s="351"/>
      <c r="N65" s="351"/>
      <c r="O65" s="351"/>
      <c r="P65" s="352"/>
      <c r="Q65" s="49"/>
    </row>
    <row r="66" spans="1:19" s="21" customFormat="1" ht="4.5" customHeight="1" thickBot="1" x14ac:dyDescent="0.25">
      <c r="A66" s="353"/>
      <c r="B66" s="353"/>
      <c r="C66" s="353"/>
      <c r="D66" s="353"/>
      <c r="E66" s="353"/>
      <c r="F66" s="353"/>
      <c r="G66" s="353"/>
      <c r="H66" s="353"/>
      <c r="I66" s="353"/>
      <c r="J66" s="353"/>
      <c r="K66" s="353"/>
      <c r="L66" s="353"/>
      <c r="M66" s="353"/>
      <c r="N66" s="353"/>
      <c r="O66" s="353"/>
      <c r="P66" s="353"/>
      <c r="Q66" s="353"/>
      <c r="S66" s="48"/>
    </row>
    <row r="67" spans="1:19" ht="17.25" customHeight="1" x14ac:dyDescent="0.2">
      <c r="A67" s="49"/>
      <c r="B67" s="357" t="s">
        <v>5</v>
      </c>
      <c r="C67" s="360" t="s">
        <v>144</v>
      </c>
      <c r="D67" s="361"/>
      <c r="E67" s="361"/>
      <c r="F67" s="361"/>
      <c r="G67" s="361"/>
      <c r="H67" s="361"/>
      <c r="I67" s="361"/>
      <c r="J67" s="361"/>
      <c r="K67" s="361"/>
      <c r="L67" s="361"/>
      <c r="M67" s="361"/>
      <c r="N67" s="361"/>
      <c r="O67" s="361"/>
      <c r="P67" s="362"/>
      <c r="Q67" s="49"/>
    </row>
    <row r="68" spans="1:19" ht="93" customHeight="1" x14ac:dyDescent="0.2">
      <c r="A68" s="49"/>
      <c r="B68" s="358"/>
      <c r="C68" s="363" t="s">
        <v>296</v>
      </c>
      <c r="D68" s="364"/>
      <c r="E68" s="364"/>
      <c r="F68" s="364"/>
      <c r="G68" s="364"/>
      <c r="H68" s="364"/>
      <c r="I68" s="364"/>
      <c r="J68" s="364"/>
      <c r="K68" s="364"/>
      <c r="L68" s="364"/>
      <c r="M68" s="364"/>
      <c r="N68" s="364"/>
      <c r="O68" s="364"/>
      <c r="P68" s="365"/>
      <c r="Q68" s="49"/>
    </row>
    <row r="69" spans="1:19" ht="17.25" customHeight="1" x14ac:dyDescent="0.2">
      <c r="A69" s="49"/>
      <c r="B69" s="358"/>
      <c r="C69" s="366" t="s">
        <v>145</v>
      </c>
      <c r="D69" s="367"/>
      <c r="E69" s="367"/>
      <c r="F69" s="367"/>
      <c r="G69" s="367"/>
      <c r="H69" s="367"/>
      <c r="I69" s="367"/>
      <c r="J69" s="367"/>
      <c r="K69" s="367"/>
      <c r="L69" s="367"/>
      <c r="M69" s="367"/>
      <c r="N69" s="367"/>
      <c r="O69" s="367"/>
      <c r="P69" s="368"/>
      <c r="Q69" s="49"/>
    </row>
    <row r="70" spans="1:19" ht="87" customHeight="1" thickBot="1" x14ac:dyDescent="0.25">
      <c r="A70" s="49"/>
      <c r="B70" s="359"/>
      <c r="C70" s="369" t="s">
        <v>297</v>
      </c>
      <c r="D70" s="370"/>
      <c r="E70" s="370"/>
      <c r="F70" s="370"/>
      <c r="G70" s="370"/>
      <c r="H70" s="370"/>
      <c r="I70" s="370"/>
      <c r="J70" s="370"/>
      <c r="K70" s="370"/>
      <c r="L70" s="370"/>
      <c r="M70" s="370"/>
      <c r="N70" s="370"/>
      <c r="O70" s="370"/>
      <c r="P70" s="371"/>
      <c r="Q70" s="49"/>
    </row>
    <row r="71" spans="1:19" ht="41.25" customHeight="1" thickBot="1" x14ac:dyDescent="0.25">
      <c r="A71" s="49"/>
      <c r="B71" s="84" t="s">
        <v>64</v>
      </c>
      <c r="C71" s="354" t="s">
        <v>179</v>
      </c>
      <c r="D71" s="291"/>
      <c r="E71" s="291"/>
      <c r="F71" s="291"/>
      <c r="G71" s="291"/>
      <c r="H71" s="291"/>
      <c r="I71" s="291"/>
      <c r="J71" s="291"/>
      <c r="K71" s="291"/>
      <c r="L71" s="291"/>
      <c r="M71" s="291"/>
      <c r="N71" s="291"/>
      <c r="O71" s="291"/>
      <c r="P71" s="292"/>
      <c r="Q71" s="49"/>
    </row>
    <row r="72" spans="1:19" ht="27.75" customHeight="1" thickBot="1" x14ac:dyDescent="0.25">
      <c r="A72" s="49"/>
      <c r="B72" s="84" t="s">
        <v>77</v>
      </c>
      <c r="C72" s="355"/>
      <c r="D72" s="355"/>
      <c r="E72" s="355"/>
      <c r="F72" s="355"/>
      <c r="G72" s="355"/>
      <c r="H72" s="355"/>
      <c r="I72" s="355"/>
      <c r="J72" s="355"/>
      <c r="K72" s="355"/>
      <c r="L72" s="355"/>
      <c r="M72" s="355"/>
      <c r="N72" s="355"/>
      <c r="O72" s="355"/>
      <c r="P72" s="356"/>
      <c r="Q72" s="49"/>
    </row>
    <row r="74" spans="1:19" ht="19.5" hidden="1" customHeight="1" x14ac:dyDescent="0.2">
      <c r="C74" s="48">
        <v>2018</v>
      </c>
      <c r="S74" s="21"/>
    </row>
    <row r="75" spans="1:19" hidden="1" x14ac:dyDescent="0.2">
      <c r="C75" s="85">
        <v>2019</v>
      </c>
    </row>
    <row r="76" spans="1:19" hidden="1" x14ac:dyDescent="0.2">
      <c r="C76" s="48">
        <v>2020</v>
      </c>
    </row>
    <row r="77" spans="1:19" hidden="1" x14ac:dyDescent="0.2">
      <c r="C77" s="48">
        <v>2021</v>
      </c>
    </row>
    <row r="86" spans="1:18" x14ac:dyDescent="0.2">
      <c r="B86" s="86"/>
      <c r="C86" s="86"/>
      <c r="D86" s="86"/>
      <c r="E86" s="86"/>
      <c r="F86" s="86"/>
      <c r="G86" s="86"/>
      <c r="H86" s="86"/>
      <c r="I86" s="86"/>
      <c r="J86" s="86"/>
      <c r="K86" s="86"/>
      <c r="L86" s="86"/>
      <c r="M86" s="86"/>
    </row>
    <row r="87" spans="1:18" x14ac:dyDescent="0.2">
      <c r="B87" s="86"/>
      <c r="C87" s="86"/>
      <c r="D87" s="86"/>
      <c r="E87" s="86"/>
      <c r="F87" s="86"/>
      <c r="G87" s="86"/>
      <c r="H87" s="86"/>
      <c r="I87" s="86"/>
      <c r="J87" s="86"/>
      <c r="K87" s="86"/>
      <c r="L87" s="86"/>
      <c r="M87" s="86"/>
    </row>
    <row r="88" spans="1:18" x14ac:dyDescent="0.2">
      <c r="B88" s="86"/>
      <c r="C88" s="86"/>
      <c r="D88" s="86"/>
      <c r="E88" s="86"/>
      <c r="F88" s="86"/>
      <c r="G88" s="86"/>
      <c r="H88" s="86"/>
      <c r="I88" s="86"/>
      <c r="J88" s="86"/>
      <c r="K88" s="86"/>
      <c r="L88" s="86"/>
      <c r="M88" s="86"/>
    </row>
    <row r="89" spans="1:18" x14ac:dyDescent="0.2">
      <c r="B89" s="86"/>
      <c r="C89" s="86"/>
      <c r="D89" s="86"/>
      <c r="E89" s="86"/>
      <c r="F89" s="86"/>
      <c r="G89" s="86"/>
      <c r="H89" s="86"/>
      <c r="I89" s="86"/>
      <c r="J89" s="86"/>
      <c r="K89" s="86"/>
      <c r="L89" s="86"/>
      <c r="M89" s="86"/>
    </row>
    <row r="90" spans="1:18" x14ac:dyDescent="0.2">
      <c r="B90" s="86"/>
      <c r="C90" s="86"/>
      <c r="D90" s="86"/>
      <c r="E90" s="86"/>
      <c r="F90" s="86"/>
      <c r="G90" s="86"/>
      <c r="H90" s="86"/>
      <c r="I90" s="86"/>
      <c r="J90" s="86"/>
      <c r="K90" s="86"/>
      <c r="L90" s="86"/>
      <c r="M90" s="86"/>
    </row>
    <row r="91" spans="1:18" x14ac:dyDescent="0.2">
      <c r="B91" s="86"/>
      <c r="C91" s="86"/>
      <c r="D91" s="86"/>
      <c r="E91" s="86"/>
      <c r="F91" s="86"/>
      <c r="G91" s="86"/>
      <c r="H91" s="86"/>
      <c r="J91" s="86"/>
      <c r="K91" s="86"/>
      <c r="L91" s="86"/>
      <c r="M91" s="86"/>
    </row>
    <row r="92" spans="1:18" x14ac:dyDescent="0.2">
      <c r="B92" s="86"/>
      <c r="C92" s="86"/>
      <c r="D92" s="86"/>
      <c r="E92" s="86"/>
      <c r="F92" s="86"/>
      <c r="G92" s="86"/>
      <c r="H92" s="86"/>
      <c r="J92" s="86"/>
      <c r="K92" s="86"/>
      <c r="L92" s="86"/>
      <c r="M92" s="86"/>
    </row>
    <row r="93" spans="1:18" x14ac:dyDescent="0.2">
      <c r="B93" s="86"/>
      <c r="C93" s="86"/>
      <c r="D93" s="86"/>
      <c r="E93" s="86"/>
      <c r="F93" s="86"/>
      <c r="G93" s="86"/>
      <c r="H93" s="86"/>
      <c r="J93" s="86"/>
      <c r="K93" s="86"/>
      <c r="L93" s="86"/>
      <c r="M93" s="86"/>
    </row>
    <row r="94" spans="1:18" x14ac:dyDescent="0.2">
      <c r="A94" s="87"/>
      <c r="B94" s="87"/>
      <c r="C94" s="87"/>
      <c r="D94" s="87"/>
      <c r="E94" s="87"/>
      <c r="F94" s="87"/>
      <c r="G94" s="87"/>
      <c r="H94" s="87"/>
      <c r="I94" s="87"/>
      <c r="J94" s="87"/>
      <c r="K94" s="87"/>
      <c r="L94" s="87"/>
      <c r="M94" s="87"/>
      <c r="N94" s="87"/>
      <c r="O94" s="87"/>
      <c r="P94" s="87"/>
      <c r="Q94" s="87"/>
      <c r="R94" s="87"/>
    </row>
    <row r="95" spans="1:18" x14ac:dyDescent="0.2">
      <c r="A95" s="88"/>
      <c r="B95" s="88"/>
      <c r="C95" s="88"/>
      <c r="D95" s="88"/>
      <c r="E95" s="88"/>
      <c r="F95" s="88"/>
      <c r="G95" s="88"/>
      <c r="H95" s="88"/>
      <c r="I95" s="88"/>
      <c r="J95" s="88"/>
      <c r="K95" s="88"/>
      <c r="L95" s="88"/>
      <c r="M95" s="88"/>
      <c r="N95" s="88"/>
      <c r="O95" s="88"/>
      <c r="P95" s="88"/>
      <c r="Q95" s="88"/>
      <c r="R95" s="88"/>
    </row>
    <row r="96" spans="1:18" x14ac:dyDescent="0.2">
      <c r="A96" s="88"/>
      <c r="B96" s="88"/>
      <c r="C96" s="88"/>
      <c r="D96" s="88"/>
      <c r="E96" s="88"/>
      <c r="F96" s="88"/>
      <c r="G96" s="88"/>
      <c r="H96" s="88"/>
      <c r="I96" s="88"/>
      <c r="J96" s="88"/>
      <c r="K96" s="88"/>
      <c r="L96" s="88"/>
      <c r="M96" s="88"/>
      <c r="N96" s="88"/>
      <c r="O96" s="88"/>
      <c r="P96" s="88"/>
      <c r="Q96" s="88"/>
      <c r="R96" s="88"/>
    </row>
    <row r="97" spans="1:19" x14ac:dyDescent="0.2">
      <c r="A97" s="88"/>
      <c r="B97" s="88" t="s">
        <v>39</v>
      </c>
      <c r="C97" s="88" t="s">
        <v>38</v>
      </c>
      <c r="D97" s="88" t="s">
        <v>40</v>
      </c>
      <c r="E97" s="88"/>
      <c r="F97" s="88"/>
      <c r="G97" s="88"/>
      <c r="H97" s="88"/>
      <c r="I97" s="88"/>
      <c r="J97" s="88"/>
      <c r="K97" s="88"/>
      <c r="L97" s="88"/>
      <c r="M97" s="88"/>
      <c r="N97" s="88"/>
      <c r="O97" s="88"/>
      <c r="P97" s="88"/>
      <c r="Q97" s="89" t="s">
        <v>70</v>
      </c>
      <c r="R97" s="88"/>
    </row>
    <row r="98" spans="1:19" x14ac:dyDescent="0.2">
      <c r="A98" s="88"/>
      <c r="B98" s="89" t="s">
        <v>41</v>
      </c>
      <c r="C98" s="89" t="s">
        <v>43</v>
      </c>
      <c r="D98" s="90" t="s">
        <v>89</v>
      </c>
      <c r="E98" s="88"/>
      <c r="F98" s="88"/>
      <c r="G98" s="88"/>
      <c r="H98" s="88"/>
      <c r="I98" s="88"/>
      <c r="J98" s="88"/>
      <c r="K98" s="88"/>
      <c r="L98" s="88"/>
      <c r="M98" s="89" t="s">
        <v>67</v>
      </c>
      <c r="N98" s="88"/>
      <c r="O98" s="88"/>
      <c r="P98" s="88"/>
      <c r="Q98" s="89" t="s">
        <v>71</v>
      </c>
      <c r="R98" s="88"/>
    </row>
    <row r="99" spans="1:19" x14ac:dyDescent="0.2">
      <c r="A99" s="88"/>
      <c r="B99" s="89" t="s">
        <v>79</v>
      </c>
      <c r="C99" s="89" t="s">
        <v>44</v>
      </c>
      <c r="D99" s="90" t="s">
        <v>90</v>
      </c>
      <c r="E99" s="88"/>
      <c r="F99" s="88"/>
      <c r="G99" s="88"/>
      <c r="H99" s="88"/>
      <c r="I99" s="88"/>
      <c r="J99" s="88"/>
      <c r="K99" s="88"/>
      <c r="L99" s="88"/>
      <c r="M99" s="89" t="s">
        <v>69</v>
      </c>
      <c r="N99" s="88"/>
      <c r="O99" s="88"/>
      <c r="P99" s="88"/>
      <c r="Q99" s="89" t="s">
        <v>73</v>
      </c>
      <c r="R99" s="88"/>
    </row>
    <row r="100" spans="1:19" x14ac:dyDescent="0.2">
      <c r="A100" s="88"/>
      <c r="B100" s="89" t="s">
        <v>42</v>
      </c>
      <c r="C100" s="89" t="s">
        <v>45</v>
      </c>
      <c r="D100" s="90" t="s">
        <v>91</v>
      </c>
      <c r="E100" s="88"/>
      <c r="F100" s="88"/>
      <c r="G100" s="88"/>
      <c r="H100" s="88"/>
      <c r="I100" s="88"/>
      <c r="J100" s="88"/>
      <c r="K100" s="88"/>
      <c r="L100" s="88"/>
      <c r="M100" s="89" t="s">
        <v>78</v>
      </c>
      <c r="N100" s="88"/>
      <c r="O100" s="88"/>
      <c r="P100" s="88"/>
      <c r="Q100" s="89" t="s">
        <v>72</v>
      </c>
      <c r="R100" s="88"/>
    </row>
    <row r="101" spans="1:19" x14ac:dyDescent="0.2">
      <c r="A101" s="88"/>
      <c r="B101" s="88"/>
      <c r="C101" s="89" t="s">
        <v>46</v>
      </c>
      <c r="D101" s="90" t="s">
        <v>92</v>
      </c>
      <c r="E101" s="88"/>
      <c r="F101" s="88"/>
      <c r="G101" s="88"/>
      <c r="H101" s="88"/>
      <c r="I101" s="88"/>
      <c r="J101" s="88"/>
      <c r="K101" s="88"/>
      <c r="L101" s="88"/>
      <c r="M101" s="89"/>
      <c r="N101" s="88"/>
      <c r="O101" s="88"/>
      <c r="P101" s="88"/>
      <c r="Q101" s="89" t="s">
        <v>74</v>
      </c>
      <c r="R101" s="88"/>
    </row>
    <row r="102" spans="1:19" x14ac:dyDescent="0.2">
      <c r="A102" s="88"/>
      <c r="B102" s="88"/>
      <c r="C102" s="89" t="s">
        <v>47</v>
      </c>
      <c r="D102" s="90" t="s">
        <v>93</v>
      </c>
      <c r="E102" s="88"/>
      <c r="F102" s="88"/>
      <c r="G102" s="88"/>
      <c r="H102" s="88"/>
      <c r="I102" s="88"/>
      <c r="J102" s="88"/>
      <c r="K102" s="88"/>
      <c r="L102" s="88"/>
      <c r="M102" s="88"/>
      <c r="N102" s="88" t="s">
        <v>68</v>
      </c>
      <c r="O102" s="88"/>
      <c r="P102" s="88"/>
      <c r="Q102" s="89" t="s">
        <v>75</v>
      </c>
      <c r="R102" s="88"/>
      <c r="S102" s="87"/>
    </row>
    <row r="103" spans="1:19" x14ac:dyDescent="0.2">
      <c r="A103" s="88"/>
      <c r="B103" s="88"/>
      <c r="C103" s="89" t="s">
        <v>48</v>
      </c>
      <c r="D103" s="90" t="s">
        <v>94</v>
      </c>
      <c r="E103" s="88"/>
      <c r="F103" s="88"/>
      <c r="G103" s="88"/>
      <c r="H103" s="88"/>
      <c r="I103" s="88"/>
      <c r="J103" s="88"/>
      <c r="K103" s="88"/>
      <c r="L103" s="88"/>
      <c r="M103" s="88"/>
      <c r="N103" s="88"/>
      <c r="O103" s="88"/>
      <c r="P103" s="88"/>
      <c r="Q103" s="88"/>
      <c r="R103" s="88"/>
      <c r="S103" s="88"/>
    </row>
    <row r="104" spans="1:19" x14ac:dyDescent="0.2">
      <c r="A104" s="88"/>
      <c r="B104" s="88"/>
      <c r="C104" s="89" t="s">
        <v>49</v>
      </c>
      <c r="D104" s="90" t="s">
        <v>57</v>
      </c>
      <c r="E104" s="88"/>
      <c r="F104" s="88"/>
      <c r="G104" s="88"/>
      <c r="H104" s="88"/>
      <c r="I104" s="88"/>
      <c r="J104" s="88"/>
      <c r="K104" s="88"/>
      <c r="L104" s="88"/>
      <c r="M104" s="88"/>
      <c r="N104" s="88"/>
      <c r="O104" s="88"/>
      <c r="P104" s="88"/>
      <c r="Q104" s="88"/>
      <c r="R104" s="88"/>
      <c r="S104" s="88"/>
    </row>
    <row r="105" spans="1:19" x14ac:dyDescent="0.2">
      <c r="A105" s="88"/>
      <c r="B105" s="88"/>
      <c r="C105" s="88"/>
      <c r="D105" s="90" t="s">
        <v>56</v>
      </c>
      <c r="E105" s="88"/>
      <c r="F105" s="88"/>
      <c r="G105" s="88"/>
      <c r="H105" s="88"/>
      <c r="I105" s="88"/>
      <c r="J105" s="88"/>
      <c r="K105" s="88"/>
      <c r="L105" s="88"/>
      <c r="M105" s="88"/>
      <c r="N105" s="88"/>
      <c r="O105" s="88"/>
      <c r="P105" s="88"/>
      <c r="Q105" s="88"/>
      <c r="R105" s="88"/>
      <c r="S105" s="88"/>
    </row>
    <row r="106" spans="1:19" x14ac:dyDescent="0.2">
      <c r="A106" s="88"/>
      <c r="B106" s="88"/>
      <c r="C106" s="88"/>
      <c r="D106" s="90" t="s">
        <v>51</v>
      </c>
      <c r="E106" s="88"/>
      <c r="F106" s="88"/>
      <c r="G106" s="88"/>
      <c r="H106" s="88"/>
      <c r="I106" s="88"/>
      <c r="J106" s="88"/>
      <c r="K106" s="88"/>
      <c r="L106" s="88"/>
      <c r="M106" s="88"/>
      <c r="N106" s="88"/>
      <c r="O106" s="88"/>
      <c r="P106" s="88"/>
      <c r="Q106" s="88"/>
      <c r="R106" s="88"/>
      <c r="S106" s="88"/>
    </row>
    <row r="107" spans="1:19" x14ac:dyDescent="0.2">
      <c r="A107" s="88"/>
      <c r="B107" s="88"/>
      <c r="C107" s="88"/>
      <c r="D107" s="90" t="s">
        <v>50</v>
      </c>
      <c r="E107" s="88"/>
      <c r="F107" s="88"/>
      <c r="G107" s="88"/>
      <c r="H107" s="88"/>
      <c r="I107" s="88"/>
      <c r="J107" s="88"/>
      <c r="K107" s="88"/>
      <c r="L107" s="88"/>
      <c r="M107" s="88"/>
      <c r="N107" s="88"/>
      <c r="O107" s="88"/>
      <c r="P107" s="88"/>
      <c r="Q107" s="89">
        <v>2015</v>
      </c>
      <c r="R107" s="88"/>
      <c r="S107" s="88"/>
    </row>
    <row r="108" spans="1:19" ht="12.75" customHeight="1" x14ac:dyDescent="0.2">
      <c r="A108" s="88"/>
      <c r="B108" s="88"/>
      <c r="C108" s="88"/>
      <c r="D108" s="90" t="s">
        <v>53</v>
      </c>
      <c r="E108" s="88"/>
      <c r="F108" s="88"/>
      <c r="G108" s="88"/>
      <c r="H108" s="88"/>
      <c r="I108" s="88"/>
      <c r="J108" s="88"/>
      <c r="K108" s="88"/>
      <c r="L108" s="88"/>
      <c r="M108" s="88"/>
      <c r="N108" s="88"/>
      <c r="O108" s="88"/>
      <c r="P108" s="88"/>
      <c r="Q108" s="89">
        <v>2016</v>
      </c>
      <c r="R108" s="88"/>
      <c r="S108" s="88"/>
    </row>
    <row r="109" spans="1:19" x14ac:dyDescent="0.2">
      <c r="A109" s="88"/>
      <c r="B109" s="88"/>
      <c r="C109" s="88"/>
      <c r="D109" s="90" t="s">
        <v>52</v>
      </c>
      <c r="E109" s="88"/>
      <c r="F109" s="88"/>
      <c r="G109" s="88"/>
      <c r="H109" s="88"/>
      <c r="I109" s="88"/>
      <c r="J109" s="88"/>
      <c r="K109" s="88"/>
      <c r="L109" s="88"/>
      <c r="M109" s="88"/>
      <c r="N109" s="88"/>
      <c r="O109" s="88"/>
      <c r="P109" s="88"/>
      <c r="Q109" s="89">
        <v>2017</v>
      </c>
      <c r="R109" s="88"/>
      <c r="S109" s="88"/>
    </row>
    <row r="110" spans="1:19" x14ac:dyDescent="0.2">
      <c r="A110" s="88"/>
      <c r="B110" s="88"/>
      <c r="C110" s="88"/>
      <c r="D110" s="90" t="s">
        <v>54</v>
      </c>
      <c r="E110" s="88"/>
      <c r="F110" s="88"/>
      <c r="G110" s="88"/>
      <c r="H110" s="88"/>
      <c r="I110" s="88"/>
      <c r="J110" s="88"/>
      <c r="K110" s="88"/>
      <c r="L110" s="88"/>
      <c r="M110" s="88"/>
      <c r="N110" s="88"/>
      <c r="O110" s="88"/>
      <c r="P110" s="88"/>
      <c r="Q110" s="89">
        <v>2018</v>
      </c>
      <c r="R110" s="88"/>
      <c r="S110" s="88"/>
    </row>
    <row r="111" spans="1:19" x14ac:dyDescent="0.2">
      <c r="A111" s="88"/>
      <c r="B111" s="88"/>
      <c r="C111" s="88"/>
      <c r="D111" s="90" t="s">
        <v>95</v>
      </c>
      <c r="E111" s="88"/>
      <c r="F111" s="88"/>
      <c r="G111" s="88"/>
      <c r="H111" s="88"/>
      <c r="I111" s="88"/>
      <c r="J111" s="88"/>
      <c r="K111" s="88"/>
      <c r="L111" s="88"/>
      <c r="M111" s="88"/>
      <c r="N111" s="88"/>
      <c r="O111" s="88"/>
      <c r="P111" s="88"/>
      <c r="Q111" s="88"/>
      <c r="R111" s="88"/>
      <c r="S111" s="88"/>
    </row>
    <row r="112" spans="1:19" x14ac:dyDescent="0.2">
      <c r="A112" s="88"/>
      <c r="B112" s="88"/>
      <c r="C112" s="88"/>
      <c r="D112" s="90" t="s">
        <v>81</v>
      </c>
      <c r="E112" s="88"/>
      <c r="F112" s="88"/>
      <c r="G112" s="88"/>
      <c r="H112" s="88"/>
      <c r="I112" s="88"/>
      <c r="J112" s="88"/>
      <c r="K112" s="88"/>
      <c r="L112" s="88"/>
      <c r="M112" s="88"/>
      <c r="N112" s="88"/>
      <c r="O112" s="88"/>
      <c r="P112" s="88"/>
      <c r="Q112" s="88"/>
      <c r="R112" s="88"/>
      <c r="S112" s="88"/>
    </row>
    <row r="113" spans="1:19" x14ac:dyDescent="0.2">
      <c r="A113" s="88"/>
      <c r="B113" s="91"/>
      <c r="C113" s="88"/>
      <c r="D113" s="90" t="s">
        <v>82</v>
      </c>
      <c r="E113" s="88"/>
      <c r="F113" s="88"/>
      <c r="G113" s="88"/>
      <c r="H113" s="88"/>
      <c r="I113" s="88"/>
      <c r="J113" s="88"/>
      <c r="K113" s="88"/>
      <c r="L113" s="88"/>
      <c r="M113" s="88"/>
      <c r="N113" s="88"/>
      <c r="O113" s="88"/>
      <c r="P113" s="88"/>
      <c r="Q113" s="88"/>
      <c r="R113" s="88"/>
      <c r="S113" s="88"/>
    </row>
    <row r="114" spans="1:19" x14ac:dyDescent="0.2">
      <c r="A114" s="88"/>
      <c r="B114" s="91"/>
      <c r="C114" s="88"/>
      <c r="D114" s="90" t="s">
        <v>80</v>
      </c>
      <c r="E114" s="88"/>
      <c r="F114" s="88"/>
      <c r="G114" s="88"/>
      <c r="H114" s="88"/>
      <c r="I114" s="88"/>
      <c r="J114" s="88"/>
      <c r="K114" s="88"/>
      <c r="L114" s="88"/>
      <c r="M114" s="88"/>
      <c r="N114" s="88"/>
      <c r="O114" s="88"/>
      <c r="P114" s="88"/>
      <c r="Q114" s="88"/>
      <c r="R114" s="88"/>
      <c r="S114" s="88"/>
    </row>
    <row r="115" spans="1:19" x14ac:dyDescent="0.2">
      <c r="A115" s="88"/>
      <c r="B115" s="91"/>
      <c r="C115" s="88"/>
      <c r="D115" s="90" t="s">
        <v>96</v>
      </c>
      <c r="E115" s="88"/>
      <c r="F115" s="88"/>
      <c r="G115" s="88"/>
      <c r="H115" s="88"/>
      <c r="I115" s="88"/>
      <c r="J115" s="88"/>
      <c r="K115" s="88"/>
      <c r="L115" s="88"/>
      <c r="M115" s="88"/>
      <c r="N115" s="88"/>
      <c r="O115" s="88"/>
      <c r="P115" s="88"/>
      <c r="Q115" s="88"/>
      <c r="R115" s="88"/>
      <c r="S115" s="88"/>
    </row>
    <row r="116" spans="1:19" x14ac:dyDescent="0.2">
      <c r="A116" s="88"/>
      <c r="B116" s="91"/>
      <c r="C116" s="88"/>
      <c r="D116" s="90" t="s">
        <v>97</v>
      </c>
      <c r="E116" s="88"/>
      <c r="F116" s="88"/>
      <c r="G116" s="88"/>
      <c r="H116" s="88"/>
      <c r="I116" s="88"/>
      <c r="J116" s="88"/>
      <c r="K116" s="88"/>
      <c r="L116" s="88"/>
      <c r="M116" s="88"/>
      <c r="N116" s="88"/>
      <c r="O116" s="88"/>
      <c r="P116" s="88"/>
      <c r="Q116" s="88"/>
      <c r="R116" s="88"/>
      <c r="S116" s="88"/>
    </row>
    <row r="117" spans="1:19" x14ac:dyDescent="0.2">
      <c r="A117" s="88"/>
      <c r="B117" s="91"/>
      <c r="C117" s="88"/>
      <c r="D117" s="90" t="s">
        <v>98</v>
      </c>
      <c r="E117" s="88"/>
      <c r="F117" s="88"/>
      <c r="G117" s="88"/>
      <c r="H117" s="88"/>
      <c r="I117" s="88"/>
      <c r="J117" s="88"/>
      <c r="K117" s="88"/>
      <c r="L117" s="88"/>
      <c r="M117" s="88"/>
      <c r="N117" s="88"/>
      <c r="O117" s="88"/>
      <c r="P117" s="88"/>
      <c r="Q117" s="88"/>
      <c r="R117" s="88"/>
      <c r="S117" s="88"/>
    </row>
    <row r="118" spans="1:19" x14ac:dyDescent="0.2">
      <c r="A118" s="88"/>
      <c r="B118" s="91"/>
      <c r="C118" s="88"/>
      <c r="D118" s="90" t="s">
        <v>99</v>
      </c>
      <c r="E118" s="88"/>
      <c r="F118" s="88"/>
      <c r="G118" s="88"/>
      <c r="H118" s="88"/>
      <c r="I118" s="88"/>
      <c r="J118" s="88"/>
      <c r="K118" s="88"/>
      <c r="L118" s="88"/>
      <c r="M118" s="88"/>
      <c r="N118" s="88"/>
      <c r="O118" s="88"/>
      <c r="P118" s="88"/>
      <c r="Q118" s="88"/>
      <c r="R118" s="88"/>
      <c r="S118" s="88"/>
    </row>
    <row r="119" spans="1:19" x14ac:dyDescent="0.2">
      <c r="A119" s="88"/>
      <c r="B119" s="91"/>
      <c r="C119" s="88"/>
      <c r="D119" s="90" t="s">
        <v>100</v>
      </c>
      <c r="E119" s="88"/>
      <c r="F119" s="88"/>
      <c r="G119" s="88"/>
      <c r="H119" s="88"/>
      <c r="I119" s="88"/>
      <c r="J119" s="88"/>
      <c r="K119" s="88"/>
      <c r="L119" s="88"/>
      <c r="M119" s="88"/>
      <c r="N119" s="88"/>
      <c r="O119" s="88"/>
      <c r="P119" s="88"/>
      <c r="Q119" s="88"/>
      <c r="R119" s="88"/>
      <c r="S119" s="88"/>
    </row>
    <row r="120" spans="1:19" x14ac:dyDescent="0.2">
      <c r="A120" s="88"/>
      <c r="B120" s="92"/>
      <c r="C120" s="88"/>
      <c r="D120" s="90" t="s">
        <v>101</v>
      </c>
      <c r="E120" s="88"/>
      <c r="F120" s="88"/>
      <c r="G120" s="88"/>
      <c r="H120" s="88"/>
      <c r="I120" s="88"/>
      <c r="J120" s="88"/>
      <c r="K120" s="88"/>
      <c r="L120" s="88"/>
      <c r="M120" s="88"/>
      <c r="N120" s="88"/>
      <c r="O120" s="88"/>
      <c r="P120" s="88"/>
      <c r="Q120" s="88"/>
      <c r="R120" s="88"/>
      <c r="S120" s="88"/>
    </row>
    <row r="121" spans="1:19" x14ac:dyDescent="0.2">
      <c r="A121" s="88"/>
      <c r="B121" s="92"/>
      <c r="C121" s="88"/>
      <c r="D121" s="90" t="s">
        <v>102</v>
      </c>
      <c r="E121" s="88"/>
      <c r="F121" s="88"/>
      <c r="G121" s="88"/>
      <c r="H121" s="88"/>
      <c r="I121" s="88"/>
      <c r="J121" s="88"/>
      <c r="K121" s="88"/>
      <c r="L121" s="88"/>
      <c r="M121" s="88"/>
      <c r="N121" s="88"/>
      <c r="O121" s="88"/>
      <c r="P121" s="88"/>
      <c r="Q121" s="88"/>
      <c r="R121" s="88"/>
      <c r="S121" s="88"/>
    </row>
    <row r="122" spans="1:19" x14ac:dyDescent="0.2">
      <c r="A122" s="88"/>
      <c r="C122" s="88"/>
      <c r="D122" s="90" t="s">
        <v>103</v>
      </c>
      <c r="E122" s="88"/>
      <c r="F122" s="88"/>
      <c r="G122" s="88"/>
      <c r="H122" s="88"/>
      <c r="I122" s="88"/>
      <c r="J122" s="88"/>
      <c r="K122" s="88"/>
      <c r="L122" s="88"/>
      <c r="M122" s="88"/>
      <c r="N122" s="88"/>
      <c r="O122" s="88"/>
      <c r="P122" s="88"/>
      <c r="Q122" s="88"/>
      <c r="R122" s="88"/>
      <c r="S122" s="88"/>
    </row>
    <row r="123" spans="1:19" x14ac:dyDescent="0.2">
      <c r="A123" s="88"/>
      <c r="B123" s="92"/>
      <c r="C123" s="88"/>
      <c r="D123" s="90" t="s">
        <v>55</v>
      </c>
      <c r="E123" s="88"/>
      <c r="F123" s="88"/>
      <c r="G123" s="88"/>
      <c r="H123" s="88"/>
      <c r="I123" s="88"/>
      <c r="J123" s="88"/>
      <c r="K123" s="88"/>
      <c r="L123" s="88"/>
      <c r="M123" s="88"/>
      <c r="N123" s="88"/>
      <c r="O123" s="88"/>
      <c r="P123" s="88"/>
      <c r="Q123" s="88"/>
      <c r="R123" s="88"/>
      <c r="S123" s="88"/>
    </row>
    <row r="124" spans="1:19" x14ac:dyDescent="0.2">
      <c r="A124" s="88"/>
      <c r="B124" s="92"/>
      <c r="C124" s="88"/>
      <c r="D124" s="88"/>
      <c r="E124" s="88"/>
      <c r="F124" s="88"/>
      <c r="G124" s="88"/>
      <c r="H124" s="88"/>
      <c r="I124" s="88"/>
      <c r="J124" s="88"/>
      <c r="K124" s="88"/>
      <c r="L124" s="88"/>
      <c r="M124" s="88"/>
      <c r="N124" s="88"/>
      <c r="O124" s="88"/>
      <c r="P124" s="88"/>
      <c r="Q124" s="88"/>
      <c r="R124" s="88"/>
      <c r="S124" s="88"/>
    </row>
    <row r="125" spans="1:19" x14ac:dyDescent="0.2">
      <c r="A125" s="88"/>
      <c r="B125" s="92"/>
      <c r="C125" s="88"/>
      <c r="D125" s="88"/>
      <c r="E125" s="88"/>
      <c r="F125" s="88"/>
      <c r="G125" s="88"/>
      <c r="H125" s="88"/>
      <c r="I125" s="88"/>
      <c r="J125" s="88"/>
      <c r="K125" s="88"/>
      <c r="L125" s="88"/>
      <c r="M125" s="88"/>
      <c r="N125" s="88"/>
      <c r="O125" s="88"/>
      <c r="P125" s="88"/>
      <c r="Q125" s="88"/>
      <c r="R125" s="88"/>
      <c r="S125" s="88"/>
    </row>
    <row r="126" spans="1:19" x14ac:dyDescent="0.2">
      <c r="A126" s="88"/>
      <c r="B126" s="92"/>
      <c r="C126" s="88"/>
      <c r="D126" s="88"/>
      <c r="E126" s="88"/>
      <c r="F126" s="88"/>
      <c r="G126" s="88"/>
      <c r="H126" s="88"/>
      <c r="I126" s="88"/>
      <c r="J126" s="88"/>
      <c r="K126" s="88"/>
      <c r="L126" s="88"/>
      <c r="M126" s="88"/>
      <c r="N126" s="88"/>
      <c r="O126" s="88"/>
      <c r="P126" s="88"/>
      <c r="Q126" s="88"/>
      <c r="R126" s="88"/>
      <c r="S126" s="88"/>
    </row>
    <row r="127" spans="1:19" x14ac:dyDescent="0.2">
      <c r="A127" s="88"/>
      <c r="B127" s="92"/>
      <c r="C127" s="88"/>
      <c r="D127" s="88"/>
      <c r="E127" s="88"/>
      <c r="F127" s="88"/>
      <c r="G127" s="88"/>
      <c r="H127" s="88"/>
      <c r="I127" s="88"/>
      <c r="J127" s="88"/>
      <c r="K127" s="88"/>
      <c r="L127" s="88"/>
      <c r="M127" s="88"/>
      <c r="N127" s="88"/>
      <c r="O127" s="88"/>
      <c r="P127" s="88"/>
      <c r="Q127" s="88"/>
      <c r="R127" s="88"/>
      <c r="S127" s="88"/>
    </row>
    <row r="128" spans="1:19" x14ac:dyDescent="0.2">
      <c r="A128" s="88"/>
      <c r="B128" s="92"/>
      <c r="C128" s="88"/>
      <c r="D128" s="88"/>
      <c r="E128" s="88"/>
      <c r="F128" s="88"/>
      <c r="G128" s="88"/>
      <c r="H128" s="88"/>
      <c r="I128" s="88"/>
      <c r="J128" s="88"/>
      <c r="K128" s="88"/>
      <c r="L128" s="88"/>
      <c r="M128" s="88"/>
      <c r="N128" s="88"/>
      <c r="O128" s="88"/>
      <c r="P128" s="88"/>
      <c r="Q128" s="88"/>
      <c r="R128" s="88"/>
      <c r="S128" s="88"/>
    </row>
    <row r="129" spans="1:19" x14ac:dyDescent="0.2">
      <c r="A129" s="88"/>
      <c r="B129" s="215" t="s">
        <v>248</v>
      </c>
      <c r="C129" s="88"/>
      <c r="D129" s="88"/>
      <c r="E129" s="88"/>
      <c r="F129" s="88"/>
      <c r="G129" s="88"/>
      <c r="H129" s="88"/>
      <c r="I129" s="88"/>
      <c r="J129" s="88"/>
      <c r="K129" s="88"/>
      <c r="L129" s="88"/>
      <c r="M129" s="88"/>
      <c r="N129" s="88"/>
      <c r="O129" s="88"/>
      <c r="P129" s="88"/>
      <c r="Q129" s="88"/>
      <c r="R129" s="88"/>
      <c r="S129" s="88"/>
    </row>
    <row r="130" spans="1:19" x14ac:dyDescent="0.2">
      <c r="A130" s="88"/>
      <c r="B130" s="215" t="s">
        <v>249</v>
      </c>
      <c r="C130" s="88"/>
      <c r="D130" s="88"/>
      <c r="E130" s="88"/>
      <c r="F130" s="88"/>
      <c r="G130" s="88"/>
      <c r="H130" s="88"/>
      <c r="I130" s="88"/>
      <c r="J130" s="88"/>
      <c r="K130" s="88"/>
      <c r="L130" s="88"/>
      <c r="M130" s="88"/>
      <c r="N130" s="88"/>
      <c r="O130" s="88"/>
      <c r="P130" s="88"/>
      <c r="Q130" s="88"/>
      <c r="R130" s="88"/>
      <c r="S130" s="88"/>
    </row>
    <row r="131" spans="1:19" x14ac:dyDescent="0.2">
      <c r="A131" s="88"/>
      <c r="B131" s="215" t="s">
        <v>250</v>
      </c>
      <c r="C131" s="88"/>
      <c r="D131" s="88"/>
      <c r="E131" s="88"/>
      <c r="F131" s="88"/>
      <c r="G131" s="88"/>
      <c r="H131" s="88"/>
      <c r="I131" s="88"/>
      <c r="J131" s="88"/>
      <c r="K131" s="88"/>
      <c r="L131" s="88"/>
      <c r="M131" s="88"/>
      <c r="N131" s="88"/>
      <c r="O131" s="88"/>
      <c r="P131" s="88"/>
      <c r="Q131" s="88"/>
      <c r="R131" s="88"/>
      <c r="S131" s="88"/>
    </row>
    <row r="132" spans="1:19" x14ac:dyDescent="0.2">
      <c r="A132" s="88"/>
      <c r="B132" s="215" t="s">
        <v>251</v>
      </c>
      <c r="C132" s="88"/>
      <c r="D132" s="88"/>
      <c r="E132" s="88"/>
      <c r="F132" s="88"/>
      <c r="G132" s="88"/>
      <c r="H132" s="88"/>
      <c r="I132" s="88"/>
      <c r="J132" s="88"/>
      <c r="K132" s="88"/>
      <c r="L132" s="88"/>
      <c r="M132" s="88"/>
      <c r="N132" s="88"/>
      <c r="O132" s="88"/>
      <c r="P132" s="88"/>
      <c r="Q132" s="88"/>
      <c r="R132" s="88"/>
      <c r="S132" s="88"/>
    </row>
    <row r="133" spans="1:19" x14ac:dyDescent="0.2">
      <c r="A133" s="88"/>
      <c r="B133" s="216" t="s">
        <v>252</v>
      </c>
      <c r="C133" s="88"/>
      <c r="D133" s="88"/>
      <c r="E133" s="88"/>
      <c r="F133" s="88"/>
      <c r="G133" s="88"/>
      <c r="H133" s="88"/>
      <c r="I133" s="88"/>
      <c r="J133" s="88"/>
      <c r="K133" s="88"/>
      <c r="L133" s="88"/>
      <c r="M133" s="88"/>
      <c r="N133" s="88"/>
      <c r="O133" s="88"/>
      <c r="P133" s="88"/>
      <c r="Q133" s="88"/>
      <c r="R133" s="88"/>
      <c r="S133" s="88"/>
    </row>
    <row r="134" spans="1:19" x14ac:dyDescent="0.2">
      <c r="B134" s="93"/>
      <c r="S134" s="88"/>
    </row>
    <row r="135" spans="1:19" x14ac:dyDescent="0.2">
      <c r="B135" s="93"/>
      <c r="S135" s="88"/>
    </row>
    <row r="136" spans="1:19" x14ac:dyDescent="0.2">
      <c r="B136" s="93"/>
      <c r="S136" s="88"/>
    </row>
    <row r="137" spans="1:19" x14ac:dyDescent="0.2">
      <c r="B137" s="93"/>
      <c r="S137" s="88"/>
    </row>
    <row r="138" spans="1:19" x14ac:dyDescent="0.2">
      <c r="B138" s="93"/>
      <c r="S138" s="88"/>
    </row>
    <row r="139" spans="1:19" x14ac:dyDescent="0.2">
      <c r="B139" s="93"/>
      <c r="S139" s="88"/>
    </row>
    <row r="140" spans="1:19" x14ac:dyDescent="0.2">
      <c r="B140" s="93"/>
      <c r="S140" s="88"/>
    </row>
    <row r="141" spans="1:19" x14ac:dyDescent="0.2">
      <c r="B141" s="93"/>
      <c r="S141" s="88"/>
    </row>
    <row r="142" spans="1:19" x14ac:dyDescent="0.2">
      <c r="B142" s="93"/>
    </row>
    <row r="143" spans="1:19" x14ac:dyDescent="0.2">
      <c r="B143" s="93"/>
    </row>
    <row r="144" spans="1:19" x14ac:dyDescent="0.2">
      <c r="B144" s="93"/>
    </row>
    <row r="145" spans="2:2" x14ac:dyDescent="0.2">
      <c r="B145" s="93"/>
    </row>
    <row r="146" spans="2:2" x14ac:dyDescent="0.2">
      <c r="B146" s="93"/>
    </row>
    <row r="147" spans="2:2" x14ac:dyDescent="0.2">
      <c r="B147" s="93"/>
    </row>
    <row r="148" spans="2:2" x14ac:dyDescent="0.2">
      <c r="B148" s="93"/>
    </row>
    <row r="149" spans="2:2" x14ac:dyDescent="0.2">
      <c r="B149" s="93"/>
    </row>
    <row r="150" spans="2:2" x14ac:dyDescent="0.2">
      <c r="B150" s="93"/>
    </row>
    <row r="151" spans="2:2" x14ac:dyDescent="0.2">
      <c r="B151" s="93"/>
    </row>
    <row r="152" spans="2:2" x14ac:dyDescent="0.2">
      <c r="B152" s="93"/>
    </row>
    <row r="153" spans="2:2" x14ac:dyDescent="0.2">
      <c r="B153" s="93"/>
    </row>
    <row r="154" spans="2:2" x14ac:dyDescent="0.2">
      <c r="B154" s="93"/>
    </row>
    <row r="155" spans="2:2" x14ac:dyDescent="0.2">
      <c r="B155" s="93"/>
    </row>
    <row r="156" spans="2:2" x14ac:dyDescent="0.2">
      <c r="B156" s="93"/>
    </row>
    <row r="157" spans="2:2" x14ac:dyDescent="0.2">
      <c r="B157" s="93"/>
    </row>
    <row r="158" spans="2:2" x14ac:dyDescent="0.2">
      <c r="B158" s="93"/>
    </row>
    <row r="159" spans="2:2" x14ac:dyDescent="0.2">
      <c r="B159" s="93"/>
    </row>
    <row r="160" spans="2:2" x14ac:dyDescent="0.2">
      <c r="B160" s="93"/>
    </row>
    <row r="161" spans="2:2" x14ac:dyDescent="0.2">
      <c r="B161" s="93"/>
    </row>
    <row r="162" spans="2:2" x14ac:dyDescent="0.2">
      <c r="B162" s="93"/>
    </row>
    <row r="163" spans="2:2" x14ac:dyDescent="0.2">
      <c r="B163" s="93"/>
    </row>
    <row r="164" spans="2:2" x14ac:dyDescent="0.2">
      <c r="B164" s="93"/>
    </row>
    <row r="165" spans="2:2" x14ac:dyDescent="0.2">
      <c r="B165" s="93"/>
    </row>
    <row r="166" spans="2:2" x14ac:dyDescent="0.2">
      <c r="B166" s="93"/>
    </row>
    <row r="167" spans="2:2" x14ac:dyDescent="0.2">
      <c r="B167" s="93"/>
    </row>
    <row r="168" spans="2:2" x14ac:dyDescent="0.2">
      <c r="B168" s="93"/>
    </row>
    <row r="169" spans="2:2" x14ac:dyDescent="0.2">
      <c r="B169" s="93"/>
    </row>
    <row r="170" spans="2:2" x14ac:dyDescent="0.2">
      <c r="B170" s="93"/>
    </row>
    <row r="171" spans="2:2" x14ac:dyDescent="0.2">
      <c r="B171" s="93"/>
    </row>
    <row r="172" spans="2:2" x14ac:dyDescent="0.2">
      <c r="B172" s="93"/>
    </row>
  </sheetData>
  <sheetProtection formatColumns="0" formatRows="0"/>
  <mergeCells count="68">
    <mergeCell ref="B49:P49"/>
    <mergeCell ref="B50:P65"/>
    <mergeCell ref="A66:Q66"/>
    <mergeCell ref="C71:P71"/>
    <mergeCell ref="C72:P72"/>
    <mergeCell ref="B67:B70"/>
    <mergeCell ref="C67:P67"/>
    <mergeCell ref="C68:P68"/>
    <mergeCell ref="C69:P69"/>
    <mergeCell ref="C70:P70"/>
    <mergeCell ref="B44:P44"/>
    <mergeCell ref="B46:B47"/>
    <mergeCell ref="C42:G42"/>
    <mergeCell ref="H42:L42"/>
    <mergeCell ref="M42:P42"/>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s>
  <conditionalFormatting sqref="F47">
    <cfRule type="cellIs" dxfId="131" priority="53" stopIfTrue="1" operator="equal">
      <formula>" "</formula>
    </cfRule>
    <cfRule type="cellIs" dxfId="130" priority="54" stopIfTrue="1" operator="lessThanOrEqual">
      <formula>$S$5</formula>
    </cfRule>
    <cfRule type="cellIs" dxfId="129" priority="55" stopIfTrue="1" operator="greaterThanOrEqual">
      <formula>$S$2</formula>
    </cfRule>
    <cfRule type="cellIs" dxfId="116" priority="56" stopIfTrue="1" operator="between">
      <formula>$S$4</formula>
      <formula>$S$3</formula>
    </cfRule>
  </conditionalFormatting>
  <conditionalFormatting sqref="I47">
    <cfRule type="cellIs" dxfId="128" priority="13" stopIfTrue="1" operator="equal">
      <formula>" "</formula>
    </cfRule>
    <cfRule type="cellIs" dxfId="127" priority="14" stopIfTrue="1" operator="lessThanOrEqual">
      <formula>$S$5</formula>
    </cfRule>
    <cfRule type="cellIs" dxfId="126" priority="15" stopIfTrue="1" operator="greaterThanOrEqual">
      <formula>$S$2</formula>
    </cfRule>
    <cfRule type="cellIs" dxfId="115" priority="16" stopIfTrue="1" operator="between">
      <formula>$S$4</formula>
      <formula>$S$3</formula>
    </cfRule>
  </conditionalFormatting>
  <conditionalFormatting sqref="L47">
    <cfRule type="cellIs" dxfId="125" priority="9" stopIfTrue="1" operator="equal">
      <formula>" "</formula>
    </cfRule>
    <cfRule type="cellIs" dxfId="124" priority="10" stopIfTrue="1" operator="lessThanOrEqual">
      <formula>$S$5</formula>
    </cfRule>
    <cfRule type="cellIs" dxfId="123" priority="11" stopIfTrue="1" operator="greaterThanOrEqual">
      <formula>$S$2</formula>
    </cfRule>
    <cfRule type="cellIs" dxfId="114" priority="12" stopIfTrue="1" operator="between">
      <formula>$S$4</formula>
      <formula>$S$3</formula>
    </cfRule>
  </conditionalFormatting>
  <conditionalFormatting sqref="O47">
    <cfRule type="cellIs" dxfId="122" priority="5" stopIfTrue="1" operator="equal">
      <formula>" "</formula>
    </cfRule>
    <cfRule type="cellIs" dxfId="121" priority="6" stopIfTrue="1" operator="lessThanOrEqual">
      <formula>$S$5</formula>
    </cfRule>
    <cfRule type="cellIs" dxfId="120" priority="7" stopIfTrue="1" operator="greaterThanOrEqual">
      <formula>$S$2</formula>
    </cfRule>
    <cfRule type="cellIs" dxfId="113" priority="8" stopIfTrue="1" operator="between">
      <formula>$S$4</formula>
      <formula>$S$3</formula>
    </cfRule>
  </conditionalFormatting>
  <conditionalFormatting sqref="P47">
    <cfRule type="cellIs" dxfId="119" priority="1" stopIfTrue="1" operator="equal">
      <formula>" "</formula>
    </cfRule>
    <cfRule type="cellIs" dxfId="118" priority="2" stopIfTrue="1" operator="lessThanOrEqual">
      <formula>$S$5</formula>
    </cfRule>
    <cfRule type="cellIs" dxfId="117" priority="3" stopIfTrue="1" operator="greaterThanOrEqual">
      <formula>$S$2</formula>
    </cfRule>
    <cfRule type="cellIs" dxfId="112" priority="4" stopIfTrue="1" operator="between">
      <formula>$S$4</formula>
      <formula>$S$3</formula>
    </cfRule>
  </conditionalFormatting>
  <dataValidations count="6">
    <dataValidation type="list" allowBlank="1" showInputMessage="1" showErrorMessage="1" sqref="C72:P72">
      <formula1>$M$98:$M$100</formula1>
    </dataValidation>
    <dataValidation type="list" allowBlank="1" showInputMessage="1" showErrorMessage="1" sqref="C32:P32 C34:P34 C36:P36">
      <formula1>$Q$97:$Q$102</formula1>
    </dataValidation>
    <dataValidation type="list" allowBlank="1" showInputMessage="1" showErrorMessage="1" sqref="C12:P12">
      <formula1>$D$98:$D$115</formula1>
    </dataValidation>
    <dataValidation type="list" allowBlank="1" showInputMessage="1" showErrorMessage="1" sqref="C10:I10">
      <formula1>"2023,2024,2025,2026,2027"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18:P18">
      <formula1>$B$129:$B$133</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9"/>
  </sheetPr>
  <dimension ref="A1:AF52"/>
  <sheetViews>
    <sheetView showGridLines="0" zoomScaleNormal="100" workbookViewId="0">
      <selection activeCell="I12" sqref="I12"/>
    </sheetView>
  </sheetViews>
  <sheetFormatPr baseColWidth="10" defaultColWidth="9.140625" defaultRowHeight="12.75" x14ac:dyDescent="0.2"/>
  <cols>
    <col min="1" max="1" width="24.85546875" style="10" customWidth="1"/>
    <col min="2" max="2" width="27.140625" style="4" customWidth="1"/>
    <col min="3" max="8" width="15.7109375" style="4" customWidth="1"/>
    <col min="9" max="9" width="13.85546875" style="4" customWidth="1"/>
    <col min="10" max="11" width="8.7109375" style="4" customWidth="1"/>
    <col min="12" max="12" width="9.85546875" style="4" customWidth="1"/>
    <col min="13" max="14" width="8.7109375" style="4" customWidth="1"/>
    <col min="15" max="15" width="16.140625" style="9" customWidth="1"/>
    <col min="16" max="16" width="8.7109375" style="4" customWidth="1"/>
    <col min="17" max="17" width="8.7109375" style="9" customWidth="1"/>
    <col min="18" max="18" width="27.28515625" style="4" customWidth="1"/>
    <col min="19" max="19" width="5.42578125" style="4" customWidth="1"/>
    <col min="20" max="16384" width="9.140625" style="4"/>
  </cols>
  <sheetData>
    <row r="1" spans="1:32" ht="18" x14ac:dyDescent="0.25">
      <c r="A1" s="386"/>
      <c r="B1" s="378" t="s">
        <v>58</v>
      </c>
      <c r="C1" s="379"/>
      <c r="D1" s="379"/>
      <c r="E1" s="379"/>
      <c r="F1" s="379"/>
      <c r="G1" s="379"/>
      <c r="H1" s="379"/>
      <c r="I1" s="379"/>
      <c r="J1" s="379"/>
      <c r="K1" s="379"/>
      <c r="L1" s="379"/>
      <c r="M1" s="380"/>
      <c r="N1" s="381" t="s">
        <v>59</v>
      </c>
      <c r="O1" s="382"/>
      <c r="P1" s="1"/>
      <c r="Q1" s="1"/>
      <c r="R1" s="1"/>
      <c r="S1" s="2"/>
      <c r="T1" s="3"/>
    </row>
    <row r="2" spans="1:32" ht="18" x14ac:dyDescent="0.25">
      <c r="A2" s="386"/>
      <c r="B2" s="378" t="s">
        <v>83</v>
      </c>
      <c r="C2" s="379"/>
      <c r="D2" s="379"/>
      <c r="E2" s="379"/>
      <c r="F2" s="379"/>
      <c r="G2" s="379"/>
      <c r="H2" s="379"/>
      <c r="I2" s="379"/>
      <c r="J2" s="379"/>
      <c r="K2" s="379"/>
      <c r="L2" s="379"/>
      <c r="M2" s="380"/>
      <c r="N2" s="381" t="s">
        <v>173</v>
      </c>
      <c r="O2" s="382"/>
      <c r="P2" s="1"/>
      <c r="Q2" s="1"/>
      <c r="R2" s="1"/>
      <c r="S2" s="2"/>
      <c r="T2" s="3"/>
    </row>
    <row r="3" spans="1:32" ht="18" x14ac:dyDescent="0.25">
      <c r="A3" s="386"/>
      <c r="B3" s="378" t="s">
        <v>84</v>
      </c>
      <c r="C3" s="379"/>
      <c r="D3" s="379"/>
      <c r="E3" s="379"/>
      <c r="F3" s="379"/>
      <c r="G3" s="379"/>
      <c r="H3" s="379"/>
      <c r="I3" s="379"/>
      <c r="J3" s="379"/>
      <c r="K3" s="379"/>
      <c r="L3" s="379"/>
      <c r="M3" s="380"/>
      <c r="N3" s="381" t="s">
        <v>178</v>
      </c>
      <c r="O3" s="382"/>
      <c r="P3" s="1"/>
      <c r="Q3" s="1"/>
      <c r="R3" s="1"/>
      <c r="S3" s="2"/>
      <c r="T3" s="3"/>
    </row>
    <row r="4" spans="1:32" ht="18" x14ac:dyDescent="0.25">
      <c r="A4" s="386"/>
      <c r="B4" s="378" t="s">
        <v>85</v>
      </c>
      <c r="C4" s="379"/>
      <c r="D4" s="379"/>
      <c r="E4" s="379"/>
      <c r="F4" s="379"/>
      <c r="G4" s="379"/>
      <c r="H4" s="379"/>
      <c r="I4" s="379"/>
      <c r="J4" s="379"/>
      <c r="K4" s="379"/>
      <c r="L4" s="379"/>
      <c r="M4" s="380"/>
      <c r="N4" s="382" t="s">
        <v>63</v>
      </c>
      <c r="O4" s="382"/>
      <c r="P4" s="5"/>
      <c r="Q4" s="5"/>
      <c r="R4" s="5"/>
      <c r="S4" s="2"/>
      <c r="T4" s="3"/>
    </row>
    <row r="5" spans="1:32" ht="18" x14ac:dyDescent="0.25">
      <c r="A5" s="6"/>
      <c r="B5" s="3"/>
      <c r="C5" s="7"/>
      <c r="D5" s="7"/>
      <c r="E5" s="7"/>
      <c r="F5" s="7"/>
      <c r="G5" s="7"/>
      <c r="H5" s="7"/>
      <c r="I5" s="7"/>
      <c r="J5" s="7"/>
      <c r="K5" s="7"/>
      <c r="L5" s="7"/>
      <c r="M5" s="7"/>
      <c r="N5" s="7"/>
      <c r="O5" s="7"/>
      <c r="P5" s="7"/>
      <c r="Q5" s="7"/>
      <c r="R5" s="8"/>
      <c r="S5" s="8"/>
      <c r="T5" s="5"/>
      <c r="U5" s="5"/>
      <c r="V5" s="5"/>
      <c r="W5" s="5"/>
      <c r="X5" s="5"/>
      <c r="Y5" s="5"/>
      <c r="Z5" s="5"/>
      <c r="AA5" s="5"/>
      <c r="AB5" s="5"/>
      <c r="AC5" s="5"/>
      <c r="AD5" s="5"/>
      <c r="AE5" s="2"/>
      <c r="AF5" s="3"/>
    </row>
    <row r="6" spans="1:32" ht="15.75" x14ac:dyDescent="0.25">
      <c r="A6" s="19" t="s">
        <v>0</v>
      </c>
      <c r="B6" s="550" t="str">
        <f>'ConglomeradosInvTerminad '!C12</f>
        <v>INVESTIGACIONES ADMINISTRATIVAS</v>
      </c>
      <c r="C6" s="551"/>
      <c r="D6" s="551"/>
      <c r="E6" s="551"/>
      <c r="F6" s="551"/>
      <c r="G6" s="551"/>
      <c r="H6" s="551"/>
      <c r="I6" s="551"/>
      <c r="J6" s="551"/>
      <c r="K6" s="551"/>
      <c r="L6" s="551"/>
      <c r="M6" s="18"/>
      <c r="N6" s="18"/>
      <c r="O6" s="18"/>
      <c r="P6" s="18"/>
      <c r="Q6" s="18"/>
      <c r="R6" s="18"/>
      <c r="S6" s="18"/>
    </row>
    <row r="7" spans="1:32" ht="16.5" thickBot="1" x14ac:dyDescent="0.3">
      <c r="A7" s="15"/>
      <c r="B7" s="17"/>
      <c r="C7" s="16"/>
      <c r="D7" s="16"/>
      <c r="E7" s="16"/>
      <c r="F7" s="16"/>
      <c r="G7" s="16"/>
      <c r="H7" s="16"/>
      <c r="I7" s="16"/>
      <c r="J7" s="16"/>
      <c r="K7" s="16"/>
      <c r="L7" s="16"/>
      <c r="M7" s="16"/>
      <c r="N7" s="16"/>
      <c r="O7" s="16"/>
      <c r="P7" s="16"/>
      <c r="Q7" s="16"/>
      <c r="R7" s="16"/>
      <c r="S7" s="16"/>
    </row>
    <row r="8" spans="1:32" ht="21.75" customHeight="1" x14ac:dyDescent="0.2">
      <c r="A8" s="502" t="s">
        <v>86</v>
      </c>
      <c r="B8" s="504" t="s">
        <v>32</v>
      </c>
      <c r="C8" s="526" t="str">
        <f>RadicacionesEnrutadas!C14</f>
        <v>Radicaciones enrutadas y tramitadas</v>
      </c>
      <c r="D8" s="526"/>
      <c r="E8" s="526"/>
      <c r="F8" s="526"/>
      <c r="G8" s="526"/>
      <c r="H8" s="526"/>
      <c r="I8" s="526"/>
      <c r="J8" s="526"/>
      <c r="K8" s="526"/>
      <c r="L8" s="553"/>
      <c r="M8" s="22"/>
      <c r="N8" s="22"/>
      <c r="O8" s="22"/>
      <c r="P8" s="22"/>
      <c r="Q8" s="22"/>
      <c r="R8" s="22"/>
      <c r="S8" s="22"/>
      <c r="T8" s="23"/>
      <c r="U8" s="23"/>
      <c r="V8" s="23"/>
    </row>
    <row r="9" spans="1:32" ht="21.75" customHeight="1" x14ac:dyDescent="0.2">
      <c r="A9" s="503"/>
      <c r="B9" s="505"/>
      <c r="C9" s="74" t="s">
        <v>132</v>
      </c>
      <c r="D9" s="74" t="s">
        <v>87</v>
      </c>
      <c r="E9" s="74" t="s">
        <v>133</v>
      </c>
      <c r="F9" s="74" t="s">
        <v>87</v>
      </c>
      <c r="G9" s="74" t="s">
        <v>10</v>
      </c>
      <c r="H9" s="74" t="s">
        <v>87</v>
      </c>
      <c r="I9" s="554" t="s">
        <v>88</v>
      </c>
      <c r="J9" s="554"/>
      <c r="K9" s="554"/>
      <c r="L9" s="555"/>
      <c r="M9" s="20"/>
      <c r="N9" s="20"/>
      <c r="O9" s="20"/>
      <c r="P9" s="21"/>
      <c r="Q9" s="4"/>
    </row>
    <row r="10" spans="1:32" s="26" customFormat="1" ht="51.75" customHeight="1" x14ac:dyDescent="0.2">
      <c r="A10" s="560" t="s">
        <v>106</v>
      </c>
      <c r="B10" s="28" t="str">
        <f>'ConglomeradosInvTerminad '!B40</f>
        <v xml:space="preserve">Investigaciones terminadas </v>
      </c>
      <c r="C10" s="149">
        <v>181</v>
      </c>
      <c r="D10" s="552">
        <f>IF(C10&gt;0,C10/C11," ")</f>
        <v>1.0055555555555555</v>
      </c>
      <c r="E10" s="149">
        <v>110</v>
      </c>
      <c r="F10" s="552">
        <f>IF(E10&gt;0,E10/E11," ")</f>
        <v>1</v>
      </c>
      <c r="G10" s="174">
        <f>C10+E10</f>
        <v>291</v>
      </c>
      <c r="H10" s="552">
        <f>IF(G10&gt;0,G10/G11," ")</f>
        <v>1.0034482758620689</v>
      </c>
      <c r="I10" s="556" t="s">
        <v>280</v>
      </c>
      <c r="J10" s="556"/>
      <c r="K10" s="556"/>
      <c r="L10" s="557"/>
    </row>
    <row r="11" spans="1:32" s="26" customFormat="1" ht="51" customHeight="1" thickBot="1" x14ac:dyDescent="0.25">
      <c r="A11" s="411"/>
      <c r="B11" s="25" t="str">
        <f>'ConglomeradosInvTerminad '!B41</f>
        <v>Investigaciones proyectadas para terminar</v>
      </c>
      <c r="C11" s="147">
        <v>180</v>
      </c>
      <c r="D11" s="464"/>
      <c r="E11" s="147">
        <v>110</v>
      </c>
      <c r="F11" s="464"/>
      <c r="G11" s="166">
        <f>C11+E11</f>
        <v>290</v>
      </c>
      <c r="H11" s="464"/>
      <c r="I11" s="558"/>
      <c r="J11" s="558"/>
      <c r="K11" s="558"/>
      <c r="L11" s="559"/>
    </row>
    <row r="12" spans="1:32" x14ac:dyDescent="0.2">
      <c r="C12" s="11"/>
      <c r="D12" s="11"/>
      <c r="E12" s="11"/>
      <c r="F12" s="11"/>
      <c r="G12" s="11"/>
      <c r="H12" s="11"/>
      <c r="I12" s="11"/>
      <c r="J12" s="11"/>
      <c r="K12" s="11"/>
      <c r="L12" s="11"/>
      <c r="M12" s="11"/>
      <c r="N12" s="11"/>
    </row>
    <row r="13" spans="1:32" x14ac:dyDescent="0.2">
      <c r="C13" s="11"/>
      <c r="D13" s="11"/>
      <c r="E13" s="11"/>
      <c r="F13" s="11"/>
      <c r="G13" s="11"/>
      <c r="H13" s="11"/>
      <c r="I13" s="11"/>
      <c r="J13" s="11"/>
      <c r="K13" s="11"/>
      <c r="L13" s="11"/>
      <c r="M13" s="11"/>
      <c r="N13" s="11"/>
    </row>
    <row r="14" spans="1:32" x14ac:dyDescent="0.2">
      <c r="C14" s="11"/>
      <c r="D14" s="11"/>
      <c r="E14" s="11"/>
      <c r="F14" s="11"/>
      <c r="G14" s="11"/>
      <c r="H14" s="11"/>
      <c r="I14" s="11"/>
      <c r="J14" s="11"/>
      <c r="K14" s="11"/>
      <c r="L14" s="11"/>
      <c r="M14" s="11"/>
      <c r="N14" s="11"/>
    </row>
    <row r="15" spans="1:32" x14ac:dyDescent="0.2">
      <c r="C15" s="11"/>
      <c r="D15" s="11"/>
      <c r="E15" s="11"/>
      <c r="F15" s="11"/>
      <c r="G15" s="11"/>
      <c r="H15" s="11"/>
      <c r="I15" s="11"/>
      <c r="J15" s="11"/>
      <c r="K15" s="11"/>
      <c r="L15" s="11"/>
      <c r="M15" s="11"/>
      <c r="N15" s="11"/>
    </row>
    <row r="16" spans="1:32" x14ac:dyDescent="0.2">
      <c r="C16" s="11"/>
      <c r="D16" s="11"/>
      <c r="E16" s="11"/>
      <c r="F16" s="11"/>
      <c r="G16" s="11"/>
      <c r="H16" s="11"/>
      <c r="I16" s="11"/>
      <c r="J16" s="11"/>
      <c r="K16" s="11"/>
      <c r="L16" s="11"/>
      <c r="M16" s="11"/>
      <c r="N16" s="11"/>
    </row>
    <row r="17" spans="3:14" x14ac:dyDescent="0.2">
      <c r="C17" s="11"/>
      <c r="D17" s="11"/>
      <c r="E17" s="11"/>
      <c r="F17" s="11"/>
      <c r="G17" s="11"/>
      <c r="H17" s="11"/>
      <c r="I17" s="11"/>
      <c r="J17" s="11"/>
      <c r="K17" s="11"/>
      <c r="L17" s="11"/>
      <c r="M17" s="11"/>
      <c r="N17" s="11"/>
    </row>
    <row r="18" spans="3:14" x14ac:dyDescent="0.2">
      <c r="C18" s="11"/>
      <c r="D18" s="11"/>
      <c r="E18" s="11"/>
      <c r="F18" s="11"/>
      <c r="G18" s="11"/>
      <c r="H18" s="11"/>
      <c r="I18" s="11"/>
      <c r="J18" s="11"/>
      <c r="K18" s="11"/>
      <c r="L18" s="11"/>
      <c r="M18" s="11"/>
      <c r="N18" s="11"/>
    </row>
    <row r="19" spans="3:14" x14ac:dyDescent="0.2">
      <c r="C19" s="11"/>
      <c r="D19" s="11"/>
      <c r="E19" s="11"/>
      <c r="F19" s="11"/>
      <c r="G19" s="11"/>
      <c r="H19" s="11"/>
      <c r="I19" s="11"/>
      <c r="J19" s="11"/>
      <c r="K19" s="11"/>
      <c r="L19" s="11"/>
      <c r="M19" s="11"/>
      <c r="N19" s="11"/>
    </row>
    <row r="20" spans="3:14" x14ac:dyDescent="0.2">
      <c r="C20" s="11"/>
      <c r="D20" s="11"/>
      <c r="E20" s="11"/>
      <c r="F20" s="11"/>
      <c r="G20" s="11"/>
      <c r="H20" s="11"/>
      <c r="I20" s="11"/>
      <c r="J20" s="11"/>
      <c r="K20" s="11"/>
      <c r="L20" s="11"/>
      <c r="M20" s="11"/>
      <c r="N20" s="11"/>
    </row>
    <row r="21" spans="3:14" x14ac:dyDescent="0.2">
      <c r="C21" s="11"/>
      <c r="D21" s="11"/>
      <c r="E21" s="11"/>
      <c r="F21" s="11"/>
      <c r="G21" s="11"/>
      <c r="H21" s="11"/>
      <c r="I21" s="11"/>
      <c r="J21" s="11"/>
      <c r="K21" s="11"/>
      <c r="L21" s="11"/>
      <c r="M21" s="11"/>
      <c r="N21" s="11"/>
    </row>
    <row r="22" spans="3:14" x14ac:dyDescent="0.2">
      <c r="C22" s="11"/>
      <c r="D22" s="11"/>
      <c r="E22" s="11"/>
      <c r="F22" s="11"/>
      <c r="G22" s="11"/>
      <c r="H22" s="11"/>
      <c r="I22" s="11"/>
      <c r="J22" s="11"/>
      <c r="K22" s="11"/>
      <c r="L22" s="11"/>
      <c r="M22" s="11"/>
      <c r="N22" s="11"/>
    </row>
    <row r="23" spans="3:14" x14ac:dyDescent="0.2">
      <c r="C23" s="11"/>
      <c r="D23" s="11"/>
      <c r="E23" s="11"/>
      <c r="F23" s="11"/>
      <c r="G23" s="11"/>
      <c r="H23" s="11"/>
      <c r="I23" s="11"/>
      <c r="J23" s="11"/>
      <c r="K23" s="11"/>
      <c r="L23" s="11"/>
      <c r="M23" s="11"/>
      <c r="N23" s="11"/>
    </row>
    <row r="24" spans="3:14" x14ac:dyDescent="0.2">
      <c r="C24" s="11"/>
      <c r="D24" s="11"/>
      <c r="E24" s="11"/>
      <c r="F24" s="11"/>
      <c r="G24" s="11"/>
      <c r="H24" s="11"/>
      <c r="I24" s="11"/>
      <c r="J24" s="11"/>
      <c r="K24" s="11"/>
      <c r="L24" s="11"/>
      <c r="M24" s="11"/>
      <c r="N24" s="11"/>
    </row>
    <row r="25" spans="3:14" x14ac:dyDescent="0.2">
      <c r="C25" s="11"/>
      <c r="D25" s="11"/>
      <c r="E25" s="11"/>
      <c r="F25" s="11"/>
      <c r="G25" s="11"/>
      <c r="H25" s="11"/>
      <c r="I25" s="11"/>
      <c r="J25" s="11"/>
      <c r="K25" s="11"/>
      <c r="L25" s="11"/>
      <c r="M25" s="11"/>
      <c r="N25" s="11"/>
    </row>
    <row r="26" spans="3:14" x14ac:dyDescent="0.2">
      <c r="C26" s="11"/>
      <c r="D26" s="11"/>
      <c r="E26" s="11"/>
      <c r="F26" s="11"/>
      <c r="G26" s="11"/>
      <c r="H26" s="11"/>
      <c r="I26" s="11"/>
      <c r="J26" s="11"/>
      <c r="K26" s="11"/>
      <c r="L26" s="11"/>
      <c r="M26" s="11"/>
      <c r="N26" s="11"/>
    </row>
    <row r="27" spans="3:14" x14ac:dyDescent="0.2">
      <c r="C27" s="11"/>
      <c r="D27" s="11"/>
      <c r="E27" s="11"/>
      <c r="F27" s="11"/>
      <c r="G27" s="11"/>
      <c r="H27" s="11"/>
      <c r="I27" s="11"/>
      <c r="J27" s="11"/>
      <c r="K27" s="11"/>
      <c r="L27" s="11"/>
      <c r="M27" s="11"/>
      <c r="N27" s="11"/>
    </row>
    <row r="28" spans="3:14" x14ac:dyDescent="0.2">
      <c r="C28" s="11"/>
      <c r="D28" s="11"/>
      <c r="E28" s="11"/>
      <c r="F28" s="11"/>
      <c r="G28" s="11"/>
      <c r="H28" s="11"/>
      <c r="I28" s="11"/>
      <c r="J28" s="11"/>
      <c r="K28" s="11"/>
      <c r="L28" s="11"/>
      <c r="M28" s="11"/>
      <c r="N28" s="11"/>
    </row>
    <row r="29" spans="3:14" x14ac:dyDescent="0.2">
      <c r="C29" s="11"/>
      <c r="D29" s="11"/>
      <c r="E29" s="11"/>
      <c r="F29" s="11"/>
      <c r="G29" s="11"/>
      <c r="H29" s="11"/>
      <c r="I29" s="11"/>
      <c r="J29" s="11"/>
      <c r="K29" s="11"/>
      <c r="L29" s="11"/>
      <c r="M29" s="11"/>
      <c r="N29" s="11"/>
    </row>
    <row r="30" spans="3:14" x14ac:dyDescent="0.2">
      <c r="C30" s="11"/>
      <c r="D30" s="11"/>
      <c r="E30" s="11"/>
      <c r="F30" s="11"/>
      <c r="G30" s="11"/>
      <c r="H30" s="11"/>
      <c r="I30" s="11"/>
      <c r="J30" s="11"/>
      <c r="K30" s="11"/>
      <c r="L30" s="11"/>
      <c r="M30" s="11"/>
      <c r="N30" s="11"/>
    </row>
    <row r="31" spans="3:14" x14ac:dyDescent="0.2">
      <c r="C31" s="11"/>
      <c r="D31" s="11"/>
      <c r="E31" s="11"/>
      <c r="F31" s="11"/>
      <c r="G31" s="11"/>
      <c r="H31" s="11"/>
      <c r="I31" s="11"/>
      <c r="J31" s="11"/>
      <c r="K31" s="11"/>
      <c r="L31" s="11"/>
      <c r="M31" s="11"/>
      <c r="N31" s="11"/>
    </row>
    <row r="32" spans="3:14" x14ac:dyDescent="0.2">
      <c r="C32" s="11"/>
      <c r="D32" s="11"/>
      <c r="E32" s="11"/>
      <c r="F32" s="11"/>
      <c r="G32" s="11"/>
      <c r="H32" s="11"/>
      <c r="I32" s="11"/>
      <c r="J32" s="11"/>
      <c r="K32" s="11"/>
      <c r="L32" s="11"/>
      <c r="M32" s="11"/>
      <c r="N32" s="11"/>
    </row>
    <row r="33" spans="3:14" x14ac:dyDescent="0.2">
      <c r="C33" s="11"/>
      <c r="D33" s="11"/>
      <c r="E33" s="11"/>
      <c r="F33" s="11"/>
      <c r="G33" s="11"/>
      <c r="H33" s="11"/>
      <c r="I33" s="11"/>
      <c r="J33" s="11"/>
      <c r="K33" s="11"/>
      <c r="L33" s="11"/>
      <c r="M33" s="11"/>
      <c r="N33" s="11"/>
    </row>
    <row r="34" spans="3:14" x14ac:dyDescent="0.2">
      <c r="C34" s="11"/>
      <c r="D34" s="11"/>
      <c r="E34" s="11"/>
      <c r="F34" s="11"/>
      <c r="G34" s="11"/>
      <c r="H34" s="11"/>
      <c r="I34" s="11"/>
      <c r="J34" s="11"/>
      <c r="K34" s="11"/>
      <c r="L34" s="11"/>
      <c r="M34" s="11"/>
      <c r="N34" s="11"/>
    </row>
    <row r="35" spans="3:14" x14ac:dyDescent="0.2">
      <c r="C35" s="11"/>
      <c r="D35" s="11"/>
      <c r="E35" s="11"/>
      <c r="F35" s="11"/>
      <c r="G35" s="11"/>
      <c r="H35" s="11"/>
      <c r="I35" s="11"/>
      <c r="J35" s="11"/>
      <c r="K35" s="11"/>
      <c r="L35" s="11"/>
      <c r="M35" s="11"/>
      <c r="N35" s="11"/>
    </row>
    <row r="36" spans="3:14" x14ac:dyDescent="0.2">
      <c r="C36" s="11"/>
      <c r="D36" s="11"/>
      <c r="E36" s="11"/>
      <c r="F36" s="11"/>
      <c r="G36" s="11"/>
      <c r="H36" s="11"/>
      <c r="I36" s="11"/>
      <c r="J36" s="11"/>
      <c r="K36" s="11"/>
      <c r="L36" s="11"/>
      <c r="M36" s="11"/>
      <c r="N36" s="11"/>
    </row>
    <row r="37" spans="3:14" x14ac:dyDescent="0.2">
      <c r="C37" s="11"/>
      <c r="D37" s="11"/>
      <c r="E37" s="11"/>
      <c r="F37" s="11"/>
      <c r="G37" s="11"/>
      <c r="H37" s="11"/>
      <c r="I37" s="11"/>
      <c r="J37" s="11"/>
      <c r="K37" s="11"/>
      <c r="L37" s="11"/>
      <c r="M37" s="11"/>
      <c r="N37" s="11"/>
    </row>
    <row r="38" spans="3:14" x14ac:dyDescent="0.2">
      <c r="C38" s="11"/>
      <c r="D38" s="11"/>
      <c r="E38" s="11"/>
      <c r="F38" s="11"/>
      <c r="G38" s="11"/>
      <c r="H38" s="11"/>
      <c r="I38" s="11"/>
      <c r="J38" s="11"/>
      <c r="K38" s="11"/>
      <c r="L38" s="11"/>
      <c r="M38" s="11"/>
      <c r="N38" s="11"/>
    </row>
    <row r="39" spans="3:14" x14ac:dyDescent="0.2">
      <c r="C39" s="11"/>
      <c r="D39" s="11"/>
      <c r="E39" s="11"/>
      <c r="F39" s="11"/>
      <c r="G39" s="11"/>
      <c r="H39" s="11"/>
      <c r="I39" s="11"/>
      <c r="J39" s="11"/>
      <c r="K39" s="11"/>
      <c r="L39" s="11"/>
      <c r="M39" s="11"/>
      <c r="N39" s="11"/>
    </row>
    <row r="40" spans="3:14" x14ac:dyDescent="0.2">
      <c r="C40" s="11"/>
      <c r="D40" s="11"/>
      <c r="E40" s="11"/>
      <c r="F40" s="11"/>
      <c r="G40" s="11"/>
      <c r="H40" s="11"/>
      <c r="I40" s="11"/>
      <c r="J40" s="11"/>
      <c r="K40" s="11"/>
      <c r="L40" s="11"/>
      <c r="M40" s="11"/>
      <c r="N40" s="11"/>
    </row>
    <row r="41" spans="3:14" x14ac:dyDescent="0.2">
      <c r="C41" s="11"/>
      <c r="D41" s="11"/>
      <c r="E41" s="11"/>
      <c r="F41" s="11"/>
      <c r="G41" s="11"/>
      <c r="H41" s="11"/>
      <c r="I41" s="11"/>
      <c r="J41" s="11"/>
      <c r="K41" s="11"/>
      <c r="L41" s="11"/>
      <c r="M41" s="11"/>
      <c r="N41" s="11"/>
    </row>
    <row r="51" spans="2:17" x14ac:dyDescent="0.2">
      <c r="B51" s="12"/>
      <c r="C51" s="13"/>
      <c r="D51" s="13"/>
      <c r="E51" s="13"/>
      <c r="F51" s="13"/>
      <c r="G51" s="13"/>
      <c r="H51" s="13"/>
      <c r="I51" s="13"/>
      <c r="J51" s="13"/>
      <c r="K51" s="13"/>
      <c r="L51" s="13"/>
      <c r="M51" s="13"/>
      <c r="N51" s="13"/>
      <c r="O51" s="13"/>
      <c r="P51" s="13"/>
      <c r="Q51" s="13"/>
    </row>
    <row r="52" spans="2:17" x14ac:dyDescent="0.2">
      <c r="B52" s="14"/>
      <c r="C52" s="13"/>
      <c r="D52" s="13"/>
      <c r="E52" s="13"/>
      <c r="F52" s="13"/>
      <c r="G52" s="13"/>
      <c r="H52" s="13"/>
      <c r="I52" s="13"/>
      <c r="J52" s="13"/>
      <c r="K52" s="13"/>
      <c r="L52" s="13"/>
      <c r="M52" s="13"/>
      <c r="N52" s="13"/>
      <c r="O52" s="13"/>
      <c r="P52" s="13"/>
      <c r="Q52" s="13"/>
    </row>
  </sheetData>
  <sheetProtection formatCells="0" formatColumns="0" formatRows="0" insertRows="0"/>
  <mergeCells count="19">
    <mergeCell ref="A1:A4"/>
    <mergeCell ref="B6:L6"/>
    <mergeCell ref="H10:H11"/>
    <mergeCell ref="C8:L8"/>
    <mergeCell ref="I9:L9"/>
    <mergeCell ref="I10:L11"/>
    <mergeCell ref="A10:A11"/>
    <mergeCell ref="D10:D11"/>
    <mergeCell ref="F10:F11"/>
    <mergeCell ref="A8:A9"/>
    <mergeCell ref="B8:B9"/>
    <mergeCell ref="B4:M4"/>
    <mergeCell ref="N4:O4"/>
    <mergeCell ref="B1:M1"/>
    <mergeCell ref="N1:O1"/>
    <mergeCell ref="B2:M2"/>
    <mergeCell ref="N2:O2"/>
    <mergeCell ref="B3:M3"/>
    <mergeCell ref="N3:O3"/>
  </mergeCells>
  <pageMargins left="0.75" right="0.75" top="1" bottom="1" header="0" footer="0"/>
  <pageSetup paperSize="119" scale="66" orientation="portrait"/>
  <headerFooter alignWithMargins="0"/>
  <colBreaks count="1" manualBreakCount="1">
    <brk id="8" max="1048575" man="1"/>
  </colBreaks>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tabColor theme="9"/>
  </sheetPr>
  <dimension ref="A1:AE173"/>
  <sheetViews>
    <sheetView topLeftCell="A57" zoomScale="90" zoomScaleNormal="90" workbookViewId="0">
      <selection activeCell="C71" sqref="C71:P71"/>
    </sheetView>
  </sheetViews>
  <sheetFormatPr baseColWidth="10" defaultColWidth="9.140625" defaultRowHeight="12.75" x14ac:dyDescent="0.2"/>
  <cols>
    <col min="1" max="1" width="0.7109375" style="48" customWidth="1"/>
    <col min="2" max="2" width="30" style="48" customWidth="1"/>
    <col min="3" max="3" width="16.85546875" style="48" customWidth="1"/>
    <col min="4" max="4" width="5" style="48" bestFit="1" customWidth="1"/>
    <col min="5" max="5" width="4.7109375" style="48" bestFit="1" customWidth="1"/>
    <col min="6" max="6" width="5.140625" style="48" bestFit="1" customWidth="1"/>
    <col min="7" max="7" width="5.42578125" style="48" bestFit="1" customWidth="1"/>
    <col min="8" max="8" width="5.140625" style="48" bestFit="1" customWidth="1"/>
    <col min="9" max="9" width="9.42578125" style="48" bestFit="1" customWidth="1"/>
    <col min="10" max="10" width="4.140625" style="48" bestFit="1" customWidth="1"/>
    <col min="11" max="11" width="6.42578125" style="48" bestFit="1" customWidth="1"/>
    <col min="12" max="12" width="4.85546875" style="48" bestFit="1" customWidth="1"/>
    <col min="13" max="13" width="8.42578125" style="48" customWidth="1"/>
    <col min="14" max="14" width="6.42578125" style="48" customWidth="1"/>
    <col min="15" max="15" width="11.140625" style="48" customWidth="1"/>
    <col min="16" max="16" width="16.42578125" style="48" customWidth="1"/>
    <col min="17" max="18" width="11.7109375" style="48" customWidth="1"/>
    <col min="19" max="19" width="9.140625" style="48" hidden="1" customWidth="1"/>
    <col min="20" max="16384" width="9.140625" style="48"/>
  </cols>
  <sheetData>
    <row r="1" spans="1:19" ht="6" customHeight="1" thickBot="1" x14ac:dyDescent="0.25"/>
    <row r="2" spans="1:19" ht="16.5" customHeight="1" x14ac:dyDescent="0.2">
      <c r="B2" s="253"/>
      <c r="C2" s="256" t="s">
        <v>58</v>
      </c>
      <c r="D2" s="257"/>
      <c r="E2" s="257"/>
      <c r="F2" s="257"/>
      <c r="G2" s="257"/>
      <c r="H2" s="257"/>
      <c r="I2" s="257"/>
      <c r="J2" s="257"/>
      <c r="K2" s="257"/>
      <c r="L2" s="257"/>
      <c r="M2" s="258"/>
      <c r="N2" s="259" t="s">
        <v>137</v>
      </c>
      <c r="O2" s="260"/>
      <c r="P2" s="261"/>
      <c r="S2" s="48">
        <v>0.8</v>
      </c>
    </row>
    <row r="3" spans="1:19" ht="15.75" customHeight="1" x14ac:dyDescent="0.2">
      <c r="B3" s="254"/>
      <c r="C3" s="262" t="s">
        <v>60</v>
      </c>
      <c r="D3" s="263"/>
      <c r="E3" s="263"/>
      <c r="F3" s="263"/>
      <c r="G3" s="263"/>
      <c r="H3" s="263"/>
      <c r="I3" s="263"/>
      <c r="J3" s="263"/>
      <c r="K3" s="263"/>
      <c r="L3" s="263"/>
      <c r="M3" s="264"/>
      <c r="N3" s="265" t="s">
        <v>173</v>
      </c>
      <c r="O3" s="266"/>
      <c r="P3" s="267"/>
      <c r="S3" s="48">
        <v>0.79990000000000006</v>
      </c>
    </row>
    <row r="4" spans="1:19" ht="15.75" customHeight="1" x14ac:dyDescent="0.2">
      <c r="B4" s="254"/>
      <c r="C4" s="262" t="s">
        <v>61</v>
      </c>
      <c r="D4" s="263"/>
      <c r="E4" s="263"/>
      <c r="F4" s="263"/>
      <c r="G4" s="263"/>
      <c r="H4" s="263"/>
      <c r="I4" s="263"/>
      <c r="J4" s="263"/>
      <c r="K4" s="263"/>
      <c r="L4" s="263"/>
      <c r="M4" s="264"/>
      <c r="N4" s="265" t="s">
        <v>174</v>
      </c>
      <c r="O4" s="266"/>
      <c r="P4" s="267"/>
      <c r="S4" s="49">
        <v>0.7</v>
      </c>
    </row>
    <row r="5" spans="1:19" ht="16.5" customHeight="1" thickBot="1" x14ac:dyDescent="0.25">
      <c r="B5" s="255"/>
      <c r="C5" s="268" t="s">
        <v>62</v>
      </c>
      <c r="D5" s="269"/>
      <c r="E5" s="269"/>
      <c r="F5" s="269"/>
      <c r="G5" s="269"/>
      <c r="H5" s="269"/>
      <c r="I5" s="269"/>
      <c r="J5" s="269"/>
      <c r="K5" s="269"/>
      <c r="L5" s="269"/>
      <c r="M5" s="270"/>
      <c r="N5" s="271" t="s">
        <v>63</v>
      </c>
      <c r="O5" s="272"/>
      <c r="P5" s="273"/>
      <c r="S5" s="49">
        <v>0.69899999999999995</v>
      </c>
    </row>
    <row r="6" spans="1:19" ht="5.25" customHeight="1" thickBot="1" x14ac:dyDescent="0.25"/>
    <row r="7" spans="1:19" ht="12.75" customHeight="1" x14ac:dyDescent="0.2">
      <c r="A7" s="49"/>
      <c r="B7" s="235" t="s">
        <v>66</v>
      </c>
      <c r="C7" s="236"/>
      <c r="D7" s="236"/>
      <c r="E7" s="236"/>
      <c r="F7" s="236"/>
      <c r="G7" s="236"/>
      <c r="H7" s="236"/>
      <c r="I7" s="236"/>
      <c r="J7" s="236"/>
      <c r="K7" s="236"/>
      <c r="L7" s="236"/>
      <c r="M7" s="236"/>
      <c r="N7" s="236"/>
      <c r="O7" s="236"/>
      <c r="P7" s="237"/>
      <c r="Q7" s="49"/>
    </row>
    <row r="8" spans="1:19" ht="13.5" customHeight="1" thickBot="1" x14ac:dyDescent="0.25">
      <c r="A8" s="49"/>
      <c r="B8" s="238"/>
      <c r="C8" s="239"/>
      <c r="D8" s="239"/>
      <c r="E8" s="239"/>
      <c r="F8" s="239"/>
      <c r="G8" s="239"/>
      <c r="H8" s="239"/>
      <c r="I8" s="239"/>
      <c r="J8" s="239"/>
      <c r="K8" s="239"/>
      <c r="L8" s="239"/>
      <c r="M8" s="239"/>
      <c r="N8" s="239"/>
      <c r="O8" s="239"/>
      <c r="P8" s="240"/>
      <c r="Q8" s="49"/>
    </row>
    <row r="9" spans="1:19" ht="4.5" customHeight="1" thickBot="1" x14ac:dyDescent="0.25">
      <c r="A9" s="49"/>
      <c r="B9" s="241"/>
      <c r="C9" s="241"/>
      <c r="D9" s="241"/>
      <c r="E9" s="241"/>
      <c r="F9" s="241"/>
      <c r="G9" s="241"/>
      <c r="H9" s="241"/>
      <c r="I9" s="241"/>
      <c r="J9" s="241"/>
      <c r="K9" s="241"/>
      <c r="L9" s="241"/>
      <c r="M9" s="241"/>
      <c r="N9" s="241"/>
      <c r="O9" s="241"/>
      <c r="P9" s="241"/>
      <c r="Q9" s="49"/>
    </row>
    <row r="10" spans="1:19" ht="26.25" customHeight="1" thickBot="1" x14ac:dyDescent="0.25">
      <c r="A10" s="49"/>
      <c r="B10" s="50" t="s">
        <v>76</v>
      </c>
      <c r="C10" s="242">
        <v>2023</v>
      </c>
      <c r="D10" s="243"/>
      <c r="E10" s="243"/>
      <c r="F10" s="243"/>
      <c r="G10" s="243"/>
      <c r="H10" s="243"/>
      <c r="I10" s="244"/>
      <c r="J10" s="245" t="s">
        <v>1</v>
      </c>
      <c r="K10" s="246"/>
      <c r="L10" s="246"/>
      <c r="M10" s="246"/>
      <c r="N10" s="247" t="s">
        <v>175</v>
      </c>
      <c r="O10" s="248"/>
      <c r="P10" s="249"/>
      <c r="Q10" s="49"/>
    </row>
    <row r="11" spans="1:19" ht="4.5" customHeight="1" thickBot="1" x14ac:dyDescent="0.25">
      <c r="A11" s="49"/>
      <c r="B11" s="250"/>
      <c r="C11" s="251"/>
      <c r="D11" s="251"/>
      <c r="E11" s="251"/>
      <c r="F11" s="251"/>
      <c r="G11" s="251"/>
      <c r="H11" s="251"/>
      <c r="I11" s="251"/>
      <c r="J11" s="251"/>
      <c r="K11" s="251"/>
      <c r="L11" s="251"/>
      <c r="M11" s="251"/>
      <c r="N11" s="251"/>
      <c r="O11" s="251"/>
      <c r="P11" s="252"/>
      <c r="Q11" s="49"/>
    </row>
    <row r="12" spans="1:19" ht="13.5" thickBot="1" x14ac:dyDescent="0.25">
      <c r="A12" s="49"/>
      <c r="B12" s="51" t="s">
        <v>0</v>
      </c>
      <c r="C12" s="299" t="s">
        <v>56</v>
      </c>
      <c r="D12" s="299"/>
      <c r="E12" s="299"/>
      <c r="F12" s="299"/>
      <c r="G12" s="299"/>
      <c r="H12" s="299"/>
      <c r="I12" s="299"/>
      <c r="J12" s="299"/>
      <c r="K12" s="299"/>
      <c r="L12" s="299"/>
      <c r="M12" s="299"/>
      <c r="N12" s="299"/>
      <c r="O12" s="299"/>
      <c r="P12" s="300"/>
      <c r="Q12" s="49"/>
    </row>
    <row r="13" spans="1:19" ht="4.5" customHeight="1" thickBot="1" x14ac:dyDescent="0.25">
      <c r="A13" s="49"/>
      <c r="B13" s="301"/>
      <c r="C13" s="302"/>
      <c r="D13" s="302"/>
      <c r="E13" s="302"/>
      <c r="F13" s="302"/>
      <c r="G13" s="302"/>
      <c r="H13" s="302"/>
      <c r="I13" s="302"/>
      <c r="J13" s="302"/>
      <c r="K13" s="302"/>
      <c r="L13" s="302"/>
      <c r="M13" s="302"/>
      <c r="N13" s="302"/>
      <c r="O13" s="302"/>
      <c r="P13" s="303"/>
      <c r="Q13" s="49"/>
    </row>
    <row r="14" spans="1:19" ht="13.5" thickBot="1" x14ac:dyDescent="0.25">
      <c r="A14" s="49"/>
      <c r="B14" s="51" t="s">
        <v>6</v>
      </c>
      <c r="C14" s="547" t="s">
        <v>126</v>
      </c>
      <c r="D14" s="548"/>
      <c r="E14" s="548"/>
      <c r="F14" s="548"/>
      <c r="G14" s="548"/>
      <c r="H14" s="548"/>
      <c r="I14" s="548"/>
      <c r="J14" s="548"/>
      <c r="K14" s="548"/>
      <c r="L14" s="548"/>
      <c r="M14" s="548"/>
      <c r="N14" s="548"/>
      <c r="O14" s="548"/>
      <c r="P14" s="549"/>
      <c r="Q14" s="49"/>
    </row>
    <row r="15" spans="1:19" ht="4.5" customHeight="1" thickBot="1" x14ac:dyDescent="0.25">
      <c r="A15" s="49"/>
      <c r="B15" s="293"/>
      <c r="C15" s="294"/>
      <c r="D15" s="294"/>
      <c r="E15" s="294"/>
      <c r="F15" s="294"/>
      <c r="G15" s="294"/>
      <c r="H15" s="294"/>
      <c r="I15" s="294"/>
      <c r="J15" s="294"/>
      <c r="K15" s="294"/>
      <c r="L15" s="294"/>
      <c r="M15" s="294"/>
      <c r="N15" s="294"/>
      <c r="O15" s="294"/>
      <c r="P15" s="295"/>
      <c r="Q15" s="49"/>
    </row>
    <row r="16" spans="1:19" s="80" customFormat="1" ht="24.75" customHeight="1" thickBot="1" x14ac:dyDescent="0.25">
      <c r="A16" s="54"/>
      <c r="B16" s="51" t="s">
        <v>36</v>
      </c>
      <c r="C16" s="490" t="s">
        <v>161</v>
      </c>
      <c r="D16" s="491"/>
      <c r="E16" s="491"/>
      <c r="F16" s="491"/>
      <c r="G16" s="491"/>
      <c r="H16" s="491"/>
      <c r="I16" s="491"/>
      <c r="J16" s="491"/>
      <c r="K16" s="491"/>
      <c r="L16" s="491"/>
      <c r="M16" s="491"/>
      <c r="N16" s="491"/>
      <c r="O16" s="491"/>
      <c r="P16" s="492"/>
      <c r="Q16" s="54"/>
    </row>
    <row r="17" spans="1:31" ht="4.5" customHeight="1" thickBot="1" x14ac:dyDescent="0.25">
      <c r="A17" s="49"/>
      <c r="B17" s="293"/>
      <c r="C17" s="294"/>
      <c r="D17" s="294"/>
      <c r="E17" s="294"/>
      <c r="F17" s="294"/>
      <c r="G17" s="294"/>
      <c r="H17" s="294"/>
      <c r="I17" s="294"/>
      <c r="J17" s="294"/>
      <c r="K17" s="294"/>
      <c r="L17" s="294"/>
      <c r="M17" s="294"/>
      <c r="N17" s="294"/>
      <c r="O17" s="294"/>
      <c r="P17" s="295"/>
      <c r="Q17" s="49"/>
    </row>
    <row r="18" spans="1:31" ht="37.5" customHeight="1" thickBot="1" x14ac:dyDescent="0.25">
      <c r="A18" s="49"/>
      <c r="B18" s="51" t="s">
        <v>23</v>
      </c>
      <c r="C18" s="277" t="s">
        <v>250</v>
      </c>
      <c r="D18" s="278"/>
      <c r="E18" s="278"/>
      <c r="F18" s="278"/>
      <c r="G18" s="278"/>
      <c r="H18" s="278"/>
      <c r="I18" s="278"/>
      <c r="J18" s="278"/>
      <c r="K18" s="278"/>
      <c r="L18" s="278"/>
      <c r="M18" s="278"/>
      <c r="N18" s="278"/>
      <c r="O18" s="278"/>
      <c r="P18" s="279"/>
      <c r="Q18" s="49"/>
    </row>
    <row r="19" spans="1:31" ht="4.5" customHeight="1" thickBot="1" x14ac:dyDescent="0.25">
      <c r="A19" s="49"/>
      <c r="B19" s="280"/>
      <c r="C19" s="280"/>
      <c r="D19" s="280"/>
      <c r="E19" s="280"/>
      <c r="F19" s="280"/>
      <c r="G19" s="280"/>
      <c r="H19" s="280"/>
      <c r="I19" s="280"/>
      <c r="J19" s="280"/>
      <c r="K19" s="280"/>
      <c r="L19" s="280"/>
      <c r="M19" s="280"/>
      <c r="N19" s="280"/>
      <c r="O19" s="280"/>
      <c r="P19" s="280"/>
      <c r="Q19" s="49"/>
    </row>
    <row r="20" spans="1:31" ht="17.25" customHeight="1" thickBot="1" x14ac:dyDescent="0.25">
      <c r="A20" s="49"/>
      <c r="B20" s="281" t="s">
        <v>37</v>
      </c>
      <c r="C20" s="282"/>
      <c r="D20" s="282"/>
      <c r="E20" s="282"/>
      <c r="F20" s="282"/>
      <c r="G20" s="282"/>
      <c r="H20" s="282"/>
      <c r="I20" s="282"/>
      <c r="J20" s="282"/>
      <c r="K20" s="282"/>
      <c r="L20" s="282"/>
      <c r="M20" s="282"/>
      <c r="N20" s="282"/>
      <c r="O20" s="282"/>
      <c r="P20" s="283"/>
      <c r="Q20" s="49"/>
    </row>
    <row r="21" spans="1:31" ht="4.5" customHeight="1" thickBot="1" x14ac:dyDescent="0.25">
      <c r="A21" s="49"/>
      <c r="B21" s="284"/>
      <c r="C21" s="285"/>
      <c r="D21" s="285"/>
      <c r="E21" s="285"/>
      <c r="F21" s="285"/>
      <c r="G21" s="285"/>
      <c r="H21" s="285"/>
      <c r="I21" s="285"/>
      <c r="J21" s="285"/>
      <c r="K21" s="285"/>
      <c r="L21" s="285"/>
      <c r="M21" s="285"/>
      <c r="N21" s="285"/>
      <c r="O21" s="285"/>
      <c r="P21" s="286"/>
      <c r="Q21" s="49"/>
    </row>
    <row r="22" spans="1:31" ht="51" customHeight="1" thickBot="1" x14ac:dyDescent="0.25">
      <c r="A22" s="49"/>
      <c r="B22" s="51" t="s">
        <v>3</v>
      </c>
      <c r="C22" s="287" t="s">
        <v>224</v>
      </c>
      <c r="D22" s="288"/>
      <c r="E22" s="288"/>
      <c r="F22" s="288"/>
      <c r="G22" s="288"/>
      <c r="H22" s="288"/>
      <c r="I22" s="288"/>
      <c r="J22" s="288"/>
      <c r="K22" s="288"/>
      <c r="L22" s="288"/>
      <c r="M22" s="288"/>
      <c r="N22" s="288"/>
      <c r="O22" s="288"/>
      <c r="P22" s="289"/>
      <c r="Q22" s="49"/>
    </row>
    <row r="23" spans="1:31" ht="17.25" customHeight="1" thickBot="1" x14ac:dyDescent="0.25">
      <c r="A23" s="49"/>
      <c r="B23" s="293"/>
      <c r="C23" s="294"/>
      <c r="D23" s="294"/>
      <c r="E23" s="294"/>
      <c r="F23" s="294"/>
      <c r="G23" s="294"/>
      <c r="H23" s="294"/>
      <c r="I23" s="294"/>
      <c r="J23" s="294"/>
      <c r="K23" s="294"/>
      <c r="L23" s="294"/>
      <c r="M23" s="294"/>
      <c r="N23" s="294"/>
      <c r="O23" s="294"/>
      <c r="P23" s="295"/>
      <c r="Q23" s="49"/>
      <c r="T23" s="113"/>
    </row>
    <row r="24" spans="1:31" ht="93.75" customHeight="1" thickBot="1" x14ac:dyDescent="0.25">
      <c r="A24" s="49"/>
      <c r="B24" s="51" t="s">
        <v>24</v>
      </c>
      <c r="C24" s="448" t="s">
        <v>163</v>
      </c>
      <c r="D24" s="449"/>
      <c r="E24" s="449"/>
      <c r="F24" s="449"/>
      <c r="G24" s="449"/>
      <c r="H24" s="449"/>
      <c r="I24" s="449"/>
      <c r="J24" s="449"/>
      <c r="K24" s="449"/>
      <c r="L24" s="449"/>
      <c r="M24" s="449"/>
      <c r="N24" s="449"/>
      <c r="O24" s="449"/>
      <c r="P24" s="450"/>
      <c r="Q24" s="49"/>
    </row>
    <row r="25" spans="1:31" ht="4.5" customHeight="1" thickBot="1" x14ac:dyDescent="0.25">
      <c r="A25" s="49"/>
      <c r="B25" s="313"/>
      <c r="C25" s="314"/>
      <c r="D25" s="314"/>
      <c r="E25" s="314"/>
      <c r="F25" s="314"/>
      <c r="G25" s="314"/>
      <c r="H25" s="314"/>
      <c r="I25" s="314"/>
      <c r="J25" s="314"/>
      <c r="K25" s="314"/>
      <c r="L25" s="314"/>
      <c r="M25" s="314"/>
      <c r="N25" s="314"/>
      <c r="O25" s="314"/>
      <c r="P25" s="315"/>
      <c r="Q25" s="49"/>
    </row>
    <row r="26" spans="1:31" ht="13.5" customHeight="1" thickBot="1" x14ac:dyDescent="0.25">
      <c r="A26" s="49"/>
      <c r="B26" s="52" t="s">
        <v>2</v>
      </c>
      <c r="C26" s="487">
        <v>0.8</v>
      </c>
      <c r="D26" s="488"/>
      <c r="E26" s="488"/>
      <c r="F26" s="488"/>
      <c r="G26" s="488"/>
      <c r="H26" s="488"/>
      <c r="I26" s="488"/>
      <c r="J26" s="488"/>
      <c r="K26" s="488"/>
      <c r="L26" s="488"/>
      <c r="M26" s="488"/>
      <c r="N26" s="488"/>
      <c r="O26" s="488"/>
      <c r="P26" s="489"/>
      <c r="Q26" s="49"/>
    </row>
    <row r="27" spans="1:31" ht="4.5" customHeight="1" thickBot="1" x14ac:dyDescent="0.25">
      <c r="A27" s="49"/>
      <c r="B27" s="319"/>
      <c r="C27" s="320"/>
      <c r="D27" s="320"/>
      <c r="E27" s="320"/>
      <c r="F27" s="320"/>
      <c r="G27" s="320"/>
      <c r="H27" s="320"/>
      <c r="I27" s="320"/>
      <c r="J27" s="320"/>
      <c r="K27" s="320"/>
      <c r="L27" s="320"/>
      <c r="M27" s="320"/>
      <c r="N27" s="320"/>
      <c r="O27" s="320"/>
      <c r="P27" s="321"/>
      <c r="Q27" s="49"/>
    </row>
    <row r="28" spans="1:31" s="80" customFormat="1" ht="12.75" customHeight="1" thickBot="1" x14ac:dyDescent="0.25">
      <c r="A28" s="54"/>
      <c r="B28" s="99" t="s">
        <v>25</v>
      </c>
      <c r="C28" s="153" t="s">
        <v>26</v>
      </c>
      <c r="D28" s="322" t="s">
        <v>238</v>
      </c>
      <c r="E28" s="317"/>
      <c r="F28" s="317"/>
      <c r="G28" s="318"/>
      <c r="H28" s="323" t="s">
        <v>27</v>
      </c>
      <c r="I28" s="323"/>
      <c r="J28" s="323"/>
      <c r="K28" s="322" t="s">
        <v>239</v>
      </c>
      <c r="L28" s="317"/>
      <c r="M28" s="318"/>
      <c r="N28" s="324" t="s">
        <v>28</v>
      </c>
      <c r="O28" s="325"/>
      <c r="P28" s="94" t="s">
        <v>240</v>
      </c>
      <c r="Q28" s="54"/>
      <c r="R28" s="161"/>
      <c r="S28" s="515"/>
      <c r="T28" s="515"/>
      <c r="U28" s="515"/>
      <c r="V28" s="515"/>
      <c r="W28" s="515"/>
      <c r="X28" s="515"/>
      <c r="Y28" s="515"/>
      <c r="Z28" s="515"/>
      <c r="AA28" s="515"/>
      <c r="AB28" s="515"/>
      <c r="AC28" s="515"/>
      <c r="AD28" s="515"/>
      <c r="AE28" s="162"/>
    </row>
    <row r="29" spans="1:31" ht="4.5" customHeight="1" thickBot="1" x14ac:dyDescent="0.25">
      <c r="A29" s="49"/>
      <c r="B29" s="326"/>
      <c r="C29" s="327"/>
      <c r="D29" s="327"/>
      <c r="E29" s="327"/>
      <c r="F29" s="327"/>
      <c r="G29" s="327"/>
      <c r="H29" s="327"/>
      <c r="I29" s="327"/>
      <c r="J29" s="327"/>
      <c r="K29" s="327"/>
      <c r="L29" s="327"/>
      <c r="M29" s="327"/>
      <c r="N29" s="327"/>
      <c r="O29" s="327"/>
      <c r="P29" s="328"/>
      <c r="Q29" s="49"/>
    </row>
    <row r="30" spans="1:31" ht="13.5" thickBot="1" x14ac:dyDescent="0.25">
      <c r="A30" s="49"/>
      <c r="B30" s="53" t="s">
        <v>7</v>
      </c>
      <c r="C30" s="483" t="s">
        <v>125</v>
      </c>
      <c r="D30" s="481"/>
      <c r="E30" s="481"/>
      <c r="F30" s="481"/>
      <c r="G30" s="481"/>
      <c r="H30" s="481"/>
      <c r="I30" s="481"/>
      <c r="J30" s="481"/>
      <c r="K30" s="481"/>
      <c r="L30" s="481"/>
      <c r="M30" s="481"/>
      <c r="N30" s="481"/>
      <c r="O30" s="481"/>
      <c r="P30" s="482"/>
      <c r="Q30" s="49"/>
    </row>
    <row r="31" spans="1:31" ht="4.5" customHeight="1" thickBot="1" x14ac:dyDescent="0.25">
      <c r="A31" s="49"/>
      <c r="B31" s="293"/>
      <c r="C31" s="294"/>
      <c r="D31" s="294"/>
      <c r="E31" s="294"/>
      <c r="F31" s="294"/>
      <c r="G31" s="294"/>
      <c r="H31" s="294"/>
      <c r="I31" s="294"/>
      <c r="J31" s="294"/>
      <c r="K31" s="294"/>
      <c r="L31" s="294"/>
      <c r="M31" s="294"/>
      <c r="N31" s="294"/>
      <c r="O31" s="294"/>
      <c r="P31" s="295"/>
      <c r="Q31" s="49"/>
    </row>
    <row r="32" spans="1:31" ht="13.5" thickBot="1" x14ac:dyDescent="0.25">
      <c r="A32" s="49"/>
      <c r="B32" s="53" t="s">
        <v>4</v>
      </c>
      <c r="C32" s="544" t="s">
        <v>71</v>
      </c>
      <c r="D32" s="545"/>
      <c r="E32" s="545"/>
      <c r="F32" s="545"/>
      <c r="G32" s="545"/>
      <c r="H32" s="545"/>
      <c r="I32" s="545"/>
      <c r="J32" s="545"/>
      <c r="K32" s="545"/>
      <c r="L32" s="545"/>
      <c r="M32" s="545"/>
      <c r="N32" s="545"/>
      <c r="O32" s="545"/>
      <c r="P32" s="546"/>
      <c r="Q32" s="49"/>
    </row>
    <row r="33" spans="1:17" ht="4.5" customHeight="1" thickBot="1" x14ac:dyDescent="0.25">
      <c r="A33" s="49"/>
      <c r="B33" s="293"/>
      <c r="C33" s="294"/>
      <c r="D33" s="294"/>
      <c r="E33" s="294"/>
      <c r="F33" s="294"/>
      <c r="G33" s="294"/>
      <c r="H33" s="294"/>
      <c r="I33" s="294"/>
      <c r="J33" s="294"/>
      <c r="K33" s="294"/>
      <c r="L33" s="294"/>
      <c r="M33" s="294"/>
      <c r="N33" s="294"/>
      <c r="O33" s="294"/>
      <c r="P33" s="295"/>
      <c r="Q33" s="49"/>
    </row>
    <row r="34" spans="1:17" ht="13.5" thickBot="1" x14ac:dyDescent="0.25">
      <c r="A34" s="49"/>
      <c r="B34" s="53" t="s">
        <v>35</v>
      </c>
      <c r="C34" s="544" t="s">
        <v>71</v>
      </c>
      <c r="D34" s="545"/>
      <c r="E34" s="545"/>
      <c r="F34" s="545"/>
      <c r="G34" s="545"/>
      <c r="H34" s="545"/>
      <c r="I34" s="545"/>
      <c r="J34" s="545"/>
      <c r="K34" s="545"/>
      <c r="L34" s="545"/>
      <c r="M34" s="545"/>
      <c r="N34" s="545"/>
      <c r="O34" s="545"/>
      <c r="P34" s="546"/>
      <c r="Q34" s="49"/>
    </row>
    <row r="35" spans="1:17" ht="4.5" customHeight="1" thickBot="1" x14ac:dyDescent="0.25">
      <c r="A35" s="49"/>
      <c r="B35" s="301"/>
      <c r="C35" s="302"/>
      <c r="D35" s="302"/>
      <c r="E35" s="302"/>
      <c r="F35" s="302"/>
      <c r="G35" s="302"/>
      <c r="H35" s="302"/>
      <c r="I35" s="302"/>
      <c r="J35" s="302"/>
      <c r="K35" s="302"/>
      <c r="L35" s="302"/>
      <c r="M35" s="302"/>
      <c r="N35" s="302"/>
      <c r="O35" s="302"/>
      <c r="P35" s="303"/>
      <c r="Q35" s="49"/>
    </row>
    <row r="36" spans="1:17" ht="16.5" customHeight="1" thickBot="1" x14ac:dyDescent="0.25">
      <c r="A36" s="49"/>
      <c r="B36" s="53" t="s">
        <v>65</v>
      </c>
      <c r="C36" s="483" t="s">
        <v>71</v>
      </c>
      <c r="D36" s="481"/>
      <c r="E36" s="481"/>
      <c r="F36" s="481"/>
      <c r="G36" s="481"/>
      <c r="H36" s="481"/>
      <c r="I36" s="481"/>
      <c r="J36" s="481"/>
      <c r="K36" s="481"/>
      <c r="L36" s="481"/>
      <c r="M36" s="481"/>
      <c r="N36" s="481"/>
      <c r="O36" s="481"/>
      <c r="P36" s="482"/>
      <c r="Q36" s="49"/>
    </row>
    <row r="37" spans="1:17" ht="4.5" customHeight="1" thickBot="1" x14ac:dyDescent="0.25">
      <c r="A37" s="49"/>
      <c r="B37" s="55"/>
      <c r="C37" s="55"/>
      <c r="D37" s="55"/>
      <c r="E37" s="55"/>
      <c r="F37" s="55"/>
      <c r="G37" s="55"/>
      <c r="H37" s="55"/>
      <c r="I37" s="55"/>
      <c r="J37" s="55"/>
      <c r="K37" s="55"/>
      <c r="L37" s="55"/>
      <c r="M37" s="55"/>
      <c r="N37" s="55"/>
      <c r="O37" s="55"/>
      <c r="P37" s="55"/>
      <c r="Q37" s="49"/>
    </row>
    <row r="38" spans="1:17" ht="13.5" thickBot="1" x14ac:dyDescent="0.25">
      <c r="A38" s="49"/>
      <c r="B38" s="333" t="s">
        <v>29</v>
      </c>
      <c r="C38" s="334"/>
      <c r="D38" s="334"/>
      <c r="E38" s="334"/>
      <c r="F38" s="334"/>
      <c r="G38" s="334"/>
      <c r="H38" s="334"/>
      <c r="I38" s="334"/>
      <c r="J38" s="334"/>
      <c r="K38" s="334"/>
      <c r="L38" s="334"/>
      <c r="M38" s="334"/>
      <c r="N38" s="334"/>
      <c r="O38" s="335"/>
      <c r="P38" s="336"/>
      <c r="Q38" s="49"/>
    </row>
    <row r="39" spans="1:17" ht="13.5" thickBot="1" x14ac:dyDescent="0.25">
      <c r="A39" s="49"/>
      <c r="B39" s="114" t="s">
        <v>34</v>
      </c>
      <c r="C39" s="333" t="s">
        <v>30</v>
      </c>
      <c r="D39" s="334"/>
      <c r="E39" s="334"/>
      <c r="F39" s="334"/>
      <c r="G39" s="336"/>
      <c r="H39" s="333" t="s">
        <v>7</v>
      </c>
      <c r="I39" s="334"/>
      <c r="J39" s="334"/>
      <c r="K39" s="334"/>
      <c r="L39" s="336"/>
      <c r="M39" s="333" t="s">
        <v>31</v>
      </c>
      <c r="N39" s="334"/>
      <c r="O39" s="335"/>
      <c r="P39" s="336"/>
      <c r="Q39" s="49"/>
    </row>
    <row r="40" spans="1:17" ht="89.25" customHeight="1" thickBot="1" x14ac:dyDescent="0.25">
      <c r="A40" s="54"/>
      <c r="B40" s="115" t="s">
        <v>131</v>
      </c>
      <c r="C40" s="563" t="s">
        <v>129</v>
      </c>
      <c r="D40" s="563"/>
      <c r="E40" s="563"/>
      <c r="F40" s="563"/>
      <c r="G40" s="563"/>
      <c r="H40" s="563" t="s">
        <v>130</v>
      </c>
      <c r="I40" s="563"/>
      <c r="J40" s="563"/>
      <c r="K40" s="563"/>
      <c r="L40" s="563"/>
      <c r="M40" s="564" t="s">
        <v>226</v>
      </c>
      <c r="N40" s="564"/>
      <c r="O40" s="564"/>
      <c r="P40" s="565"/>
      <c r="Q40" s="54"/>
    </row>
    <row r="41" spans="1:17" ht="63.75" customHeight="1" x14ac:dyDescent="0.2">
      <c r="A41" s="54"/>
      <c r="B41" s="218" t="s">
        <v>253</v>
      </c>
      <c r="C41" s="343" t="s">
        <v>129</v>
      </c>
      <c r="D41" s="343"/>
      <c r="E41" s="343"/>
      <c r="F41" s="343"/>
      <c r="G41" s="343"/>
      <c r="H41" s="343" t="s">
        <v>130</v>
      </c>
      <c r="I41" s="343"/>
      <c r="J41" s="343"/>
      <c r="K41" s="343"/>
      <c r="L41" s="343"/>
      <c r="M41" s="564" t="s">
        <v>226</v>
      </c>
      <c r="N41" s="564"/>
      <c r="O41" s="564"/>
      <c r="P41" s="565"/>
      <c r="Q41" s="54"/>
    </row>
    <row r="42" spans="1:17" ht="13.5" customHeight="1" x14ac:dyDescent="0.2">
      <c r="A42" s="49"/>
      <c r="B42" s="97"/>
      <c r="C42" s="561"/>
      <c r="D42" s="561"/>
      <c r="E42" s="561"/>
      <c r="F42" s="561"/>
      <c r="G42" s="561"/>
      <c r="H42" s="561"/>
      <c r="I42" s="561"/>
      <c r="J42" s="561"/>
      <c r="K42" s="561"/>
      <c r="L42" s="561"/>
      <c r="M42" s="561"/>
      <c r="N42" s="561"/>
      <c r="O42" s="561"/>
      <c r="P42" s="562"/>
      <c r="Q42" s="49"/>
    </row>
    <row r="43" spans="1:17" ht="12.75" customHeight="1" thickBot="1" x14ac:dyDescent="0.25">
      <c r="A43" s="49"/>
      <c r="B43" s="58"/>
      <c r="C43" s="341"/>
      <c r="D43" s="341"/>
      <c r="E43" s="341"/>
      <c r="F43" s="341"/>
      <c r="G43" s="341"/>
      <c r="H43" s="341"/>
      <c r="I43" s="341"/>
      <c r="J43" s="341"/>
      <c r="K43" s="341"/>
      <c r="L43" s="341"/>
      <c r="M43" s="341"/>
      <c r="N43" s="341"/>
      <c r="O43" s="341"/>
      <c r="P43" s="342"/>
      <c r="Q43" s="49"/>
    </row>
    <row r="44" spans="1:17" ht="4.5" customHeight="1" thickBot="1" x14ac:dyDescent="0.25">
      <c r="A44" s="49"/>
      <c r="B44" s="59"/>
      <c r="C44" s="59"/>
      <c r="D44" s="59"/>
      <c r="E44" s="59"/>
      <c r="F44" s="59"/>
      <c r="G44" s="59"/>
      <c r="H44" s="59"/>
      <c r="I44" s="59"/>
      <c r="J44" s="59"/>
      <c r="K44" s="59"/>
      <c r="L44" s="59"/>
      <c r="M44" s="59"/>
      <c r="N44" s="59"/>
      <c r="O44" s="59"/>
      <c r="P44" s="59"/>
      <c r="Q44" s="49"/>
    </row>
    <row r="45" spans="1:17" ht="13.5" customHeight="1" thickBot="1" x14ac:dyDescent="0.25">
      <c r="A45" s="49"/>
      <c r="B45" s="281" t="s">
        <v>8</v>
      </c>
      <c r="C45" s="282"/>
      <c r="D45" s="282"/>
      <c r="E45" s="282"/>
      <c r="F45" s="282"/>
      <c r="G45" s="282"/>
      <c r="H45" s="282"/>
      <c r="I45" s="282"/>
      <c r="J45" s="282"/>
      <c r="K45" s="282"/>
      <c r="L45" s="282"/>
      <c r="M45" s="282"/>
      <c r="N45" s="282"/>
      <c r="O45" s="282"/>
      <c r="P45" s="283"/>
      <c r="Q45" s="49"/>
    </row>
    <row r="46" spans="1:17" ht="4.5" customHeight="1" thickBot="1" x14ac:dyDescent="0.25">
      <c r="A46" s="49"/>
      <c r="B46" s="60"/>
      <c r="C46" s="55"/>
      <c r="D46" s="55"/>
      <c r="E46" s="55"/>
      <c r="F46" s="55"/>
      <c r="G46" s="55"/>
      <c r="H46" s="55"/>
      <c r="I46" s="55"/>
      <c r="J46" s="55"/>
      <c r="K46" s="55"/>
      <c r="L46" s="55"/>
      <c r="M46" s="55"/>
      <c r="N46" s="55"/>
      <c r="O46" s="55"/>
      <c r="P46" s="61"/>
      <c r="Q46" s="49"/>
    </row>
    <row r="47" spans="1:17" x14ac:dyDescent="0.2">
      <c r="A47" s="49"/>
      <c r="B47" s="339" t="s">
        <v>32</v>
      </c>
      <c r="C47" s="62" t="s">
        <v>9</v>
      </c>
      <c r="D47" s="63" t="s">
        <v>11</v>
      </c>
      <c r="E47" s="63" t="s">
        <v>12</v>
      </c>
      <c r="F47" s="63" t="s">
        <v>13</v>
      </c>
      <c r="G47" s="63" t="s">
        <v>14</v>
      </c>
      <c r="H47" s="63" t="s">
        <v>15</v>
      </c>
      <c r="I47" s="63" t="s">
        <v>16</v>
      </c>
      <c r="J47" s="63" t="s">
        <v>17</v>
      </c>
      <c r="K47" s="63" t="s">
        <v>18</v>
      </c>
      <c r="L47" s="63" t="s">
        <v>19</v>
      </c>
      <c r="M47" s="63" t="s">
        <v>20</v>
      </c>
      <c r="N47" s="63" t="s">
        <v>21</v>
      </c>
      <c r="O47" s="64" t="s">
        <v>22</v>
      </c>
      <c r="P47" s="65" t="s">
        <v>10</v>
      </c>
      <c r="Q47" s="49"/>
    </row>
    <row r="48" spans="1:17" ht="13.5" thickBot="1" x14ac:dyDescent="0.25">
      <c r="A48" s="49"/>
      <c r="B48" s="340"/>
      <c r="C48" s="66" t="s">
        <v>10</v>
      </c>
      <c r="D48" s="67"/>
      <c r="E48" s="67"/>
      <c r="F48" s="111"/>
      <c r="G48" s="67"/>
      <c r="H48" s="67"/>
      <c r="I48" s="152">
        <f>RegistroEnrutadas!D10</f>
        <v>1</v>
      </c>
      <c r="J48" s="67"/>
      <c r="K48" s="67"/>
      <c r="L48" s="111"/>
      <c r="M48" s="111"/>
      <c r="N48" s="67"/>
      <c r="O48" s="152">
        <f>RegistroEnrutadas!F10</f>
        <v>1</v>
      </c>
      <c r="P48" s="152">
        <f>RegistroEnrutadas!H10</f>
        <v>1</v>
      </c>
      <c r="Q48" s="49"/>
    </row>
    <row r="49" spans="1:17" ht="4.5" customHeight="1" thickBot="1" x14ac:dyDescent="0.25">
      <c r="A49" s="49"/>
      <c r="B49" s="81">
        <v>0.9</v>
      </c>
      <c r="C49" s="82"/>
      <c r="D49" s="82"/>
      <c r="E49" s="82"/>
      <c r="F49" s="82"/>
      <c r="G49" s="82"/>
      <c r="H49" s="82"/>
      <c r="I49" s="82">
        <v>0.8</v>
      </c>
      <c r="J49" s="82"/>
      <c r="K49" s="82"/>
      <c r="L49" s="82"/>
      <c r="M49" s="82"/>
      <c r="N49" s="82"/>
      <c r="O49" s="82">
        <v>0.8</v>
      </c>
      <c r="P49" s="83">
        <v>0.8</v>
      </c>
      <c r="Q49" s="49"/>
    </row>
    <row r="50" spans="1:17" ht="13.5" thickBot="1" x14ac:dyDescent="0.25">
      <c r="A50" s="49"/>
      <c r="B50" s="281" t="s">
        <v>33</v>
      </c>
      <c r="C50" s="282"/>
      <c r="D50" s="282"/>
      <c r="E50" s="282"/>
      <c r="F50" s="282"/>
      <c r="G50" s="282"/>
      <c r="H50" s="282"/>
      <c r="I50" s="282"/>
      <c r="J50" s="282"/>
      <c r="K50" s="282"/>
      <c r="L50" s="282"/>
      <c r="M50" s="282"/>
      <c r="N50" s="282"/>
      <c r="O50" s="282"/>
      <c r="P50" s="283"/>
      <c r="Q50" s="49"/>
    </row>
    <row r="51" spans="1:17" ht="12.75" customHeight="1" x14ac:dyDescent="0.2">
      <c r="A51" s="49"/>
      <c r="B51" s="344"/>
      <c r="C51" s="345"/>
      <c r="D51" s="345"/>
      <c r="E51" s="345"/>
      <c r="F51" s="345"/>
      <c r="G51" s="345"/>
      <c r="H51" s="345"/>
      <c r="I51" s="345"/>
      <c r="J51" s="345"/>
      <c r="K51" s="345"/>
      <c r="L51" s="345"/>
      <c r="M51" s="345"/>
      <c r="N51" s="345"/>
      <c r="O51" s="345"/>
      <c r="P51" s="346"/>
      <c r="Q51" s="49"/>
    </row>
    <row r="52" spans="1:17" ht="12.75" customHeight="1" x14ac:dyDescent="0.2">
      <c r="A52" s="49"/>
      <c r="B52" s="347"/>
      <c r="C52" s="348"/>
      <c r="D52" s="348"/>
      <c r="E52" s="348"/>
      <c r="F52" s="348"/>
      <c r="G52" s="348"/>
      <c r="H52" s="348"/>
      <c r="I52" s="348"/>
      <c r="J52" s="348"/>
      <c r="K52" s="348"/>
      <c r="L52" s="348"/>
      <c r="M52" s="348"/>
      <c r="N52" s="348"/>
      <c r="O52" s="348"/>
      <c r="P52" s="349"/>
      <c r="Q52" s="49"/>
    </row>
    <row r="53" spans="1:17" ht="12.75" customHeight="1" x14ac:dyDescent="0.2">
      <c r="A53" s="49"/>
      <c r="B53" s="347"/>
      <c r="C53" s="348"/>
      <c r="D53" s="348"/>
      <c r="E53" s="348"/>
      <c r="F53" s="348"/>
      <c r="G53" s="348"/>
      <c r="H53" s="348"/>
      <c r="I53" s="348"/>
      <c r="J53" s="348"/>
      <c r="K53" s="348"/>
      <c r="L53" s="348"/>
      <c r="M53" s="348"/>
      <c r="N53" s="348"/>
      <c r="O53" s="348"/>
      <c r="P53" s="349"/>
      <c r="Q53" s="49"/>
    </row>
    <row r="54" spans="1:17" ht="12.75" customHeight="1" x14ac:dyDescent="0.2">
      <c r="A54" s="49"/>
      <c r="B54" s="347"/>
      <c r="C54" s="348"/>
      <c r="D54" s="348"/>
      <c r="E54" s="348"/>
      <c r="F54" s="348"/>
      <c r="G54" s="348"/>
      <c r="H54" s="348"/>
      <c r="I54" s="348"/>
      <c r="J54" s="348"/>
      <c r="K54" s="348"/>
      <c r="L54" s="348"/>
      <c r="M54" s="348"/>
      <c r="N54" s="348"/>
      <c r="O54" s="348"/>
      <c r="P54" s="349"/>
      <c r="Q54" s="49"/>
    </row>
    <row r="55" spans="1:17" ht="12.75" customHeight="1" x14ac:dyDescent="0.2">
      <c r="A55" s="49"/>
      <c r="B55" s="347"/>
      <c r="C55" s="348"/>
      <c r="D55" s="348"/>
      <c r="E55" s="348"/>
      <c r="F55" s="348"/>
      <c r="G55" s="348"/>
      <c r="H55" s="348"/>
      <c r="I55" s="348"/>
      <c r="J55" s="348"/>
      <c r="K55" s="348"/>
      <c r="L55" s="348"/>
      <c r="M55" s="348"/>
      <c r="N55" s="348"/>
      <c r="O55" s="348"/>
      <c r="P55" s="349"/>
      <c r="Q55" s="49"/>
    </row>
    <row r="56" spans="1:17" ht="12.75" customHeight="1" x14ac:dyDescent="0.2">
      <c r="A56" s="49"/>
      <c r="B56" s="347"/>
      <c r="C56" s="348"/>
      <c r="D56" s="348"/>
      <c r="E56" s="348"/>
      <c r="F56" s="348"/>
      <c r="G56" s="348"/>
      <c r="H56" s="348"/>
      <c r="I56" s="348"/>
      <c r="J56" s="348"/>
      <c r="K56" s="348"/>
      <c r="L56" s="348"/>
      <c r="M56" s="348"/>
      <c r="N56" s="348"/>
      <c r="O56" s="348"/>
      <c r="P56" s="349"/>
      <c r="Q56" s="49"/>
    </row>
    <row r="57" spans="1:17" ht="12.75" customHeight="1" x14ac:dyDescent="0.2">
      <c r="A57" s="49"/>
      <c r="B57" s="347"/>
      <c r="C57" s="348"/>
      <c r="D57" s="348"/>
      <c r="E57" s="348"/>
      <c r="F57" s="348"/>
      <c r="G57" s="348"/>
      <c r="H57" s="348"/>
      <c r="I57" s="348"/>
      <c r="J57" s="348"/>
      <c r="K57" s="348"/>
      <c r="L57" s="348"/>
      <c r="M57" s="348"/>
      <c r="N57" s="348"/>
      <c r="O57" s="348"/>
      <c r="P57" s="349"/>
      <c r="Q57" s="49"/>
    </row>
    <row r="58" spans="1:17" ht="12.75" customHeight="1" x14ac:dyDescent="0.2">
      <c r="A58" s="49"/>
      <c r="B58" s="347"/>
      <c r="C58" s="348"/>
      <c r="D58" s="348"/>
      <c r="E58" s="348"/>
      <c r="F58" s="348"/>
      <c r="G58" s="348"/>
      <c r="H58" s="348"/>
      <c r="I58" s="348"/>
      <c r="J58" s="348"/>
      <c r="K58" s="348"/>
      <c r="L58" s="348"/>
      <c r="M58" s="348"/>
      <c r="N58" s="348"/>
      <c r="O58" s="348"/>
      <c r="P58" s="349"/>
      <c r="Q58" s="49"/>
    </row>
    <row r="59" spans="1:17" ht="12.75" customHeight="1" x14ac:dyDescent="0.2">
      <c r="A59" s="49"/>
      <c r="B59" s="347"/>
      <c r="C59" s="348"/>
      <c r="D59" s="348"/>
      <c r="E59" s="348"/>
      <c r="F59" s="348"/>
      <c r="G59" s="348"/>
      <c r="H59" s="348"/>
      <c r="I59" s="348"/>
      <c r="J59" s="348"/>
      <c r="K59" s="348"/>
      <c r="L59" s="348"/>
      <c r="M59" s="348"/>
      <c r="N59" s="348"/>
      <c r="O59" s="348"/>
      <c r="P59" s="349"/>
      <c r="Q59" s="49"/>
    </row>
    <row r="60" spans="1:17" ht="12.75" customHeight="1" x14ac:dyDescent="0.2">
      <c r="A60" s="49"/>
      <c r="B60" s="347"/>
      <c r="C60" s="348"/>
      <c r="D60" s="348"/>
      <c r="E60" s="348"/>
      <c r="F60" s="348"/>
      <c r="G60" s="348"/>
      <c r="H60" s="348"/>
      <c r="I60" s="348"/>
      <c r="J60" s="348"/>
      <c r="K60" s="348"/>
      <c r="L60" s="348"/>
      <c r="M60" s="348"/>
      <c r="N60" s="348"/>
      <c r="O60" s="348"/>
      <c r="P60" s="349"/>
      <c r="Q60" s="49"/>
    </row>
    <row r="61" spans="1:17" ht="12.75" customHeight="1" x14ac:dyDescent="0.2">
      <c r="A61" s="49"/>
      <c r="B61" s="347"/>
      <c r="C61" s="348"/>
      <c r="D61" s="348"/>
      <c r="E61" s="348"/>
      <c r="F61" s="348"/>
      <c r="G61" s="348"/>
      <c r="H61" s="348"/>
      <c r="I61" s="348"/>
      <c r="J61" s="348"/>
      <c r="K61" s="348"/>
      <c r="L61" s="348"/>
      <c r="M61" s="348"/>
      <c r="N61" s="348"/>
      <c r="O61" s="348"/>
      <c r="P61" s="349"/>
      <c r="Q61" s="49"/>
    </row>
    <row r="62" spans="1:17" ht="12.75" customHeight="1" x14ac:dyDescent="0.2">
      <c r="A62" s="49"/>
      <c r="B62" s="347"/>
      <c r="C62" s="348"/>
      <c r="D62" s="348"/>
      <c r="E62" s="348"/>
      <c r="F62" s="348"/>
      <c r="G62" s="348"/>
      <c r="H62" s="348"/>
      <c r="I62" s="348"/>
      <c r="J62" s="348"/>
      <c r="K62" s="348"/>
      <c r="L62" s="348"/>
      <c r="M62" s="348"/>
      <c r="N62" s="348"/>
      <c r="O62" s="348"/>
      <c r="P62" s="349"/>
      <c r="Q62" s="49"/>
    </row>
    <row r="63" spans="1:17" ht="12.75" customHeight="1" x14ac:dyDescent="0.2">
      <c r="A63" s="49"/>
      <c r="B63" s="347"/>
      <c r="C63" s="348"/>
      <c r="D63" s="348"/>
      <c r="E63" s="348"/>
      <c r="F63" s="348"/>
      <c r="G63" s="348"/>
      <c r="H63" s="348"/>
      <c r="I63" s="348"/>
      <c r="J63" s="348"/>
      <c r="K63" s="348"/>
      <c r="L63" s="348"/>
      <c r="M63" s="348"/>
      <c r="N63" s="348"/>
      <c r="O63" s="348"/>
      <c r="P63" s="349"/>
      <c r="Q63" s="49"/>
    </row>
    <row r="64" spans="1:17" ht="12.75" customHeight="1" x14ac:dyDescent="0.2">
      <c r="A64" s="49"/>
      <c r="B64" s="347"/>
      <c r="C64" s="348"/>
      <c r="D64" s="348"/>
      <c r="E64" s="348"/>
      <c r="F64" s="348"/>
      <c r="G64" s="348"/>
      <c r="H64" s="348"/>
      <c r="I64" s="348"/>
      <c r="J64" s="348"/>
      <c r="K64" s="348"/>
      <c r="L64" s="348"/>
      <c r="M64" s="348"/>
      <c r="N64" s="348"/>
      <c r="O64" s="348"/>
      <c r="P64" s="349"/>
      <c r="Q64" s="49"/>
    </row>
    <row r="65" spans="1:17" ht="12.75" customHeight="1" x14ac:dyDescent="0.2">
      <c r="A65" s="49"/>
      <c r="B65" s="347"/>
      <c r="C65" s="348"/>
      <c r="D65" s="348"/>
      <c r="E65" s="348"/>
      <c r="F65" s="348"/>
      <c r="G65" s="348"/>
      <c r="H65" s="348"/>
      <c r="I65" s="348"/>
      <c r="J65" s="348"/>
      <c r="K65" s="348"/>
      <c r="L65" s="348"/>
      <c r="M65" s="348"/>
      <c r="N65" s="348"/>
      <c r="O65" s="348"/>
      <c r="P65" s="349"/>
      <c r="Q65" s="49"/>
    </row>
    <row r="66" spans="1:17" ht="13.5" customHeight="1" thickBot="1" x14ac:dyDescent="0.25">
      <c r="A66" s="49"/>
      <c r="B66" s="350"/>
      <c r="C66" s="351"/>
      <c r="D66" s="351"/>
      <c r="E66" s="351"/>
      <c r="F66" s="351"/>
      <c r="G66" s="351"/>
      <c r="H66" s="351"/>
      <c r="I66" s="351"/>
      <c r="J66" s="351"/>
      <c r="K66" s="351"/>
      <c r="L66" s="351"/>
      <c r="M66" s="351"/>
      <c r="N66" s="351"/>
      <c r="O66" s="351"/>
      <c r="P66" s="352"/>
      <c r="Q66" s="49"/>
    </row>
    <row r="67" spans="1:17" s="21" customFormat="1" ht="4.5" customHeight="1" thickBot="1" x14ac:dyDescent="0.25">
      <c r="A67" s="353"/>
      <c r="B67" s="353"/>
      <c r="C67" s="353"/>
      <c r="D67" s="353"/>
      <c r="E67" s="353"/>
      <c r="F67" s="353"/>
      <c r="G67" s="353"/>
      <c r="H67" s="353"/>
      <c r="I67" s="353"/>
      <c r="J67" s="353"/>
      <c r="K67" s="353"/>
      <c r="L67" s="353"/>
      <c r="M67" s="353"/>
      <c r="N67" s="353"/>
      <c r="O67" s="353"/>
      <c r="P67" s="353"/>
      <c r="Q67" s="353"/>
    </row>
    <row r="68" spans="1:17" ht="17.25" customHeight="1" x14ac:dyDescent="0.2">
      <c r="A68" s="49"/>
      <c r="B68" s="357" t="s">
        <v>5</v>
      </c>
      <c r="C68" s="435" t="s">
        <v>144</v>
      </c>
      <c r="D68" s="436"/>
      <c r="E68" s="436"/>
      <c r="F68" s="436"/>
      <c r="G68" s="436"/>
      <c r="H68" s="436"/>
      <c r="I68" s="436"/>
      <c r="J68" s="436"/>
      <c r="K68" s="436"/>
      <c r="L68" s="436"/>
      <c r="M68" s="436"/>
      <c r="N68" s="436"/>
      <c r="O68" s="436"/>
      <c r="P68" s="437"/>
      <c r="Q68" s="49"/>
    </row>
    <row r="69" spans="1:17" ht="81" customHeight="1" x14ac:dyDescent="0.2">
      <c r="A69" s="49"/>
      <c r="B69" s="358"/>
      <c r="C69" s="369" t="s">
        <v>260</v>
      </c>
      <c r="D69" s="370"/>
      <c r="E69" s="370"/>
      <c r="F69" s="370"/>
      <c r="G69" s="370"/>
      <c r="H69" s="370"/>
      <c r="I69" s="370"/>
      <c r="J69" s="370"/>
      <c r="K69" s="370"/>
      <c r="L69" s="370"/>
      <c r="M69" s="370"/>
      <c r="N69" s="370"/>
      <c r="O69" s="370"/>
      <c r="P69" s="371"/>
      <c r="Q69" s="49"/>
    </row>
    <row r="70" spans="1:17" ht="17.25" customHeight="1" x14ac:dyDescent="0.2">
      <c r="A70" s="49"/>
      <c r="B70" s="358"/>
      <c r="C70" s="438" t="s">
        <v>146</v>
      </c>
      <c r="D70" s="439"/>
      <c r="E70" s="439"/>
      <c r="F70" s="439"/>
      <c r="G70" s="439"/>
      <c r="H70" s="439"/>
      <c r="I70" s="439"/>
      <c r="J70" s="439"/>
      <c r="K70" s="439"/>
      <c r="L70" s="439"/>
      <c r="M70" s="439"/>
      <c r="N70" s="439"/>
      <c r="O70" s="439"/>
      <c r="P70" s="440"/>
      <c r="Q70" s="49"/>
    </row>
    <row r="71" spans="1:17" ht="89.25" customHeight="1" thickBot="1" x14ac:dyDescent="0.25">
      <c r="A71" s="49"/>
      <c r="B71" s="359"/>
      <c r="C71" s="369" t="s">
        <v>291</v>
      </c>
      <c r="D71" s="370"/>
      <c r="E71" s="370"/>
      <c r="F71" s="370"/>
      <c r="G71" s="370"/>
      <c r="H71" s="370"/>
      <c r="I71" s="370"/>
      <c r="J71" s="370"/>
      <c r="K71" s="370"/>
      <c r="L71" s="370"/>
      <c r="M71" s="370"/>
      <c r="N71" s="370"/>
      <c r="O71" s="370"/>
      <c r="P71" s="371"/>
      <c r="Q71" s="49"/>
    </row>
    <row r="72" spans="1:17" ht="41.25" customHeight="1" thickBot="1" x14ac:dyDescent="0.25">
      <c r="A72" s="49"/>
      <c r="B72" s="84" t="s">
        <v>64</v>
      </c>
      <c r="C72" s="290" t="s">
        <v>179</v>
      </c>
      <c r="D72" s="291"/>
      <c r="E72" s="291"/>
      <c r="F72" s="291"/>
      <c r="G72" s="291"/>
      <c r="H72" s="291"/>
      <c r="I72" s="291"/>
      <c r="J72" s="291"/>
      <c r="K72" s="291"/>
      <c r="L72" s="291"/>
      <c r="M72" s="291"/>
      <c r="N72" s="291"/>
      <c r="O72" s="291"/>
      <c r="P72" s="292"/>
      <c r="Q72" s="49"/>
    </row>
    <row r="73" spans="1:17" ht="27.75" customHeight="1" thickBot="1" x14ac:dyDescent="0.25">
      <c r="A73" s="49"/>
      <c r="B73" s="84" t="s">
        <v>77</v>
      </c>
      <c r="C73" s="355"/>
      <c r="D73" s="355"/>
      <c r="E73" s="355"/>
      <c r="F73" s="355"/>
      <c r="G73" s="355"/>
      <c r="H73" s="355"/>
      <c r="I73" s="355"/>
      <c r="J73" s="355"/>
      <c r="K73" s="355"/>
      <c r="L73" s="355"/>
      <c r="M73" s="355"/>
      <c r="N73" s="355"/>
      <c r="O73" s="355"/>
      <c r="P73" s="356"/>
      <c r="Q73" s="49"/>
    </row>
    <row r="75" spans="1:17" hidden="1" x14ac:dyDescent="0.2">
      <c r="C75" s="48">
        <v>2018</v>
      </c>
    </row>
    <row r="76" spans="1:17" hidden="1" x14ac:dyDescent="0.2">
      <c r="C76" s="85">
        <v>2019</v>
      </c>
    </row>
    <row r="87" spans="1:19" x14ac:dyDescent="0.2">
      <c r="B87" s="86"/>
      <c r="C87" s="86"/>
      <c r="D87" s="86"/>
      <c r="E87" s="86"/>
      <c r="F87" s="86"/>
      <c r="G87" s="86"/>
      <c r="H87" s="86"/>
      <c r="I87" s="86"/>
      <c r="J87" s="86"/>
      <c r="K87" s="86"/>
      <c r="L87" s="86"/>
      <c r="M87" s="86"/>
    </row>
    <row r="88" spans="1:19" x14ac:dyDescent="0.2">
      <c r="B88" s="86"/>
      <c r="C88" s="86"/>
      <c r="D88" s="86"/>
      <c r="E88" s="86"/>
      <c r="F88" s="86"/>
      <c r="G88" s="86"/>
      <c r="H88" s="86"/>
      <c r="I88" s="86"/>
      <c r="J88" s="86"/>
      <c r="K88" s="86"/>
      <c r="L88" s="86"/>
      <c r="M88" s="86"/>
    </row>
    <row r="89" spans="1:19" x14ac:dyDescent="0.2">
      <c r="B89" s="86"/>
      <c r="C89" s="86"/>
      <c r="D89" s="86"/>
      <c r="E89" s="86"/>
      <c r="F89" s="86"/>
      <c r="G89" s="86"/>
      <c r="H89" s="86"/>
      <c r="I89" s="86"/>
      <c r="J89" s="86"/>
      <c r="K89" s="86"/>
      <c r="L89" s="86"/>
      <c r="M89" s="86"/>
    </row>
    <row r="90" spans="1:19" x14ac:dyDescent="0.2">
      <c r="B90" s="86"/>
      <c r="C90" s="86"/>
      <c r="D90" s="86"/>
      <c r="E90" s="86"/>
      <c r="F90" s="86"/>
      <c r="G90" s="86"/>
      <c r="H90" s="86"/>
      <c r="I90" s="86"/>
      <c r="J90" s="86"/>
      <c r="K90" s="86"/>
      <c r="L90" s="86"/>
      <c r="M90" s="86"/>
    </row>
    <row r="91" spans="1:19" x14ac:dyDescent="0.2">
      <c r="B91" s="86"/>
      <c r="C91" s="86"/>
      <c r="D91" s="86"/>
      <c r="E91" s="86"/>
      <c r="F91" s="86"/>
      <c r="G91" s="86"/>
      <c r="H91" s="86"/>
      <c r="I91" s="86"/>
      <c r="J91" s="86"/>
      <c r="K91" s="86"/>
      <c r="L91" s="86"/>
      <c r="M91" s="86"/>
    </row>
    <row r="92" spans="1:19" x14ac:dyDescent="0.2">
      <c r="B92" s="86"/>
      <c r="C92" s="86"/>
      <c r="D92" s="86"/>
      <c r="E92" s="86"/>
      <c r="F92" s="86"/>
      <c r="G92" s="86"/>
      <c r="H92" s="86"/>
      <c r="J92" s="86"/>
      <c r="K92" s="86"/>
      <c r="L92" s="86"/>
      <c r="M92" s="86"/>
    </row>
    <row r="93" spans="1:19" x14ac:dyDescent="0.2">
      <c r="B93" s="86"/>
      <c r="C93" s="86"/>
      <c r="D93" s="86"/>
      <c r="E93" s="86"/>
      <c r="F93" s="86"/>
      <c r="G93" s="86"/>
      <c r="H93" s="86"/>
      <c r="J93" s="86"/>
      <c r="K93" s="86"/>
      <c r="L93" s="86"/>
      <c r="M93" s="86"/>
    </row>
    <row r="94" spans="1:19" x14ac:dyDescent="0.2">
      <c r="B94" s="86"/>
      <c r="C94" s="86"/>
      <c r="D94" s="86"/>
      <c r="E94" s="86"/>
      <c r="F94" s="86"/>
      <c r="G94" s="86"/>
      <c r="H94" s="86"/>
      <c r="J94" s="86"/>
      <c r="K94" s="86"/>
      <c r="L94" s="86"/>
      <c r="M94" s="86"/>
    </row>
    <row r="95" spans="1:19" x14ac:dyDescent="0.2">
      <c r="A95" s="87"/>
      <c r="B95" s="87"/>
      <c r="C95" s="87"/>
      <c r="D95" s="87"/>
      <c r="E95" s="87"/>
      <c r="F95" s="87"/>
      <c r="G95" s="87"/>
      <c r="H95" s="87"/>
      <c r="I95" s="87"/>
      <c r="J95" s="87"/>
      <c r="K95" s="87"/>
      <c r="L95" s="87"/>
      <c r="M95" s="87"/>
      <c r="N95" s="87"/>
      <c r="O95" s="87"/>
      <c r="P95" s="87"/>
      <c r="Q95" s="87"/>
      <c r="R95" s="87"/>
      <c r="S95" s="87"/>
    </row>
    <row r="96" spans="1:19" x14ac:dyDescent="0.2">
      <c r="A96" s="88"/>
      <c r="B96" s="88"/>
      <c r="C96" s="88"/>
      <c r="D96" s="88"/>
      <c r="E96" s="88"/>
      <c r="F96" s="88"/>
      <c r="G96" s="88"/>
      <c r="H96" s="88"/>
      <c r="I96" s="88"/>
      <c r="J96" s="88"/>
      <c r="K96" s="88"/>
      <c r="L96" s="88"/>
      <c r="M96" s="88"/>
      <c r="N96" s="88"/>
      <c r="O96" s="88"/>
      <c r="P96" s="88"/>
      <c r="Q96" s="88"/>
      <c r="R96" s="88"/>
      <c r="S96" s="88"/>
    </row>
    <row r="97" spans="1:19" x14ac:dyDescent="0.2">
      <c r="A97" s="88"/>
      <c r="B97" s="88"/>
      <c r="C97" s="88"/>
      <c r="D97" s="88"/>
      <c r="E97" s="88"/>
      <c r="F97" s="88"/>
      <c r="G97" s="88"/>
      <c r="H97" s="88"/>
      <c r="I97" s="88"/>
      <c r="J97" s="88"/>
      <c r="K97" s="88"/>
      <c r="L97" s="88"/>
      <c r="M97" s="88"/>
      <c r="N97" s="88"/>
      <c r="O97" s="88"/>
      <c r="P97" s="88"/>
      <c r="Q97" s="88"/>
      <c r="R97" s="88"/>
      <c r="S97" s="88"/>
    </row>
    <row r="98" spans="1:19" x14ac:dyDescent="0.2">
      <c r="A98" s="88"/>
      <c r="B98" s="88" t="s">
        <v>39</v>
      </c>
      <c r="C98" s="88" t="s">
        <v>38</v>
      </c>
      <c r="D98" s="88" t="s">
        <v>40</v>
      </c>
      <c r="E98" s="88"/>
      <c r="F98" s="88"/>
      <c r="G98" s="88"/>
      <c r="H98" s="88"/>
      <c r="I98" s="88"/>
      <c r="J98" s="88"/>
      <c r="K98" s="88"/>
      <c r="L98" s="88"/>
      <c r="M98" s="88"/>
      <c r="N98" s="88"/>
      <c r="O98" s="88"/>
      <c r="P98" s="88"/>
      <c r="Q98" s="89" t="s">
        <v>70</v>
      </c>
      <c r="R98" s="88"/>
      <c r="S98" s="88"/>
    </row>
    <row r="99" spans="1:19" x14ac:dyDescent="0.2">
      <c r="A99" s="88"/>
      <c r="B99" s="89" t="s">
        <v>41</v>
      </c>
      <c r="C99" s="89" t="s">
        <v>43</v>
      </c>
      <c r="D99" s="90" t="s">
        <v>89</v>
      </c>
      <c r="E99" s="88"/>
      <c r="F99" s="88"/>
      <c r="G99" s="88"/>
      <c r="H99" s="88"/>
      <c r="I99" s="88"/>
      <c r="J99" s="88"/>
      <c r="K99" s="88"/>
      <c r="L99" s="88"/>
      <c r="M99" s="89" t="s">
        <v>67</v>
      </c>
      <c r="N99" s="88"/>
      <c r="O99" s="88"/>
      <c r="P99" s="88"/>
      <c r="Q99" s="89" t="s">
        <v>71</v>
      </c>
      <c r="R99" s="88"/>
      <c r="S99" s="88"/>
    </row>
    <row r="100" spans="1:19" x14ac:dyDescent="0.2">
      <c r="A100" s="88"/>
      <c r="B100" s="89" t="s">
        <v>79</v>
      </c>
      <c r="C100" s="89" t="s">
        <v>44</v>
      </c>
      <c r="D100" s="90" t="s">
        <v>90</v>
      </c>
      <c r="E100" s="88"/>
      <c r="F100" s="88"/>
      <c r="G100" s="88"/>
      <c r="H100" s="88"/>
      <c r="I100" s="88"/>
      <c r="J100" s="88"/>
      <c r="K100" s="88"/>
      <c r="L100" s="88"/>
      <c r="M100" s="89" t="s">
        <v>69</v>
      </c>
      <c r="N100" s="88"/>
      <c r="O100" s="88"/>
      <c r="P100" s="88"/>
      <c r="Q100" s="89" t="s">
        <v>73</v>
      </c>
      <c r="R100" s="88"/>
      <c r="S100" s="88"/>
    </row>
    <row r="101" spans="1:19" x14ac:dyDescent="0.2">
      <c r="A101" s="88"/>
      <c r="B101" s="89" t="s">
        <v>42</v>
      </c>
      <c r="C101" s="89" t="s">
        <v>45</v>
      </c>
      <c r="D101" s="90" t="s">
        <v>91</v>
      </c>
      <c r="E101" s="88"/>
      <c r="F101" s="88"/>
      <c r="G101" s="88"/>
      <c r="H101" s="88"/>
      <c r="I101" s="88"/>
      <c r="J101" s="88"/>
      <c r="K101" s="88"/>
      <c r="L101" s="88"/>
      <c r="M101" s="89" t="s">
        <v>78</v>
      </c>
      <c r="N101" s="88"/>
      <c r="O101" s="88"/>
      <c r="P101" s="88"/>
      <c r="Q101" s="89" t="s">
        <v>72</v>
      </c>
      <c r="R101" s="88"/>
      <c r="S101" s="88"/>
    </row>
    <row r="102" spans="1:19" x14ac:dyDescent="0.2">
      <c r="A102" s="88"/>
      <c r="B102" s="88"/>
      <c r="C102" s="89" t="s">
        <v>46</v>
      </c>
      <c r="D102" s="90" t="s">
        <v>92</v>
      </c>
      <c r="E102" s="88"/>
      <c r="F102" s="88"/>
      <c r="G102" s="88"/>
      <c r="H102" s="88"/>
      <c r="I102" s="88"/>
      <c r="J102" s="88"/>
      <c r="K102" s="88"/>
      <c r="L102" s="88"/>
      <c r="M102" s="89"/>
      <c r="N102" s="88"/>
      <c r="O102" s="88"/>
      <c r="P102" s="88"/>
      <c r="Q102" s="89" t="s">
        <v>74</v>
      </c>
      <c r="R102" s="88"/>
      <c r="S102" s="88"/>
    </row>
    <row r="103" spans="1:19" x14ac:dyDescent="0.2">
      <c r="A103" s="88"/>
      <c r="B103" s="88"/>
      <c r="C103" s="89" t="s">
        <v>47</v>
      </c>
      <c r="D103" s="90" t="s">
        <v>93</v>
      </c>
      <c r="E103" s="88"/>
      <c r="F103" s="88"/>
      <c r="G103" s="88"/>
      <c r="H103" s="88"/>
      <c r="I103" s="88"/>
      <c r="J103" s="88"/>
      <c r="K103" s="88"/>
      <c r="L103" s="88"/>
      <c r="M103" s="88"/>
      <c r="N103" s="88" t="s">
        <v>68</v>
      </c>
      <c r="O103" s="88"/>
      <c r="P103" s="88"/>
      <c r="Q103" s="89" t="s">
        <v>75</v>
      </c>
      <c r="R103" s="88"/>
      <c r="S103" s="88"/>
    </row>
    <row r="104" spans="1:19" x14ac:dyDescent="0.2">
      <c r="A104" s="88"/>
      <c r="B104" s="88"/>
      <c r="C104" s="89" t="s">
        <v>48</v>
      </c>
      <c r="D104" s="90" t="s">
        <v>94</v>
      </c>
      <c r="E104" s="88"/>
      <c r="F104" s="88"/>
      <c r="G104" s="88"/>
      <c r="H104" s="88"/>
      <c r="I104" s="88"/>
      <c r="J104" s="88"/>
      <c r="K104" s="88"/>
      <c r="L104" s="88"/>
      <c r="M104" s="88"/>
      <c r="N104" s="88"/>
      <c r="O104" s="88"/>
      <c r="P104" s="88"/>
      <c r="Q104" s="88"/>
      <c r="R104" s="88"/>
      <c r="S104" s="88"/>
    </row>
    <row r="105" spans="1:19" x14ac:dyDescent="0.2">
      <c r="A105" s="88"/>
      <c r="B105" s="88"/>
      <c r="C105" s="89" t="s">
        <v>49</v>
      </c>
      <c r="D105" s="90" t="s">
        <v>57</v>
      </c>
      <c r="E105" s="88"/>
      <c r="F105" s="88"/>
      <c r="G105" s="88"/>
      <c r="H105" s="88"/>
      <c r="I105" s="88"/>
      <c r="J105" s="88"/>
      <c r="K105" s="88"/>
      <c r="L105" s="88"/>
      <c r="M105" s="88"/>
      <c r="N105" s="88"/>
      <c r="O105" s="88"/>
      <c r="P105" s="88"/>
      <c r="Q105" s="88"/>
      <c r="R105" s="88"/>
      <c r="S105" s="88"/>
    </row>
    <row r="106" spans="1:19" x14ac:dyDescent="0.2">
      <c r="A106" s="88"/>
      <c r="B106" s="88"/>
      <c r="C106" s="88"/>
      <c r="D106" s="90" t="s">
        <v>56</v>
      </c>
      <c r="E106" s="88"/>
      <c r="F106" s="88"/>
      <c r="G106" s="88"/>
      <c r="H106" s="88"/>
      <c r="I106" s="88"/>
      <c r="J106" s="88"/>
      <c r="K106" s="88"/>
      <c r="L106" s="88"/>
      <c r="M106" s="88"/>
      <c r="N106" s="88"/>
      <c r="O106" s="88"/>
      <c r="P106" s="88"/>
      <c r="Q106" s="88"/>
      <c r="R106" s="88"/>
      <c r="S106" s="88"/>
    </row>
    <row r="107" spans="1:19" x14ac:dyDescent="0.2">
      <c r="A107" s="88"/>
      <c r="B107" s="88"/>
      <c r="C107" s="88"/>
      <c r="D107" s="90" t="s">
        <v>51</v>
      </c>
      <c r="E107" s="88"/>
      <c r="F107" s="88"/>
      <c r="G107" s="88"/>
      <c r="H107" s="88"/>
      <c r="I107" s="88"/>
      <c r="J107" s="88"/>
      <c r="K107" s="88"/>
      <c r="L107" s="88"/>
      <c r="M107" s="88"/>
      <c r="N107" s="88"/>
      <c r="O107" s="88"/>
      <c r="P107" s="88"/>
      <c r="Q107" s="88"/>
      <c r="R107" s="88"/>
      <c r="S107" s="88"/>
    </row>
    <row r="108" spans="1:19" x14ac:dyDescent="0.2">
      <c r="A108" s="88"/>
      <c r="B108" s="88"/>
      <c r="C108" s="88"/>
      <c r="D108" s="90" t="s">
        <v>50</v>
      </c>
      <c r="E108" s="88"/>
      <c r="F108" s="88"/>
      <c r="G108" s="88"/>
      <c r="H108" s="88"/>
      <c r="I108" s="88"/>
      <c r="J108" s="88"/>
      <c r="K108" s="88"/>
      <c r="L108" s="88"/>
      <c r="M108" s="88"/>
      <c r="N108" s="88"/>
      <c r="O108" s="88"/>
      <c r="P108" s="88"/>
      <c r="Q108" s="89">
        <v>2015</v>
      </c>
      <c r="R108" s="88"/>
      <c r="S108" s="88"/>
    </row>
    <row r="109" spans="1:19" ht="12.75" customHeight="1" x14ac:dyDescent="0.2">
      <c r="A109" s="88"/>
      <c r="B109" s="88"/>
      <c r="C109" s="88"/>
      <c r="D109" s="90" t="s">
        <v>53</v>
      </c>
      <c r="E109" s="88"/>
      <c r="F109" s="88"/>
      <c r="G109" s="88"/>
      <c r="H109" s="88"/>
      <c r="I109" s="88"/>
      <c r="J109" s="88"/>
      <c r="K109" s="88"/>
      <c r="L109" s="88"/>
      <c r="M109" s="88"/>
      <c r="N109" s="88"/>
      <c r="O109" s="88"/>
      <c r="P109" s="88"/>
      <c r="Q109" s="89">
        <v>2016</v>
      </c>
      <c r="R109" s="88"/>
      <c r="S109" s="88"/>
    </row>
    <row r="110" spans="1:19" x14ac:dyDescent="0.2">
      <c r="A110" s="88"/>
      <c r="B110" s="88"/>
      <c r="C110" s="88"/>
      <c r="D110" s="90" t="s">
        <v>52</v>
      </c>
      <c r="E110" s="88"/>
      <c r="F110" s="88"/>
      <c r="G110" s="88"/>
      <c r="H110" s="88"/>
      <c r="I110" s="88"/>
      <c r="J110" s="88"/>
      <c r="K110" s="88"/>
      <c r="L110" s="88"/>
      <c r="M110" s="88"/>
      <c r="N110" s="88"/>
      <c r="O110" s="88"/>
      <c r="P110" s="88"/>
      <c r="Q110" s="89">
        <v>2017</v>
      </c>
      <c r="R110" s="88"/>
      <c r="S110" s="88"/>
    </row>
    <row r="111" spans="1:19" x14ac:dyDescent="0.2">
      <c r="A111" s="88"/>
      <c r="B111" s="88"/>
      <c r="C111" s="88"/>
      <c r="D111" s="90" t="s">
        <v>54</v>
      </c>
      <c r="E111" s="88"/>
      <c r="F111" s="88"/>
      <c r="G111" s="88"/>
      <c r="H111" s="88"/>
      <c r="I111" s="88"/>
      <c r="J111" s="88"/>
      <c r="K111" s="88"/>
      <c r="L111" s="88"/>
      <c r="M111" s="88"/>
      <c r="N111" s="88"/>
      <c r="O111" s="88"/>
      <c r="P111" s="88"/>
      <c r="Q111" s="89">
        <v>2018</v>
      </c>
      <c r="R111" s="88"/>
      <c r="S111" s="88"/>
    </row>
    <row r="112" spans="1:19" x14ac:dyDescent="0.2">
      <c r="A112" s="88"/>
      <c r="B112" s="88"/>
      <c r="C112" s="88"/>
      <c r="D112" s="90" t="s">
        <v>95</v>
      </c>
      <c r="E112" s="88"/>
      <c r="F112" s="88"/>
      <c r="G112" s="88"/>
      <c r="H112" s="88"/>
      <c r="I112" s="88"/>
      <c r="J112" s="88"/>
      <c r="K112" s="88"/>
      <c r="L112" s="88"/>
      <c r="M112" s="88"/>
      <c r="N112" s="88"/>
      <c r="O112" s="88"/>
      <c r="P112" s="88"/>
      <c r="Q112" s="88"/>
      <c r="R112" s="88"/>
      <c r="S112" s="88"/>
    </row>
    <row r="113" spans="1:19" x14ac:dyDescent="0.2">
      <c r="A113" s="88"/>
      <c r="B113" s="88"/>
      <c r="C113" s="88"/>
      <c r="D113" s="90" t="s">
        <v>81</v>
      </c>
      <c r="E113" s="88"/>
      <c r="F113" s="88"/>
      <c r="G113" s="88"/>
      <c r="H113" s="88"/>
      <c r="I113" s="88"/>
      <c r="J113" s="88"/>
      <c r="K113" s="88"/>
      <c r="L113" s="88"/>
      <c r="M113" s="88"/>
      <c r="N113" s="88"/>
      <c r="O113" s="88"/>
      <c r="P113" s="88"/>
      <c r="Q113" s="88"/>
      <c r="R113" s="88"/>
      <c r="S113" s="88"/>
    </row>
    <row r="114" spans="1:19" x14ac:dyDescent="0.2">
      <c r="A114" s="88"/>
      <c r="B114" s="91"/>
      <c r="C114" s="88"/>
      <c r="D114" s="90" t="s">
        <v>82</v>
      </c>
      <c r="E114" s="88"/>
      <c r="F114" s="88"/>
      <c r="G114" s="88"/>
      <c r="H114" s="88"/>
      <c r="I114" s="88"/>
      <c r="J114" s="88"/>
      <c r="K114" s="88"/>
      <c r="L114" s="88"/>
      <c r="M114" s="88"/>
      <c r="N114" s="88"/>
      <c r="O114" s="88"/>
      <c r="P114" s="88"/>
      <c r="Q114" s="88"/>
      <c r="R114" s="88"/>
      <c r="S114" s="88"/>
    </row>
    <row r="115" spans="1:19" x14ac:dyDescent="0.2">
      <c r="A115" s="88"/>
      <c r="B115" s="91"/>
      <c r="C115" s="88"/>
      <c r="D115" s="90" t="s">
        <v>80</v>
      </c>
      <c r="E115" s="88"/>
      <c r="F115" s="88"/>
      <c r="G115" s="88"/>
      <c r="H115" s="88"/>
      <c r="I115" s="88"/>
      <c r="J115" s="88"/>
      <c r="K115" s="88"/>
      <c r="L115" s="88"/>
      <c r="M115" s="88"/>
      <c r="N115" s="88"/>
      <c r="O115" s="88"/>
      <c r="P115" s="88"/>
      <c r="Q115" s="88"/>
      <c r="R115" s="88"/>
      <c r="S115" s="88"/>
    </row>
    <row r="116" spans="1:19" x14ac:dyDescent="0.2">
      <c r="A116" s="88"/>
      <c r="B116" s="91"/>
      <c r="C116" s="88"/>
      <c r="D116" s="90" t="s">
        <v>96</v>
      </c>
      <c r="E116" s="88"/>
      <c r="F116" s="88"/>
      <c r="G116" s="88"/>
      <c r="H116" s="88"/>
      <c r="I116" s="88"/>
      <c r="J116" s="88"/>
      <c r="K116" s="88"/>
      <c r="L116" s="88"/>
      <c r="M116" s="88"/>
      <c r="N116" s="88"/>
      <c r="O116" s="88"/>
      <c r="P116" s="88"/>
      <c r="Q116" s="88"/>
      <c r="R116" s="88"/>
      <c r="S116" s="88"/>
    </row>
    <row r="117" spans="1:19" x14ac:dyDescent="0.2">
      <c r="A117" s="88"/>
      <c r="B117" s="91"/>
      <c r="C117" s="88"/>
      <c r="D117" s="90" t="s">
        <v>97</v>
      </c>
      <c r="E117" s="88"/>
      <c r="F117" s="88"/>
      <c r="G117" s="88"/>
      <c r="H117" s="88"/>
      <c r="I117" s="88"/>
      <c r="J117" s="88"/>
      <c r="K117" s="88"/>
      <c r="L117" s="88"/>
      <c r="M117" s="88"/>
      <c r="N117" s="88"/>
      <c r="O117" s="88"/>
      <c r="P117" s="88"/>
      <c r="Q117" s="88"/>
      <c r="R117" s="88"/>
      <c r="S117" s="88"/>
    </row>
    <row r="118" spans="1:19" x14ac:dyDescent="0.2">
      <c r="A118" s="88"/>
      <c r="B118" s="91"/>
      <c r="C118" s="88"/>
      <c r="D118" s="90" t="s">
        <v>98</v>
      </c>
      <c r="E118" s="88"/>
      <c r="F118" s="88"/>
      <c r="G118" s="88"/>
      <c r="H118" s="88"/>
      <c r="I118" s="88"/>
      <c r="J118" s="88"/>
      <c r="K118" s="88"/>
      <c r="L118" s="88"/>
      <c r="M118" s="88"/>
      <c r="N118" s="88"/>
      <c r="O118" s="88"/>
      <c r="P118" s="88"/>
      <c r="Q118" s="88"/>
      <c r="R118" s="88"/>
      <c r="S118" s="88"/>
    </row>
    <row r="119" spans="1:19" x14ac:dyDescent="0.2">
      <c r="A119" s="88"/>
      <c r="B119" s="91"/>
      <c r="C119" s="88"/>
      <c r="D119" s="90" t="s">
        <v>99</v>
      </c>
      <c r="E119" s="88"/>
      <c r="F119" s="88"/>
      <c r="G119" s="88"/>
      <c r="H119" s="88"/>
      <c r="I119" s="88"/>
      <c r="J119" s="88"/>
      <c r="K119" s="88"/>
      <c r="L119" s="88"/>
      <c r="M119" s="88"/>
      <c r="N119" s="88"/>
      <c r="O119" s="88"/>
      <c r="P119" s="88"/>
      <c r="Q119" s="88"/>
      <c r="R119" s="88"/>
      <c r="S119" s="88"/>
    </row>
    <row r="120" spans="1:19" x14ac:dyDescent="0.2">
      <c r="A120" s="88"/>
      <c r="B120" s="91"/>
      <c r="C120" s="88"/>
      <c r="D120" s="90" t="s">
        <v>100</v>
      </c>
      <c r="E120" s="88"/>
      <c r="F120" s="88"/>
      <c r="G120" s="88"/>
      <c r="H120" s="88"/>
      <c r="I120" s="88"/>
      <c r="J120" s="88"/>
      <c r="K120" s="88"/>
      <c r="L120" s="88"/>
      <c r="M120" s="88"/>
      <c r="N120" s="88"/>
      <c r="O120" s="88"/>
      <c r="P120" s="88"/>
      <c r="Q120" s="88"/>
      <c r="R120" s="88"/>
      <c r="S120" s="88"/>
    </row>
    <row r="121" spans="1:19" x14ac:dyDescent="0.2">
      <c r="A121" s="88"/>
      <c r="B121" s="92"/>
      <c r="C121" s="88"/>
      <c r="D121" s="90" t="s">
        <v>101</v>
      </c>
      <c r="E121" s="88"/>
      <c r="F121" s="88"/>
      <c r="G121" s="88"/>
      <c r="H121" s="88"/>
      <c r="I121" s="88"/>
      <c r="J121" s="88"/>
      <c r="K121" s="88"/>
      <c r="L121" s="88"/>
      <c r="M121" s="88"/>
      <c r="N121" s="88"/>
      <c r="O121" s="88"/>
      <c r="P121" s="88"/>
      <c r="Q121" s="88"/>
      <c r="R121" s="88"/>
      <c r="S121" s="88"/>
    </row>
    <row r="122" spans="1:19" x14ac:dyDescent="0.2">
      <c r="A122" s="88"/>
      <c r="B122" s="92"/>
      <c r="C122" s="88"/>
      <c r="D122" s="90" t="s">
        <v>102</v>
      </c>
      <c r="E122" s="88"/>
      <c r="F122" s="88"/>
      <c r="G122" s="88"/>
      <c r="H122" s="88"/>
      <c r="I122" s="88"/>
      <c r="J122" s="88"/>
      <c r="K122" s="88"/>
      <c r="L122" s="88"/>
      <c r="M122" s="88"/>
      <c r="N122" s="88"/>
      <c r="O122" s="88"/>
      <c r="P122" s="88"/>
      <c r="Q122" s="88"/>
      <c r="R122" s="88"/>
      <c r="S122" s="88"/>
    </row>
    <row r="123" spans="1:19" x14ac:dyDescent="0.2">
      <c r="A123" s="88"/>
      <c r="C123" s="88"/>
      <c r="D123" s="90" t="s">
        <v>103</v>
      </c>
      <c r="E123" s="88"/>
      <c r="F123" s="88"/>
      <c r="G123" s="88"/>
      <c r="H123" s="88"/>
      <c r="I123" s="88"/>
      <c r="J123" s="88"/>
      <c r="K123" s="88"/>
      <c r="L123" s="88"/>
      <c r="M123" s="88"/>
      <c r="N123" s="88"/>
      <c r="O123" s="88"/>
      <c r="P123" s="88"/>
      <c r="Q123" s="88"/>
      <c r="R123" s="88"/>
      <c r="S123" s="88"/>
    </row>
    <row r="124" spans="1:19" x14ac:dyDescent="0.2">
      <c r="A124" s="88"/>
      <c r="B124" s="92"/>
      <c r="C124" s="88"/>
      <c r="D124" s="90" t="s">
        <v>55</v>
      </c>
      <c r="E124" s="88"/>
      <c r="F124" s="88"/>
      <c r="G124" s="88"/>
      <c r="H124" s="88"/>
      <c r="I124" s="88"/>
      <c r="J124" s="88"/>
      <c r="K124" s="88"/>
      <c r="L124" s="88"/>
      <c r="M124" s="88"/>
      <c r="N124" s="88"/>
      <c r="O124" s="88"/>
      <c r="P124" s="88"/>
      <c r="Q124" s="88"/>
      <c r="R124" s="88"/>
      <c r="S124" s="88"/>
    </row>
    <row r="125" spans="1:19" x14ac:dyDescent="0.2">
      <c r="A125" s="88"/>
      <c r="B125" s="92"/>
      <c r="C125" s="88"/>
      <c r="D125" s="88"/>
      <c r="E125" s="88"/>
      <c r="F125" s="88"/>
      <c r="G125" s="88"/>
      <c r="H125" s="88"/>
      <c r="I125" s="88"/>
      <c r="J125" s="88"/>
      <c r="K125" s="88"/>
      <c r="L125" s="88"/>
      <c r="M125" s="88"/>
      <c r="N125" s="88"/>
      <c r="O125" s="88"/>
      <c r="P125" s="88"/>
      <c r="Q125" s="88"/>
      <c r="R125" s="88"/>
      <c r="S125" s="88"/>
    </row>
    <row r="126" spans="1:19" x14ac:dyDescent="0.2">
      <c r="A126" s="88"/>
      <c r="B126" s="92"/>
      <c r="C126" s="88"/>
      <c r="D126" s="88"/>
      <c r="E126" s="88"/>
      <c r="F126" s="88"/>
      <c r="G126" s="88"/>
      <c r="H126" s="88"/>
      <c r="I126" s="88"/>
      <c r="J126" s="88"/>
      <c r="K126" s="88"/>
      <c r="L126" s="88"/>
      <c r="M126" s="88"/>
      <c r="N126" s="88"/>
      <c r="O126" s="88"/>
      <c r="P126" s="88"/>
      <c r="Q126" s="88"/>
      <c r="R126" s="88"/>
      <c r="S126" s="88"/>
    </row>
    <row r="127" spans="1:19" x14ac:dyDescent="0.2">
      <c r="A127" s="88"/>
      <c r="B127" s="92"/>
      <c r="C127" s="88"/>
      <c r="D127" s="88"/>
      <c r="E127" s="88"/>
      <c r="F127" s="88"/>
      <c r="G127" s="88"/>
      <c r="H127" s="88"/>
      <c r="I127" s="88"/>
      <c r="J127" s="88"/>
      <c r="K127" s="88"/>
      <c r="L127" s="88"/>
      <c r="M127" s="88"/>
      <c r="N127" s="88"/>
      <c r="O127" s="88"/>
      <c r="P127" s="88"/>
      <c r="Q127" s="88"/>
      <c r="R127" s="88"/>
      <c r="S127" s="88"/>
    </row>
    <row r="128" spans="1:19" x14ac:dyDescent="0.2">
      <c r="A128" s="88"/>
      <c r="B128" s="92"/>
      <c r="C128" s="88"/>
      <c r="D128" s="88"/>
      <c r="E128" s="88"/>
      <c r="F128" s="88"/>
      <c r="G128" s="88"/>
      <c r="H128" s="88"/>
      <c r="I128" s="88"/>
      <c r="J128" s="88"/>
      <c r="K128" s="88"/>
      <c r="L128" s="88"/>
      <c r="M128" s="88"/>
      <c r="N128" s="88"/>
      <c r="O128" s="88"/>
      <c r="P128" s="88"/>
      <c r="Q128" s="88"/>
      <c r="R128" s="88"/>
      <c r="S128" s="88"/>
    </row>
    <row r="129" spans="1:19" x14ac:dyDescent="0.2">
      <c r="A129" s="88"/>
      <c r="B129" s="215" t="s">
        <v>248</v>
      </c>
      <c r="C129" s="88"/>
      <c r="D129" s="88"/>
      <c r="E129" s="88"/>
      <c r="F129" s="88"/>
      <c r="G129" s="88"/>
      <c r="H129" s="88"/>
      <c r="I129" s="88"/>
      <c r="J129" s="88"/>
      <c r="K129" s="88"/>
      <c r="L129" s="88"/>
      <c r="M129" s="88"/>
      <c r="N129" s="88"/>
      <c r="O129" s="88"/>
      <c r="P129" s="88"/>
      <c r="Q129" s="88"/>
      <c r="R129" s="88"/>
      <c r="S129" s="88"/>
    </row>
    <row r="130" spans="1:19" x14ac:dyDescent="0.2">
      <c r="A130" s="88"/>
      <c r="B130" s="215" t="s">
        <v>249</v>
      </c>
      <c r="C130" s="88"/>
      <c r="D130" s="88"/>
      <c r="E130" s="88"/>
      <c r="F130" s="88"/>
      <c r="G130" s="88"/>
      <c r="H130" s="88"/>
      <c r="I130" s="88"/>
      <c r="J130" s="88"/>
      <c r="K130" s="88"/>
      <c r="L130" s="88"/>
      <c r="M130" s="88"/>
      <c r="N130" s="88"/>
      <c r="O130" s="88"/>
      <c r="P130" s="88"/>
      <c r="Q130" s="88"/>
      <c r="R130" s="88"/>
      <c r="S130" s="88"/>
    </row>
    <row r="131" spans="1:19" x14ac:dyDescent="0.2">
      <c r="A131" s="88"/>
      <c r="B131" s="215" t="s">
        <v>250</v>
      </c>
      <c r="C131" s="88"/>
      <c r="D131" s="88"/>
      <c r="E131" s="88"/>
      <c r="F131" s="88"/>
      <c r="G131" s="88"/>
      <c r="H131" s="88"/>
      <c r="I131" s="88"/>
      <c r="J131" s="88"/>
      <c r="K131" s="88"/>
      <c r="L131" s="88"/>
      <c r="M131" s="88"/>
      <c r="N131" s="88"/>
      <c r="O131" s="88"/>
      <c r="P131" s="88"/>
      <c r="Q131" s="88"/>
      <c r="R131" s="88"/>
      <c r="S131" s="88"/>
    </row>
    <row r="132" spans="1:19" x14ac:dyDescent="0.2">
      <c r="A132" s="88"/>
      <c r="B132" s="215" t="s">
        <v>251</v>
      </c>
      <c r="C132" s="88"/>
      <c r="D132" s="88"/>
      <c r="E132" s="88"/>
      <c r="F132" s="88"/>
      <c r="G132" s="88"/>
      <c r="H132" s="88"/>
      <c r="I132" s="88"/>
      <c r="J132" s="88"/>
      <c r="K132" s="88"/>
      <c r="L132" s="88"/>
      <c r="M132" s="88"/>
      <c r="N132" s="88"/>
      <c r="O132" s="88"/>
      <c r="P132" s="88"/>
      <c r="Q132" s="88"/>
      <c r="R132" s="88"/>
      <c r="S132" s="88"/>
    </row>
    <row r="133" spans="1:19" x14ac:dyDescent="0.2">
      <c r="A133" s="88"/>
      <c r="B133" s="216" t="s">
        <v>252</v>
      </c>
      <c r="C133" s="88"/>
      <c r="D133" s="88"/>
      <c r="E133" s="88"/>
      <c r="F133" s="88"/>
      <c r="G133" s="88"/>
      <c r="H133" s="88"/>
      <c r="I133" s="88"/>
      <c r="J133" s="88"/>
      <c r="K133" s="88"/>
      <c r="L133" s="88"/>
      <c r="M133" s="88"/>
      <c r="N133" s="88"/>
      <c r="O133" s="88"/>
      <c r="P133" s="88"/>
      <c r="Q133" s="88"/>
      <c r="R133" s="88"/>
      <c r="S133" s="88"/>
    </row>
    <row r="134" spans="1:19" x14ac:dyDescent="0.2">
      <c r="A134" s="88"/>
      <c r="B134" s="91"/>
      <c r="C134" s="88"/>
      <c r="D134" s="88"/>
      <c r="E134" s="88"/>
      <c r="F134" s="88"/>
      <c r="G134" s="88"/>
      <c r="H134" s="88"/>
      <c r="I134" s="88"/>
      <c r="J134" s="88"/>
      <c r="K134" s="88"/>
      <c r="L134" s="88"/>
      <c r="M134" s="88"/>
      <c r="N134" s="88"/>
      <c r="O134" s="88"/>
      <c r="P134" s="88"/>
      <c r="Q134" s="88"/>
      <c r="R134" s="88"/>
      <c r="S134" s="88"/>
    </row>
    <row r="135" spans="1:19" x14ac:dyDescent="0.2">
      <c r="B135" s="93"/>
    </row>
    <row r="136" spans="1:19" x14ac:dyDescent="0.2">
      <c r="B136" s="93"/>
    </row>
    <row r="137" spans="1:19" x14ac:dyDescent="0.2">
      <c r="B137" s="93"/>
    </row>
    <row r="138" spans="1:19" x14ac:dyDescent="0.2">
      <c r="B138" s="93"/>
    </row>
    <row r="139" spans="1:19" x14ac:dyDescent="0.2">
      <c r="B139" s="93"/>
    </row>
    <row r="140" spans="1:19" x14ac:dyDescent="0.2">
      <c r="B140" s="93"/>
    </row>
    <row r="141" spans="1:19" x14ac:dyDescent="0.2">
      <c r="B141" s="93"/>
    </row>
    <row r="142" spans="1:19" x14ac:dyDescent="0.2">
      <c r="B142" s="93"/>
    </row>
    <row r="143" spans="1:19" x14ac:dyDescent="0.2">
      <c r="B143" s="93"/>
    </row>
    <row r="144" spans="1:19" x14ac:dyDescent="0.2">
      <c r="B144" s="93"/>
    </row>
    <row r="145" spans="2:2" x14ac:dyDescent="0.2">
      <c r="B145" s="93"/>
    </row>
    <row r="146" spans="2:2" x14ac:dyDescent="0.2">
      <c r="B146" s="93"/>
    </row>
    <row r="147" spans="2:2" x14ac:dyDescent="0.2">
      <c r="B147" s="93"/>
    </row>
    <row r="148" spans="2:2" x14ac:dyDescent="0.2">
      <c r="B148" s="93"/>
    </row>
    <row r="149" spans="2:2" x14ac:dyDescent="0.2">
      <c r="B149" s="93"/>
    </row>
    <row r="150" spans="2:2" x14ac:dyDescent="0.2">
      <c r="B150" s="93"/>
    </row>
    <row r="151" spans="2:2" x14ac:dyDescent="0.2">
      <c r="B151" s="93"/>
    </row>
    <row r="152" spans="2:2" x14ac:dyDescent="0.2">
      <c r="B152" s="93"/>
    </row>
    <row r="153" spans="2:2" x14ac:dyDescent="0.2">
      <c r="B153" s="93"/>
    </row>
    <row r="154" spans="2:2" x14ac:dyDescent="0.2">
      <c r="B154" s="93"/>
    </row>
    <row r="155" spans="2:2" x14ac:dyDescent="0.2">
      <c r="B155" s="93"/>
    </row>
    <row r="156" spans="2:2" x14ac:dyDescent="0.2">
      <c r="B156" s="93"/>
    </row>
    <row r="157" spans="2:2" x14ac:dyDescent="0.2">
      <c r="B157" s="93"/>
    </row>
    <row r="158" spans="2:2" x14ac:dyDescent="0.2">
      <c r="B158" s="93"/>
    </row>
    <row r="159" spans="2:2" x14ac:dyDescent="0.2">
      <c r="B159" s="93"/>
    </row>
    <row r="160" spans="2:2" x14ac:dyDescent="0.2">
      <c r="B160" s="93"/>
    </row>
    <row r="161" spans="2:2" x14ac:dyDescent="0.2">
      <c r="B161" s="93"/>
    </row>
    <row r="162" spans="2:2" x14ac:dyDescent="0.2">
      <c r="B162" s="93"/>
    </row>
    <row r="163" spans="2:2" x14ac:dyDescent="0.2">
      <c r="B163" s="93"/>
    </row>
    <row r="164" spans="2:2" x14ac:dyDescent="0.2">
      <c r="B164" s="93"/>
    </row>
    <row r="165" spans="2:2" x14ac:dyDescent="0.2">
      <c r="B165" s="93"/>
    </row>
    <row r="166" spans="2:2" x14ac:dyDescent="0.2">
      <c r="B166" s="93"/>
    </row>
    <row r="167" spans="2:2" x14ac:dyDescent="0.2">
      <c r="B167" s="93"/>
    </row>
    <row r="168" spans="2:2" x14ac:dyDescent="0.2">
      <c r="B168" s="93"/>
    </row>
    <row r="169" spans="2:2" x14ac:dyDescent="0.2">
      <c r="B169" s="93"/>
    </row>
    <row r="170" spans="2:2" x14ac:dyDescent="0.2">
      <c r="B170" s="93"/>
    </row>
    <row r="171" spans="2:2" x14ac:dyDescent="0.2">
      <c r="B171" s="93"/>
    </row>
    <row r="172" spans="2:2" x14ac:dyDescent="0.2">
      <c r="B172" s="93"/>
    </row>
    <row r="173" spans="2:2" x14ac:dyDescent="0.2">
      <c r="B173" s="93"/>
    </row>
  </sheetData>
  <sheetProtection sheet="1" objects="1" scenarios="1" formatColumns="0" formatRows="0"/>
  <mergeCells count="75">
    <mergeCell ref="S28:V28"/>
    <mergeCell ref="W28:Y28"/>
    <mergeCell ref="Z28:AB28"/>
    <mergeCell ref="AC28:AD28"/>
    <mergeCell ref="B7:P8"/>
    <mergeCell ref="B9:P9"/>
    <mergeCell ref="C10:I10"/>
    <mergeCell ref="J10:M10"/>
    <mergeCell ref="N10:P10"/>
    <mergeCell ref="B11:P11"/>
    <mergeCell ref="C12:P12"/>
    <mergeCell ref="B13:P13"/>
    <mergeCell ref="C14:P14"/>
    <mergeCell ref="B15:P15"/>
    <mergeCell ref="C16:P16"/>
    <mergeCell ref="B17:P17"/>
    <mergeCell ref="B2:B5"/>
    <mergeCell ref="C2:M2"/>
    <mergeCell ref="N2:P2"/>
    <mergeCell ref="C3:M3"/>
    <mergeCell ref="N3:P3"/>
    <mergeCell ref="C4:M4"/>
    <mergeCell ref="N4:P4"/>
    <mergeCell ref="C5:M5"/>
    <mergeCell ref="N5:P5"/>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68:P68"/>
    <mergeCell ref="C69:P69"/>
    <mergeCell ref="C42:G42"/>
    <mergeCell ref="H42:L42"/>
    <mergeCell ref="M42:P42"/>
    <mergeCell ref="C43:G43"/>
    <mergeCell ref="H43:L43"/>
    <mergeCell ref="M43:P43"/>
    <mergeCell ref="C70:P70"/>
    <mergeCell ref="C71:P71"/>
    <mergeCell ref="C72:P72"/>
    <mergeCell ref="C73:P73"/>
    <mergeCell ref="B45:P45"/>
    <mergeCell ref="B47:B48"/>
    <mergeCell ref="B50:P50"/>
    <mergeCell ref="B51:P66"/>
    <mergeCell ref="A67:Q67"/>
    <mergeCell ref="B68:B71"/>
  </mergeCells>
  <conditionalFormatting sqref="I48">
    <cfRule type="cellIs" dxfId="51" priority="9" stopIfTrue="1" operator="equal">
      <formula>" "</formula>
    </cfRule>
    <cfRule type="cellIs" dxfId="50" priority="10" stopIfTrue="1" operator="lessThanOrEqual">
      <formula>$S$5</formula>
    </cfRule>
    <cfRule type="cellIs" dxfId="49" priority="11" stopIfTrue="1" operator="greaterThanOrEqual">
      <formula>$S$2</formula>
    </cfRule>
    <cfRule type="cellIs" dxfId="42" priority="12" stopIfTrue="1" operator="between">
      <formula>$S$4</formula>
      <formula>$S$3</formula>
    </cfRule>
  </conditionalFormatting>
  <conditionalFormatting sqref="O48">
    <cfRule type="cellIs" dxfId="48" priority="5" stopIfTrue="1" operator="equal">
      <formula>" "</formula>
    </cfRule>
    <cfRule type="cellIs" dxfId="47" priority="6" stopIfTrue="1" operator="lessThanOrEqual">
      <formula>$S$5</formula>
    </cfRule>
    <cfRule type="cellIs" dxfId="46" priority="7" stopIfTrue="1" operator="greaterThanOrEqual">
      <formula>$S$2</formula>
    </cfRule>
    <cfRule type="cellIs" dxfId="41" priority="8" stopIfTrue="1" operator="between">
      <formula>$S$4</formula>
      <formula>$S$3</formula>
    </cfRule>
  </conditionalFormatting>
  <conditionalFormatting sqref="P48">
    <cfRule type="cellIs" dxfId="45" priority="1" stopIfTrue="1" operator="equal">
      <formula>" "</formula>
    </cfRule>
    <cfRule type="cellIs" dxfId="44" priority="2" stopIfTrue="1" operator="lessThanOrEqual">
      <formula>$S$5</formula>
    </cfRule>
    <cfRule type="cellIs" dxfId="43" priority="3" stopIfTrue="1" operator="greaterThanOrEqual">
      <formula>$S$2</formula>
    </cfRule>
    <cfRule type="cellIs" dxfId="40" priority="4" stopIfTrue="1" operator="between">
      <formula>$S$4</formula>
      <formula>$S$3</formula>
    </cfRule>
  </conditionalFormatting>
  <dataValidations count="6">
    <dataValidation type="list" allowBlank="1" showInputMessage="1" showErrorMessage="1" sqref="C12:P12">
      <formula1>$D$99:$D$116</formula1>
    </dataValidation>
    <dataValidation type="list" allowBlank="1" showInputMessage="1" showErrorMessage="1" sqref="C32:P32 C34:P34 C36:P36">
      <formula1>$Q$98:$Q$103</formula1>
    </dataValidation>
    <dataValidation type="list" allowBlank="1" showInputMessage="1" showErrorMessage="1" sqref="C73:P73">
      <formula1>$M$99:$M$101</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8:P18">
      <formula1>$B$129:$B$133</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9"/>
  </sheetPr>
  <dimension ref="A1:AF46"/>
  <sheetViews>
    <sheetView showGridLines="0" topLeftCell="A16" zoomScale="85" zoomScaleNormal="85" workbookViewId="0">
      <selection activeCell="G14" sqref="G14"/>
    </sheetView>
  </sheetViews>
  <sheetFormatPr baseColWidth="10" defaultColWidth="9.140625" defaultRowHeight="12.75" x14ac:dyDescent="0.2"/>
  <cols>
    <col min="1" max="1" width="24.85546875" style="10" customWidth="1"/>
    <col min="2" max="2" width="27.140625" style="4" customWidth="1"/>
    <col min="3" max="8" width="14.7109375" style="4" customWidth="1"/>
    <col min="9" max="9" width="13.85546875" style="4" customWidth="1"/>
    <col min="10" max="11" width="8.7109375" style="4" customWidth="1"/>
    <col min="12" max="12" width="19.85546875" style="4" customWidth="1"/>
    <col min="13" max="14" width="8.7109375" style="4" customWidth="1"/>
    <col min="15" max="15" width="27.85546875" style="9" customWidth="1"/>
    <col min="16" max="16" width="8.7109375" style="4" customWidth="1"/>
    <col min="17" max="17" width="8.7109375" style="9" customWidth="1"/>
    <col min="18" max="18" width="27.28515625" style="4" customWidth="1"/>
    <col min="19" max="19" width="5.42578125" style="4" customWidth="1"/>
    <col min="20" max="16384" width="9.140625" style="4"/>
  </cols>
  <sheetData>
    <row r="1" spans="1:32" ht="18" x14ac:dyDescent="0.25">
      <c r="A1" s="386"/>
      <c r="B1" s="378" t="s">
        <v>58</v>
      </c>
      <c r="C1" s="379"/>
      <c r="D1" s="379"/>
      <c r="E1" s="379"/>
      <c r="F1" s="379"/>
      <c r="G1" s="379"/>
      <c r="H1" s="379"/>
      <c r="I1" s="379"/>
      <c r="J1" s="379"/>
      <c r="K1" s="379"/>
      <c r="L1" s="379"/>
      <c r="M1" s="380"/>
      <c r="N1" s="381" t="s">
        <v>59</v>
      </c>
      <c r="O1" s="382"/>
      <c r="P1" s="1"/>
      <c r="Q1" s="1"/>
      <c r="R1" s="1"/>
      <c r="S1" s="2"/>
      <c r="T1" s="3"/>
    </row>
    <row r="2" spans="1:32" ht="18" x14ac:dyDescent="0.25">
      <c r="A2" s="386"/>
      <c r="B2" s="378" t="s">
        <v>83</v>
      </c>
      <c r="C2" s="379"/>
      <c r="D2" s="379"/>
      <c r="E2" s="379"/>
      <c r="F2" s="379"/>
      <c r="G2" s="379"/>
      <c r="H2" s="379"/>
      <c r="I2" s="379"/>
      <c r="J2" s="379"/>
      <c r="K2" s="379"/>
      <c r="L2" s="379"/>
      <c r="M2" s="380"/>
      <c r="N2" s="381" t="s">
        <v>173</v>
      </c>
      <c r="O2" s="382"/>
      <c r="P2" s="1"/>
      <c r="Q2" s="1"/>
      <c r="R2" s="1"/>
      <c r="S2" s="2"/>
      <c r="T2" s="3"/>
    </row>
    <row r="3" spans="1:32" ht="18" x14ac:dyDescent="0.25">
      <c r="A3" s="386"/>
      <c r="B3" s="378" t="s">
        <v>84</v>
      </c>
      <c r="C3" s="379"/>
      <c r="D3" s="379"/>
      <c r="E3" s="379"/>
      <c r="F3" s="379"/>
      <c r="G3" s="379"/>
      <c r="H3" s="379"/>
      <c r="I3" s="379"/>
      <c r="J3" s="379"/>
      <c r="K3" s="379"/>
      <c r="L3" s="379"/>
      <c r="M3" s="380"/>
      <c r="N3" s="381" t="s">
        <v>178</v>
      </c>
      <c r="O3" s="382"/>
      <c r="P3" s="1"/>
      <c r="Q3" s="1"/>
      <c r="R3" s="1"/>
      <c r="S3" s="2"/>
      <c r="T3" s="3"/>
    </row>
    <row r="4" spans="1:32" ht="18" x14ac:dyDescent="0.25">
      <c r="A4" s="386"/>
      <c r="B4" s="378" t="s">
        <v>85</v>
      </c>
      <c r="C4" s="379"/>
      <c r="D4" s="379"/>
      <c r="E4" s="379"/>
      <c r="F4" s="379"/>
      <c r="G4" s="379"/>
      <c r="H4" s="379"/>
      <c r="I4" s="379"/>
      <c r="J4" s="379"/>
      <c r="K4" s="379"/>
      <c r="L4" s="379"/>
      <c r="M4" s="380"/>
      <c r="N4" s="382" t="s">
        <v>63</v>
      </c>
      <c r="O4" s="382"/>
      <c r="P4" s="5"/>
      <c r="Q4" s="5"/>
      <c r="R4" s="5"/>
      <c r="S4" s="2"/>
      <c r="T4" s="3"/>
    </row>
    <row r="5" spans="1:32" ht="18" x14ac:dyDescent="0.25">
      <c r="A5" s="6"/>
      <c r="B5" s="3"/>
      <c r="C5" s="7"/>
      <c r="D5" s="7"/>
      <c r="E5" s="7"/>
      <c r="F5" s="7"/>
      <c r="G5" s="7"/>
      <c r="H5" s="7"/>
      <c r="I5" s="7"/>
      <c r="J5" s="7"/>
      <c r="K5" s="7"/>
      <c r="L5" s="7"/>
      <c r="M5" s="7"/>
      <c r="N5" s="7"/>
      <c r="O5" s="7"/>
      <c r="P5" s="7"/>
      <c r="Q5" s="7"/>
      <c r="R5" s="8"/>
      <c r="S5" s="8"/>
      <c r="T5" s="5"/>
      <c r="U5" s="5"/>
      <c r="V5" s="5"/>
      <c r="W5" s="5"/>
      <c r="X5" s="5"/>
      <c r="Y5" s="5"/>
      <c r="Z5" s="5"/>
      <c r="AA5" s="5"/>
      <c r="AB5" s="5"/>
      <c r="AC5" s="5"/>
      <c r="AD5" s="5"/>
      <c r="AE5" s="2"/>
      <c r="AF5" s="3"/>
    </row>
    <row r="6" spans="1:32" ht="15.75" x14ac:dyDescent="0.25">
      <c r="A6" s="19" t="s">
        <v>0</v>
      </c>
      <c r="B6" s="550" t="s">
        <v>56</v>
      </c>
      <c r="C6" s="551"/>
      <c r="D6" s="551"/>
      <c r="E6" s="551"/>
      <c r="F6" s="551"/>
      <c r="G6" s="551"/>
      <c r="H6" s="551"/>
      <c r="I6" s="551"/>
      <c r="J6" s="551"/>
      <c r="K6" s="551"/>
      <c r="L6" s="551"/>
      <c r="M6" s="18"/>
      <c r="N6" s="18"/>
      <c r="O6" s="18"/>
      <c r="P6" s="18"/>
      <c r="Q6" s="18"/>
      <c r="R6" s="18"/>
      <c r="S6" s="18"/>
    </row>
    <row r="7" spans="1:32" ht="16.5" thickBot="1" x14ac:dyDescent="0.3">
      <c r="A7" s="15"/>
      <c r="B7" s="17"/>
      <c r="C7" s="16"/>
      <c r="D7" s="16"/>
      <c r="E7" s="16"/>
      <c r="F7" s="16"/>
      <c r="G7" s="16"/>
      <c r="H7" s="16"/>
      <c r="I7" s="16"/>
      <c r="J7" s="16"/>
      <c r="K7" s="16"/>
      <c r="L7" s="16"/>
      <c r="M7" s="16"/>
      <c r="N7" s="16"/>
      <c r="O7" s="16"/>
      <c r="P7" s="16"/>
      <c r="Q7" s="16"/>
      <c r="R7" s="16"/>
      <c r="S7" s="16"/>
    </row>
    <row r="8" spans="1:32" ht="24" customHeight="1" x14ac:dyDescent="0.2">
      <c r="A8" s="502" t="s">
        <v>86</v>
      </c>
      <c r="B8" s="504" t="s">
        <v>32</v>
      </c>
      <c r="C8" s="526" t="str">
        <f>+'[2]conglomerados eficacia 4'!C14:P14</f>
        <v>Radicaciones enrutadas y tramitadas</v>
      </c>
      <c r="D8" s="526"/>
      <c r="E8" s="526"/>
      <c r="F8" s="526"/>
      <c r="G8" s="526"/>
      <c r="H8" s="526"/>
      <c r="I8" s="526"/>
      <c r="J8" s="526"/>
      <c r="K8" s="526"/>
      <c r="L8" s="553"/>
      <c r="M8" s="22"/>
      <c r="N8" s="22"/>
      <c r="O8" s="22"/>
      <c r="P8" s="22"/>
      <c r="Q8" s="22"/>
      <c r="R8" s="22"/>
      <c r="S8" s="22"/>
      <c r="T8" s="23"/>
      <c r="U8" s="23"/>
      <c r="V8" s="23"/>
    </row>
    <row r="9" spans="1:32" ht="32.25" customHeight="1" thickBot="1" x14ac:dyDescent="0.25">
      <c r="A9" s="503"/>
      <c r="B9" s="505"/>
      <c r="C9" s="74" t="s">
        <v>132</v>
      </c>
      <c r="D9" s="74" t="s">
        <v>87</v>
      </c>
      <c r="E9" s="74" t="s">
        <v>133</v>
      </c>
      <c r="F9" s="74" t="s">
        <v>87</v>
      </c>
      <c r="G9" s="74" t="s">
        <v>10</v>
      </c>
      <c r="H9" s="74" t="s">
        <v>87</v>
      </c>
      <c r="I9" s="554" t="s">
        <v>88</v>
      </c>
      <c r="J9" s="554"/>
      <c r="K9" s="554"/>
      <c r="L9" s="555"/>
      <c r="M9" s="20"/>
      <c r="N9" s="20"/>
      <c r="O9" s="20"/>
      <c r="P9" s="21"/>
      <c r="Q9" s="4"/>
    </row>
    <row r="10" spans="1:32" s="26" customFormat="1" ht="50.1" customHeight="1" x14ac:dyDescent="0.2">
      <c r="A10" s="465" t="s">
        <v>162</v>
      </c>
      <c r="B10" s="72" t="str">
        <f>RadicacionesEnrutadas!B40</f>
        <v>Radicaciones tramitadas</v>
      </c>
      <c r="C10" s="164">
        <f>C12+C14+C16+C18</f>
        <v>2522</v>
      </c>
      <c r="D10" s="463">
        <f>IF(C10&gt;=1,C10/C11," ")</f>
        <v>1</v>
      </c>
      <c r="E10" s="164">
        <f>E12+E14+E16+E18</f>
        <v>2827</v>
      </c>
      <c r="F10" s="463">
        <f>IF(E10&gt;=1,E10/E11," ")</f>
        <v>1</v>
      </c>
      <c r="G10" s="164">
        <f t="shared" ref="G10:G19" si="0">C10+E10</f>
        <v>5349</v>
      </c>
      <c r="H10" s="463">
        <f>IF(G10&gt;=1,G10/G11," ")</f>
        <v>1</v>
      </c>
      <c r="I10" s="573"/>
      <c r="J10" s="573"/>
      <c r="K10" s="573"/>
      <c r="L10" s="574"/>
    </row>
    <row r="11" spans="1:32" s="26" customFormat="1" ht="50.1" customHeight="1" thickBot="1" x14ac:dyDescent="0.25">
      <c r="A11" s="466"/>
      <c r="B11" s="73" t="str">
        <f>RadicacionesEnrutadas!B41</f>
        <v>Radicaciones enrutadas a los grupos</v>
      </c>
      <c r="C11" s="166">
        <f>C13+C15+C17+C19</f>
        <v>2522</v>
      </c>
      <c r="D11" s="464"/>
      <c r="E11" s="166">
        <f>E13+E15+E17+E19</f>
        <v>2827</v>
      </c>
      <c r="F11" s="464"/>
      <c r="G11" s="166">
        <f t="shared" si="0"/>
        <v>5349</v>
      </c>
      <c r="H11" s="464"/>
      <c r="I11" s="575"/>
      <c r="J11" s="575"/>
      <c r="K11" s="575"/>
      <c r="L11" s="576"/>
    </row>
    <row r="12" spans="1:32" s="26" customFormat="1" ht="50.1" customHeight="1" x14ac:dyDescent="0.2">
      <c r="A12" s="566" t="s">
        <v>106</v>
      </c>
      <c r="B12" s="68" t="str">
        <f>$B$10</f>
        <v>Radicaciones tramitadas</v>
      </c>
      <c r="C12" s="148">
        <v>1172</v>
      </c>
      <c r="D12" s="463">
        <f>IF(C12&gt;=1,C12/C13," ")</f>
        <v>1</v>
      </c>
      <c r="E12" s="146">
        <v>1317</v>
      </c>
      <c r="F12" s="463">
        <f>IF(E12&gt;=1,E12/E13," ")</f>
        <v>1</v>
      </c>
      <c r="G12" s="164">
        <f t="shared" si="0"/>
        <v>2489</v>
      </c>
      <c r="H12" s="463">
        <f>IF(G12&gt;=1,G12/G13," ")</f>
        <v>1</v>
      </c>
      <c r="I12" s="567" t="s">
        <v>281</v>
      </c>
      <c r="J12" s="568"/>
      <c r="K12" s="568"/>
      <c r="L12" s="569"/>
    </row>
    <row r="13" spans="1:32" s="26" customFormat="1" ht="50.1" customHeight="1" thickBot="1" x14ac:dyDescent="0.25">
      <c r="A13" s="462"/>
      <c r="B13" s="25" t="str">
        <f>+$B$11</f>
        <v>Radicaciones enrutadas a los grupos</v>
      </c>
      <c r="C13" s="147">
        <v>1172</v>
      </c>
      <c r="D13" s="464"/>
      <c r="E13" s="147">
        <v>1317</v>
      </c>
      <c r="F13" s="464"/>
      <c r="G13" s="166">
        <f t="shared" si="0"/>
        <v>2489</v>
      </c>
      <c r="H13" s="464"/>
      <c r="I13" s="570"/>
      <c r="J13" s="571"/>
      <c r="K13" s="571"/>
      <c r="L13" s="572"/>
    </row>
    <row r="14" spans="1:32" s="26" customFormat="1" ht="50.1" customHeight="1" x14ac:dyDescent="0.2">
      <c r="A14" s="566" t="s">
        <v>114</v>
      </c>
      <c r="B14" s="68" t="str">
        <f>$B$10</f>
        <v>Radicaciones tramitadas</v>
      </c>
      <c r="C14" s="148">
        <f>447+424</f>
        <v>871</v>
      </c>
      <c r="D14" s="463">
        <f>IF(C14&gt;=1,C14/C15," ")</f>
        <v>1</v>
      </c>
      <c r="E14" s="146">
        <v>820</v>
      </c>
      <c r="F14" s="463">
        <f>IF(E14&gt;=1,E14/E15," ")</f>
        <v>1</v>
      </c>
      <c r="G14" s="164">
        <f t="shared" si="0"/>
        <v>1691</v>
      </c>
      <c r="H14" s="463">
        <f>IF(G14&gt;=1,G14/G15," ")</f>
        <v>1</v>
      </c>
      <c r="I14" s="567" t="s">
        <v>292</v>
      </c>
      <c r="J14" s="568"/>
      <c r="K14" s="568"/>
      <c r="L14" s="569"/>
    </row>
    <row r="15" spans="1:32" s="26" customFormat="1" ht="50.1" customHeight="1" thickBot="1" x14ac:dyDescent="0.25">
      <c r="A15" s="462"/>
      <c r="B15" s="25" t="str">
        <f>+$B$11</f>
        <v>Radicaciones enrutadas a los grupos</v>
      </c>
      <c r="C15" s="147">
        <v>871</v>
      </c>
      <c r="D15" s="464"/>
      <c r="E15" s="147">
        <v>820</v>
      </c>
      <c r="F15" s="464"/>
      <c r="G15" s="166">
        <f t="shared" si="0"/>
        <v>1691</v>
      </c>
      <c r="H15" s="464"/>
      <c r="I15" s="570"/>
      <c r="J15" s="571"/>
      <c r="K15" s="571"/>
      <c r="L15" s="572"/>
    </row>
    <row r="16" spans="1:32" ht="50.1" customHeight="1" x14ac:dyDescent="0.2">
      <c r="A16" s="566" t="s">
        <v>107</v>
      </c>
      <c r="B16" s="68" t="str">
        <f>$B$10</f>
        <v>Radicaciones tramitadas</v>
      </c>
      <c r="C16" s="148">
        <v>472</v>
      </c>
      <c r="D16" s="463">
        <f>IF(C16&gt;=1,C16/C17," ")</f>
        <v>1</v>
      </c>
      <c r="E16" s="146">
        <v>678</v>
      </c>
      <c r="F16" s="463">
        <f>IF(E16&gt;=1,E16/E17," ")</f>
        <v>1</v>
      </c>
      <c r="G16" s="164">
        <f t="shared" si="0"/>
        <v>1150</v>
      </c>
      <c r="H16" s="463">
        <f>IF(G16&gt;=1,G16/G17," ")</f>
        <v>1</v>
      </c>
      <c r="I16" s="567" t="s">
        <v>286</v>
      </c>
      <c r="J16" s="568"/>
      <c r="K16" s="568"/>
      <c r="L16" s="569"/>
      <c r="M16" s="11"/>
      <c r="N16" s="11"/>
    </row>
    <row r="17" spans="1:14" ht="50.1" customHeight="1" thickBot="1" x14ac:dyDescent="0.25">
      <c r="A17" s="462"/>
      <c r="B17" s="25" t="str">
        <f>+$B$11</f>
        <v>Radicaciones enrutadas a los grupos</v>
      </c>
      <c r="C17" s="147">
        <v>472</v>
      </c>
      <c r="D17" s="464"/>
      <c r="E17" s="147">
        <v>678</v>
      </c>
      <c r="F17" s="464"/>
      <c r="G17" s="166">
        <f t="shared" si="0"/>
        <v>1150</v>
      </c>
      <c r="H17" s="464"/>
      <c r="I17" s="570"/>
      <c r="J17" s="571"/>
      <c r="K17" s="571"/>
      <c r="L17" s="572"/>
      <c r="M17" s="11"/>
      <c r="N17" s="11"/>
    </row>
    <row r="18" spans="1:14" ht="50.1" customHeight="1" x14ac:dyDescent="0.2">
      <c r="A18" s="566" t="s">
        <v>225</v>
      </c>
      <c r="B18" s="68" t="str">
        <f>$B$10</f>
        <v>Radicaciones tramitadas</v>
      </c>
      <c r="C18" s="148">
        <v>7</v>
      </c>
      <c r="D18" s="463">
        <f>IF(C18&gt;=1,C18/C19," ")</f>
        <v>1</v>
      </c>
      <c r="E18" s="146">
        <v>12</v>
      </c>
      <c r="F18" s="463">
        <f>IF(E18&gt;=1,E18/E19," ")</f>
        <v>1</v>
      </c>
      <c r="G18" s="164">
        <f t="shared" si="0"/>
        <v>19</v>
      </c>
      <c r="H18" s="463">
        <f>IF(G18&gt;=1,G18/G19," ")</f>
        <v>1</v>
      </c>
      <c r="I18" s="567" t="s">
        <v>287</v>
      </c>
      <c r="J18" s="568"/>
      <c r="K18" s="568"/>
      <c r="L18" s="569"/>
      <c r="M18" s="11"/>
      <c r="N18" s="11"/>
    </row>
    <row r="19" spans="1:14" ht="50.1" customHeight="1" thickBot="1" x14ac:dyDescent="0.25">
      <c r="A19" s="462"/>
      <c r="B19" s="25" t="str">
        <f>+$B$11</f>
        <v>Radicaciones enrutadas a los grupos</v>
      </c>
      <c r="C19" s="147">
        <v>7</v>
      </c>
      <c r="D19" s="464"/>
      <c r="E19" s="147">
        <v>12</v>
      </c>
      <c r="F19" s="464"/>
      <c r="G19" s="166">
        <f t="shared" si="0"/>
        <v>19</v>
      </c>
      <c r="H19" s="464"/>
      <c r="I19" s="570"/>
      <c r="J19" s="571"/>
      <c r="K19" s="571"/>
      <c r="L19" s="572"/>
      <c r="M19" s="11"/>
      <c r="N19" s="11"/>
    </row>
    <row r="20" spans="1:14" x14ac:dyDescent="0.2">
      <c r="C20" s="11"/>
      <c r="D20" s="11"/>
      <c r="E20" s="11"/>
      <c r="F20" s="11"/>
      <c r="G20" s="11"/>
      <c r="H20" s="11"/>
      <c r="I20" s="11"/>
      <c r="J20" s="11"/>
      <c r="K20" s="11"/>
      <c r="L20" s="11"/>
      <c r="M20" s="11"/>
      <c r="N20" s="11"/>
    </row>
    <row r="21" spans="1:14" x14ac:dyDescent="0.2">
      <c r="C21" s="11"/>
      <c r="D21" s="11"/>
      <c r="E21" s="11"/>
      <c r="F21" s="11"/>
      <c r="G21" s="11"/>
      <c r="H21" s="11"/>
      <c r="I21" s="11"/>
      <c r="J21" s="11"/>
      <c r="K21" s="11"/>
      <c r="L21" s="11"/>
      <c r="M21" s="11"/>
      <c r="N21" s="11"/>
    </row>
    <row r="22" spans="1:14" x14ac:dyDescent="0.2">
      <c r="C22" s="11"/>
      <c r="D22" s="11"/>
      <c r="E22" s="11"/>
      <c r="F22" s="11"/>
      <c r="G22" s="11"/>
      <c r="H22" s="11"/>
      <c r="I22" s="11"/>
      <c r="J22" s="11"/>
      <c r="K22" s="11"/>
      <c r="L22" s="11"/>
      <c r="M22" s="11"/>
      <c r="N22" s="11"/>
    </row>
    <row r="23" spans="1:14" x14ac:dyDescent="0.2">
      <c r="C23" s="11"/>
      <c r="D23" s="11"/>
      <c r="E23" s="11"/>
      <c r="F23" s="11"/>
      <c r="G23" s="11"/>
      <c r="H23" s="11"/>
      <c r="I23" s="11"/>
      <c r="J23" s="11"/>
      <c r="K23" s="11"/>
      <c r="L23" s="11"/>
      <c r="M23" s="11"/>
      <c r="N23" s="11"/>
    </row>
    <row r="24" spans="1:14" x14ac:dyDescent="0.2">
      <c r="C24" s="11"/>
      <c r="D24" s="11"/>
      <c r="E24" s="11"/>
      <c r="F24" s="11"/>
      <c r="G24" s="11"/>
      <c r="H24" s="11"/>
      <c r="I24" s="11"/>
      <c r="J24" s="11"/>
      <c r="K24" s="11"/>
      <c r="L24" s="11"/>
      <c r="M24" s="11"/>
      <c r="N24" s="11"/>
    </row>
    <row r="25" spans="1:14" x14ac:dyDescent="0.2">
      <c r="C25" s="11"/>
      <c r="D25" s="11"/>
      <c r="E25" s="11"/>
      <c r="F25" s="11"/>
      <c r="G25" s="11"/>
      <c r="H25" s="11"/>
      <c r="I25" s="11"/>
      <c r="J25" s="11"/>
      <c r="K25" s="11"/>
      <c r="L25" s="11"/>
      <c r="M25" s="11"/>
      <c r="N25" s="11"/>
    </row>
    <row r="26" spans="1:14" x14ac:dyDescent="0.2">
      <c r="C26" s="11"/>
      <c r="D26" s="11"/>
      <c r="E26" s="11"/>
      <c r="F26" s="11"/>
      <c r="G26" s="11"/>
      <c r="H26" s="11"/>
      <c r="I26" s="11"/>
      <c r="J26" s="11"/>
      <c r="K26" s="11"/>
      <c r="L26" s="11"/>
      <c r="M26" s="11"/>
      <c r="N26" s="11"/>
    </row>
    <row r="27" spans="1:14" x14ac:dyDescent="0.2">
      <c r="C27" s="11"/>
      <c r="D27" s="11"/>
      <c r="E27" s="11"/>
      <c r="F27" s="11"/>
      <c r="G27" s="11"/>
      <c r="H27" s="11"/>
      <c r="I27" s="11"/>
      <c r="J27" s="11"/>
      <c r="K27" s="11"/>
      <c r="L27" s="11"/>
      <c r="M27" s="11"/>
      <c r="N27" s="11"/>
    </row>
    <row r="28" spans="1:14" x14ac:dyDescent="0.2">
      <c r="C28" s="11"/>
      <c r="D28" s="11"/>
      <c r="E28" s="11"/>
      <c r="F28" s="11"/>
      <c r="G28" s="11"/>
      <c r="H28" s="11"/>
      <c r="I28" s="11"/>
      <c r="J28" s="11"/>
      <c r="K28" s="11"/>
      <c r="L28" s="11"/>
      <c r="M28" s="11"/>
      <c r="N28" s="11"/>
    </row>
    <row r="29" spans="1:14" x14ac:dyDescent="0.2">
      <c r="C29" s="11"/>
      <c r="D29" s="11"/>
      <c r="E29" s="11"/>
      <c r="F29" s="11"/>
      <c r="G29" s="11"/>
      <c r="H29" s="11"/>
      <c r="I29" s="11"/>
      <c r="J29" s="11"/>
      <c r="K29" s="11"/>
      <c r="L29" s="11"/>
      <c r="M29" s="11"/>
      <c r="N29" s="11"/>
    </row>
    <row r="30" spans="1:14" x14ac:dyDescent="0.2">
      <c r="C30" s="11"/>
      <c r="D30" s="11"/>
      <c r="E30" s="11"/>
      <c r="F30" s="11"/>
      <c r="G30" s="11"/>
      <c r="H30" s="11"/>
      <c r="I30" s="11"/>
      <c r="J30" s="11"/>
      <c r="K30" s="11"/>
      <c r="L30" s="11"/>
      <c r="M30" s="11"/>
      <c r="N30" s="11"/>
    </row>
    <row r="31" spans="1:14" x14ac:dyDescent="0.2">
      <c r="C31" s="11"/>
      <c r="D31" s="11"/>
      <c r="E31" s="11"/>
      <c r="F31" s="11"/>
      <c r="G31" s="11"/>
      <c r="H31" s="11"/>
      <c r="I31" s="11"/>
      <c r="J31" s="11"/>
      <c r="K31" s="11"/>
      <c r="L31" s="11"/>
      <c r="M31" s="11"/>
      <c r="N31" s="11"/>
    </row>
    <row r="32" spans="1:14" x14ac:dyDescent="0.2">
      <c r="C32" s="11"/>
      <c r="D32" s="11"/>
      <c r="E32" s="11"/>
      <c r="F32" s="11"/>
      <c r="G32" s="11"/>
      <c r="H32" s="11"/>
      <c r="I32" s="11"/>
      <c r="J32" s="11"/>
      <c r="K32" s="11"/>
      <c r="L32" s="11"/>
      <c r="M32" s="11"/>
      <c r="N32" s="11"/>
    </row>
    <row r="33" spans="2:17" x14ac:dyDescent="0.2">
      <c r="C33" s="11"/>
      <c r="D33" s="11"/>
      <c r="E33" s="11"/>
      <c r="F33" s="11"/>
      <c r="G33" s="11"/>
      <c r="H33" s="11"/>
      <c r="I33" s="11"/>
      <c r="J33" s="11"/>
      <c r="K33" s="11"/>
      <c r="L33" s="11"/>
      <c r="M33" s="11"/>
      <c r="N33" s="11"/>
    </row>
    <row r="34" spans="2:17" x14ac:dyDescent="0.2">
      <c r="C34" s="11"/>
      <c r="D34" s="11"/>
      <c r="E34" s="11"/>
      <c r="F34" s="11"/>
      <c r="G34" s="11"/>
      <c r="H34" s="11"/>
      <c r="I34" s="11"/>
      <c r="J34" s="11"/>
      <c r="K34" s="11"/>
      <c r="L34" s="11"/>
      <c r="M34" s="11"/>
      <c r="N34" s="11"/>
    </row>
    <row r="35" spans="2:17" x14ac:dyDescent="0.2">
      <c r="C35" s="11"/>
      <c r="D35" s="11"/>
      <c r="E35" s="11"/>
      <c r="F35" s="11"/>
      <c r="G35" s="11"/>
      <c r="H35" s="11"/>
      <c r="I35" s="11"/>
      <c r="J35" s="11"/>
      <c r="K35" s="11"/>
      <c r="L35" s="11"/>
      <c r="M35" s="11"/>
      <c r="N35" s="11"/>
    </row>
    <row r="45" spans="2:17" x14ac:dyDescent="0.2">
      <c r="B45" s="12"/>
      <c r="C45" s="13"/>
      <c r="D45" s="13"/>
      <c r="E45" s="13"/>
      <c r="F45" s="13"/>
      <c r="G45" s="13"/>
      <c r="H45" s="13"/>
      <c r="I45" s="13"/>
      <c r="J45" s="13"/>
      <c r="K45" s="13"/>
      <c r="L45" s="13"/>
      <c r="M45" s="13"/>
      <c r="N45" s="13"/>
      <c r="O45" s="13"/>
      <c r="P45" s="13"/>
      <c r="Q45" s="13"/>
    </row>
    <row r="46" spans="2:17" x14ac:dyDescent="0.2">
      <c r="B46" s="14"/>
      <c r="C46" s="13"/>
      <c r="D46" s="13"/>
      <c r="E46" s="13"/>
      <c r="F46" s="13"/>
      <c r="G46" s="13"/>
      <c r="H46" s="13"/>
      <c r="I46" s="13"/>
      <c r="J46" s="13"/>
      <c r="K46" s="13"/>
      <c r="L46" s="13"/>
      <c r="M46" s="13"/>
      <c r="N46" s="13"/>
      <c r="O46" s="13"/>
      <c r="P46" s="13"/>
      <c r="Q46" s="13"/>
    </row>
  </sheetData>
  <sheetProtection formatCells="0" formatColumns="0" formatRows="0" insertRows="0"/>
  <mergeCells count="39">
    <mergeCell ref="C8:L8"/>
    <mergeCell ref="I10:L11"/>
    <mergeCell ref="D12:D13"/>
    <mergeCell ref="A10:A11"/>
    <mergeCell ref="F16:F17"/>
    <mergeCell ref="B4:M4"/>
    <mergeCell ref="H16:H17"/>
    <mergeCell ref="D10:D11"/>
    <mergeCell ref="F10:F11"/>
    <mergeCell ref="A8:A9"/>
    <mergeCell ref="F14:F15"/>
    <mergeCell ref="I16:L17"/>
    <mergeCell ref="F12:F13"/>
    <mergeCell ref="H12:H13"/>
    <mergeCell ref="I12:L13"/>
    <mergeCell ref="A14:A15"/>
    <mergeCell ref="A12:A13"/>
    <mergeCell ref="D14:D15"/>
    <mergeCell ref="H14:H15"/>
    <mergeCell ref="B8:B9"/>
    <mergeCell ref="A16:A17"/>
    <mergeCell ref="D16:D17"/>
    <mergeCell ref="N1:O1"/>
    <mergeCell ref="B2:M2"/>
    <mergeCell ref="N2:O2"/>
    <mergeCell ref="B3:M3"/>
    <mergeCell ref="N3:O3"/>
    <mergeCell ref="B1:M1"/>
    <mergeCell ref="N4:O4"/>
    <mergeCell ref="A18:A19"/>
    <mergeCell ref="D18:D19"/>
    <mergeCell ref="F18:F19"/>
    <mergeCell ref="H18:H19"/>
    <mergeCell ref="I18:L19"/>
    <mergeCell ref="A1:A4"/>
    <mergeCell ref="B6:L6"/>
    <mergeCell ref="I9:L9"/>
    <mergeCell ref="I14:L15"/>
    <mergeCell ref="H10:H11"/>
  </mergeCells>
  <pageMargins left="0.75" right="0.75" top="1" bottom="1" header="0" footer="0"/>
  <pageSetup paperSize="119" scale="66" orientation="portrait" r:id="rId1"/>
  <headerFooter alignWithMargins="0"/>
  <colBreaks count="1" manualBreakCount="1">
    <brk id="8" max="1048575" man="1"/>
  </col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S172"/>
  <sheetViews>
    <sheetView zoomScaleNormal="100" workbookViewId="0"/>
  </sheetViews>
  <sheetFormatPr baseColWidth="10" defaultColWidth="9.140625" defaultRowHeight="12.75" x14ac:dyDescent="0.2"/>
  <cols>
    <col min="1" max="1" width="0.7109375" style="48" customWidth="1"/>
    <col min="2" max="2" width="32.28515625" style="48" customWidth="1"/>
    <col min="3" max="3" width="16.85546875" style="48" customWidth="1"/>
    <col min="4" max="4" width="5" style="48" bestFit="1" customWidth="1"/>
    <col min="5" max="5" width="4.7109375" style="48" bestFit="1" customWidth="1"/>
    <col min="6" max="6" width="9.42578125" style="48" bestFit="1" customWidth="1"/>
    <col min="7" max="7" width="5.42578125" style="48" bestFit="1" customWidth="1"/>
    <col min="8" max="8" width="5.140625" style="48" bestFit="1" customWidth="1"/>
    <col min="9" max="9" width="9.42578125" style="48" bestFit="1" customWidth="1"/>
    <col min="10" max="10" width="4.140625" style="48" bestFit="1" customWidth="1"/>
    <col min="11" max="11" width="6.42578125" style="48" bestFit="1" customWidth="1"/>
    <col min="12" max="12" width="9.42578125" style="48" bestFit="1" customWidth="1"/>
    <col min="13" max="13" width="8.42578125" style="48" customWidth="1"/>
    <col min="14" max="14" width="6.42578125" style="48" customWidth="1"/>
    <col min="15" max="15" width="8.42578125" style="48" customWidth="1"/>
    <col min="16" max="16" width="12.140625" style="48" customWidth="1"/>
    <col min="17" max="18" width="11.7109375" style="48" customWidth="1"/>
    <col min="19" max="19" width="11.42578125" style="48" hidden="1" customWidth="1"/>
    <col min="20" max="16384" width="9.140625" style="48"/>
  </cols>
  <sheetData>
    <row r="1" spans="1:19" ht="5.25" customHeight="1" thickBot="1" x14ac:dyDescent="0.25"/>
    <row r="2" spans="1:19" ht="16.5" customHeight="1" x14ac:dyDescent="0.2">
      <c r="B2" s="253"/>
      <c r="C2" s="256" t="s">
        <v>58</v>
      </c>
      <c r="D2" s="257"/>
      <c r="E2" s="257"/>
      <c r="F2" s="257"/>
      <c r="G2" s="257"/>
      <c r="H2" s="257"/>
      <c r="I2" s="257"/>
      <c r="J2" s="257"/>
      <c r="K2" s="257"/>
      <c r="L2" s="257"/>
      <c r="M2" s="258"/>
      <c r="N2" s="259" t="s">
        <v>137</v>
      </c>
      <c r="O2" s="260"/>
      <c r="P2" s="261"/>
      <c r="S2" s="79">
        <v>0.8</v>
      </c>
    </row>
    <row r="3" spans="1:19" ht="15.75" customHeight="1" x14ac:dyDescent="0.2">
      <c r="B3" s="254"/>
      <c r="C3" s="262" t="s">
        <v>60</v>
      </c>
      <c r="D3" s="263"/>
      <c r="E3" s="263"/>
      <c r="F3" s="263"/>
      <c r="G3" s="263"/>
      <c r="H3" s="263"/>
      <c r="I3" s="263"/>
      <c r="J3" s="263"/>
      <c r="K3" s="263"/>
      <c r="L3" s="263"/>
      <c r="M3" s="264"/>
      <c r="N3" s="265" t="s">
        <v>173</v>
      </c>
      <c r="O3" s="266"/>
      <c r="P3" s="267"/>
      <c r="S3" s="79">
        <v>0.79900000000000004</v>
      </c>
    </row>
    <row r="4" spans="1:19" ht="15.75" customHeight="1" x14ac:dyDescent="0.2">
      <c r="B4" s="254"/>
      <c r="C4" s="262" t="s">
        <v>61</v>
      </c>
      <c r="D4" s="263"/>
      <c r="E4" s="263"/>
      <c r="F4" s="263"/>
      <c r="G4" s="263"/>
      <c r="H4" s="263"/>
      <c r="I4" s="263"/>
      <c r="J4" s="263"/>
      <c r="K4" s="263"/>
      <c r="L4" s="263"/>
      <c r="M4" s="264"/>
      <c r="N4" s="265" t="s">
        <v>174</v>
      </c>
      <c r="O4" s="266"/>
      <c r="P4" s="267"/>
      <c r="S4" s="79">
        <v>0.7</v>
      </c>
    </row>
    <row r="5" spans="1:19" ht="16.5" customHeight="1" thickBot="1" x14ac:dyDescent="0.25">
      <c r="B5" s="255"/>
      <c r="C5" s="268" t="s">
        <v>62</v>
      </c>
      <c r="D5" s="269"/>
      <c r="E5" s="269"/>
      <c r="F5" s="269"/>
      <c r="G5" s="269"/>
      <c r="H5" s="269"/>
      <c r="I5" s="269"/>
      <c r="J5" s="269"/>
      <c r="K5" s="269"/>
      <c r="L5" s="269"/>
      <c r="M5" s="270"/>
      <c r="N5" s="271" t="s">
        <v>63</v>
      </c>
      <c r="O5" s="272"/>
      <c r="P5" s="273"/>
      <c r="S5" s="79">
        <v>0.69899999999999995</v>
      </c>
    </row>
    <row r="6" spans="1:19" ht="3" customHeight="1" thickBot="1" x14ac:dyDescent="0.25"/>
    <row r="7" spans="1:19" ht="12.75" customHeight="1" x14ac:dyDescent="0.2">
      <c r="A7" s="49"/>
      <c r="B7" s="235" t="s">
        <v>66</v>
      </c>
      <c r="C7" s="236"/>
      <c r="D7" s="236"/>
      <c r="E7" s="236"/>
      <c r="F7" s="236"/>
      <c r="G7" s="236"/>
      <c r="H7" s="236"/>
      <c r="I7" s="236"/>
      <c r="J7" s="236"/>
      <c r="K7" s="236"/>
      <c r="L7" s="236"/>
      <c r="M7" s="236"/>
      <c r="N7" s="236"/>
      <c r="O7" s="236"/>
      <c r="P7" s="237"/>
      <c r="Q7" s="49"/>
    </row>
    <row r="8" spans="1:19" ht="13.5" customHeight="1" thickBot="1" x14ac:dyDescent="0.25">
      <c r="A8" s="49"/>
      <c r="B8" s="238"/>
      <c r="C8" s="239"/>
      <c r="D8" s="239"/>
      <c r="E8" s="239"/>
      <c r="F8" s="239"/>
      <c r="G8" s="239"/>
      <c r="H8" s="239"/>
      <c r="I8" s="239"/>
      <c r="J8" s="239"/>
      <c r="K8" s="239"/>
      <c r="L8" s="239"/>
      <c r="M8" s="239"/>
      <c r="N8" s="239"/>
      <c r="O8" s="239"/>
      <c r="P8" s="240"/>
      <c r="Q8" s="49"/>
    </row>
    <row r="9" spans="1:19" ht="6.75" customHeight="1" thickBot="1" x14ac:dyDescent="0.25">
      <c r="A9" s="49"/>
      <c r="B9" s="241"/>
      <c r="C9" s="241"/>
      <c r="D9" s="241"/>
      <c r="E9" s="241"/>
      <c r="F9" s="241"/>
      <c r="G9" s="241"/>
      <c r="H9" s="241"/>
      <c r="I9" s="241"/>
      <c r="J9" s="241"/>
      <c r="K9" s="241"/>
      <c r="L9" s="241"/>
      <c r="M9" s="241"/>
      <c r="N9" s="241"/>
      <c r="O9" s="241"/>
      <c r="P9" s="241"/>
      <c r="Q9" s="49"/>
    </row>
    <row r="10" spans="1:19" ht="26.25" customHeight="1" thickBot="1" x14ac:dyDescent="0.25">
      <c r="A10" s="49"/>
      <c r="B10" s="50" t="s">
        <v>76</v>
      </c>
      <c r="C10" s="242">
        <v>2023</v>
      </c>
      <c r="D10" s="243"/>
      <c r="E10" s="243"/>
      <c r="F10" s="243"/>
      <c r="G10" s="243"/>
      <c r="H10" s="243"/>
      <c r="I10" s="244"/>
      <c r="J10" s="245" t="s">
        <v>1</v>
      </c>
      <c r="K10" s="246"/>
      <c r="L10" s="246"/>
      <c r="M10" s="246"/>
      <c r="N10" s="247" t="s">
        <v>175</v>
      </c>
      <c r="O10" s="248"/>
      <c r="P10" s="249"/>
      <c r="Q10" s="49"/>
    </row>
    <row r="11" spans="1:19" ht="4.5" customHeight="1" thickBot="1" x14ac:dyDescent="0.25">
      <c r="A11" s="49"/>
      <c r="B11" s="250"/>
      <c r="C11" s="251"/>
      <c r="D11" s="251"/>
      <c r="E11" s="251"/>
      <c r="F11" s="251"/>
      <c r="G11" s="251"/>
      <c r="H11" s="251"/>
      <c r="I11" s="251"/>
      <c r="J11" s="251"/>
      <c r="K11" s="251"/>
      <c r="L11" s="251"/>
      <c r="M11" s="251"/>
      <c r="N11" s="251"/>
      <c r="O11" s="251"/>
      <c r="P11" s="252"/>
      <c r="Q11" s="49"/>
    </row>
    <row r="12" spans="1:19" ht="13.5" thickBot="1" x14ac:dyDescent="0.25">
      <c r="A12" s="49"/>
      <c r="B12" s="51" t="s">
        <v>0</v>
      </c>
      <c r="C12" s="299" t="s">
        <v>56</v>
      </c>
      <c r="D12" s="299"/>
      <c r="E12" s="299"/>
      <c r="F12" s="299"/>
      <c r="G12" s="299"/>
      <c r="H12" s="299"/>
      <c r="I12" s="299"/>
      <c r="J12" s="299"/>
      <c r="K12" s="299"/>
      <c r="L12" s="299"/>
      <c r="M12" s="299"/>
      <c r="N12" s="299"/>
      <c r="O12" s="299"/>
      <c r="P12" s="300"/>
      <c r="Q12" s="49"/>
    </row>
    <row r="13" spans="1:19" ht="4.5" customHeight="1" thickBot="1" x14ac:dyDescent="0.25">
      <c r="A13" s="49"/>
      <c r="B13" s="301"/>
      <c r="C13" s="302"/>
      <c r="D13" s="302"/>
      <c r="E13" s="302"/>
      <c r="F13" s="302"/>
      <c r="G13" s="302"/>
      <c r="H13" s="302"/>
      <c r="I13" s="302"/>
      <c r="J13" s="302"/>
      <c r="K13" s="302"/>
      <c r="L13" s="302"/>
      <c r="M13" s="302"/>
      <c r="N13" s="302"/>
      <c r="O13" s="302"/>
      <c r="P13" s="303"/>
      <c r="Q13" s="49"/>
    </row>
    <row r="14" spans="1:19" s="80" customFormat="1" ht="20.25" customHeight="1" thickBot="1" x14ac:dyDescent="0.25">
      <c r="A14" s="54"/>
      <c r="B14" s="51" t="s">
        <v>6</v>
      </c>
      <c r="C14" s="579" t="s">
        <v>141</v>
      </c>
      <c r="D14" s="580"/>
      <c r="E14" s="580"/>
      <c r="F14" s="580"/>
      <c r="G14" s="580"/>
      <c r="H14" s="580"/>
      <c r="I14" s="580"/>
      <c r="J14" s="580"/>
      <c r="K14" s="580"/>
      <c r="L14" s="580"/>
      <c r="M14" s="580"/>
      <c r="N14" s="580"/>
      <c r="O14" s="580"/>
      <c r="P14" s="581"/>
      <c r="Q14" s="54"/>
    </row>
    <row r="15" spans="1:19" ht="4.5" customHeight="1" thickBot="1" x14ac:dyDescent="0.25">
      <c r="A15" s="49"/>
      <c r="B15" s="293"/>
      <c r="C15" s="294"/>
      <c r="D15" s="294"/>
      <c r="E15" s="294"/>
      <c r="F15" s="294"/>
      <c r="G15" s="294"/>
      <c r="H15" s="294"/>
      <c r="I15" s="294"/>
      <c r="J15" s="294"/>
      <c r="K15" s="294"/>
      <c r="L15" s="294"/>
      <c r="M15" s="294"/>
      <c r="N15" s="294"/>
      <c r="O15" s="294"/>
      <c r="P15" s="295"/>
      <c r="Q15" s="49"/>
    </row>
    <row r="16" spans="1:19" s="80" customFormat="1" ht="19.5" customHeight="1" thickBot="1" x14ac:dyDescent="0.25">
      <c r="A16" s="54"/>
      <c r="B16" s="51" t="s">
        <v>36</v>
      </c>
      <c r="C16" s="490" t="s">
        <v>140</v>
      </c>
      <c r="D16" s="491"/>
      <c r="E16" s="491"/>
      <c r="F16" s="491"/>
      <c r="G16" s="491"/>
      <c r="H16" s="491"/>
      <c r="I16" s="491"/>
      <c r="J16" s="491"/>
      <c r="K16" s="491"/>
      <c r="L16" s="491"/>
      <c r="M16" s="491"/>
      <c r="N16" s="491"/>
      <c r="O16" s="491"/>
      <c r="P16" s="492"/>
      <c r="Q16" s="54"/>
    </row>
    <row r="17" spans="1:17" ht="4.5" customHeight="1" thickBot="1" x14ac:dyDescent="0.25">
      <c r="A17" s="49"/>
      <c r="B17" s="293"/>
      <c r="C17" s="294"/>
      <c r="D17" s="294"/>
      <c r="E17" s="294"/>
      <c r="F17" s="294"/>
      <c r="G17" s="294"/>
      <c r="H17" s="294"/>
      <c r="I17" s="294"/>
      <c r="J17" s="294"/>
      <c r="K17" s="294"/>
      <c r="L17" s="294"/>
      <c r="M17" s="294"/>
      <c r="N17" s="294"/>
      <c r="O17" s="294"/>
      <c r="P17" s="295"/>
      <c r="Q17" s="49"/>
    </row>
    <row r="18" spans="1:17" s="80" customFormat="1" ht="34.5" customHeight="1" thickBot="1" x14ac:dyDescent="0.25">
      <c r="A18" s="54"/>
      <c r="B18" s="51" t="s">
        <v>23</v>
      </c>
      <c r="C18" s="277" t="s">
        <v>250</v>
      </c>
      <c r="D18" s="278"/>
      <c r="E18" s="278"/>
      <c r="F18" s="278"/>
      <c r="G18" s="278"/>
      <c r="H18" s="278"/>
      <c r="I18" s="278"/>
      <c r="J18" s="278"/>
      <c r="K18" s="278"/>
      <c r="L18" s="278"/>
      <c r="M18" s="278"/>
      <c r="N18" s="278"/>
      <c r="O18" s="278"/>
      <c r="P18" s="279"/>
      <c r="Q18" s="54"/>
    </row>
    <row r="19" spans="1:17" ht="4.5" customHeight="1" thickBot="1" x14ac:dyDescent="0.25">
      <c r="A19" s="49"/>
      <c r="B19" s="280"/>
      <c r="C19" s="280"/>
      <c r="D19" s="280"/>
      <c r="E19" s="280"/>
      <c r="F19" s="280"/>
      <c r="G19" s="280"/>
      <c r="H19" s="280"/>
      <c r="I19" s="280"/>
      <c r="J19" s="280"/>
      <c r="K19" s="280"/>
      <c r="L19" s="280"/>
      <c r="M19" s="280"/>
      <c r="N19" s="280"/>
      <c r="O19" s="280"/>
      <c r="P19" s="280"/>
      <c r="Q19" s="49"/>
    </row>
    <row r="20" spans="1:17" ht="17.25" customHeight="1" thickBot="1" x14ac:dyDescent="0.25">
      <c r="A20" s="49"/>
      <c r="B20" s="281" t="s">
        <v>37</v>
      </c>
      <c r="C20" s="282"/>
      <c r="D20" s="282"/>
      <c r="E20" s="282"/>
      <c r="F20" s="282"/>
      <c r="G20" s="282"/>
      <c r="H20" s="282"/>
      <c r="I20" s="282"/>
      <c r="J20" s="282"/>
      <c r="K20" s="282"/>
      <c r="L20" s="282"/>
      <c r="M20" s="282"/>
      <c r="N20" s="282"/>
      <c r="O20" s="282"/>
      <c r="P20" s="283"/>
      <c r="Q20" s="49"/>
    </row>
    <row r="21" spans="1:17" ht="4.5" customHeight="1" thickBot="1" x14ac:dyDescent="0.25">
      <c r="A21" s="49"/>
      <c r="B21" s="284"/>
      <c r="C21" s="285"/>
      <c r="D21" s="285"/>
      <c r="E21" s="285"/>
      <c r="F21" s="285"/>
      <c r="G21" s="285"/>
      <c r="H21" s="285"/>
      <c r="I21" s="285"/>
      <c r="J21" s="285"/>
      <c r="K21" s="285"/>
      <c r="L21" s="285"/>
      <c r="M21" s="285"/>
      <c r="N21" s="285"/>
      <c r="O21" s="285"/>
      <c r="P21" s="286"/>
      <c r="Q21" s="49"/>
    </row>
    <row r="22" spans="1:17" ht="59.25" customHeight="1" thickBot="1" x14ac:dyDescent="0.25">
      <c r="A22" s="49"/>
      <c r="B22" s="51" t="s">
        <v>3</v>
      </c>
      <c r="C22" s="287" t="s">
        <v>170</v>
      </c>
      <c r="D22" s="288"/>
      <c r="E22" s="288"/>
      <c r="F22" s="288"/>
      <c r="G22" s="288"/>
      <c r="H22" s="288"/>
      <c r="I22" s="288"/>
      <c r="J22" s="288"/>
      <c r="K22" s="288"/>
      <c r="L22" s="288"/>
      <c r="M22" s="288"/>
      <c r="N22" s="288"/>
      <c r="O22" s="288"/>
      <c r="P22" s="289"/>
      <c r="Q22" s="49"/>
    </row>
    <row r="23" spans="1:17" ht="4.5" customHeight="1" thickBot="1" x14ac:dyDescent="0.25">
      <c r="A23" s="49"/>
      <c r="B23" s="293"/>
      <c r="C23" s="294"/>
      <c r="D23" s="294"/>
      <c r="E23" s="294"/>
      <c r="F23" s="294"/>
      <c r="G23" s="294"/>
      <c r="H23" s="294"/>
      <c r="I23" s="294"/>
      <c r="J23" s="294"/>
      <c r="K23" s="294"/>
      <c r="L23" s="294"/>
      <c r="M23" s="294"/>
      <c r="N23" s="294"/>
      <c r="O23" s="294"/>
      <c r="P23" s="295"/>
      <c r="Q23" s="49"/>
    </row>
    <row r="24" spans="1:17" ht="98.25" customHeight="1" thickBot="1" x14ac:dyDescent="0.25">
      <c r="A24" s="49"/>
      <c r="B24" s="51" t="s">
        <v>24</v>
      </c>
      <c r="C24" s="448" t="s">
        <v>164</v>
      </c>
      <c r="D24" s="449"/>
      <c r="E24" s="449"/>
      <c r="F24" s="449"/>
      <c r="G24" s="449"/>
      <c r="H24" s="449"/>
      <c r="I24" s="449"/>
      <c r="J24" s="449"/>
      <c r="K24" s="449"/>
      <c r="L24" s="449"/>
      <c r="M24" s="449"/>
      <c r="N24" s="449"/>
      <c r="O24" s="449"/>
      <c r="P24" s="450"/>
      <c r="Q24" s="49"/>
    </row>
    <row r="25" spans="1:17" ht="4.5" customHeight="1" thickBot="1" x14ac:dyDescent="0.25">
      <c r="A25" s="49"/>
      <c r="B25" s="313"/>
      <c r="C25" s="314"/>
      <c r="D25" s="314"/>
      <c r="E25" s="314"/>
      <c r="F25" s="314"/>
      <c r="G25" s="314"/>
      <c r="H25" s="314"/>
      <c r="I25" s="314"/>
      <c r="J25" s="314"/>
      <c r="K25" s="314"/>
      <c r="L25" s="314"/>
      <c r="M25" s="314"/>
      <c r="N25" s="314"/>
      <c r="O25" s="314"/>
      <c r="P25" s="315"/>
      <c r="Q25" s="49"/>
    </row>
    <row r="26" spans="1:17" ht="13.5" customHeight="1" thickBot="1" x14ac:dyDescent="0.25">
      <c r="A26" s="49"/>
      <c r="B26" s="52" t="s">
        <v>2</v>
      </c>
      <c r="C26" s="487">
        <v>0.8</v>
      </c>
      <c r="D26" s="488"/>
      <c r="E26" s="488"/>
      <c r="F26" s="488"/>
      <c r="G26" s="488"/>
      <c r="H26" s="488"/>
      <c r="I26" s="488"/>
      <c r="J26" s="488"/>
      <c r="K26" s="488"/>
      <c r="L26" s="488"/>
      <c r="M26" s="488"/>
      <c r="N26" s="488"/>
      <c r="O26" s="488"/>
      <c r="P26" s="489"/>
      <c r="Q26" s="49"/>
    </row>
    <row r="27" spans="1:17" ht="4.5" customHeight="1" thickBot="1" x14ac:dyDescent="0.25">
      <c r="A27" s="49"/>
      <c r="B27" s="319"/>
      <c r="C27" s="320"/>
      <c r="D27" s="320"/>
      <c r="E27" s="320"/>
      <c r="F27" s="320"/>
      <c r="G27" s="320"/>
      <c r="H27" s="320"/>
      <c r="I27" s="320"/>
      <c r="J27" s="320"/>
      <c r="K27" s="320"/>
      <c r="L27" s="320"/>
      <c r="M27" s="320"/>
      <c r="N27" s="320"/>
      <c r="O27" s="320"/>
      <c r="P27" s="321"/>
      <c r="Q27" s="49"/>
    </row>
    <row r="28" spans="1:17" ht="18.75" customHeight="1" thickBot="1" x14ac:dyDescent="0.25">
      <c r="A28" s="49"/>
      <c r="B28" s="52" t="s">
        <v>25</v>
      </c>
      <c r="C28" s="153" t="s">
        <v>26</v>
      </c>
      <c r="D28" s="322" t="s">
        <v>238</v>
      </c>
      <c r="E28" s="317"/>
      <c r="F28" s="317"/>
      <c r="G28" s="318"/>
      <c r="H28" s="323" t="s">
        <v>27</v>
      </c>
      <c r="I28" s="323"/>
      <c r="J28" s="323"/>
      <c r="K28" s="322" t="s">
        <v>239</v>
      </c>
      <c r="L28" s="317"/>
      <c r="M28" s="318"/>
      <c r="N28" s="324" t="s">
        <v>28</v>
      </c>
      <c r="O28" s="325"/>
      <c r="P28" s="94" t="s">
        <v>240</v>
      </c>
      <c r="Q28" s="49"/>
    </row>
    <row r="29" spans="1:17" ht="4.5" customHeight="1" thickBot="1" x14ac:dyDescent="0.25">
      <c r="A29" s="49"/>
      <c r="B29" s="326"/>
      <c r="C29" s="327"/>
      <c r="D29" s="327"/>
      <c r="E29" s="327"/>
      <c r="F29" s="327"/>
      <c r="G29" s="327"/>
      <c r="H29" s="327"/>
      <c r="I29" s="327"/>
      <c r="J29" s="327"/>
      <c r="K29" s="327"/>
      <c r="L29" s="327"/>
      <c r="M29" s="327"/>
      <c r="N29" s="327"/>
      <c r="O29" s="327"/>
      <c r="P29" s="328"/>
      <c r="Q29" s="49"/>
    </row>
    <row r="30" spans="1:17" ht="13.5" thickBot="1" x14ac:dyDescent="0.25">
      <c r="A30" s="49"/>
      <c r="B30" s="53" t="s">
        <v>7</v>
      </c>
      <c r="C30" s="483" t="s">
        <v>125</v>
      </c>
      <c r="D30" s="481"/>
      <c r="E30" s="481"/>
      <c r="F30" s="481"/>
      <c r="G30" s="481"/>
      <c r="H30" s="481"/>
      <c r="I30" s="481"/>
      <c r="J30" s="481"/>
      <c r="K30" s="481"/>
      <c r="L30" s="481"/>
      <c r="M30" s="481"/>
      <c r="N30" s="481"/>
      <c r="O30" s="481"/>
      <c r="P30" s="482"/>
      <c r="Q30" s="49"/>
    </row>
    <row r="31" spans="1:17" ht="4.5" customHeight="1" thickBot="1" x14ac:dyDescent="0.25">
      <c r="A31" s="49"/>
      <c r="B31" s="293"/>
      <c r="C31" s="294"/>
      <c r="D31" s="294"/>
      <c r="E31" s="294"/>
      <c r="F31" s="294"/>
      <c r="G31" s="294"/>
      <c r="H31" s="294"/>
      <c r="I31" s="294"/>
      <c r="J31" s="294"/>
      <c r="K31" s="294"/>
      <c r="L31" s="294"/>
      <c r="M31" s="294"/>
      <c r="N31" s="294"/>
      <c r="O31" s="294"/>
      <c r="P31" s="295"/>
      <c r="Q31" s="49"/>
    </row>
    <row r="32" spans="1:17" ht="13.5" thickBot="1" x14ac:dyDescent="0.25">
      <c r="A32" s="49"/>
      <c r="B32" s="53" t="s">
        <v>4</v>
      </c>
      <c r="C32" s="544" t="s">
        <v>72</v>
      </c>
      <c r="D32" s="545"/>
      <c r="E32" s="545"/>
      <c r="F32" s="545"/>
      <c r="G32" s="545"/>
      <c r="H32" s="545"/>
      <c r="I32" s="545"/>
      <c r="J32" s="545"/>
      <c r="K32" s="545"/>
      <c r="L32" s="545"/>
      <c r="M32" s="545"/>
      <c r="N32" s="545"/>
      <c r="O32" s="545"/>
      <c r="P32" s="546"/>
      <c r="Q32" s="49"/>
    </row>
    <row r="33" spans="1:17" ht="4.5" customHeight="1" thickBot="1" x14ac:dyDescent="0.25">
      <c r="A33" s="49"/>
      <c r="B33" s="293"/>
      <c r="C33" s="294"/>
      <c r="D33" s="294"/>
      <c r="E33" s="294"/>
      <c r="F33" s="294"/>
      <c r="G33" s="294"/>
      <c r="H33" s="294"/>
      <c r="I33" s="294"/>
      <c r="J33" s="294"/>
      <c r="K33" s="294"/>
      <c r="L33" s="294"/>
      <c r="M33" s="294"/>
      <c r="N33" s="294"/>
      <c r="O33" s="294"/>
      <c r="P33" s="295"/>
      <c r="Q33" s="49"/>
    </row>
    <row r="34" spans="1:17" ht="21" customHeight="1" thickBot="1" x14ac:dyDescent="0.25">
      <c r="A34" s="49"/>
      <c r="B34" s="95" t="s">
        <v>35</v>
      </c>
      <c r="C34" s="483" t="s">
        <v>72</v>
      </c>
      <c r="D34" s="481"/>
      <c r="E34" s="481"/>
      <c r="F34" s="481"/>
      <c r="G34" s="481"/>
      <c r="H34" s="481"/>
      <c r="I34" s="481"/>
      <c r="J34" s="481"/>
      <c r="K34" s="481"/>
      <c r="L34" s="481"/>
      <c r="M34" s="481"/>
      <c r="N34" s="481"/>
      <c r="O34" s="481"/>
      <c r="P34" s="482"/>
      <c r="Q34" s="49"/>
    </row>
    <row r="35" spans="1:17" ht="3.75" customHeight="1" thickBot="1" x14ac:dyDescent="0.25">
      <c r="A35" s="49"/>
      <c r="B35" s="301"/>
      <c r="C35" s="302"/>
      <c r="D35" s="302"/>
      <c r="E35" s="302"/>
      <c r="F35" s="302"/>
      <c r="G35" s="302"/>
      <c r="H35" s="302"/>
      <c r="I35" s="302"/>
      <c r="J35" s="302"/>
      <c r="K35" s="302"/>
      <c r="L35" s="302"/>
      <c r="M35" s="302"/>
      <c r="N35" s="302"/>
      <c r="O35" s="302"/>
      <c r="P35" s="303"/>
      <c r="Q35" s="49"/>
    </row>
    <row r="36" spans="1:17" ht="16.5" customHeight="1" thickBot="1" x14ac:dyDescent="0.25">
      <c r="A36" s="49"/>
      <c r="B36" s="53" t="s">
        <v>65</v>
      </c>
      <c r="C36" s="483" t="s">
        <v>71</v>
      </c>
      <c r="D36" s="481"/>
      <c r="E36" s="481"/>
      <c r="F36" s="481"/>
      <c r="G36" s="481"/>
      <c r="H36" s="481"/>
      <c r="I36" s="481"/>
      <c r="J36" s="481"/>
      <c r="K36" s="481"/>
      <c r="L36" s="481"/>
      <c r="M36" s="481"/>
      <c r="N36" s="481"/>
      <c r="O36" s="481"/>
      <c r="P36" s="482"/>
      <c r="Q36" s="49"/>
    </row>
    <row r="37" spans="1:17" ht="4.5" customHeight="1" thickBot="1" x14ac:dyDescent="0.25">
      <c r="A37" s="49"/>
      <c r="B37" s="55"/>
      <c r="C37" s="55"/>
      <c r="D37" s="55"/>
      <c r="E37" s="55"/>
      <c r="F37" s="55"/>
      <c r="G37" s="55"/>
      <c r="H37" s="55"/>
      <c r="I37" s="55"/>
      <c r="J37" s="55"/>
      <c r="K37" s="55"/>
      <c r="L37" s="55"/>
      <c r="M37" s="55"/>
      <c r="N37" s="55"/>
      <c r="O37" s="55"/>
      <c r="P37" s="55"/>
      <c r="Q37" s="49"/>
    </row>
    <row r="38" spans="1:17" ht="13.5" thickBot="1" x14ac:dyDescent="0.25">
      <c r="A38" s="49"/>
      <c r="B38" s="333" t="s">
        <v>29</v>
      </c>
      <c r="C38" s="334"/>
      <c r="D38" s="334"/>
      <c r="E38" s="334"/>
      <c r="F38" s="334"/>
      <c r="G38" s="334"/>
      <c r="H38" s="334"/>
      <c r="I38" s="334"/>
      <c r="J38" s="334"/>
      <c r="K38" s="334"/>
      <c r="L38" s="334"/>
      <c r="M38" s="334"/>
      <c r="N38" s="334"/>
      <c r="O38" s="335"/>
      <c r="P38" s="336"/>
      <c r="Q38" s="49"/>
    </row>
    <row r="39" spans="1:17" ht="13.5" thickBot="1" x14ac:dyDescent="0.25">
      <c r="A39" s="49"/>
      <c r="B39" s="154" t="s">
        <v>34</v>
      </c>
      <c r="C39" s="441" t="s">
        <v>30</v>
      </c>
      <c r="D39" s="442"/>
      <c r="E39" s="442"/>
      <c r="F39" s="442"/>
      <c r="G39" s="443"/>
      <c r="H39" s="441" t="s">
        <v>7</v>
      </c>
      <c r="I39" s="442"/>
      <c r="J39" s="442"/>
      <c r="K39" s="442"/>
      <c r="L39" s="443"/>
      <c r="M39" s="441" t="s">
        <v>31</v>
      </c>
      <c r="N39" s="442"/>
      <c r="O39" s="444"/>
      <c r="P39" s="443"/>
      <c r="Q39" s="49"/>
    </row>
    <row r="40" spans="1:17" ht="60" customHeight="1" x14ac:dyDescent="0.2">
      <c r="A40" s="49"/>
      <c r="B40" s="100" t="s">
        <v>139</v>
      </c>
      <c r="C40" s="578" t="s">
        <v>143</v>
      </c>
      <c r="D40" s="433"/>
      <c r="E40" s="433"/>
      <c r="F40" s="433"/>
      <c r="G40" s="434"/>
      <c r="H40" s="432" t="s">
        <v>121</v>
      </c>
      <c r="I40" s="433"/>
      <c r="J40" s="433"/>
      <c r="K40" s="433"/>
      <c r="L40" s="434"/>
      <c r="M40" s="577" t="s">
        <v>259</v>
      </c>
      <c r="N40" s="330"/>
      <c r="O40" s="330"/>
      <c r="P40" s="331"/>
      <c r="Q40" s="49"/>
    </row>
    <row r="41" spans="1:17" ht="57.75" customHeight="1" x14ac:dyDescent="0.2">
      <c r="A41" s="49"/>
      <c r="B41" s="100" t="s">
        <v>142</v>
      </c>
      <c r="C41" s="578" t="s">
        <v>143</v>
      </c>
      <c r="D41" s="433"/>
      <c r="E41" s="433"/>
      <c r="F41" s="433"/>
      <c r="G41" s="434"/>
      <c r="H41" s="432" t="s">
        <v>121</v>
      </c>
      <c r="I41" s="433"/>
      <c r="J41" s="433"/>
      <c r="K41" s="433"/>
      <c r="L41" s="434"/>
      <c r="M41" s="577" t="s">
        <v>259</v>
      </c>
      <c r="N41" s="330"/>
      <c r="O41" s="330"/>
      <c r="P41" s="331"/>
      <c r="Q41" s="49"/>
    </row>
    <row r="42" spans="1:17" ht="13.5" customHeight="1" x14ac:dyDescent="0.2">
      <c r="A42" s="49"/>
      <c r="B42" s="97"/>
      <c r="C42" s="428"/>
      <c r="D42" s="429"/>
      <c r="E42" s="429"/>
      <c r="F42" s="429"/>
      <c r="G42" s="430"/>
      <c r="H42" s="428"/>
      <c r="I42" s="429"/>
      <c r="J42" s="429"/>
      <c r="K42" s="429"/>
      <c r="L42" s="430"/>
      <c r="M42" s="428"/>
      <c r="N42" s="429"/>
      <c r="O42" s="429"/>
      <c r="P42" s="431"/>
      <c r="Q42" s="49"/>
    </row>
    <row r="43" spans="1:17" ht="4.5" customHeight="1" thickBot="1" x14ac:dyDescent="0.25">
      <c r="A43" s="49"/>
      <c r="B43" s="59"/>
      <c r="C43" s="59"/>
      <c r="D43" s="59"/>
      <c r="E43" s="59"/>
      <c r="F43" s="59"/>
      <c r="G43" s="59"/>
      <c r="H43" s="59"/>
      <c r="I43" s="59"/>
      <c r="J43" s="59"/>
      <c r="K43" s="59"/>
      <c r="L43" s="59"/>
      <c r="M43" s="59"/>
      <c r="N43" s="59"/>
      <c r="O43" s="59"/>
      <c r="P43" s="59"/>
      <c r="Q43" s="49"/>
    </row>
    <row r="44" spans="1:17" ht="13.5" customHeight="1" thickBot="1" x14ac:dyDescent="0.25">
      <c r="A44" s="49"/>
      <c r="B44" s="281" t="s">
        <v>8</v>
      </c>
      <c r="C44" s="282"/>
      <c r="D44" s="282"/>
      <c r="E44" s="282"/>
      <c r="F44" s="282"/>
      <c r="G44" s="282"/>
      <c r="H44" s="282"/>
      <c r="I44" s="282"/>
      <c r="J44" s="282"/>
      <c r="K44" s="282"/>
      <c r="L44" s="282"/>
      <c r="M44" s="282"/>
      <c r="N44" s="282"/>
      <c r="O44" s="282"/>
      <c r="P44" s="283"/>
      <c r="Q44" s="49"/>
    </row>
    <row r="45" spans="1:17" ht="4.5" customHeight="1" thickBot="1" x14ac:dyDescent="0.25">
      <c r="A45" s="49"/>
      <c r="B45" s="60"/>
      <c r="C45" s="55"/>
      <c r="D45" s="55"/>
      <c r="E45" s="55"/>
      <c r="F45" s="55"/>
      <c r="G45" s="55"/>
      <c r="H45" s="55"/>
      <c r="I45" s="55"/>
      <c r="J45" s="55"/>
      <c r="K45" s="55"/>
      <c r="L45" s="55"/>
      <c r="M45" s="55"/>
      <c r="N45" s="55"/>
      <c r="O45" s="55"/>
      <c r="P45" s="61"/>
      <c r="Q45" s="49"/>
    </row>
    <row r="46" spans="1:17" x14ac:dyDescent="0.2">
      <c r="A46" s="49"/>
      <c r="B46" s="339" t="s">
        <v>32</v>
      </c>
      <c r="C46" s="62" t="s">
        <v>9</v>
      </c>
      <c r="D46" s="63" t="s">
        <v>11</v>
      </c>
      <c r="E46" s="63" t="s">
        <v>12</v>
      </c>
      <c r="F46" s="63" t="s">
        <v>13</v>
      </c>
      <c r="G46" s="63" t="s">
        <v>14</v>
      </c>
      <c r="H46" s="63" t="s">
        <v>15</v>
      </c>
      <c r="I46" s="63" t="s">
        <v>16</v>
      </c>
      <c r="J46" s="63" t="s">
        <v>17</v>
      </c>
      <c r="K46" s="63" t="s">
        <v>18</v>
      </c>
      <c r="L46" s="63" t="s">
        <v>19</v>
      </c>
      <c r="M46" s="63" t="s">
        <v>20</v>
      </c>
      <c r="N46" s="63" t="s">
        <v>21</v>
      </c>
      <c r="O46" s="64" t="s">
        <v>22</v>
      </c>
      <c r="P46" s="65" t="s">
        <v>10</v>
      </c>
      <c r="Q46" s="49"/>
    </row>
    <row r="47" spans="1:17" ht="13.5" thickBot="1" x14ac:dyDescent="0.25">
      <c r="A47" s="49"/>
      <c r="B47" s="340"/>
      <c r="C47" s="66" t="s">
        <v>10</v>
      </c>
      <c r="D47" s="67"/>
      <c r="E47" s="67"/>
      <c r="F47" s="152">
        <f>RegistroSAPAC!D10</f>
        <v>1</v>
      </c>
      <c r="G47" s="67"/>
      <c r="H47" s="67"/>
      <c r="I47" s="152">
        <f>RegistroSAPAC!F10</f>
        <v>1</v>
      </c>
      <c r="J47" s="67"/>
      <c r="K47" s="67"/>
      <c r="L47" s="152">
        <f>RegistroSAPAC!H10</f>
        <v>1</v>
      </c>
      <c r="M47" s="67"/>
      <c r="N47" s="67"/>
      <c r="O47" s="152">
        <f>RegistroSAPAC!J10</f>
        <v>1</v>
      </c>
      <c r="P47" s="152">
        <f>RegistroSAPAC!L10</f>
        <v>1</v>
      </c>
      <c r="Q47" s="49"/>
    </row>
    <row r="48" spans="1:17" ht="4.5" customHeight="1" thickBot="1" x14ac:dyDescent="0.25">
      <c r="A48" s="49"/>
      <c r="B48" s="81">
        <v>0.9</v>
      </c>
      <c r="C48" s="82"/>
      <c r="D48" s="82"/>
      <c r="E48" s="82"/>
      <c r="F48" s="82">
        <v>0.8</v>
      </c>
      <c r="G48" s="82"/>
      <c r="H48" s="82"/>
      <c r="I48" s="82">
        <v>0.8</v>
      </c>
      <c r="J48" s="82"/>
      <c r="K48" s="82"/>
      <c r="L48" s="82">
        <v>0.8</v>
      </c>
      <c r="M48" s="82"/>
      <c r="N48" s="82"/>
      <c r="O48" s="82">
        <v>0.8</v>
      </c>
      <c r="P48" s="83">
        <v>0.8</v>
      </c>
      <c r="Q48" s="49"/>
    </row>
    <row r="49" spans="1:17" ht="13.5" thickBot="1" x14ac:dyDescent="0.25">
      <c r="A49" s="49"/>
      <c r="B49" s="281" t="s">
        <v>33</v>
      </c>
      <c r="C49" s="282"/>
      <c r="D49" s="282"/>
      <c r="E49" s="282"/>
      <c r="F49" s="282"/>
      <c r="G49" s="282"/>
      <c r="H49" s="282"/>
      <c r="I49" s="282"/>
      <c r="J49" s="282"/>
      <c r="K49" s="282"/>
      <c r="L49" s="282"/>
      <c r="M49" s="282"/>
      <c r="N49" s="282"/>
      <c r="O49" s="282"/>
      <c r="P49" s="283"/>
      <c r="Q49" s="49"/>
    </row>
    <row r="50" spans="1:17" ht="12.75" customHeight="1" x14ac:dyDescent="0.2">
      <c r="A50" s="49"/>
      <c r="B50" s="344"/>
      <c r="C50" s="345"/>
      <c r="D50" s="345"/>
      <c r="E50" s="345"/>
      <c r="F50" s="345"/>
      <c r="G50" s="345"/>
      <c r="H50" s="345"/>
      <c r="I50" s="345"/>
      <c r="J50" s="345"/>
      <c r="K50" s="345"/>
      <c r="L50" s="345"/>
      <c r="M50" s="345"/>
      <c r="N50" s="345"/>
      <c r="O50" s="345"/>
      <c r="P50" s="346"/>
      <c r="Q50" s="49"/>
    </row>
    <row r="51" spans="1:17" ht="12.75" customHeight="1" x14ac:dyDescent="0.2">
      <c r="A51" s="49"/>
      <c r="B51" s="347"/>
      <c r="C51" s="348"/>
      <c r="D51" s="348"/>
      <c r="E51" s="348"/>
      <c r="F51" s="348"/>
      <c r="G51" s="348"/>
      <c r="H51" s="348"/>
      <c r="I51" s="348"/>
      <c r="J51" s="348"/>
      <c r="K51" s="348"/>
      <c r="L51" s="348"/>
      <c r="M51" s="348"/>
      <c r="N51" s="348"/>
      <c r="O51" s="348"/>
      <c r="P51" s="349"/>
      <c r="Q51" s="49"/>
    </row>
    <row r="52" spans="1:17" ht="12.75" customHeight="1" x14ac:dyDescent="0.2">
      <c r="A52" s="49"/>
      <c r="B52" s="347"/>
      <c r="C52" s="348"/>
      <c r="D52" s="348"/>
      <c r="E52" s="348"/>
      <c r="F52" s="348"/>
      <c r="G52" s="348"/>
      <c r="H52" s="348"/>
      <c r="I52" s="348"/>
      <c r="J52" s="348"/>
      <c r="K52" s="348"/>
      <c r="L52" s="348"/>
      <c r="M52" s="348"/>
      <c r="N52" s="348"/>
      <c r="O52" s="348"/>
      <c r="P52" s="349"/>
      <c r="Q52" s="49"/>
    </row>
    <row r="53" spans="1:17" ht="12.75" customHeight="1" x14ac:dyDescent="0.2">
      <c r="A53" s="49"/>
      <c r="B53" s="347"/>
      <c r="C53" s="348"/>
      <c r="D53" s="348"/>
      <c r="E53" s="348"/>
      <c r="F53" s="348"/>
      <c r="G53" s="348"/>
      <c r="H53" s="348"/>
      <c r="I53" s="348"/>
      <c r="J53" s="348"/>
      <c r="K53" s="348"/>
      <c r="L53" s="348"/>
      <c r="M53" s="348"/>
      <c r="N53" s="348"/>
      <c r="O53" s="348"/>
      <c r="P53" s="349"/>
      <c r="Q53" s="49"/>
    </row>
    <row r="54" spans="1:17" ht="12.75" customHeight="1" x14ac:dyDescent="0.2">
      <c r="A54" s="49"/>
      <c r="B54" s="347"/>
      <c r="C54" s="348"/>
      <c r="D54" s="348"/>
      <c r="E54" s="348"/>
      <c r="F54" s="348"/>
      <c r="G54" s="348"/>
      <c r="H54" s="348"/>
      <c r="I54" s="348"/>
      <c r="J54" s="348"/>
      <c r="K54" s="348"/>
      <c r="L54" s="348"/>
      <c r="M54" s="348"/>
      <c r="N54" s="348"/>
      <c r="O54" s="348"/>
      <c r="P54" s="349"/>
      <c r="Q54" s="49"/>
    </row>
    <row r="55" spans="1:17" ht="12.75" customHeight="1" x14ac:dyDescent="0.2">
      <c r="A55" s="49"/>
      <c r="B55" s="347"/>
      <c r="C55" s="348"/>
      <c r="D55" s="348"/>
      <c r="E55" s="348"/>
      <c r="F55" s="348"/>
      <c r="G55" s="348"/>
      <c r="H55" s="348"/>
      <c r="I55" s="348"/>
      <c r="J55" s="348"/>
      <c r="K55" s="348"/>
      <c r="L55" s="348"/>
      <c r="M55" s="348"/>
      <c r="N55" s="348"/>
      <c r="O55" s="348"/>
      <c r="P55" s="349"/>
      <c r="Q55" s="49"/>
    </row>
    <row r="56" spans="1:17" ht="12.75" customHeight="1" x14ac:dyDescent="0.2">
      <c r="A56" s="49"/>
      <c r="B56" s="347"/>
      <c r="C56" s="348"/>
      <c r="D56" s="348"/>
      <c r="E56" s="348"/>
      <c r="F56" s="348"/>
      <c r="G56" s="348"/>
      <c r="H56" s="348"/>
      <c r="I56" s="348"/>
      <c r="J56" s="348"/>
      <c r="K56" s="348"/>
      <c r="L56" s="348"/>
      <c r="M56" s="348"/>
      <c r="N56" s="348"/>
      <c r="O56" s="348"/>
      <c r="P56" s="349"/>
      <c r="Q56" s="49"/>
    </row>
    <row r="57" spans="1:17" ht="12.75" customHeight="1" x14ac:dyDescent="0.2">
      <c r="A57" s="49"/>
      <c r="B57" s="347"/>
      <c r="C57" s="348"/>
      <c r="D57" s="348"/>
      <c r="E57" s="348"/>
      <c r="F57" s="348"/>
      <c r="G57" s="348"/>
      <c r="H57" s="348"/>
      <c r="I57" s="348"/>
      <c r="J57" s="348"/>
      <c r="K57" s="348"/>
      <c r="L57" s="348"/>
      <c r="M57" s="348"/>
      <c r="N57" s="348"/>
      <c r="O57" s="348"/>
      <c r="P57" s="349"/>
      <c r="Q57" s="49"/>
    </row>
    <row r="58" spans="1:17" ht="12.75" customHeight="1" x14ac:dyDescent="0.2">
      <c r="A58" s="49"/>
      <c r="B58" s="347"/>
      <c r="C58" s="348"/>
      <c r="D58" s="348"/>
      <c r="E58" s="348"/>
      <c r="F58" s="348"/>
      <c r="G58" s="348"/>
      <c r="H58" s="348"/>
      <c r="I58" s="348"/>
      <c r="J58" s="348"/>
      <c r="K58" s="348"/>
      <c r="L58" s="348"/>
      <c r="M58" s="348"/>
      <c r="N58" s="348"/>
      <c r="O58" s="348"/>
      <c r="P58" s="349"/>
      <c r="Q58" s="49"/>
    </row>
    <row r="59" spans="1:17" ht="12.75" customHeight="1" x14ac:dyDescent="0.2">
      <c r="A59" s="49"/>
      <c r="B59" s="347"/>
      <c r="C59" s="348"/>
      <c r="D59" s="348"/>
      <c r="E59" s="348"/>
      <c r="F59" s="348"/>
      <c r="G59" s="348"/>
      <c r="H59" s="348"/>
      <c r="I59" s="348"/>
      <c r="J59" s="348"/>
      <c r="K59" s="348"/>
      <c r="L59" s="348"/>
      <c r="M59" s="348"/>
      <c r="N59" s="348"/>
      <c r="O59" s="348"/>
      <c r="P59" s="349"/>
      <c r="Q59" s="49"/>
    </row>
    <row r="60" spans="1:17" ht="12.75" customHeight="1" x14ac:dyDescent="0.2">
      <c r="A60" s="49"/>
      <c r="B60" s="347"/>
      <c r="C60" s="348"/>
      <c r="D60" s="348"/>
      <c r="E60" s="348"/>
      <c r="F60" s="348"/>
      <c r="G60" s="348"/>
      <c r="H60" s="348"/>
      <c r="I60" s="348"/>
      <c r="J60" s="348"/>
      <c r="K60" s="348"/>
      <c r="L60" s="348"/>
      <c r="M60" s="348"/>
      <c r="N60" s="348"/>
      <c r="O60" s="348"/>
      <c r="P60" s="349"/>
      <c r="Q60" s="49"/>
    </row>
    <row r="61" spans="1:17" ht="12.75" customHeight="1" x14ac:dyDescent="0.2">
      <c r="A61" s="49"/>
      <c r="B61" s="347"/>
      <c r="C61" s="348"/>
      <c r="D61" s="348"/>
      <c r="E61" s="348"/>
      <c r="F61" s="348"/>
      <c r="G61" s="348"/>
      <c r="H61" s="348"/>
      <c r="I61" s="348"/>
      <c r="J61" s="348"/>
      <c r="K61" s="348"/>
      <c r="L61" s="348"/>
      <c r="M61" s="348"/>
      <c r="N61" s="348"/>
      <c r="O61" s="348"/>
      <c r="P61" s="349"/>
      <c r="Q61" s="49"/>
    </row>
    <row r="62" spans="1:17" ht="12.75" customHeight="1" x14ac:dyDescent="0.2">
      <c r="A62" s="49"/>
      <c r="B62" s="347"/>
      <c r="C62" s="348"/>
      <c r="D62" s="348"/>
      <c r="E62" s="348"/>
      <c r="F62" s="348"/>
      <c r="G62" s="348"/>
      <c r="H62" s="348"/>
      <c r="I62" s="348"/>
      <c r="J62" s="348"/>
      <c r="K62" s="348"/>
      <c r="L62" s="348"/>
      <c r="M62" s="348"/>
      <c r="N62" s="348"/>
      <c r="O62" s="348"/>
      <c r="P62" s="349"/>
      <c r="Q62" s="49"/>
    </row>
    <row r="63" spans="1:17" ht="12.75" customHeight="1" x14ac:dyDescent="0.2">
      <c r="A63" s="49"/>
      <c r="B63" s="347"/>
      <c r="C63" s="348"/>
      <c r="D63" s="348"/>
      <c r="E63" s="348"/>
      <c r="F63" s="348"/>
      <c r="G63" s="348"/>
      <c r="H63" s="348"/>
      <c r="I63" s="348"/>
      <c r="J63" s="348"/>
      <c r="K63" s="348"/>
      <c r="L63" s="348"/>
      <c r="M63" s="348"/>
      <c r="N63" s="348"/>
      <c r="O63" s="348"/>
      <c r="P63" s="349"/>
      <c r="Q63" s="49"/>
    </row>
    <row r="64" spans="1:17" ht="12.75" customHeight="1" x14ac:dyDescent="0.2">
      <c r="A64" s="49"/>
      <c r="B64" s="347"/>
      <c r="C64" s="348"/>
      <c r="D64" s="348"/>
      <c r="E64" s="348"/>
      <c r="F64" s="348"/>
      <c r="G64" s="348"/>
      <c r="H64" s="348"/>
      <c r="I64" s="348"/>
      <c r="J64" s="348"/>
      <c r="K64" s="348"/>
      <c r="L64" s="348"/>
      <c r="M64" s="348"/>
      <c r="N64" s="348"/>
      <c r="O64" s="348"/>
      <c r="P64" s="349"/>
      <c r="Q64" s="49"/>
    </row>
    <row r="65" spans="1:19" ht="13.5" customHeight="1" thickBot="1" x14ac:dyDescent="0.25">
      <c r="A65" s="49"/>
      <c r="B65" s="350"/>
      <c r="C65" s="351"/>
      <c r="D65" s="351"/>
      <c r="E65" s="351"/>
      <c r="F65" s="351"/>
      <c r="G65" s="351"/>
      <c r="H65" s="351"/>
      <c r="I65" s="351"/>
      <c r="J65" s="351"/>
      <c r="K65" s="351"/>
      <c r="L65" s="351"/>
      <c r="M65" s="351"/>
      <c r="N65" s="351"/>
      <c r="O65" s="351"/>
      <c r="P65" s="352"/>
      <c r="Q65" s="49"/>
    </row>
    <row r="66" spans="1:19" s="21" customFormat="1" ht="4.5" customHeight="1" thickBot="1" x14ac:dyDescent="0.25">
      <c r="A66" s="353"/>
      <c r="B66" s="353"/>
      <c r="C66" s="353"/>
      <c r="D66" s="353"/>
      <c r="E66" s="353"/>
      <c r="F66" s="353"/>
      <c r="G66" s="353"/>
      <c r="H66" s="353"/>
      <c r="I66" s="353"/>
      <c r="J66" s="353"/>
      <c r="K66" s="353"/>
      <c r="L66" s="353"/>
      <c r="M66" s="353"/>
      <c r="N66" s="353"/>
      <c r="O66" s="353"/>
      <c r="P66" s="353"/>
      <c r="Q66" s="353"/>
      <c r="S66" s="48"/>
    </row>
    <row r="67" spans="1:19" ht="17.25" customHeight="1" x14ac:dyDescent="0.2">
      <c r="A67" s="49"/>
      <c r="B67" s="357" t="s">
        <v>5</v>
      </c>
      <c r="C67" s="435" t="s">
        <v>171</v>
      </c>
      <c r="D67" s="436"/>
      <c r="E67" s="436"/>
      <c r="F67" s="436"/>
      <c r="G67" s="436"/>
      <c r="H67" s="436"/>
      <c r="I67" s="436"/>
      <c r="J67" s="436"/>
      <c r="K67" s="436"/>
      <c r="L67" s="436"/>
      <c r="M67" s="436"/>
      <c r="N67" s="436"/>
      <c r="O67" s="436"/>
      <c r="P67" s="437"/>
      <c r="Q67" s="49"/>
    </row>
    <row r="68" spans="1:19" ht="70.5" customHeight="1" x14ac:dyDescent="0.2">
      <c r="A68" s="49"/>
      <c r="B68" s="358"/>
      <c r="C68" s="369" t="s">
        <v>261</v>
      </c>
      <c r="D68" s="370"/>
      <c r="E68" s="370"/>
      <c r="F68" s="370"/>
      <c r="G68" s="370"/>
      <c r="H68" s="370"/>
      <c r="I68" s="370"/>
      <c r="J68" s="370"/>
      <c r="K68" s="370"/>
      <c r="L68" s="370"/>
      <c r="M68" s="370"/>
      <c r="N68" s="370"/>
      <c r="O68" s="370"/>
      <c r="P68" s="371"/>
      <c r="Q68" s="49"/>
    </row>
    <row r="69" spans="1:19" ht="17.25" customHeight="1" x14ac:dyDescent="0.2">
      <c r="A69" s="49"/>
      <c r="B69" s="358"/>
      <c r="C69" s="438" t="s">
        <v>172</v>
      </c>
      <c r="D69" s="439"/>
      <c r="E69" s="439"/>
      <c r="F69" s="439"/>
      <c r="G69" s="439"/>
      <c r="H69" s="439"/>
      <c r="I69" s="439"/>
      <c r="J69" s="439"/>
      <c r="K69" s="439"/>
      <c r="L69" s="439"/>
      <c r="M69" s="439"/>
      <c r="N69" s="439"/>
      <c r="O69" s="439"/>
      <c r="P69" s="440"/>
      <c r="Q69" s="49"/>
    </row>
    <row r="70" spans="1:19" ht="87.75" customHeight="1" thickBot="1" x14ac:dyDescent="0.25">
      <c r="A70" s="49"/>
      <c r="B70" s="359"/>
      <c r="C70" s="369" t="s">
        <v>277</v>
      </c>
      <c r="D70" s="370"/>
      <c r="E70" s="370"/>
      <c r="F70" s="370"/>
      <c r="G70" s="370"/>
      <c r="H70" s="370"/>
      <c r="I70" s="370"/>
      <c r="J70" s="370"/>
      <c r="K70" s="370"/>
      <c r="L70" s="370"/>
      <c r="M70" s="370"/>
      <c r="N70" s="370"/>
      <c r="O70" s="370"/>
      <c r="P70" s="371"/>
      <c r="Q70" s="49"/>
    </row>
    <row r="71" spans="1:19" ht="41.25" customHeight="1" thickBot="1" x14ac:dyDescent="0.25">
      <c r="A71" s="49"/>
      <c r="B71" s="84" t="s">
        <v>64</v>
      </c>
      <c r="C71" s="290" t="s">
        <v>207</v>
      </c>
      <c r="D71" s="291"/>
      <c r="E71" s="291"/>
      <c r="F71" s="291"/>
      <c r="G71" s="291"/>
      <c r="H71" s="291"/>
      <c r="I71" s="291"/>
      <c r="J71" s="291"/>
      <c r="K71" s="291"/>
      <c r="L71" s="291"/>
      <c r="M71" s="291"/>
      <c r="N71" s="291"/>
      <c r="O71" s="291"/>
      <c r="P71" s="292"/>
      <c r="Q71" s="49"/>
      <c r="S71" s="21"/>
    </row>
    <row r="72" spans="1:19" ht="27.75" customHeight="1" thickBot="1" x14ac:dyDescent="0.25">
      <c r="A72" s="49"/>
      <c r="B72" s="84" t="s">
        <v>77</v>
      </c>
      <c r="C72" s="355"/>
      <c r="D72" s="355"/>
      <c r="E72" s="355"/>
      <c r="F72" s="355"/>
      <c r="G72" s="355"/>
      <c r="H72" s="355"/>
      <c r="I72" s="355"/>
      <c r="J72" s="355"/>
      <c r="K72" s="355"/>
      <c r="L72" s="355"/>
      <c r="M72" s="355"/>
      <c r="N72" s="355"/>
      <c r="O72" s="355"/>
      <c r="P72" s="356"/>
      <c r="Q72" s="49"/>
    </row>
    <row r="74" spans="1:19" hidden="1" x14ac:dyDescent="0.2">
      <c r="C74" s="48">
        <v>2018</v>
      </c>
    </row>
    <row r="75" spans="1:19" hidden="1" x14ac:dyDescent="0.2">
      <c r="C75" s="85">
        <v>2019</v>
      </c>
    </row>
    <row r="86" spans="1:18" x14ac:dyDescent="0.2">
      <c r="B86" s="86"/>
      <c r="C86" s="86"/>
      <c r="D86" s="86"/>
      <c r="E86" s="86"/>
      <c r="F86" s="86"/>
      <c r="G86" s="86"/>
      <c r="H86" s="86"/>
      <c r="I86" s="86"/>
      <c r="J86" s="86"/>
      <c r="K86" s="86"/>
      <c r="L86" s="86"/>
      <c r="M86" s="86"/>
    </row>
    <row r="87" spans="1:18" x14ac:dyDescent="0.2">
      <c r="B87" s="86"/>
      <c r="C87" s="86"/>
      <c r="D87" s="86"/>
      <c r="E87" s="86"/>
      <c r="F87" s="86"/>
      <c r="G87" s="86"/>
      <c r="H87" s="86"/>
      <c r="I87" s="86"/>
      <c r="J87" s="86"/>
      <c r="K87" s="86"/>
      <c r="L87" s="86"/>
      <c r="M87" s="86"/>
    </row>
    <row r="88" spans="1:18" x14ac:dyDescent="0.2">
      <c r="B88" s="86"/>
      <c r="C88" s="86"/>
      <c r="D88" s="86"/>
      <c r="E88" s="86"/>
      <c r="F88" s="86"/>
      <c r="G88" s="86"/>
      <c r="H88" s="86"/>
      <c r="I88" s="86"/>
      <c r="J88" s="86"/>
      <c r="K88" s="86"/>
      <c r="L88" s="86"/>
      <c r="M88" s="86"/>
    </row>
    <row r="89" spans="1:18" x14ac:dyDescent="0.2">
      <c r="B89" s="86"/>
      <c r="C89" s="86"/>
      <c r="D89" s="86"/>
      <c r="E89" s="86"/>
      <c r="F89" s="86"/>
      <c r="G89" s="86"/>
      <c r="H89" s="86"/>
      <c r="I89" s="86"/>
      <c r="J89" s="86"/>
      <c r="K89" s="86"/>
      <c r="L89" s="86"/>
      <c r="M89" s="86"/>
    </row>
    <row r="90" spans="1:18" x14ac:dyDescent="0.2">
      <c r="B90" s="86"/>
      <c r="C90" s="86"/>
      <c r="D90" s="86"/>
      <c r="E90" s="86"/>
      <c r="F90" s="86"/>
      <c r="G90" s="86"/>
      <c r="H90" s="86"/>
      <c r="I90" s="86"/>
      <c r="J90" s="86"/>
      <c r="K90" s="86"/>
      <c r="L90" s="86"/>
      <c r="M90" s="86"/>
    </row>
    <row r="91" spans="1:18" x14ac:dyDescent="0.2">
      <c r="B91" s="86"/>
      <c r="C91" s="86"/>
      <c r="D91" s="86"/>
      <c r="E91" s="86"/>
      <c r="F91" s="86"/>
      <c r="G91" s="86"/>
      <c r="H91" s="86"/>
      <c r="J91" s="86"/>
      <c r="K91" s="86"/>
      <c r="L91" s="86"/>
      <c r="M91" s="86"/>
    </row>
    <row r="92" spans="1:18" x14ac:dyDescent="0.2">
      <c r="B92" s="86"/>
      <c r="C92" s="86"/>
      <c r="D92" s="86"/>
      <c r="E92" s="86"/>
      <c r="F92" s="86"/>
      <c r="G92" s="86"/>
      <c r="H92" s="86"/>
      <c r="J92" s="86"/>
      <c r="K92" s="86"/>
      <c r="L92" s="86"/>
      <c r="M92" s="86"/>
    </row>
    <row r="93" spans="1:18" x14ac:dyDescent="0.2">
      <c r="B93" s="86"/>
      <c r="C93" s="86"/>
      <c r="D93" s="86"/>
      <c r="E93" s="86"/>
      <c r="F93" s="86"/>
      <c r="G93" s="86"/>
      <c r="H93" s="86"/>
      <c r="J93" s="86"/>
      <c r="K93" s="86"/>
      <c r="L93" s="86"/>
      <c r="M93" s="86"/>
    </row>
    <row r="94" spans="1:18" x14ac:dyDescent="0.2">
      <c r="A94" s="87"/>
      <c r="B94" s="87"/>
      <c r="C94" s="87"/>
      <c r="D94" s="87"/>
      <c r="E94" s="87"/>
      <c r="F94" s="87"/>
      <c r="G94" s="87"/>
      <c r="H94" s="87"/>
      <c r="I94" s="87"/>
      <c r="J94" s="87"/>
      <c r="K94" s="87"/>
      <c r="L94" s="87"/>
      <c r="M94" s="87"/>
      <c r="N94" s="87"/>
      <c r="O94" s="87"/>
      <c r="P94" s="87"/>
      <c r="Q94" s="87"/>
      <c r="R94" s="87"/>
    </row>
    <row r="95" spans="1:18" x14ac:dyDescent="0.2">
      <c r="A95" s="88"/>
      <c r="B95" s="88"/>
      <c r="C95" s="88"/>
      <c r="D95" s="88"/>
      <c r="E95" s="88"/>
      <c r="F95" s="88"/>
      <c r="G95" s="88"/>
      <c r="H95" s="88"/>
      <c r="I95" s="88"/>
      <c r="J95" s="88"/>
      <c r="K95" s="88"/>
      <c r="L95" s="88"/>
      <c r="M95" s="88"/>
      <c r="N95" s="88"/>
      <c r="O95" s="88"/>
      <c r="P95" s="88"/>
      <c r="Q95" s="88"/>
      <c r="R95" s="88"/>
    </row>
    <row r="96" spans="1:18" x14ac:dyDescent="0.2">
      <c r="A96" s="88"/>
      <c r="B96" s="88"/>
      <c r="C96" s="88"/>
      <c r="D96" s="88"/>
      <c r="E96" s="88"/>
      <c r="F96" s="88"/>
      <c r="G96" s="88"/>
      <c r="H96" s="88"/>
      <c r="I96" s="88"/>
      <c r="J96" s="88"/>
      <c r="K96" s="88"/>
      <c r="L96" s="88"/>
      <c r="M96" s="88"/>
      <c r="N96" s="88"/>
      <c r="O96" s="88"/>
      <c r="P96" s="88"/>
      <c r="Q96" s="88"/>
      <c r="R96" s="88"/>
    </row>
    <row r="97" spans="1:19" x14ac:dyDescent="0.2">
      <c r="A97" s="88"/>
      <c r="B97" s="88" t="s">
        <v>39</v>
      </c>
      <c r="C97" s="88" t="s">
        <v>38</v>
      </c>
      <c r="D97" s="88" t="s">
        <v>40</v>
      </c>
      <c r="E97" s="88"/>
      <c r="F97" s="88"/>
      <c r="G97" s="88"/>
      <c r="H97" s="88"/>
      <c r="I97" s="88"/>
      <c r="J97" s="88"/>
      <c r="K97" s="88"/>
      <c r="L97" s="88"/>
      <c r="M97" s="88"/>
      <c r="N97" s="88"/>
      <c r="O97" s="88"/>
      <c r="P97" s="88"/>
      <c r="Q97" s="89" t="s">
        <v>70</v>
      </c>
      <c r="R97" s="88"/>
    </row>
    <row r="98" spans="1:19" x14ac:dyDescent="0.2">
      <c r="A98" s="88"/>
      <c r="B98" s="89" t="s">
        <v>41</v>
      </c>
      <c r="C98" s="89" t="s">
        <v>43</v>
      </c>
      <c r="D98" s="90" t="s">
        <v>89</v>
      </c>
      <c r="E98" s="88"/>
      <c r="F98" s="88"/>
      <c r="G98" s="88"/>
      <c r="H98" s="88"/>
      <c r="I98" s="88"/>
      <c r="J98" s="88"/>
      <c r="K98" s="88"/>
      <c r="L98" s="88"/>
      <c r="M98" s="89" t="s">
        <v>67</v>
      </c>
      <c r="N98" s="88"/>
      <c r="O98" s="88"/>
      <c r="P98" s="88"/>
      <c r="Q98" s="89" t="s">
        <v>71</v>
      </c>
      <c r="R98" s="88"/>
    </row>
    <row r="99" spans="1:19" x14ac:dyDescent="0.2">
      <c r="A99" s="88"/>
      <c r="B99" s="89" t="s">
        <v>79</v>
      </c>
      <c r="C99" s="89" t="s">
        <v>44</v>
      </c>
      <c r="D99" s="90" t="s">
        <v>90</v>
      </c>
      <c r="E99" s="88"/>
      <c r="F99" s="88"/>
      <c r="G99" s="88"/>
      <c r="H99" s="88"/>
      <c r="I99" s="88"/>
      <c r="J99" s="88"/>
      <c r="K99" s="88"/>
      <c r="L99" s="88"/>
      <c r="M99" s="89" t="s">
        <v>69</v>
      </c>
      <c r="N99" s="88"/>
      <c r="O99" s="88"/>
      <c r="P99" s="88"/>
      <c r="Q99" s="89" t="s">
        <v>73</v>
      </c>
      <c r="R99" s="88"/>
      <c r="S99" s="87"/>
    </row>
    <row r="100" spans="1:19" x14ac:dyDescent="0.2">
      <c r="A100" s="88"/>
      <c r="B100" s="89" t="s">
        <v>42</v>
      </c>
      <c r="C100" s="89" t="s">
        <v>45</v>
      </c>
      <c r="D100" s="90" t="s">
        <v>91</v>
      </c>
      <c r="E100" s="88"/>
      <c r="F100" s="88"/>
      <c r="G100" s="88"/>
      <c r="H100" s="88"/>
      <c r="I100" s="88"/>
      <c r="J100" s="88"/>
      <c r="K100" s="88"/>
      <c r="L100" s="88"/>
      <c r="M100" s="89" t="s">
        <v>78</v>
      </c>
      <c r="N100" s="88"/>
      <c r="O100" s="88"/>
      <c r="P100" s="88"/>
      <c r="Q100" s="89" t="s">
        <v>72</v>
      </c>
      <c r="R100" s="88"/>
      <c r="S100" s="88"/>
    </row>
    <row r="101" spans="1:19" x14ac:dyDescent="0.2">
      <c r="A101" s="88"/>
      <c r="B101" s="88"/>
      <c r="C101" s="89" t="s">
        <v>46</v>
      </c>
      <c r="D101" s="90" t="s">
        <v>92</v>
      </c>
      <c r="E101" s="88"/>
      <c r="F101" s="88"/>
      <c r="G101" s="88"/>
      <c r="H101" s="88"/>
      <c r="I101" s="88"/>
      <c r="J101" s="88"/>
      <c r="K101" s="88"/>
      <c r="L101" s="88"/>
      <c r="M101" s="89"/>
      <c r="N101" s="88"/>
      <c r="O101" s="88"/>
      <c r="P101" s="88"/>
      <c r="Q101" s="89" t="s">
        <v>74</v>
      </c>
      <c r="R101" s="88"/>
      <c r="S101" s="88"/>
    </row>
    <row r="102" spans="1:19" x14ac:dyDescent="0.2">
      <c r="A102" s="88"/>
      <c r="B102" s="88"/>
      <c r="C102" s="89" t="s">
        <v>47</v>
      </c>
      <c r="D102" s="90" t="s">
        <v>93</v>
      </c>
      <c r="E102" s="88"/>
      <c r="F102" s="88"/>
      <c r="G102" s="88"/>
      <c r="H102" s="88"/>
      <c r="I102" s="88"/>
      <c r="J102" s="88"/>
      <c r="K102" s="88"/>
      <c r="L102" s="88"/>
      <c r="M102" s="88"/>
      <c r="N102" s="88" t="s">
        <v>68</v>
      </c>
      <c r="O102" s="88"/>
      <c r="P102" s="88"/>
      <c r="Q102" s="89" t="s">
        <v>75</v>
      </c>
      <c r="R102" s="88"/>
      <c r="S102" s="88"/>
    </row>
    <row r="103" spans="1:19" x14ac:dyDescent="0.2">
      <c r="A103" s="88"/>
      <c r="B103" s="88"/>
      <c r="C103" s="89" t="s">
        <v>48</v>
      </c>
      <c r="D103" s="90" t="s">
        <v>94</v>
      </c>
      <c r="E103" s="88"/>
      <c r="F103" s="88"/>
      <c r="G103" s="88"/>
      <c r="H103" s="88"/>
      <c r="I103" s="88"/>
      <c r="J103" s="88"/>
      <c r="K103" s="88"/>
      <c r="L103" s="88"/>
      <c r="M103" s="88"/>
      <c r="N103" s="88"/>
      <c r="O103" s="88"/>
      <c r="P103" s="88"/>
      <c r="Q103" s="88"/>
      <c r="R103" s="88"/>
      <c r="S103" s="88"/>
    </row>
    <row r="104" spans="1:19" x14ac:dyDescent="0.2">
      <c r="A104" s="88"/>
      <c r="B104" s="88"/>
      <c r="C104" s="89" t="s">
        <v>49</v>
      </c>
      <c r="D104" s="90" t="s">
        <v>57</v>
      </c>
      <c r="E104" s="88"/>
      <c r="F104" s="88"/>
      <c r="G104" s="88"/>
      <c r="H104" s="88"/>
      <c r="I104" s="88"/>
      <c r="J104" s="88"/>
      <c r="K104" s="88"/>
      <c r="L104" s="88"/>
      <c r="M104" s="88"/>
      <c r="N104" s="88"/>
      <c r="O104" s="88"/>
      <c r="P104" s="88"/>
      <c r="Q104" s="88"/>
      <c r="R104" s="88"/>
      <c r="S104" s="88"/>
    </row>
    <row r="105" spans="1:19" x14ac:dyDescent="0.2">
      <c r="A105" s="88"/>
      <c r="B105" s="88"/>
      <c r="C105" s="88"/>
      <c r="D105" s="90" t="s">
        <v>56</v>
      </c>
      <c r="E105" s="88"/>
      <c r="F105" s="88"/>
      <c r="G105" s="88"/>
      <c r="H105" s="88"/>
      <c r="I105" s="88"/>
      <c r="J105" s="88"/>
      <c r="K105" s="88"/>
      <c r="L105" s="88"/>
      <c r="M105" s="88"/>
      <c r="N105" s="88"/>
      <c r="O105" s="88"/>
      <c r="P105" s="88"/>
      <c r="Q105" s="88"/>
      <c r="R105" s="88"/>
      <c r="S105" s="88"/>
    </row>
    <row r="106" spans="1:19" x14ac:dyDescent="0.2">
      <c r="A106" s="88"/>
      <c r="B106" s="88"/>
      <c r="C106" s="88"/>
      <c r="D106" s="90" t="s">
        <v>51</v>
      </c>
      <c r="E106" s="88"/>
      <c r="F106" s="88"/>
      <c r="G106" s="88"/>
      <c r="H106" s="88"/>
      <c r="I106" s="88"/>
      <c r="J106" s="88"/>
      <c r="K106" s="88"/>
      <c r="L106" s="88"/>
      <c r="M106" s="88"/>
      <c r="N106" s="88"/>
      <c r="O106" s="88"/>
      <c r="P106" s="88"/>
      <c r="Q106" s="88"/>
      <c r="R106" s="88"/>
      <c r="S106" s="88"/>
    </row>
    <row r="107" spans="1:19" x14ac:dyDescent="0.2">
      <c r="A107" s="88"/>
      <c r="B107" s="88"/>
      <c r="C107" s="88"/>
      <c r="D107" s="90" t="s">
        <v>50</v>
      </c>
      <c r="E107" s="88"/>
      <c r="F107" s="88"/>
      <c r="G107" s="88"/>
      <c r="H107" s="88"/>
      <c r="I107" s="88"/>
      <c r="J107" s="88"/>
      <c r="K107" s="88"/>
      <c r="L107" s="88"/>
      <c r="M107" s="88"/>
      <c r="N107" s="88"/>
      <c r="O107" s="88"/>
      <c r="P107" s="88"/>
      <c r="Q107" s="89">
        <v>2015</v>
      </c>
      <c r="R107" s="88"/>
      <c r="S107" s="88"/>
    </row>
    <row r="108" spans="1:19" ht="12.75" customHeight="1" x14ac:dyDescent="0.2">
      <c r="A108" s="88"/>
      <c r="B108" s="88"/>
      <c r="C108" s="88"/>
      <c r="D108" s="90" t="s">
        <v>53</v>
      </c>
      <c r="E108" s="88"/>
      <c r="F108" s="88"/>
      <c r="G108" s="88"/>
      <c r="H108" s="88"/>
      <c r="I108" s="88"/>
      <c r="J108" s="88"/>
      <c r="K108" s="88"/>
      <c r="L108" s="88"/>
      <c r="M108" s="88"/>
      <c r="N108" s="88"/>
      <c r="O108" s="88"/>
      <c r="P108" s="88"/>
      <c r="Q108" s="89">
        <v>2016</v>
      </c>
      <c r="R108" s="88"/>
      <c r="S108" s="88"/>
    </row>
    <row r="109" spans="1:19" x14ac:dyDescent="0.2">
      <c r="A109" s="88"/>
      <c r="B109" s="88"/>
      <c r="C109" s="88"/>
      <c r="D109" s="90" t="s">
        <v>52</v>
      </c>
      <c r="E109" s="88"/>
      <c r="F109" s="88"/>
      <c r="G109" s="88"/>
      <c r="H109" s="88"/>
      <c r="I109" s="88"/>
      <c r="J109" s="88"/>
      <c r="K109" s="88"/>
      <c r="L109" s="88"/>
      <c r="M109" s="88"/>
      <c r="N109" s="88"/>
      <c r="O109" s="88"/>
      <c r="P109" s="88"/>
      <c r="Q109" s="89">
        <v>2017</v>
      </c>
      <c r="R109" s="88"/>
      <c r="S109" s="88"/>
    </row>
    <row r="110" spans="1:19" x14ac:dyDescent="0.2">
      <c r="A110" s="88"/>
      <c r="B110" s="88"/>
      <c r="C110" s="88"/>
      <c r="D110" s="90" t="s">
        <v>54</v>
      </c>
      <c r="E110" s="88"/>
      <c r="F110" s="88"/>
      <c r="G110" s="88"/>
      <c r="H110" s="88"/>
      <c r="I110" s="88"/>
      <c r="J110" s="88"/>
      <c r="K110" s="88"/>
      <c r="L110" s="88"/>
      <c r="M110" s="88"/>
      <c r="N110" s="88"/>
      <c r="O110" s="88"/>
      <c r="P110" s="88"/>
      <c r="Q110" s="89">
        <v>2018</v>
      </c>
      <c r="R110" s="88"/>
      <c r="S110" s="88"/>
    </row>
    <row r="111" spans="1:19" x14ac:dyDescent="0.2">
      <c r="A111" s="88"/>
      <c r="B111" s="88"/>
      <c r="C111" s="88"/>
      <c r="D111" s="90" t="s">
        <v>95</v>
      </c>
      <c r="E111" s="88"/>
      <c r="F111" s="88"/>
      <c r="G111" s="88"/>
      <c r="H111" s="88"/>
      <c r="I111" s="88"/>
      <c r="J111" s="88"/>
      <c r="K111" s="88"/>
      <c r="L111" s="88"/>
      <c r="M111" s="88"/>
      <c r="N111" s="88"/>
      <c r="O111" s="88"/>
      <c r="P111" s="88"/>
      <c r="Q111" s="88"/>
      <c r="R111" s="88"/>
      <c r="S111" s="88"/>
    </row>
    <row r="112" spans="1:19" x14ac:dyDescent="0.2">
      <c r="A112" s="88"/>
      <c r="B112" s="88"/>
      <c r="C112" s="88"/>
      <c r="D112" s="90" t="s">
        <v>81</v>
      </c>
      <c r="E112" s="88"/>
      <c r="F112" s="88"/>
      <c r="G112" s="88"/>
      <c r="H112" s="88"/>
      <c r="I112" s="88"/>
      <c r="J112" s="88"/>
      <c r="K112" s="88"/>
      <c r="L112" s="88"/>
      <c r="M112" s="88"/>
      <c r="N112" s="88"/>
      <c r="O112" s="88"/>
      <c r="P112" s="88"/>
      <c r="Q112" s="88"/>
      <c r="R112" s="88"/>
      <c r="S112" s="88"/>
    </row>
    <row r="113" spans="1:19" x14ac:dyDescent="0.2">
      <c r="A113" s="88"/>
      <c r="B113" s="91"/>
      <c r="C113" s="88"/>
      <c r="D113" s="90" t="s">
        <v>82</v>
      </c>
      <c r="E113" s="88"/>
      <c r="F113" s="88"/>
      <c r="G113" s="88"/>
      <c r="H113" s="88"/>
      <c r="I113" s="88"/>
      <c r="J113" s="88"/>
      <c r="K113" s="88"/>
      <c r="L113" s="88"/>
      <c r="M113" s="88"/>
      <c r="N113" s="88"/>
      <c r="O113" s="88"/>
      <c r="P113" s="88"/>
      <c r="Q113" s="88"/>
      <c r="R113" s="88"/>
      <c r="S113" s="88"/>
    </row>
    <row r="114" spans="1:19" x14ac:dyDescent="0.2">
      <c r="A114" s="88"/>
      <c r="B114" s="91"/>
      <c r="C114" s="88"/>
      <c r="D114" s="90" t="s">
        <v>80</v>
      </c>
      <c r="E114" s="88"/>
      <c r="F114" s="88"/>
      <c r="G114" s="88"/>
      <c r="H114" s="88"/>
      <c r="I114" s="88"/>
      <c r="J114" s="88"/>
      <c r="K114" s="88"/>
      <c r="L114" s="88"/>
      <c r="M114" s="88"/>
      <c r="N114" s="88"/>
      <c r="O114" s="88"/>
      <c r="P114" s="88"/>
      <c r="Q114" s="88"/>
      <c r="R114" s="88"/>
      <c r="S114" s="88"/>
    </row>
    <row r="115" spans="1:19" x14ac:dyDescent="0.2">
      <c r="A115" s="88"/>
      <c r="B115" s="91"/>
      <c r="C115" s="88"/>
      <c r="D115" s="90" t="s">
        <v>96</v>
      </c>
      <c r="E115" s="88"/>
      <c r="F115" s="88"/>
      <c r="G115" s="88"/>
      <c r="H115" s="88"/>
      <c r="I115" s="88"/>
      <c r="J115" s="88"/>
      <c r="K115" s="88"/>
      <c r="L115" s="88"/>
      <c r="M115" s="88"/>
      <c r="N115" s="88"/>
      <c r="O115" s="88"/>
      <c r="P115" s="88"/>
      <c r="Q115" s="88"/>
      <c r="R115" s="88"/>
      <c r="S115" s="88"/>
    </row>
    <row r="116" spans="1:19" x14ac:dyDescent="0.2">
      <c r="A116" s="88"/>
      <c r="B116" s="91"/>
      <c r="C116" s="88"/>
      <c r="D116" s="90" t="s">
        <v>97</v>
      </c>
      <c r="E116" s="88"/>
      <c r="F116" s="88"/>
      <c r="G116" s="88"/>
      <c r="H116" s="88"/>
      <c r="I116" s="88"/>
      <c r="J116" s="88"/>
      <c r="K116" s="88"/>
      <c r="L116" s="88"/>
      <c r="M116" s="88"/>
      <c r="N116" s="88"/>
      <c r="O116" s="88"/>
      <c r="P116" s="88"/>
      <c r="Q116" s="88"/>
      <c r="R116" s="88"/>
      <c r="S116" s="88"/>
    </row>
    <row r="117" spans="1:19" x14ac:dyDescent="0.2">
      <c r="A117" s="88"/>
      <c r="B117" s="91"/>
      <c r="C117" s="88"/>
      <c r="D117" s="90" t="s">
        <v>98</v>
      </c>
      <c r="E117" s="88"/>
      <c r="F117" s="88"/>
      <c r="G117" s="88"/>
      <c r="H117" s="88"/>
      <c r="I117" s="88"/>
      <c r="J117" s="88"/>
      <c r="K117" s="88"/>
      <c r="L117" s="88"/>
      <c r="M117" s="88"/>
      <c r="N117" s="88"/>
      <c r="O117" s="88"/>
      <c r="P117" s="88"/>
      <c r="Q117" s="88"/>
      <c r="R117" s="88"/>
      <c r="S117" s="88"/>
    </row>
    <row r="118" spans="1:19" x14ac:dyDescent="0.2">
      <c r="A118" s="88"/>
      <c r="B118" s="91"/>
      <c r="C118" s="88"/>
      <c r="D118" s="90" t="s">
        <v>99</v>
      </c>
      <c r="E118" s="88"/>
      <c r="F118" s="88"/>
      <c r="G118" s="88"/>
      <c r="H118" s="88"/>
      <c r="I118" s="88"/>
      <c r="J118" s="88"/>
      <c r="K118" s="88"/>
      <c r="L118" s="88"/>
      <c r="M118" s="88"/>
      <c r="N118" s="88"/>
      <c r="O118" s="88"/>
      <c r="P118" s="88"/>
      <c r="Q118" s="88"/>
      <c r="R118" s="88"/>
      <c r="S118" s="88"/>
    </row>
    <row r="119" spans="1:19" x14ac:dyDescent="0.2">
      <c r="A119" s="88"/>
      <c r="B119" s="91"/>
      <c r="C119" s="88"/>
      <c r="D119" s="90" t="s">
        <v>100</v>
      </c>
      <c r="E119" s="88"/>
      <c r="F119" s="88"/>
      <c r="G119" s="88"/>
      <c r="H119" s="88"/>
      <c r="I119" s="88"/>
      <c r="J119" s="88"/>
      <c r="K119" s="88"/>
      <c r="L119" s="88"/>
      <c r="M119" s="88"/>
      <c r="N119" s="88"/>
      <c r="O119" s="88"/>
      <c r="P119" s="88"/>
      <c r="Q119" s="88"/>
      <c r="R119" s="88"/>
      <c r="S119" s="88"/>
    </row>
    <row r="120" spans="1:19" x14ac:dyDescent="0.2">
      <c r="A120" s="88"/>
      <c r="B120" s="92"/>
      <c r="C120" s="88"/>
      <c r="D120" s="90" t="s">
        <v>101</v>
      </c>
      <c r="E120" s="88"/>
      <c r="F120" s="88"/>
      <c r="G120" s="88"/>
      <c r="H120" s="88"/>
      <c r="I120" s="88"/>
      <c r="J120" s="88"/>
      <c r="K120" s="88"/>
      <c r="L120" s="88"/>
      <c r="M120" s="88"/>
      <c r="N120" s="88"/>
      <c r="O120" s="88"/>
      <c r="P120" s="88"/>
      <c r="Q120" s="88"/>
      <c r="R120" s="88"/>
      <c r="S120" s="88"/>
    </row>
    <row r="121" spans="1:19" x14ac:dyDescent="0.2">
      <c r="A121" s="88"/>
      <c r="B121" s="92"/>
      <c r="C121" s="88"/>
      <c r="D121" s="90" t="s">
        <v>102</v>
      </c>
      <c r="E121" s="88"/>
      <c r="F121" s="88"/>
      <c r="G121" s="88"/>
      <c r="H121" s="88"/>
      <c r="I121" s="88"/>
      <c r="J121" s="88"/>
      <c r="K121" s="88"/>
      <c r="L121" s="88"/>
      <c r="M121" s="88"/>
      <c r="N121" s="88"/>
      <c r="O121" s="88"/>
      <c r="P121" s="88"/>
      <c r="Q121" s="88"/>
      <c r="R121" s="88"/>
      <c r="S121" s="88"/>
    </row>
    <row r="122" spans="1:19" x14ac:dyDescent="0.2">
      <c r="A122" s="88"/>
      <c r="C122" s="88"/>
      <c r="D122" s="90" t="s">
        <v>103</v>
      </c>
      <c r="E122" s="88"/>
      <c r="F122" s="88"/>
      <c r="G122" s="88"/>
      <c r="H122" s="88"/>
      <c r="I122" s="88"/>
      <c r="J122" s="88"/>
      <c r="K122" s="88"/>
      <c r="L122" s="88"/>
      <c r="M122" s="88"/>
      <c r="N122" s="88"/>
      <c r="O122" s="88"/>
      <c r="P122" s="88"/>
      <c r="Q122" s="88"/>
      <c r="R122" s="88"/>
      <c r="S122" s="88"/>
    </row>
    <row r="123" spans="1:19" x14ac:dyDescent="0.2">
      <c r="A123" s="88"/>
      <c r="B123" s="92"/>
      <c r="C123" s="88"/>
      <c r="D123" s="90" t="s">
        <v>55</v>
      </c>
      <c r="E123" s="88"/>
      <c r="F123" s="88"/>
      <c r="G123" s="88"/>
      <c r="H123" s="88"/>
      <c r="I123" s="88"/>
      <c r="J123" s="88"/>
      <c r="K123" s="88"/>
      <c r="L123" s="88"/>
      <c r="M123" s="88"/>
      <c r="N123" s="88"/>
      <c r="O123" s="88"/>
      <c r="P123" s="88"/>
      <c r="Q123" s="88"/>
      <c r="R123" s="88"/>
      <c r="S123" s="88"/>
    </row>
    <row r="124" spans="1:19" x14ac:dyDescent="0.2">
      <c r="A124" s="88"/>
      <c r="B124" s="92"/>
      <c r="C124" s="88"/>
      <c r="D124" s="88"/>
      <c r="E124" s="88"/>
      <c r="F124" s="88"/>
      <c r="G124" s="88"/>
      <c r="H124" s="88"/>
      <c r="I124" s="88"/>
      <c r="J124" s="88"/>
      <c r="K124" s="88"/>
      <c r="L124" s="88"/>
      <c r="M124" s="88"/>
      <c r="N124" s="88"/>
      <c r="O124" s="88"/>
      <c r="P124" s="88"/>
      <c r="Q124" s="88"/>
      <c r="R124" s="88"/>
      <c r="S124" s="88"/>
    </row>
    <row r="125" spans="1:19" x14ac:dyDescent="0.2">
      <c r="A125" s="88"/>
      <c r="B125" s="92"/>
      <c r="C125" s="88"/>
      <c r="D125" s="88"/>
      <c r="E125" s="88"/>
      <c r="F125" s="88"/>
      <c r="G125" s="88"/>
      <c r="H125" s="88"/>
      <c r="I125" s="88"/>
      <c r="J125" s="88"/>
      <c r="K125" s="88"/>
      <c r="L125" s="88"/>
      <c r="M125" s="88"/>
      <c r="N125" s="88"/>
      <c r="O125" s="88"/>
      <c r="P125" s="88"/>
      <c r="Q125" s="88"/>
      <c r="R125" s="88"/>
      <c r="S125" s="88"/>
    </row>
    <row r="126" spans="1:19" x14ac:dyDescent="0.2">
      <c r="A126" s="88"/>
      <c r="B126" s="92"/>
      <c r="C126" s="88"/>
      <c r="D126" s="88"/>
      <c r="E126" s="88"/>
      <c r="F126" s="88"/>
      <c r="G126" s="88"/>
      <c r="H126" s="88"/>
      <c r="I126" s="88"/>
      <c r="J126" s="88"/>
      <c r="K126" s="88"/>
      <c r="L126" s="88"/>
      <c r="M126" s="88"/>
      <c r="N126" s="88"/>
      <c r="O126" s="88"/>
      <c r="P126" s="88"/>
      <c r="Q126" s="88"/>
      <c r="R126" s="88"/>
      <c r="S126" s="88"/>
    </row>
    <row r="127" spans="1:19" x14ac:dyDescent="0.2">
      <c r="A127" s="88"/>
      <c r="B127" s="92"/>
      <c r="C127" s="88"/>
      <c r="D127" s="88"/>
      <c r="E127" s="88"/>
      <c r="F127" s="88"/>
      <c r="G127" s="88"/>
      <c r="H127" s="88"/>
      <c r="I127" s="88"/>
      <c r="J127" s="88"/>
      <c r="K127" s="88"/>
      <c r="L127" s="88"/>
      <c r="M127" s="88"/>
      <c r="N127" s="88"/>
      <c r="O127" s="88"/>
      <c r="P127" s="88"/>
      <c r="Q127" s="88"/>
      <c r="R127" s="88"/>
      <c r="S127" s="88"/>
    </row>
    <row r="128" spans="1:19" x14ac:dyDescent="0.2">
      <c r="A128" s="88"/>
      <c r="B128" s="92"/>
      <c r="C128" s="88"/>
      <c r="D128" s="88"/>
      <c r="E128" s="88"/>
      <c r="F128" s="88"/>
      <c r="G128" s="88"/>
      <c r="H128" s="88"/>
      <c r="I128" s="88"/>
      <c r="J128" s="88"/>
      <c r="K128" s="88"/>
      <c r="L128" s="88"/>
      <c r="M128" s="88"/>
      <c r="N128" s="88"/>
      <c r="O128" s="88"/>
      <c r="P128" s="88"/>
      <c r="Q128" s="88"/>
      <c r="R128" s="88"/>
      <c r="S128" s="88"/>
    </row>
    <row r="129" spans="1:19" x14ac:dyDescent="0.2">
      <c r="A129" s="88"/>
      <c r="B129" s="215" t="s">
        <v>248</v>
      </c>
      <c r="C129" s="88"/>
      <c r="D129" s="88"/>
      <c r="E129" s="88"/>
      <c r="F129" s="88"/>
      <c r="G129" s="88"/>
      <c r="H129" s="88"/>
      <c r="I129" s="88"/>
      <c r="J129" s="88"/>
      <c r="K129" s="88"/>
      <c r="L129" s="88"/>
      <c r="M129" s="88"/>
      <c r="N129" s="88"/>
      <c r="O129" s="88"/>
      <c r="P129" s="88"/>
      <c r="Q129" s="88"/>
      <c r="R129" s="88"/>
      <c r="S129" s="88"/>
    </row>
    <row r="130" spans="1:19" x14ac:dyDescent="0.2">
      <c r="A130" s="88"/>
      <c r="B130" s="215" t="s">
        <v>249</v>
      </c>
      <c r="C130" s="88"/>
      <c r="D130" s="88"/>
      <c r="E130" s="88"/>
      <c r="F130" s="88"/>
      <c r="G130" s="88"/>
      <c r="H130" s="88"/>
      <c r="I130" s="88"/>
      <c r="J130" s="88"/>
      <c r="K130" s="88"/>
      <c r="L130" s="88"/>
      <c r="M130" s="88"/>
      <c r="N130" s="88"/>
      <c r="O130" s="88"/>
      <c r="P130" s="88"/>
      <c r="Q130" s="88"/>
      <c r="R130" s="88"/>
      <c r="S130" s="88"/>
    </row>
    <row r="131" spans="1:19" x14ac:dyDescent="0.2">
      <c r="A131" s="88"/>
      <c r="B131" s="215" t="s">
        <v>250</v>
      </c>
      <c r="C131" s="88"/>
      <c r="D131" s="88"/>
      <c r="E131" s="88"/>
      <c r="F131" s="88"/>
      <c r="G131" s="88"/>
      <c r="H131" s="88"/>
      <c r="I131" s="88"/>
      <c r="J131" s="88"/>
      <c r="K131" s="88"/>
      <c r="L131" s="88"/>
      <c r="M131" s="88"/>
      <c r="N131" s="88"/>
      <c r="O131" s="88"/>
      <c r="P131" s="88"/>
      <c r="Q131" s="88"/>
      <c r="R131" s="88"/>
      <c r="S131" s="88"/>
    </row>
    <row r="132" spans="1:19" x14ac:dyDescent="0.2">
      <c r="A132" s="88"/>
      <c r="B132" s="215" t="s">
        <v>251</v>
      </c>
      <c r="C132" s="88"/>
      <c r="D132" s="88"/>
      <c r="E132" s="88"/>
      <c r="F132" s="88"/>
      <c r="G132" s="88"/>
      <c r="H132" s="88"/>
      <c r="I132" s="88"/>
      <c r="J132" s="88"/>
      <c r="K132" s="88"/>
      <c r="L132" s="88"/>
      <c r="M132" s="88"/>
      <c r="N132" s="88"/>
      <c r="O132" s="88"/>
      <c r="P132" s="88"/>
      <c r="Q132" s="88"/>
      <c r="R132" s="88"/>
      <c r="S132" s="88"/>
    </row>
    <row r="133" spans="1:19" x14ac:dyDescent="0.2">
      <c r="A133" s="88"/>
      <c r="B133" s="216" t="s">
        <v>252</v>
      </c>
      <c r="C133" s="88"/>
      <c r="D133" s="88"/>
      <c r="E133" s="88"/>
      <c r="F133" s="88"/>
      <c r="G133" s="88"/>
      <c r="H133" s="88"/>
      <c r="I133" s="88"/>
      <c r="J133" s="88"/>
      <c r="K133" s="88"/>
      <c r="L133" s="88"/>
      <c r="M133" s="88"/>
      <c r="N133" s="88"/>
      <c r="O133" s="88"/>
      <c r="P133" s="88"/>
      <c r="Q133" s="88"/>
      <c r="R133" s="88"/>
      <c r="S133" s="88"/>
    </row>
    <row r="134" spans="1:19" x14ac:dyDescent="0.2">
      <c r="B134" s="93"/>
      <c r="S134" s="88"/>
    </row>
    <row r="135" spans="1:19" x14ac:dyDescent="0.2">
      <c r="B135" s="93"/>
      <c r="S135" s="88"/>
    </row>
    <row r="136" spans="1:19" x14ac:dyDescent="0.2">
      <c r="B136" s="93"/>
      <c r="S136" s="88"/>
    </row>
    <row r="137" spans="1:19" x14ac:dyDescent="0.2">
      <c r="B137" s="93"/>
      <c r="S137" s="88"/>
    </row>
    <row r="138" spans="1:19" x14ac:dyDescent="0.2">
      <c r="B138" s="93"/>
      <c r="S138" s="88"/>
    </row>
    <row r="139" spans="1:19" x14ac:dyDescent="0.2">
      <c r="B139" s="93"/>
    </row>
    <row r="140" spans="1:19" x14ac:dyDescent="0.2">
      <c r="B140" s="93"/>
    </row>
    <row r="141" spans="1:19" x14ac:dyDescent="0.2">
      <c r="B141" s="93"/>
    </row>
    <row r="142" spans="1:19" x14ac:dyDescent="0.2">
      <c r="B142" s="93"/>
    </row>
    <row r="143" spans="1:19" x14ac:dyDescent="0.2">
      <c r="B143" s="93"/>
    </row>
    <row r="144" spans="1:19" x14ac:dyDescent="0.2">
      <c r="B144" s="93"/>
    </row>
    <row r="145" spans="2:2" x14ac:dyDescent="0.2">
      <c r="B145" s="93"/>
    </row>
    <row r="146" spans="2:2" x14ac:dyDescent="0.2">
      <c r="B146" s="93"/>
    </row>
    <row r="147" spans="2:2" x14ac:dyDescent="0.2">
      <c r="B147" s="93"/>
    </row>
    <row r="148" spans="2:2" x14ac:dyDescent="0.2">
      <c r="B148" s="93"/>
    </row>
    <row r="149" spans="2:2" x14ac:dyDescent="0.2">
      <c r="B149" s="93"/>
    </row>
    <row r="150" spans="2:2" x14ac:dyDescent="0.2">
      <c r="B150" s="93"/>
    </row>
    <row r="151" spans="2:2" x14ac:dyDescent="0.2">
      <c r="B151" s="93"/>
    </row>
    <row r="152" spans="2:2" x14ac:dyDescent="0.2">
      <c r="B152" s="93"/>
    </row>
    <row r="153" spans="2:2" x14ac:dyDescent="0.2">
      <c r="B153" s="93"/>
    </row>
    <row r="154" spans="2:2" x14ac:dyDescent="0.2">
      <c r="B154" s="93"/>
    </row>
    <row r="155" spans="2:2" x14ac:dyDescent="0.2">
      <c r="B155" s="93"/>
    </row>
    <row r="156" spans="2:2" x14ac:dyDescent="0.2">
      <c r="B156" s="93"/>
    </row>
    <row r="157" spans="2:2" x14ac:dyDescent="0.2">
      <c r="B157" s="93"/>
    </row>
    <row r="158" spans="2:2" x14ac:dyDescent="0.2">
      <c r="B158" s="93"/>
    </row>
    <row r="159" spans="2:2" x14ac:dyDescent="0.2">
      <c r="B159" s="93"/>
    </row>
    <row r="160" spans="2:2" x14ac:dyDescent="0.2">
      <c r="B160" s="93"/>
    </row>
    <row r="161" spans="2:2" x14ac:dyDescent="0.2">
      <c r="B161" s="93"/>
    </row>
    <row r="162" spans="2:2" x14ac:dyDescent="0.2">
      <c r="B162" s="93"/>
    </row>
    <row r="163" spans="2:2" x14ac:dyDescent="0.2">
      <c r="B163" s="93"/>
    </row>
    <row r="164" spans="2:2" x14ac:dyDescent="0.2">
      <c r="B164" s="93"/>
    </row>
    <row r="165" spans="2:2" x14ac:dyDescent="0.2">
      <c r="B165" s="93"/>
    </row>
    <row r="166" spans="2:2" x14ac:dyDescent="0.2">
      <c r="B166" s="93"/>
    </row>
    <row r="167" spans="2:2" x14ac:dyDescent="0.2">
      <c r="B167" s="93"/>
    </row>
    <row r="168" spans="2:2" x14ac:dyDescent="0.2">
      <c r="B168" s="93"/>
    </row>
    <row r="169" spans="2:2" x14ac:dyDescent="0.2">
      <c r="B169" s="93"/>
    </row>
    <row r="170" spans="2:2" x14ac:dyDescent="0.2">
      <c r="B170" s="93"/>
    </row>
    <row r="171" spans="2:2" x14ac:dyDescent="0.2">
      <c r="B171" s="93"/>
    </row>
    <row r="172" spans="2:2" x14ac:dyDescent="0.2">
      <c r="B172" s="93"/>
    </row>
  </sheetData>
  <sheetProtection sheet="1" objects="1" scenarios="1"/>
  <mergeCells count="68">
    <mergeCell ref="B11:P11"/>
    <mergeCell ref="C12:P12"/>
    <mergeCell ref="B13:P13"/>
    <mergeCell ref="C14:P14"/>
    <mergeCell ref="B15:P15"/>
    <mergeCell ref="C16:P16"/>
    <mergeCell ref="B17:P17"/>
    <mergeCell ref="C18:P18"/>
    <mergeCell ref="B19:P19"/>
    <mergeCell ref="B20:P20"/>
    <mergeCell ref="B21:P21"/>
    <mergeCell ref="C22:P22"/>
    <mergeCell ref="C2:M2"/>
    <mergeCell ref="N2:P2"/>
    <mergeCell ref="C3:M3"/>
    <mergeCell ref="N3:P3"/>
    <mergeCell ref="C4:M4"/>
    <mergeCell ref="N4:P4"/>
    <mergeCell ref="B23:P23"/>
    <mergeCell ref="C24:P24"/>
    <mergeCell ref="C5:M5"/>
    <mergeCell ref="N5:P5"/>
    <mergeCell ref="B7:P8"/>
    <mergeCell ref="B9:P9"/>
    <mergeCell ref="C10:I10"/>
    <mergeCell ref="J10:M10"/>
    <mergeCell ref="N10:P10"/>
    <mergeCell ref="B2:B5"/>
    <mergeCell ref="B25:P25"/>
    <mergeCell ref="C26:P26"/>
    <mergeCell ref="B27:P27"/>
    <mergeCell ref="B29:P29"/>
    <mergeCell ref="C30:P30"/>
    <mergeCell ref="B31:P31"/>
    <mergeCell ref="D28:G28"/>
    <mergeCell ref="H28:J28"/>
    <mergeCell ref="K28:M28"/>
    <mergeCell ref="N28:O28"/>
    <mergeCell ref="C32:P32"/>
    <mergeCell ref="B33:P33"/>
    <mergeCell ref="C34:P34"/>
    <mergeCell ref="B35:P35"/>
    <mergeCell ref="C36:P36"/>
    <mergeCell ref="B38:P38"/>
    <mergeCell ref="C39:G39"/>
    <mergeCell ref="H39:L39"/>
    <mergeCell ref="M39:P39"/>
    <mergeCell ref="C40:G40"/>
    <mergeCell ref="H40:L40"/>
    <mergeCell ref="M40:P40"/>
    <mergeCell ref="M41:P41"/>
    <mergeCell ref="C42:G42"/>
    <mergeCell ref="H42:L42"/>
    <mergeCell ref="M42:P42"/>
    <mergeCell ref="B49:P49"/>
    <mergeCell ref="C71:P71"/>
    <mergeCell ref="B44:P44"/>
    <mergeCell ref="B46:B47"/>
    <mergeCell ref="C41:G41"/>
    <mergeCell ref="H41:L41"/>
    <mergeCell ref="C72:P72"/>
    <mergeCell ref="B50:P65"/>
    <mergeCell ref="A66:Q66"/>
    <mergeCell ref="B67:B70"/>
    <mergeCell ref="C67:P67"/>
    <mergeCell ref="C68:P68"/>
    <mergeCell ref="C69:P69"/>
    <mergeCell ref="C70:P70"/>
  </mergeCells>
  <conditionalFormatting sqref="F47">
    <cfRule type="cellIs" dxfId="39" priority="17" stopIfTrue="1" operator="equal">
      <formula>" "</formula>
    </cfRule>
    <cfRule type="cellIs" dxfId="38" priority="18" stopIfTrue="1" operator="lessThanOrEqual">
      <formula>$S$5</formula>
    </cfRule>
    <cfRule type="cellIs" dxfId="37" priority="19" stopIfTrue="1" operator="greaterThanOrEqual">
      <formula>$S$2</formula>
    </cfRule>
    <cfRule type="cellIs" dxfId="24" priority="20" stopIfTrue="1" operator="between">
      <formula>$S$4</formula>
      <formula>$S$3</formula>
    </cfRule>
  </conditionalFormatting>
  <conditionalFormatting sqref="I47">
    <cfRule type="cellIs" dxfId="36" priority="13" stopIfTrue="1" operator="equal">
      <formula>" "</formula>
    </cfRule>
    <cfRule type="cellIs" dxfId="35" priority="14" stopIfTrue="1" operator="lessThanOrEqual">
      <formula>$S$5</formula>
    </cfRule>
    <cfRule type="cellIs" dxfId="34" priority="15" stopIfTrue="1" operator="greaterThanOrEqual">
      <formula>$S$2</formula>
    </cfRule>
    <cfRule type="cellIs" dxfId="23" priority="16" stopIfTrue="1" operator="between">
      <formula>$S$4</formula>
      <formula>$S$3</formula>
    </cfRule>
  </conditionalFormatting>
  <conditionalFormatting sqref="L47">
    <cfRule type="cellIs" dxfId="33" priority="9" stopIfTrue="1" operator="equal">
      <formula>" "</formula>
    </cfRule>
    <cfRule type="cellIs" dxfId="32" priority="10" stopIfTrue="1" operator="lessThanOrEqual">
      <formula>$S$5</formula>
    </cfRule>
    <cfRule type="cellIs" dxfId="31" priority="11" stopIfTrue="1" operator="greaterThanOrEqual">
      <formula>$S$2</formula>
    </cfRule>
    <cfRule type="cellIs" dxfId="22" priority="12" stopIfTrue="1" operator="between">
      <formula>$S$4</formula>
      <formula>$S$3</formula>
    </cfRule>
  </conditionalFormatting>
  <conditionalFormatting sqref="O47">
    <cfRule type="cellIs" dxfId="30" priority="5" stopIfTrue="1" operator="equal">
      <formula>" "</formula>
    </cfRule>
    <cfRule type="cellIs" dxfId="29" priority="6" stopIfTrue="1" operator="lessThanOrEqual">
      <formula>$S$5</formula>
    </cfRule>
    <cfRule type="cellIs" dxfId="28" priority="7" stopIfTrue="1" operator="greaterThanOrEqual">
      <formula>$S$2</formula>
    </cfRule>
    <cfRule type="cellIs" dxfId="21" priority="8" stopIfTrue="1" operator="between">
      <formula>$S$4</formula>
      <formula>$S$3</formula>
    </cfRule>
  </conditionalFormatting>
  <conditionalFormatting sqref="P47">
    <cfRule type="cellIs" dxfId="27" priority="1" stopIfTrue="1" operator="equal">
      <formula>" "</formula>
    </cfRule>
    <cfRule type="cellIs" dxfId="26" priority="2" stopIfTrue="1" operator="lessThanOrEqual">
      <formula>$S$5</formula>
    </cfRule>
    <cfRule type="cellIs" dxfId="25" priority="3" stopIfTrue="1" operator="greaterThanOrEqual">
      <formula>$S$2</formula>
    </cfRule>
    <cfRule type="cellIs" dxfId="20" priority="4" stopIfTrue="1" operator="between">
      <formula>$S$4</formula>
      <formula>$S$3</formula>
    </cfRule>
  </conditionalFormatting>
  <dataValidations count="6">
    <dataValidation type="list" allowBlank="1" showInputMessage="1" showErrorMessage="1" sqref="C72:P72">
      <formula1>$M$98:$M$100</formula1>
    </dataValidation>
    <dataValidation type="list" allowBlank="1" showInputMessage="1" showErrorMessage="1" sqref="C32:P32 C34:P34 C36:P36">
      <formula1>$Q$97:$Q$102</formula1>
    </dataValidation>
    <dataValidation type="list" allowBlank="1" showInputMessage="1" showErrorMessage="1" sqref="C12:P12">
      <formula1>$D$98:$D$115</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8:P18">
      <formula1>$B$129:$B$133</formula1>
    </dataValidation>
  </dataValidations>
  <hyperlinks>
    <hyperlink ref="C40" r:id="rId1"/>
    <hyperlink ref="C41" r:id="rId2"/>
  </hyperlinks>
  <printOptions horizontalCentered="1" verticalCentered="1"/>
  <pageMargins left="0" right="0" top="0" bottom="0" header="0" footer="0"/>
  <pageSetup scale="80" orientation="portrait"/>
  <headerFooter alignWithMargins="0"/>
  <drawing r:id="rId3"/>
  <legacy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L50"/>
  <sheetViews>
    <sheetView showGridLines="0" zoomScale="85" zoomScaleNormal="85" workbookViewId="0">
      <selection sqref="A1:A4"/>
    </sheetView>
  </sheetViews>
  <sheetFormatPr baseColWidth="10" defaultColWidth="9.140625" defaultRowHeight="12.75" x14ac:dyDescent="0.2"/>
  <cols>
    <col min="1" max="1" width="24.85546875" style="10" customWidth="1"/>
    <col min="2" max="2" width="36.42578125" style="4" customWidth="1"/>
    <col min="3" max="12" width="13.7109375" style="4" customWidth="1"/>
    <col min="13" max="13" width="23.28515625" style="4" customWidth="1"/>
    <col min="14" max="14" width="22.140625" style="4" customWidth="1"/>
    <col min="15" max="20" width="8.7109375" style="4" customWidth="1"/>
    <col min="21" max="21" width="8.7109375" style="9" customWidth="1"/>
    <col min="22" max="22" width="8.7109375" style="4" customWidth="1"/>
    <col min="23" max="23" width="8.7109375" style="9" customWidth="1"/>
    <col min="24" max="24" width="27.28515625" style="4" customWidth="1"/>
    <col min="25" max="25" width="5.42578125" style="4" customWidth="1"/>
    <col min="26" max="16384" width="9.140625" style="4"/>
  </cols>
  <sheetData>
    <row r="1" spans="1:38" ht="21" customHeight="1" x14ac:dyDescent="0.25">
      <c r="A1" s="386"/>
      <c r="B1" s="378" t="s">
        <v>58</v>
      </c>
      <c r="C1" s="379"/>
      <c r="D1" s="379"/>
      <c r="E1" s="379"/>
      <c r="F1" s="379"/>
      <c r="G1" s="379"/>
      <c r="H1" s="379"/>
      <c r="I1" s="379"/>
      <c r="J1" s="379"/>
      <c r="K1" s="379"/>
      <c r="L1" s="379"/>
      <c r="M1" s="380"/>
      <c r="N1" s="381" t="s">
        <v>137</v>
      </c>
      <c r="O1" s="382"/>
      <c r="P1" s="1"/>
      <c r="Q1" s="1"/>
      <c r="R1" s="1"/>
      <c r="S1" s="1"/>
      <c r="T1" s="1"/>
      <c r="U1" s="1"/>
      <c r="V1" s="1"/>
      <c r="W1" s="1"/>
      <c r="X1" s="1"/>
      <c r="Y1" s="2"/>
      <c r="Z1" s="3"/>
    </row>
    <row r="2" spans="1:38" ht="18" x14ac:dyDescent="0.25">
      <c r="A2" s="386"/>
      <c r="B2" s="378" t="s">
        <v>83</v>
      </c>
      <c r="C2" s="379"/>
      <c r="D2" s="379"/>
      <c r="E2" s="379"/>
      <c r="F2" s="379"/>
      <c r="G2" s="379"/>
      <c r="H2" s="379"/>
      <c r="I2" s="379"/>
      <c r="J2" s="379"/>
      <c r="K2" s="379"/>
      <c r="L2" s="379"/>
      <c r="M2" s="380"/>
      <c r="N2" s="381" t="s">
        <v>173</v>
      </c>
      <c r="O2" s="382"/>
      <c r="P2" s="1"/>
      <c r="Q2" s="1"/>
      <c r="R2" s="1"/>
      <c r="S2" s="1"/>
      <c r="T2" s="1"/>
      <c r="U2" s="1"/>
      <c r="V2" s="1"/>
      <c r="W2" s="1"/>
      <c r="X2" s="1"/>
      <c r="Y2" s="2"/>
      <c r="Z2" s="3"/>
    </row>
    <row r="3" spans="1:38" ht="18" x14ac:dyDescent="0.25">
      <c r="A3" s="386"/>
      <c r="B3" s="378" t="s">
        <v>84</v>
      </c>
      <c r="C3" s="379"/>
      <c r="D3" s="379"/>
      <c r="E3" s="379"/>
      <c r="F3" s="379"/>
      <c r="G3" s="379"/>
      <c r="H3" s="379"/>
      <c r="I3" s="379"/>
      <c r="J3" s="379"/>
      <c r="K3" s="379"/>
      <c r="L3" s="379"/>
      <c r="M3" s="380"/>
      <c r="N3" s="381" t="s">
        <v>208</v>
      </c>
      <c r="O3" s="382"/>
      <c r="P3" s="1"/>
      <c r="Q3" s="1"/>
      <c r="R3" s="1"/>
      <c r="S3" s="1"/>
      <c r="T3" s="1"/>
      <c r="U3" s="1"/>
      <c r="V3" s="1"/>
      <c r="W3" s="1"/>
      <c r="X3" s="1"/>
      <c r="Y3" s="2"/>
      <c r="Z3" s="3"/>
    </row>
    <row r="4" spans="1:38" ht="21.75" customHeight="1" x14ac:dyDescent="0.25">
      <c r="A4" s="386"/>
      <c r="B4" s="378" t="s">
        <v>85</v>
      </c>
      <c r="C4" s="379"/>
      <c r="D4" s="379"/>
      <c r="E4" s="379"/>
      <c r="F4" s="379"/>
      <c r="G4" s="379"/>
      <c r="H4" s="379"/>
      <c r="I4" s="379"/>
      <c r="J4" s="379"/>
      <c r="K4" s="379"/>
      <c r="L4" s="379"/>
      <c r="M4" s="380"/>
      <c r="N4" s="382" t="s">
        <v>63</v>
      </c>
      <c r="O4" s="382"/>
      <c r="P4" s="5"/>
      <c r="Q4" s="5"/>
      <c r="R4" s="5"/>
      <c r="S4" s="5"/>
      <c r="T4" s="5"/>
      <c r="U4" s="5"/>
      <c r="V4" s="5"/>
      <c r="W4" s="5"/>
      <c r="X4" s="5"/>
      <c r="Y4" s="2"/>
      <c r="Z4" s="3"/>
    </row>
    <row r="5" spans="1:38" ht="21.75" customHeight="1" x14ac:dyDescent="0.25">
      <c r="A5" s="6"/>
      <c r="B5" s="3"/>
      <c r="C5" s="7"/>
      <c r="D5" s="7"/>
      <c r="E5" s="7"/>
      <c r="F5" s="7"/>
      <c r="G5" s="7"/>
      <c r="H5" s="7"/>
      <c r="I5" s="7"/>
      <c r="J5" s="7"/>
      <c r="K5" s="7"/>
      <c r="L5" s="7"/>
      <c r="M5" s="7"/>
      <c r="N5" s="7"/>
      <c r="O5" s="7"/>
      <c r="P5" s="7"/>
      <c r="Q5" s="7"/>
      <c r="R5" s="7"/>
      <c r="S5" s="7"/>
      <c r="T5" s="7"/>
      <c r="U5" s="7"/>
      <c r="V5" s="7"/>
      <c r="W5" s="7"/>
      <c r="X5" s="8"/>
      <c r="Y5" s="8"/>
      <c r="Z5" s="5"/>
      <c r="AA5" s="5"/>
      <c r="AB5" s="5"/>
      <c r="AC5" s="5"/>
      <c r="AD5" s="5"/>
      <c r="AE5" s="5"/>
      <c r="AF5" s="5"/>
      <c r="AG5" s="5"/>
      <c r="AH5" s="5"/>
      <c r="AI5" s="5"/>
      <c r="AJ5" s="5"/>
      <c r="AK5" s="2"/>
      <c r="AL5" s="3"/>
    </row>
    <row r="6" spans="1:38" ht="23.25" customHeight="1" x14ac:dyDescent="0.25">
      <c r="A6" s="19" t="s">
        <v>0</v>
      </c>
      <c r="B6" s="416" t="str">
        <f>RadicacionesSAPAC!C12</f>
        <v>INVESTIGACIONES ADMINISTRATIVAS</v>
      </c>
      <c r="C6" s="417"/>
      <c r="D6" s="417"/>
      <c r="E6" s="417"/>
      <c r="F6" s="417"/>
      <c r="G6" s="417"/>
      <c r="H6" s="417"/>
      <c r="I6" s="417"/>
      <c r="J6" s="417"/>
      <c r="K6" s="417"/>
      <c r="L6" s="417"/>
      <c r="M6" s="417"/>
      <c r="N6" s="418"/>
      <c r="O6" s="18"/>
      <c r="P6" s="18"/>
      <c r="Q6" s="18"/>
      <c r="R6" s="18"/>
      <c r="S6" s="18"/>
      <c r="T6" s="18"/>
      <c r="U6" s="18"/>
      <c r="V6" s="18"/>
      <c r="W6" s="18"/>
      <c r="X6" s="18"/>
      <c r="Y6" s="18"/>
    </row>
    <row r="7" spans="1:38" ht="23.25" customHeight="1" thickBot="1" x14ac:dyDescent="0.3">
      <c r="A7" s="15"/>
      <c r="B7" s="17"/>
      <c r="C7" s="16"/>
      <c r="D7" s="16"/>
      <c r="E7" s="16"/>
      <c r="F7" s="16"/>
      <c r="G7" s="16"/>
      <c r="H7" s="16"/>
      <c r="I7" s="16"/>
      <c r="J7" s="16"/>
      <c r="K7" s="16"/>
      <c r="L7" s="16"/>
      <c r="M7" s="16"/>
      <c r="N7" s="16"/>
      <c r="O7" s="16"/>
      <c r="P7" s="16"/>
      <c r="Q7" s="16"/>
      <c r="R7" s="16"/>
      <c r="S7" s="16"/>
      <c r="T7" s="16"/>
      <c r="U7" s="16"/>
      <c r="V7" s="16"/>
      <c r="W7" s="16"/>
      <c r="X7" s="16"/>
      <c r="Y7" s="16"/>
    </row>
    <row r="8" spans="1:38" ht="20.25" customHeight="1" thickBot="1" x14ac:dyDescent="0.25">
      <c r="A8" s="383" t="s">
        <v>86</v>
      </c>
      <c r="B8" s="383" t="s">
        <v>32</v>
      </c>
      <c r="C8" s="467" t="str">
        <f>RadicacionesSAPAC!C14</f>
        <v>Atención a radicaciones de SAPAC</v>
      </c>
      <c r="D8" s="467"/>
      <c r="E8" s="467"/>
      <c r="F8" s="467"/>
      <c r="G8" s="467"/>
      <c r="H8" s="467"/>
      <c r="I8" s="467"/>
      <c r="J8" s="467"/>
      <c r="K8" s="467"/>
      <c r="L8" s="467"/>
      <c r="M8" s="467"/>
      <c r="N8" s="468"/>
      <c r="O8" s="22"/>
      <c r="P8" s="22"/>
      <c r="Q8" s="22"/>
      <c r="R8" s="22"/>
      <c r="S8" s="22"/>
      <c r="T8" s="22"/>
      <c r="U8" s="22"/>
      <c r="V8" s="22"/>
      <c r="W8" s="22"/>
      <c r="X8" s="22"/>
      <c r="Y8" s="22"/>
      <c r="Z8" s="23"/>
      <c r="AA8" s="23"/>
      <c r="AB8" s="23"/>
    </row>
    <row r="9" spans="1:38" ht="41.25" customHeight="1" thickBot="1" x14ac:dyDescent="0.25">
      <c r="A9" s="383"/>
      <c r="B9" s="383"/>
      <c r="C9" s="159" t="s">
        <v>117</v>
      </c>
      <c r="D9" s="159" t="s">
        <v>87</v>
      </c>
      <c r="E9" s="159" t="s">
        <v>118</v>
      </c>
      <c r="F9" s="159" t="s">
        <v>87</v>
      </c>
      <c r="G9" s="159" t="s">
        <v>119</v>
      </c>
      <c r="H9" s="159" t="s">
        <v>87</v>
      </c>
      <c r="I9" s="159" t="s">
        <v>120</v>
      </c>
      <c r="J9" s="159" t="s">
        <v>87</v>
      </c>
      <c r="K9" s="159" t="s">
        <v>10</v>
      </c>
      <c r="L9" s="159" t="s">
        <v>87</v>
      </c>
      <c r="M9" s="582" t="s">
        <v>88</v>
      </c>
      <c r="N9" s="582"/>
      <c r="O9" s="20"/>
      <c r="P9" s="20"/>
      <c r="Q9" s="20"/>
      <c r="R9" s="20"/>
      <c r="S9" s="20"/>
      <c r="T9" s="20"/>
      <c r="U9" s="20"/>
      <c r="V9" s="20"/>
      <c r="W9" s="20"/>
      <c r="X9" s="21"/>
    </row>
    <row r="10" spans="1:38" s="21" customFormat="1" ht="115.35" customHeight="1" x14ac:dyDescent="0.2">
      <c r="A10" s="461" t="s">
        <v>180</v>
      </c>
      <c r="B10" s="24" t="str">
        <f>RadicacionesSAPAC!B40</f>
        <v>Número de radicaciones de SAPAC atendidas en el periodo</v>
      </c>
      <c r="C10" s="146">
        <v>85</v>
      </c>
      <c r="D10" s="552">
        <f>IF(C10&gt;0,C10/C11," ")</f>
        <v>1</v>
      </c>
      <c r="E10" s="146">
        <v>98</v>
      </c>
      <c r="F10" s="552">
        <f>IF(E10&gt;0,E10/E11," ")</f>
        <v>1</v>
      </c>
      <c r="G10" s="146">
        <v>86</v>
      </c>
      <c r="H10" s="552">
        <f>IF(G10&gt;0,G10/G11," ")</f>
        <v>1</v>
      </c>
      <c r="I10" s="149">
        <v>78</v>
      </c>
      <c r="J10" s="552">
        <f>IF(I10&gt;0,I10/I11," ")</f>
        <v>1</v>
      </c>
      <c r="K10" s="174">
        <f>C10+E10+G10+I10</f>
        <v>347</v>
      </c>
      <c r="L10" s="552">
        <f>IF(K10&gt;0,K10/K11," ")</f>
        <v>1</v>
      </c>
      <c r="M10" s="583" t="s">
        <v>276</v>
      </c>
      <c r="N10" s="584"/>
    </row>
    <row r="11" spans="1:38" s="21" customFormat="1" ht="122.1" customHeight="1" thickBot="1" x14ac:dyDescent="0.25">
      <c r="A11" s="462"/>
      <c r="B11" s="25" t="str">
        <f>RadicacionesSAPAC!B41</f>
        <v>Número de radicaciones de SAPAC recibidas en el periodo y que requerian respuesta en el periodo evaluado</v>
      </c>
      <c r="C11" s="147">
        <v>85</v>
      </c>
      <c r="D11" s="464"/>
      <c r="E11" s="147">
        <v>98</v>
      </c>
      <c r="F11" s="464"/>
      <c r="G11" s="232">
        <v>86</v>
      </c>
      <c r="H11" s="464"/>
      <c r="I11" s="147">
        <v>78</v>
      </c>
      <c r="J11" s="464"/>
      <c r="K11" s="166">
        <f>C11+E11+G11+I11</f>
        <v>347</v>
      </c>
      <c r="L11" s="464"/>
      <c r="M11" s="585"/>
      <c r="N11" s="586"/>
    </row>
    <row r="12" spans="1:38" x14ac:dyDescent="0.2">
      <c r="C12" s="11"/>
      <c r="D12" s="11"/>
      <c r="E12" s="11"/>
      <c r="F12" s="11"/>
      <c r="G12" s="11"/>
      <c r="H12" s="11"/>
      <c r="I12" s="11"/>
      <c r="J12" s="11"/>
      <c r="K12" s="11"/>
      <c r="L12" s="11"/>
      <c r="M12" s="11"/>
      <c r="N12" s="11"/>
      <c r="O12" s="11"/>
      <c r="P12" s="11"/>
      <c r="Q12" s="11"/>
      <c r="R12" s="11"/>
      <c r="S12" s="11"/>
      <c r="T12" s="11"/>
    </row>
    <row r="13" spans="1:38" x14ac:dyDescent="0.2">
      <c r="C13" s="11"/>
      <c r="D13" s="11"/>
      <c r="E13" s="11"/>
      <c r="F13" s="11"/>
      <c r="G13" s="11"/>
      <c r="H13" s="11"/>
      <c r="I13" s="11"/>
      <c r="J13" s="11"/>
      <c r="K13" s="11"/>
      <c r="L13" s="11"/>
      <c r="M13" s="11"/>
      <c r="N13" s="11"/>
      <c r="O13" s="11"/>
      <c r="P13" s="11"/>
      <c r="Q13" s="11"/>
      <c r="R13" s="11"/>
      <c r="S13" s="11"/>
      <c r="T13" s="11"/>
    </row>
    <row r="14" spans="1:38" x14ac:dyDescent="0.2">
      <c r="C14" s="11"/>
      <c r="D14" s="11"/>
      <c r="E14" s="11"/>
      <c r="F14" s="11"/>
      <c r="G14" s="11"/>
      <c r="H14" s="11"/>
      <c r="I14" s="11"/>
      <c r="J14" s="11"/>
      <c r="K14" s="11"/>
      <c r="L14" s="11"/>
      <c r="M14" s="11"/>
      <c r="N14" s="11"/>
      <c r="O14" s="11"/>
      <c r="P14" s="11"/>
      <c r="Q14" s="11"/>
      <c r="R14" s="11"/>
      <c r="S14" s="11"/>
      <c r="T14" s="11"/>
    </row>
    <row r="15" spans="1:38" x14ac:dyDescent="0.2">
      <c r="C15" s="11"/>
      <c r="D15" s="11"/>
      <c r="E15" s="11"/>
      <c r="F15" s="11"/>
      <c r="G15" s="11"/>
      <c r="H15" s="11"/>
      <c r="I15" s="11"/>
      <c r="J15" s="11"/>
      <c r="K15" s="11"/>
      <c r="L15" s="11"/>
      <c r="M15" s="11"/>
      <c r="N15" s="11"/>
      <c r="O15" s="11"/>
      <c r="P15" s="11"/>
      <c r="Q15" s="11"/>
      <c r="R15" s="11"/>
      <c r="S15" s="11"/>
      <c r="T15" s="11"/>
    </row>
    <row r="16" spans="1:38" x14ac:dyDescent="0.2">
      <c r="C16" s="11"/>
      <c r="D16" s="11"/>
      <c r="E16" s="11"/>
      <c r="F16" s="11"/>
      <c r="G16" s="11"/>
      <c r="H16" s="11"/>
      <c r="I16" s="11"/>
      <c r="J16" s="11"/>
      <c r="K16" s="11"/>
      <c r="L16" s="11"/>
      <c r="M16" s="11"/>
      <c r="N16" s="11"/>
      <c r="O16" s="11"/>
      <c r="P16" s="11"/>
      <c r="Q16" s="11"/>
      <c r="R16" s="11"/>
      <c r="S16" s="11"/>
      <c r="T16" s="11"/>
    </row>
    <row r="17" spans="3:20" x14ac:dyDescent="0.2">
      <c r="C17" s="11"/>
      <c r="D17" s="11"/>
      <c r="E17" s="11"/>
      <c r="F17" s="11"/>
      <c r="G17" s="11"/>
      <c r="H17" s="11"/>
      <c r="I17" s="11"/>
      <c r="J17" s="11"/>
      <c r="K17" s="11"/>
      <c r="L17" s="11"/>
      <c r="M17" s="11"/>
      <c r="N17" s="11"/>
      <c r="O17" s="11"/>
      <c r="P17" s="11"/>
      <c r="Q17" s="11"/>
      <c r="R17" s="11"/>
      <c r="S17" s="11"/>
      <c r="T17" s="11"/>
    </row>
    <row r="18" spans="3:20" x14ac:dyDescent="0.2">
      <c r="C18" s="11"/>
      <c r="D18" s="11"/>
      <c r="E18" s="11"/>
      <c r="F18" s="11"/>
      <c r="G18" s="11"/>
      <c r="H18" s="11"/>
      <c r="I18" s="11"/>
      <c r="J18" s="11"/>
      <c r="K18" s="11"/>
      <c r="L18" s="11"/>
      <c r="M18" s="11"/>
      <c r="N18" s="11"/>
      <c r="O18" s="11"/>
      <c r="P18" s="11"/>
      <c r="Q18" s="11"/>
      <c r="R18" s="11"/>
      <c r="S18" s="11"/>
      <c r="T18" s="11"/>
    </row>
    <row r="19" spans="3:20" x14ac:dyDescent="0.2">
      <c r="C19" s="11"/>
      <c r="D19" s="11"/>
      <c r="E19" s="11"/>
      <c r="F19" s="11"/>
      <c r="G19" s="11"/>
      <c r="H19" s="11"/>
      <c r="I19" s="11"/>
      <c r="J19" s="11"/>
      <c r="K19" s="11"/>
      <c r="L19" s="11"/>
      <c r="M19" s="11"/>
      <c r="N19" s="11"/>
      <c r="O19" s="11"/>
      <c r="P19" s="11"/>
      <c r="Q19" s="11"/>
      <c r="R19" s="11"/>
      <c r="S19" s="11"/>
      <c r="T19" s="11"/>
    </row>
    <row r="20" spans="3:20" x14ac:dyDescent="0.2">
      <c r="C20" s="11"/>
      <c r="D20" s="11"/>
      <c r="E20" s="11"/>
      <c r="F20" s="11"/>
      <c r="G20" s="11"/>
      <c r="H20" s="11"/>
      <c r="I20" s="11"/>
      <c r="J20" s="11"/>
      <c r="K20" s="11"/>
      <c r="L20" s="11"/>
      <c r="M20" s="11"/>
      <c r="N20" s="11"/>
      <c r="O20" s="11"/>
      <c r="P20" s="11"/>
      <c r="Q20" s="11"/>
      <c r="R20" s="11"/>
      <c r="S20" s="11"/>
      <c r="T20" s="11"/>
    </row>
    <row r="21" spans="3:20" x14ac:dyDescent="0.2">
      <c r="C21" s="11"/>
      <c r="D21" s="11"/>
      <c r="E21" s="11"/>
      <c r="F21" s="11"/>
      <c r="G21" s="11"/>
      <c r="H21" s="11"/>
      <c r="I21" s="11"/>
      <c r="J21" s="11"/>
      <c r="K21" s="11"/>
      <c r="L21" s="11"/>
      <c r="M21" s="11"/>
      <c r="N21" s="11"/>
      <c r="O21" s="11"/>
      <c r="P21" s="11"/>
      <c r="Q21" s="11"/>
      <c r="R21" s="11"/>
      <c r="S21" s="11"/>
      <c r="T21" s="11"/>
    </row>
    <row r="22" spans="3:20" x14ac:dyDescent="0.2">
      <c r="C22" s="11"/>
      <c r="D22" s="11"/>
      <c r="E22" s="11"/>
      <c r="F22" s="11"/>
      <c r="G22" s="11"/>
      <c r="H22" s="11"/>
      <c r="I22" s="11"/>
      <c r="J22" s="11"/>
      <c r="K22" s="11"/>
      <c r="L22" s="11"/>
      <c r="M22" s="11"/>
      <c r="N22" s="11"/>
      <c r="O22" s="11"/>
      <c r="P22" s="11"/>
      <c r="Q22" s="11"/>
      <c r="R22" s="11"/>
      <c r="S22" s="11"/>
      <c r="T22" s="11"/>
    </row>
    <row r="23" spans="3:20" x14ac:dyDescent="0.2">
      <c r="C23" s="11"/>
      <c r="D23" s="11"/>
      <c r="E23" s="11"/>
      <c r="F23" s="11"/>
      <c r="G23" s="11"/>
      <c r="H23" s="11"/>
      <c r="I23" s="11"/>
      <c r="J23" s="11"/>
      <c r="K23" s="11"/>
      <c r="L23" s="11"/>
      <c r="M23" s="11"/>
      <c r="N23" s="11"/>
      <c r="O23" s="11"/>
      <c r="P23" s="11"/>
      <c r="Q23" s="11"/>
      <c r="R23" s="11"/>
      <c r="S23" s="11"/>
      <c r="T23" s="11"/>
    </row>
    <row r="24" spans="3:20" x14ac:dyDescent="0.2">
      <c r="C24" s="11"/>
      <c r="D24" s="11"/>
      <c r="E24" s="11"/>
      <c r="F24" s="11"/>
      <c r="G24" s="11"/>
      <c r="H24" s="11"/>
      <c r="I24" s="11"/>
      <c r="J24" s="11"/>
      <c r="K24" s="11"/>
      <c r="L24" s="11"/>
      <c r="M24" s="11"/>
      <c r="N24" s="11"/>
      <c r="O24" s="11"/>
      <c r="P24" s="11"/>
      <c r="Q24" s="11"/>
      <c r="R24" s="11"/>
      <c r="S24" s="11"/>
      <c r="T24" s="11"/>
    </row>
    <row r="25" spans="3:20" x14ac:dyDescent="0.2">
      <c r="C25" s="11"/>
      <c r="D25" s="11"/>
      <c r="E25" s="11"/>
      <c r="F25" s="11"/>
      <c r="G25" s="11"/>
      <c r="H25" s="11"/>
      <c r="I25" s="11"/>
      <c r="J25" s="11"/>
      <c r="K25" s="11"/>
      <c r="L25" s="11"/>
      <c r="M25" s="11"/>
      <c r="N25" s="11"/>
      <c r="O25" s="11"/>
      <c r="P25" s="11"/>
      <c r="Q25" s="11"/>
      <c r="R25" s="11"/>
      <c r="S25" s="11"/>
      <c r="T25" s="11"/>
    </row>
    <row r="26" spans="3:20" x14ac:dyDescent="0.2">
      <c r="C26" s="11"/>
      <c r="D26" s="11"/>
      <c r="E26" s="11"/>
      <c r="F26" s="11"/>
      <c r="G26" s="11"/>
      <c r="H26" s="11"/>
      <c r="I26" s="11"/>
      <c r="J26" s="11"/>
      <c r="K26" s="11"/>
      <c r="L26" s="11"/>
      <c r="M26" s="11"/>
      <c r="N26" s="11"/>
      <c r="O26" s="11"/>
      <c r="P26" s="11"/>
      <c r="Q26" s="11"/>
      <c r="R26" s="11"/>
      <c r="S26" s="11"/>
      <c r="T26" s="11"/>
    </row>
    <row r="27" spans="3:20" x14ac:dyDescent="0.2">
      <c r="C27" s="11"/>
      <c r="D27" s="11"/>
      <c r="E27" s="11"/>
      <c r="F27" s="11"/>
      <c r="G27" s="11"/>
      <c r="H27" s="11"/>
      <c r="I27" s="11"/>
      <c r="J27" s="11"/>
      <c r="K27" s="11"/>
      <c r="L27" s="11"/>
      <c r="M27" s="11"/>
      <c r="N27" s="11"/>
      <c r="O27" s="11"/>
      <c r="P27" s="11"/>
      <c r="Q27" s="11"/>
      <c r="R27" s="11"/>
      <c r="S27" s="11"/>
      <c r="T27" s="11"/>
    </row>
    <row r="28" spans="3:20" x14ac:dyDescent="0.2">
      <c r="C28" s="11"/>
      <c r="D28" s="11"/>
      <c r="E28" s="11"/>
      <c r="F28" s="11"/>
      <c r="G28" s="11"/>
      <c r="H28" s="11"/>
      <c r="I28" s="11"/>
      <c r="J28" s="11"/>
      <c r="K28" s="11"/>
      <c r="L28" s="11"/>
      <c r="M28" s="11"/>
      <c r="N28" s="11"/>
      <c r="O28" s="11"/>
      <c r="P28" s="11"/>
      <c r="Q28" s="11"/>
      <c r="R28" s="11"/>
      <c r="S28" s="11"/>
      <c r="T28" s="11"/>
    </row>
    <row r="29" spans="3:20" x14ac:dyDescent="0.2">
      <c r="C29" s="11"/>
      <c r="D29" s="11"/>
      <c r="E29" s="11"/>
      <c r="F29" s="11"/>
      <c r="G29" s="11"/>
      <c r="H29" s="11"/>
      <c r="I29" s="11"/>
      <c r="J29" s="11"/>
      <c r="K29" s="11"/>
      <c r="L29" s="11"/>
      <c r="M29" s="11"/>
      <c r="N29" s="11"/>
      <c r="O29" s="11"/>
      <c r="P29" s="11"/>
      <c r="Q29" s="11"/>
      <c r="R29" s="11"/>
      <c r="S29" s="11"/>
      <c r="T29" s="11"/>
    </row>
    <row r="30" spans="3:20" x14ac:dyDescent="0.2">
      <c r="C30" s="11"/>
      <c r="D30" s="11"/>
      <c r="E30" s="11"/>
      <c r="F30" s="11"/>
      <c r="G30" s="11"/>
      <c r="H30" s="11"/>
      <c r="I30" s="11"/>
      <c r="J30" s="11"/>
      <c r="K30" s="11"/>
      <c r="L30" s="11"/>
      <c r="M30" s="11"/>
      <c r="N30" s="11"/>
      <c r="O30" s="11"/>
      <c r="P30" s="11"/>
      <c r="Q30" s="11"/>
      <c r="R30" s="11"/>
      <c r="S30" s="11"/>
      <c r="T30" s="11"/>
    </row>
    <row r="31" spans="3:20" x14ac:dyDescent="0.2">
      <c r="C31" s="11"/>
      <c r="D31" s="11"/>
      <c r="E31" s="11"/>
      <c r="F31" s="11"/>
      <c r="G31" s="11"/>
      <c r="H31" s="11"/>
      <c r="I31" s="11"/>
      <c r="J31" s="11"/>
      <c r="K31" s="11"/>
      <c r="L31" s="11"/>
      <c r="M31" s="11"/>
      <c r="N31" s="11"/>
      <c r="O31" s="11"/>
      <c r="P31" s="11"/>
      <c r="Q31" s="11"/>
      <c r="R31" s="11"/>
      <c r="S31" s="11"/>
      <c r="T31" s="11"/>
    </row>
    <row r="32" spans="3:20" x14ac:dyDescent="0.2">
      <c r="C32" s="11"/>
      <c r="D32" s="11"/>
      <c r="E32" s="11"/>
      <c r="F32" s="11"/>
      <c r="G32" s="11"/>
      <c r="H32" s="11"/>
      <c r="I32" s="11"/>
      <c r="J32" s="11"/>
      <c r="K32" s="11"/>
      <c r="L32" s="11"/>
      <c r="M32" s="11"/>
      <c r="N32" s="11"/>
      <c r="O32" s="11"/>
      <c r="P32" s="11"/>
      <c r="Q32" s="11"/>
      <c r="R32" s="11"/>
      <c r="S32" s="11"/>
      <c r="T32" s="11"/>
    </row>
    <row r="33" spans="3:20" x14ac:dyDescent="0.2">
      <c r="C33" s="11"/>
      <c r="D33" s="11"/>
      <c r="E33" s="11"/>
      <c r="F33" s="11"/>
      <c r="G33" s="11"/>
      <c r="H33" s="11"/>
      <c r="I33" s="11"/>
      <c r="J33" s="11"/>
      <c r="K33" s="11"/>
      <c r="L33" s="11"/>
      <c r="M33" s="11"/>
      <c r="N33" s="11"/>
      <c r="O33" s="11"/>
      <c r="P33" s="11"/>
      <c r="Q33" s="11"/>
      <c r="R33" s="11"/>
      <c r="S33" s="11"/>
      <c r="T33" s="11"/>
    </row>
    <row r="34" spans="3:20" x14ac:dyDescent="0.2">
      <c r="C34" s="11"/>
      <c r="D34" s="11"/>
      <c r="E34" s="11"/>
      <c r="F34" s="11"/>
      <c r="G34" s="11"/>
      <c r="H34" s="11"/>
      <c r="I34" s="11"/>
      <c r="J34" s="11"/>
      <c r="K34" s="11"/>
      <c r="L34" s="11"/>
      <c r="M34" s="11"/>
      <c r="N34" s="11"/>
      <c r="O34" s="11"/>
      <c r="P34" s="11"/>
      <c r="Q34" s="11"/>
      <c r="R34" s="11"/>
      <c r="S34" s="11"/>
      <c r="T34" s="11"/>
    </row>
    <row r="35" spans="3:20" x14ac:dyDescent="0.2">
      <c r="C35" s="11"/>
      <c r="D35" s="11"/>
      <c r="E35" s="11"/>
      <c r="F35" s="11"/>
      <c r="G35" s="11"/>
      <c r="H35" s="11"/>
      <c r="I35" s="11"/>
      <c r="J35" s="11"/>
      <c r="K35" s="11"/>
      <c r="L35" s="11"/>
      <c r="M35" s="11"/>
      <c r="N35" s="11"/>
      <c r="O35" s="11"/>
      <c r="P35" s="11"/>
      <c r="Q35" s="11"/>
      <c r="R35" s="11"/>
      <c r="S35" s="11"/>
      <c r="T35" s="11"/>
    </row>
    <row r="36" spans="3:20" x14ac:dyDescent="0.2">
      <c r="C36" s="11"/>
      <c r="D36" s="11"/>
      <c r="E36" s="11"/>
      <c r="F36" s="11"/>
      <c r="G36" s="11"/>
      <c r="H36" s="11"/>
      <c r="I36" s="11"/>
      <c r="J36" s="11"/>
      <c r="K36" s="11"/>
      <c r="L36" s="11"/>
      <c r="M36" s="11"/>
      <c r="N36" s="11"/>
      <c r="O36" s="11"/>
      <c r="P36" s="11"/>
      <c r="Q36" s="11"/>
      <c r="R36" s="11"/>
      <c r="S36" s="11"/>
      <c r="T36" s="11"/>
    </row>
    <row r="37" spans="3:20" x14ac:dyDescent="0.2">
      <c r="C37" s="11"/>
      <c r="D37" s="11"/>
      <c r="E37" s="11"/>
      <c r="F37" s="11"/>
      <c r="G37" s="11"/>
      <c r="H37" s="11"/>
      <c r="I37" s="11"/>
      <c r="J37" s="11"/>
      <c r="K37" s="11"/>
      <c r="L37" s="11"/>
      <c r="M37" s="11"/>
      <c r="N37" s="11"/>
      <c r="O37" s="11"/>
      <c r="P37" s="11"/>
      <c r="Q37" s="11"/>
      <c r="R37" s="11"/>
      <c r="S37" s="11"/>
      <c r="T37" s="11"/>
    </row>
    <row r="38" spans="3:20" x14ac:dyDescent="0.2">
      <c r="C38" s="11"/>
      <c r="D38" s="11"/>
      <c r="E38" s="11"/>
      <c r="F38" s="11"/>
      <c r="G38" s="11"/>
      <c r="H38" s="11"/>
      <c r="I38" s="11"/>
      <c r="J38" s="11"/>
      <c r="K38" s="11"/>
      <c r="L38" s="11"/>
      <c r="M38" s="11"/>
      <c r="N38" s="11"/>
      <c r="O38" s="11"/>
      <c r="P38" s="11"/>
      <c r="Q38" s="11"/>
      <c r="R38" s="11"/>
      <c r="S38" s="11"/>
      <c r="T38" s="11"/>
    </row>
    <row r="39" spans="3:20" x14ac:dyDescent="0.2">
      <c r="C39" s="11"/>
      <c r="D39" s="11"/>
      <c r="E39" s="11"/>
      <c r="F39" s="11"/>
      <c r="G39" s="11"/>
      <c r="H39" s="11"/>
      <c r="I39" s="11"/>
      <c r="J39" s="11"/>
      <c r="K39" s="11"/>
      <c r="L39" s="11"/>
      <c r="M39" s="11"/>
      <c r="N39" s="11"/>
      <c r="O39" s="11"/>
      <c r="P39" s="11"/>
      <c r="Q39" s="11"/>
      <c r="R39" s="11"/>
      <c r="S39" s="11"/>
      <c r="T39" s="11"/>
    </row>
    <row r="49" spans="2:23" x14ac:dyDescent="0.2">
      <c r="B49" s="12"/>
      <c r="C49" s="13"/>
      <c r="D49" s="13"/>
      <c r="E49" s="13"/>
      <c r="F49" s="13"/>
      <c r="G49" s="13"/>
      <c r="H49" s="13"/>
      <c r="I49" s="13"/>
      <c r="J49" s="13"/>
      <c r="K49" s="13"/>
      <c r="L49" s="13"/>
      <c r="M49" s="13"/>
      <c r="N49" s="13"/>
      <c r="O49" s="13"/>
      <c r="P49" s="13"/>
      <c r="Q49" s="13"/>
      <c r="R49" s="13"/>
      <c r="S49" s="13"/>
      <c r="T49" s="13"/>
      <c r="U49" s="13"/>
      <c r="V49" s="13"/>
      <c r="W49" s="13"/>
    </row>
    <row r="50" spans="2:23" x14ac:dyDescent="0.2">
      <c r="B50" s="14"/>
      <c r="C50" s="13"/>
      <c r="D50" s="13"/>
      <c r="E50" s="13"/>
      <c r="F50" s="13"/>
      <c r="G50" s="13"/>
      <c r="H50" s="13"/>
      <c r="I50" s="13"/>
      <c r="J50" s="13"/>
      <c r="K50" s="13"/>
      <c r="L50" s="13"/>
      <c r="M50" s="13"/>
      <c r="N50" s="13"/>
      <c r="O50" s="13"/>
      <c r="P50" s="13"/>
      <c r="Q50" s="13"/>
      <c r="R50" s="13"/>
      <c r="S50" s="13"/>
      <c r="T50" s="13"/>
      <c r="U50" s="13"/>
      <c r="V50" s="13"/>
      <c r="W50" s="13"/>
    </row>
  </sheetData>
  <sheetProtection formatCells="0" formatColumns="0" formatRows="0" insertColumns="0" insertRows="0"/>
  <mergeCells count="21">
    <mergeCell ref="B3:M3"/>
    <mergeCell ref="B2:M2"/>
    <mergeCell ref="B8:B9"/>
    <mergeCell ref="N3:O3"/>
    <mergeCell ref="L10:L11"/>
    <mergeCell ref="D10:D11"/>
    <mergeCell ref="H10:H11"/>
    <mergeCell ref="M10:N11"/>
    <mergeCell ref="J10:J11"/>
    <mergeCell ref="B6:N6"/>
    <mergeCell ref="C8:N8"/>
    <mergeCell ref="F10:F11"/>
    <mergeCell ref="N4:O4"/>
    <mergeCell ref="A8:A9"/>
    <mergeCell ref="B4:M4"/>
    <mergeCell ref="A10:A11"/>
    <mergeCell ref="A1:A4"/>
    <mergeCell ref="M9:N9"/>
    <mergeCell ref="B1:M1"/>
    <mergeCell ref="N2:O2"/>
    <mergeCell ref="N1:O1"/>
  </mergeCells>
  <pageMargins left="0.75" right="0.75" top="1" bottom="1" header="0" footer="0"/>
  <pageSetup paperSize="119" scale="66" orientation="portrait"/>
  <headerFooter alignWithMargins="0"/>
  <colBreaks count="1" manualBreakCount="1">
    <brk id="14" max="1048575" man="1"/>
  </colBreaks>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5"/>
  <sheetViews>
    <sheetView topLeftCell="A68" zoomScale="115" zoomScaleNormal="115" workbookViewId="0">
      <selection activeCell="C70" sqref="C70:P70"/>
    </sheetView>
  </sheetViews>
  <sheetFormatPr baseColWidth="10" defaultRowHeight="12.75" x14ac:dyDescent="0.2"/>
  <cols>
    <col min="1" max="1" width="0.7109375" style="118" customWidth="1"/>
    <col min="2" max="2" width="30" style="118" customWidth="1"/>
    <col min="3" max="3" width="16.85546875" style="118" customWidth="1"/>
    <col min="4" max="5" width="4.7109375" style="118" customWidth="1"/>
    <col min="6" max="6" width="8.7109375" style="118" customWidth="1"/>
    <col min="7" max="8" width="4.7109375" style="118" customWidth="1"/>
    <col min="9" max="9" width="8.7109375" style="118" customWidth="1"/>
    <col min="10" max="11" width="4.7109375" style="118" customWidth="1"/>
    <col min="12" max="12" width="8.7109375" style="118" customWidth="1"/>
    <col min="13" max="14" width="4.7109375" style="118" customWidth="1"/>
    <col min="15" max="15" width="8.7109375" style="118" customWidth="1"/>
    <col min="16" max="16" width="15.28515625" style="118" customWidth="1"/>
    <col min="17" max="18" width="11.7109375" style="118" customWidth="1"/>
    <col min="19" max="19" width="11.42578125" style="118" hidden="1" customWidth="1"/>
    <col min="20" max="16384" width="11.42578125" style="118"/>
  </cols>
  <sheetData>
    <row r="1" spans="1:19" ht="7.5" customHeight="1" thickBot="1" x14ac:dyDescent="0.25">
      <c r="A1" s="175"/>
      <c r="B1" s="175"/>
      <c r="C1" s="175"/>
      <c r="D1" s="175"/>
      <c r="E1" s="175"/>
      <c r="F1" s="175"/>
      <c r="G1" s="175"/>
      <c r="H1" s="175"/>
      <c r="I1" s="175"/>
      <c r="J1" s="175"/>
      <c r="K1" s="175"/>
      <c r="L1" s="175"/>
      <c r="M1" s="175"/>
      <c r="N1" s="175"/>
      <c r="O1" s="175"/>
      <c r="P1" s="175"/>
      <c r="Q1" s="175"/>
    </row>
    <row r="2" spans="1:19" ht="16.5" customHeight="1" x14ac:dyDescent="0.2">
      <c r="A2" s="175"/>
      <c r="B2" s="600"/>
      <c r="C2" s="603" t="s">
        <v>58</v>
      </c>
      <c r="D2" s="604"/>
      <c r="E2" s="604"/>
      <c r="F2" s="604"/>
      <c r="G2" s="604"/>
      <c r="H2" s="604"/>
      <c r="I2" s="604"/>
      <c r="J2" s="604"/>
      <c r="K2" s="604"/>
      <c r="L2" s="604"/>
      <c r="M2" s="605"/>
      <c r="N2" s="606" t="s">
        <v>137</v>
      </c>
      <c r="O2" s="607"/>
      <c r="P2" s="608"/>
      <c r="Q2" s="175"/>
      <c r="S2" s="118">
        <v>0.8</v>
      </c>
    </row>
    <row r="3" spans="1:19" ht="15.75" customHeight="1" x14ac:dyDescent="0.2">
      <c r="A3" s="175"/>
      <c r="B3" s="601"/>
      <c r="C3" s="609" t="s">
        <v>60</v>
      </c>
      <c r="D3" s="610"/>
      <c r="E3" s="610"/>
      <c r="F3" s="610"/>
      <c r="G3" s="610"/>
      <c r="H3" s="610"/>
      <c r="I3" s="610"/>
      <c r="J3" s="610"/>
      <c r="K3" s="610"/>
      <c r="L3" s="610"/>
      <c r="M3" s="611"/>
      <c r="N3" s="612" t="s">
        <v>173</v>
      </c>
      <c r="O3" s="613"/>
      <c r="P3" s="614"/>
      <c r="Q3" s="175"/>
      <c r="S3" s="118">
        <v>0.79998999999999998</v>
      </c>
    </row>
    <row r="4" spans="1:19" ht="15.75" customHeight="1" x14ac:dyDescent="0.2">
      <c r="A4" s="175"/>
      <c r="B4" s="601"/>
      <c r="C4" s="609" t="s">
        <v>61</v>
      </c>
      <c r="D4" s="610"/>
      <c r="E4" s="610"/>
      <c r="F4" s="610"/>
      <c r="G4" s="610"/>
      <c r="H4" s="610"/>
      <c r="I4" s="610"/>
      <c r="J4" s="610"/>
      <c r="K4" s="610"/>
      <c r="L4" s="610"/>
      <c r="M4" s="611"/>
      <c r="N4" s="612" t="s">
        <v>174</v>
      </c>
      <c r="O4" s="613"/>
      <c r="P4" s="614"/>
      <c r="Q4" s="175"/>
      <c r="S4" s="118">
        <v>0.6</v>
      </c>
    </row>
    <row r="5" spans="1:19" ht="16.5" customHeight="1" thickBot="1" x14ac:dyDescent="0.25">
      <c r="A5" s="175"/>
      <c r="B5" s="602"/>
      <c r="C5" s="615" t="s">
        <v>62</v>
      </c>
      <c r="D5" s="616"/>
      <c r="E5" s="616"/>
      <c r="F5" s="616"/>
      <c r="G5" s="616"/>
      <c r="H5" s="616"/>
      <c r="I5" s="616"/>
      <c r="J5" s="616"/>
      <c r="K5" s="616"/>
      <c r="L5" s="616"/>
      <c r="M5" s="617"/>
      <c r="N5" s="618" t="s">
        <v>242</v>
      </c>
      <c r="O5" s="619"/>
      <c r="P5" s="620"/>
      <c r="Q5" s="175"/>
      <c r="S5" s="118">
        <v>0.59989999999999999</v>
      </c>
    </row>
    <row r="6" spans="1:19" ht="6" customHeight="1" thickBot="1" x14ac:dyDescent="0.25">
      <c r="A6" s="175"/>
      <c r="B6" s="175"/>
      <c r="C6" s="175"/>
      <c r="D6" s="175"/>
      <c r="E6" s="175"/>
      <c r="F6" s="175"/>
      <c r="G6" s="175"/>
      <c r="H6" s="175"/>
      <c r="I6" s="175"/>
      <c r="J6" s="175"/>
      <c r="K6" s="175"/>
      <c r="L6" s="175"/>
      <c r="M6" s="175"/>
      <c r="N6" s="175"/>
      <c r="O6" s="175"/>
      <c r="P6" s="175"/>
      <c r="Q6" s="175"/>
    </row>
    <row r="7" spans="1:19" ht="12.75" customHeight="1" x14ac:dyDescent="0.2">
      <c r="A7" s="175"/>
      <c r="B7" s="587" t="s">
        <v>66</v>
      </c>
      <c r="C7" s="588"/>
      <c r="D7" s="588"/>
      <c r="E7" s="588"/>
      <c r="F7" s="588"/>
      <c r="G7" s="588"/>
      <c r="H7" s="588"/>
      <c r="I7" s="588"/>
      <c r="J7" s="588"/>
      <c r="K7" s="588"/>
      <c r="L7" s="588"/>
      <c r="M7" s="588"/>
      <c r="N7" s="588"/>
      <c r="O7" s="588"/>
      <c r="P7" s="589"/>
      <c r="Q7" s="175"/>
    </row>
    <row r="8" spans="1:19" ht="13.5" customHeight="1" thickBot="1" x14ac:dyDescent="0.25">
      <c r="A8" s="175"/>
      <c r="B8" s="590"/>
      <c r="C8" s="591"/>
      <c r="D8" s="591"/>
      <c r="E8" s="591"/>
      <c r="F8" s="591"/>
      <c r="G8" s="591"/>
      <c r="H8" s="591"/>
      <c r="I8" s="591"/>
      <c r="J8" s="591"/>
      <c r="K8" s="591"/>
      <c r="L8" s="591"/>
      <c r="M8" s="591"/>
      <c r="N8" s="591"/>
      <c r="O8" s="591"/>
      <c r="P8" s="592"/>
      <c r="Q8" s="175"/>
    </row>
    <row r="9" spans="1:19" ht="6.75" customHeight="1" thickBot="1" x14ac:dyDescent="0.25">
      <c r="A9" s="175"/>
      <c r="B9" s="593"/>
      <c r="C9" s="593"/>
      <c r="D9" s="593"/>
      <c r="E9" s="593"/>
      <c r="F9" s="593"/>
      <c r="G9" s="593"/>
      <c r="H9" s="593"/>
      <c r="I9" s="593"/>
      <c r="J9" s="593"/>
      <c r="K9" s="593"/>
      <c r="L9" s="593"/>
      <c r="M9" s="593"/>
      <c r="N9" s="593"/>
      <c r="O9" s="593"/>
      <c r="P9" s="593"/>
      <c r="Q9" s="175"/>
    </row>
    <row r="10" spans="1:19" ht="26.25" customHeight="1" thickBot="1" x14ac:dyDescent="0.25">
      <c r="A10" s="175"/>
      <c r="B10" s="50" t="s">
        <v>76</v>
      </c>
      <c r="C10" s="242">
        <v>2023</v>
      </c>
      <c r="D10" s="243"/>
      <c r="E10" s="243"/>
      <c r="F10" s="243"/>
      <c r="G10" s="243"/>
      <c r="H10" s="243"/>
      <c r="I10" s="244"/>
      <c r="J10" s="245" t="s">
        <v>1</v>
      </c>
      <c r="K10" s="246"/>
      <c r="L10" s="246"/>
      <c r="M10" s="246"/>
      <c r="N10" s="594" t="s">
        <v>176</v>
      </c>
      <c r="O10" s="595"/>
      <c r="P10" s="596"/>
      <c r="Q10" s="175"/>
    </row>
    <row r="11" spans="1:19" ht="4.5" customHeight="1" thickBot="1" x14ac:dyDescent="0.25">
      <c r="A11" s="175"/>
      <c r="B11" s="597"/>
      <c r="C11" s="598"/>
      <c r="D11" s="598"/>
      <c r="E11" s="598"/>
      <c r="F11" s="598"/>
      <c r="G11" s="598"/>
      <c r="H11" s="598"/>
      <c r="I11" s="598"/>
      <c r="J11" s="598"/>
      <c r="K11" s="598"/>
      <c r="L11" s="598"/>
      <c r="M11" s="598"/>
      <c r="N11" s="598"/>
      <c r="O11" s="598"/>
      <c r="P11" s="599"/>
      <c r="Q11" s="175"/>
    </row>
    <row r="12" spans="1:19" ht="13.5" thickBot="1" x14ac:dyDescent="0.25">
      <c r="A12" s="175"/>
      <c r="B12" s="51" t="s">
        <v>0</v>
      </c>
      <c r="C12" s="634" t="s">
        <v>56</v>
      </c>
      <c r="D12" s="634"/>
      <c r="E12" s="634"/>
      <c r="F12" s="634"/>
      <c r="G12" s="634"/>
      <c r="H12" s="634"/>
      <c r="I12" s="634"/>
      <c r="J12" s="634"/>
      <c r="K12" s="634"/>
      <c r="L12" s="634"/>
      <c r="M12" s="634"/>
      <c r="N12" s="634"/>
      <c r="O12" s="634"/>
      <c r="P12" s="635"/>
      <c r="Q12" s="175"/>
    </row>
    <row r="13" spans="1:19" ht="4.5" customHeight="1" thickBot="1" x14ac:dyDescent="0.25">
      <c r="A13" s="175"/>
      <c r="B13" s="445"/>
      <c r="C13" s="446"/>
      <c r="D13" s="446"/>
      <c r="E13" s="446"/>
      <c r="F13" s="446"/>
      <c r="G13" s="446"/>
      <c r="H13" s="446"/>
      <c r="I13" s="446"/>
      <c r="J13" s="446"/>
      <c r="K13" s="446"/>
      <c r="L13" s="446"/>
      <c r="M13" s="446"/>
      <c r="N13" s="446"/>
      <c r="O13" s="446"/>
      <c r="P13" s="447"/>
      <c r="Q13" s="175"/>
    </row>
    <row r="14" spans="1:19" ht="27" customHeight="1" thickBot="1" x14ac:dyDescent="0.25">
      <c r="A14" s="175"/>
      <c r="B14" s="51" t="s">
        <v>6</v>
      </c>
      <c r="C14" s="636" t="s">
        <v>254</v>
      </c>
      <c r="D14" s="637"/>
      <c r="E14" s="637"/>
      <c r="F14" s="637"/>
      <c r="G14" s="637"/>
      <c r="H14" s="637"/>
      <c r="I14" s="637"/>
      <c r="J14" s="637"/>
      <c r="K14" s="637"/>
      <c r="L14" s="637"/>
      <c r="M14" s="637"/>
      <c r="N14" s="637"/>
      <c r="O14" s="637"/>
      <c r="P14" s="638"/>
      <c r="Q14" s="175"/>
    </row>
    <row r="15" spans="1:19" ht="4.5" customHeight="1" thickBot="1" x14ac:dyDescent="0.25">
      <c r="A15" s="175"/>
      <c r="B15" s="274"/>
      <c r="C15" s="275"/>
      <c r="D15" s="275"/>
      <c r="E15" s="275"/>
      <c r="F15" s="275"/>
      <c r="G15" s="275"/>
      <c r="H15" s="275"/>
      <c r="I15" s="275"/>
      <c r="J15" s="275"/>
      <c r="K15" s="275"/>
      <c r="L15" s="275"/>
      <c r="M15" s="275"/>
      <c r="N15" s="275"/>
      <c r="O15" s="275"/>
      <c r="P15" s="276"/>
      <c r="Q15" s="175"/>
    </row>
    <row r="16" spans="1:19" ht="74.25" customHeight="1" thickBot="1" x14ac:dyDescent="0.25">
      <c r="A16" s="175"/>
      <c r="B16" s="51" t="s">
        <v>36</v>
      </c>
      <c r="C16" s="639" t="s">
        <v>255</v>
      </c>
      <c r="D16" s="640"/>
      <c r="E16" s="640"/>
      <c r="F16" s="640"/>
      <c r="G16" s="640"/>
      <c r="H16" s="640"/>
      <c r="I16" s="640"/>
      <c r="J16" s="640"/>
      <c r="K16" s="640"/>
      <c r="L16" s="640"/>
      <c r="M16" s="640"/>
      <c r="N16" s="640"/>
      <c r="O16" s="640"/>
      <c r="P16" s="641"/>
      <c r="Q16" s="175"/>
    </row>
    <row r="17" spans="1:17" ht="4.5" customHeight="1" thickBot="1" x14ac:dyDescent="0.25">
      <c r="A17" s="175"/>
      <c r="B17" s="274"/>
      <c r="C17" s="275"/>
      <c r="D17" s="275"/>
      <c r="E17" s="275"/>
      <c r="F17" s="275"/>
      <c r="G17" s="275"/>
      <c r="H17" s="275"/>
      <c r="I17" s="275"/>
      <c r="J17" s="275"/>
      <c r="K17" s="275"/>
      <c r="L17" s="275"/>
      <c r="M17" s="275"/>
      <c r="N17" s="275"/>
      <c r="O17" s="275"/>
      <c r="P17" s="276"/>
      <c r="Q17" s="175"/>
    </row>
    <row r="18" spans="1:17" ht="26.25" customHeight="1" thickBot="1" x14ac:dyDescent="0.25">
      <c r="A18" s="175"/>
      <c r="B18" s="51" t="s">
        <v>23</v>
      </c>
      <c r="C18" s="277" t="s">
        <v>252</v>
      </c>
      <c r="D18" s="278"/>
      <c r="E18" s="278"/>
      <c r="F18" s="278"/>
      <c r="G18" s="278"/>
      <c r="H18" s="278"/>
      <c r="I18" s="278"/>
      <c r="J18" s="278"/>
      <c r="K18" s="278"/>
      <c r="L18" s="278"/>
      <c r="M18" s="278"/>
      <c r="N18" s="278"/>
      <c r="O18" s="278"/>
      <c r="P18" s="279"/>
      <c r="Q18" s="175"/>
    </row>
    <row r="19" spans="1:17" ht="4.5" customHeight="1" thickBot="1" x14ac:dyDescent="0.25">
      <c r="A19" s="175"/>
      <c r="B19" s="621"/>
      <c r="C19" s="621"/>
      <c r="D19" s="621"/>
      <c r="E19" s="621"/>
      <c r="F19" s="621"/>
      <c r="G19" s="621"/>
      <c r="H19" s="621"/>
      <c r="I19" s="621"/>
      <c r="J19" s="621"/>
      <c r="K19" s="621"/>
      <c r="L19" s="621"/>
      <c r="M19" s="621"/>
      <c r="N19" s="621"/>
      <c r="O19" s="621"/>
      <c r="P19" s="621"/>
      <c r="Q19" s="175"/>
    </row>
    <row r="20" spans="1:17" ht="17.25" customHeight="1" thickBot="1" x14ac:dyDescent="0.25">
      <c r="A20" s="175"/>
      <c r="B20" s="622" t="s">
        <v>37</v>
      </c>
      <c r="C20" s="623"/>
      <c r="D20" s="623"/>
      <c r="E20" s="623"/>
      <c r="F20" s="623"/>
      <c r="G20" s="623"/>
      <c r="H20" s="623"/>
      <c r="I20" s="623"/>
      <c r="J20" s="623"/>
      <c r="K20" s="623"/>
      <c r="L20" s="623"/>
      <c r="M20" s="623"/>
      <c r="N20" s="623"/>
      <c r="O20" s="623"/>
      <c r="P20" s="624"/>
      <c r="Q20" s="175"/>
    </row>
    <row r="21" spans="1:17" ht="4.5" customHeight="1" thickBot="1" x14ac:dyDescent="0.25">
      <c r="A21" s="175"/>
      <c r="B21" s="625"/>
      <c r="C21" s="626"/>
      <c r="D21" s="626"/>
      <c r="E21" s="626"/>
      <c r="F21" s="626"/>
      <c r="G21" s="626"/>
      <c r="H21" s="626"/>
      <c r="I21" s="626"/>
      <c r="J21" s="626"/>
      <c r="K21" s="626"/>
      <c r="L21" s="626"/>
      <c r="M21" s="626"/>
      <c r="N21" s="626"/>
      <c r="O21" s="626"/>
      <c r="P21" s="627"/>
      <c r="Q21" s="175"/>
    </row>
    <row r="22" spans="1:17" ht="72" customHeight="1" thickBot="1" x14ac:dyDescent="0.25">
      <c r="A22" s="175"/>
      <c r="B22" s="51" t="s">
        <v>3</v>
      </c>
      <c r="C22" s="628" t="s">
        <v>256</v>
      </c>
      <c r="D22" s="629"/>
      <c r="E22" s="629"/>
      <c r="F22" s="629"/>
      <c r="G22" s="629"/>
      <c r="H22" s="629"/>
      <c r="I22" s="629"/>
      <c r="J22" s="629"/>
      <c r="K22" s="629"/>
      <c r="L22" s="629"/>
      <c r="M22" s="629"/>
      <c r="N22" s="629"/>
      <c r="O22" s="629"/>
      <c r="P22" s="630"/>
      <c r="Q22" s="175"/>
    </row>
    <row r="23" spans="1:17" ht="4.5" customHeight="1" thickBot="1" x14ac:dyDescent="0.25">
      <c r="A23" s="175"/>
      <c r="B23" s="293"/>
      <c r="C23" s="294"/>
      <c r="D23" s="294"/>
      <c r="E23" s="294"/>
      <c r="F23" s="294"/>
      <c r="G23" s="294"/>
      <c r="H23" s="294"/>
      <c r="I23" s="294"/>
      <c r="J23" s="294"/>
      <c r="K23" s="294"/>
      <c r="L23" s="294"/>
      <c r="M23" s="294"/>
      <c r="N23" s="294"/>
      <c r="O23" s="294"/>
      <c r="P23" s="295"/>
      <c r="Q23" s="175"/>
    </row>
    <row r="24" spans="1:17" ht="180.75" customHeight="1" thickBot="1" x14ac:dyDescent="0.25">
      <c r="A24" s="175"/>
      <c r="B24" s="51" t="s">
        <v>24</v>
      </c>
      <c r="C24" s="636" t="s">
        <v>257</v>
      </c>
      <c r="D24" s="643"/>
      <c r="E24" s="643"/>
      <c r="F24" s="643"/>
      <c r="G24" s="643"/>
      <c r="H24" s="643"/>
      <c r="I24" s="643"/>
      <c r="J24" s="643"/>
      <c r="K24" s="643"/>
      <c r="L24" s="643"/>
      <c r="M24" s="643"/>
      <c r="N24" s="643"/>
      <c r="O24" s="643"/>
      <c r="P24" s="644"/>
      <c r="Q24" s="175"/>
    </row>
    <row r="25" spans="1:17" ht="4.5" customHeight="1" thickBot="1" x14ac:dyDescent="0.25">
      <c r="A25" s="175"/>
      <c r="B25" s="293"/>
      <c r="C25" s="294"/>
      <c r="D25" s="294"/>
      <c r="E25" s="294"/>
      <c r="F25" s="294"/>
      <c r="G25" s="294"/>
      <c r="H25" s="294"/>
      <c r="I25" s="294"/>
      <c r="J25" s="294"/>
      <c r="K25" s="294"/>
      <c r="L25" s="294"/>
      <c r="M25" s="294"/>
      <c r="N25" s="294"/>
      <c r="O25" s="294"/>
      <c r="P25" s="295"/>
      <c r="Q25" s="175"/>
    </row>
    <row r="26" spans="1:17" ht="13.5" customHeight="1" thickBot="1" x14ac:dyDescent="0.25">
      <c r="A26" s="175"/>
      <c r="B26" s="53" t="s">
        <v>2</v>
      </c>
      <c r="C26" s="645">
        <v>0.8</v>
      </c>
      <c r="D26" s="646"/>
      <c r="E26" s="646"/>
      <c r="F26" s="646"/>
      <c r="G26" s="646"/>
      <c r="H26" s="646"/>
      <c r="I26" s="646"/>
      <c r="J26" s="646"/>
      <c r="K26" s="646"/>
      <c r="L26" s="646"/>
      <c r="M26" s="646"/>
      <c r="N26" s="646"/>
      <c r="O26" s="646"/>
      <c r="P26" s="647"/>
      <c r="Q26" s="175"/>
    </row>
    <row r="27" spans="1:17" ht="4.5" customHeight="1" thickBot="1" x14ac:dyDescent="0.25">
      <c r="A27" s="175"/>
      <c r="B27" s="648"/>
      <c r="C27" s="649"/>
      <c r="D27" s="649"/>
      <c r="E27" s="649"/>
      <c r="F27" s="649"/>
      <c r="G27" s="649"/>
      <c r="H27" s="649"/>
      <c r="I27" s="649"/>
      <c r="J27" s="649"/>
      <c r="K27" s="649"/>
      <c r="L27" s="649"/>
      <c r="M27" s="649"/>
      <c r="N27" s="649"/>
      <c r="O27" s="649"/>
      <c r="P27" s="650"/>
      <c r="Q27" s="175"/>
    </row>
    <row r="28" spans="1:17" ht="12.75" customHeight="1" thickBot="1" x14ac:dyDescent="0.25">
      <c r="A28" s="175"/>
      <c r="B28" s="53" t="s">
        <v>25</v>
      </c>
      <c r="C28" s="176" t="s">
        <v>26</v>
      </c>
      <c r="D28" s="651" t="s">
        <v>195</v>
      </c>
      <c r="E28" s="652"/>
      <c r="F28" s="652"/>
      <c r="G28" s="653"/>
      <c r="H28" s="654" t="s">
        <v>27</v>
      </c>
      <c r="I28" s="654"/>
      <c r="J28" s="654"/>
      <c r="K28" s="655" t="s">
        <v>196</v>
      </c>
      <c r="L28" s="652"/>
      <c r="M28" s="653"/>
      <c r="N28" s="656" t="s">
        <v>28</v>
      </c>
      <c r="O28" s="657"/>
      <c r="P28" s="177" t="s">
        <v>197</v>
      </c>
      <c r="Q28" s="175"/>
    </row>
    <row r="29" spans="1:17" ht="4.5" customHeight="1" thickBot="1" x14ac:dyDescent="0.25">
      <c r="A29" s="175"/>
      <c r="B29" s="658"/>
      <c r="C29" s="621"/>
      <c r="D29" s="621"/>
      <c r="E29" s="621"/>
      <c r="F29" s="621"/>
      <c r="G29" s="621"/>
      <c r="H29" s="621"/>
      <c r="I29" s="621"/>
      <c r="J29" s="621"/>
      <c r="K29" s="621"/>
      <c r="L29" s="621"/>
      <c r="M29" s="621"/>
      <c r="N29" s="621"/>
      <c r="O29" s="621"/>
      <c r="P29" s="659"/>
      <c r="Q29" s="175"/>
    </row>
    <row r="30" spans="1:17" ht="13.5" thickBot="1" x14ac:dyDescent="0.25">
      <c r="A30" s="175"/>
      <c r="B30" s="53" t="s">
        <v>7</v>
      </c>
      <c r="C30" s="631" t="s">
        <v>182</v>
      </c>
      <c r="D30" s="632"/>
      <c r="E30" s="632"/>
      <c r="F30" s="632"/>
      <c r="G30" s="632"/>
      <c r="H30" s="632"/>
      <c r="I30" s="632"/>
      <c r="J30" s="632"/>
      <c r="K30" s="632"/>
      <c r="L30" s="632"/>
      <c r="M30" s="632"/>
      <c r="N30" s="632"/>
      <c r="O30" s="632"/>
      <c r="P30" s="633"/>
      <c r="Q30" s="175"/>
    </row>
    <row r="31" spans="1:17" ht="4.5" customHeight="1" thickBot="1" x14ac:dyDescent="0.25">
      <c r="A31" s="175"/>
      <c r="B31" s="293"/>
      <c r="C31" s="294"/>
      <c r="D31" s="294"/>
      <c r="E31" s="294"/>
      <c r="F31" s="294"/>
      <c r="G31" s="294"/>
      <c r="H31" s="294"/>
      <c r="I31" s="294"/>
      <c r="J31" s="294"/>
      <c r="K31" s="294"/>
      <c r="L31" s="294"/>
      <c r="M31" s="294"/>
      <c r="N31" s="294"/>
      <c r="O31" s="294"/>
      <c r="P31" s="295"/>
      <c r="Q31" s="175"/>
    </row>
    <row r="32" spans="1:17" ht="13.5" thickBot="1" x14ac:dyDescent="0.25">
      <c r="A32" s="175"/>
      <c r="B32" s="53" t="s">
        <v>4</v>
      </c>
      <c r="C32" s="544" t="s">
        <v>72</v>
      </c>
      <c r="D32" s="545"/>
      <c r="E32" s="545"/>
      <c r="F32" s="545"/>
      <c r="G32" s="545"/>
      <c r="H32" s="545"/>
      <c r="I32" s="545"/>
      <c r="J32" s="545"/>
      <c r="K32" s="545"/>
      <c r="L32" s="545"/>
      <c r="M32" s="545"/>
      <c r="N32" s="545"/>
      <c r="O32" s="545"/>
      <c r="P32" s="546"/>
      <c r="Q32" s="175"/>
    </row>
    <row r="33" spans="1:17" ht="4.5" customHeight="1" thickBot="1" x14ac:dyDescent="0.25">
      <c r="A33" s="175"/>
      <c r="B33" s="293"/>
      <c r="C33" s="294"/>
      <c r="D33" s="294"/>
      <c r="E33" s="294"/>
      <c r="F33" s="294"/>
      <c r="G33" s="294"/>
      <c r="H33" s="294"/>
      <c r="I33" s="294"/>
      <c r="J33" s="294"/>
      <c r="K33" s="294"/>
      <c r="L33" s="294"/>
      <c r="M33" s="294"/>
      <c r="N33" s="294"/>
      <c r="O33" s="294"/>
      <c r="P33" s="295"/>
      <c r="Q33" s="175"/>
    </row>
    <row r="34" spans="1:17" ht="13.5" thickBot="1" x14ac:dyDescent="0.25">
      <c r="A34" s="175"/>
      <c r="B34" s="53" t="s">
        <v>35</v>
      </c>
      <c r="C34" s="642" t="s">
        <v>72</v>
      </c>
      <c r="D34" s="545"/>
      <c r="E34" s="545"/>
      <c r="F34" s="545"/>
      <c r="G34" s="545"/>
      <c r="H34" s="545"/>
      <c r="I34" s="545"/>
      <c r="J34" s="545"/>
      <c r="K34" s="545"/>
      <c r="L34" s="545"/>
      <c r="M34" s="545"/>
      <c r="N34" s="545"/>
      <c r="O34" s="545"/>
      <c r="P34" s="546"/>
      <c r="Q34" s="175"/>
    </row>
    <row r="35" spans="1:17" ht="4.5" customHeight="1" thickBot="1" x14ac:dyDescent="0.25">
      <c r="A35" s="175"/>
      <c r="B35" s="301"/>
      <c r="C35" s="302"/>
      <c r="D35" s="302"/>
      <c r="E35" s="302"/>
      <c r="F35" s="302"/>
      <c r="G35" s="302"/>
      <c r="H35" s="302"/>
      <c r="I35" s="302"/>
      <c r="J35" s="302"/>
      <c r="K35" s="302"/>
      <c r="L35" s="302"/>
      <c r="M35" s="302"/>
      <c r="N35" s="302"/>
      <c r="O35" s="302"/>
      <c r="P35" s="303"/>
      <c r="Q35" s="175"/>
    </row>
    <row r="36" spans="1:17" ht="16.5" customHeight="1" thickBot="1" x14ac:dyDescent="0.25">
      <c r="A36" s="175"/>
      <c r="B36" s="53" t="s">
        <v>65</v>
      </c>
      <c r="C36" s="483" t="s">
        <v>71</v>
      </c>
      <c r="D36" s="481"/>
      <c r="E36" s="481"/>
      <c r="F36" s="481"/>
      <c r="G36" s="481"/>
      <c r="H36" s="481"/>
      <c r="I36" s="481"/>
      <c r="J36" s="481"/>
      <c r="K36" s="481"/>
      <c r="L36" s="481"/>
      <c r="M36" s="481"/>
      <c r="N36" s="481"/>
      <c r="O36" s="481"/>
      <c r="P36" s="482"/>
      <c r="Q36" s="175"/>
    </row>
    <row r="37" spans="1:17" ht="4.5" customHeight="1" thickBot="1" x14ac:dyDescent="0.25">
      <c r="A37" s="175"/>
      <c r="B37" s="156"/>
      <c r="C37" s="156"/>
      <c r="D37" s="156"/>
      <c r="E37" s="156"/>
      <c r="F37" s="156"/>
      <c r="G37" s="156"/>
      <c r="H37" s="156"/>
      <c r="I37" s="156"/>
      <c r="J37" s="156"/>
      <c r="K37" s="156"/>
      <c r="L37" s="156"/>
      <c r="M37" s="156"/>
      <c r="N37" s="156"/>
      <c r="O37" s="156"/>
      <c r="P37" s="156"/>
      <c r="Q37" s="175"/>
    </row>
    <row r="38" spans="1:17" ht="13.5" thickBot="1" x14ac:dyDescent="0.25">
      <c r="A38" s="175"/>
      <c r="B38" s="660" t="s">
        <v>29</v>
      </c>
      <c r="C38" s="661"/>
      <c r="D38" s="661"/>
      <c r="E38" s="661"/>
      <c r="F38" s="661"/>
      <c r="G38" s="661"/>
      <c r="H38" s="661"/>
      <c r="I38" s="661"/>
      <c r="J38" s="661"/>
      <c r="K38" s="661"/>
      <c r="L38" s="661"/>
      <c r="M38" s="661"/>
      <c r="N38" s="661"/>
      <c r="O38" s="662"/>
      <c r="P38" s="663"/>
      <c r="Q38" s="175"/>
    </row>
    <row r="39" spans="1:17" x14ac:dyDescent="0.2">
      <c r="A39" s="175"/>
      <c r="B39" s="178" t="s">
        <v>34</v>
      </c>
      <c r="C39" s="660" t="s">
        <v>30</v>
      </c>
      <c r="D39" s="661"/>
      <c r="E39" s="661"/>
      <c r="F39" s="661"/>
      <c r="G39" s="663"/>
      <c r="H39" s="660" t="s">
        <v>7</v>
      </c>
      <c r="I39" s="661"/>
      <c r="J39" s="661"/>
      <c r="K39" s="661"/>
      <c r="L39" s="663"/>
      <c r="M39" s="660" t="s">
        <v>31</v>
      </c>
      <c r="N39" s="661"/>
      <c r="O39" s="662"/>
      <c r="P39" s="663"/>
      <c r="Q39" s="175"/>
    </row>
    <row r="40" spans="1:17" ht="62.25" customHeight="1" x14ac:dyDescent="0.2">
      <c r="A40" s="175"/>
      <c r="B40" s="179" t="s">
        <v>198</v>
      </c>
      <c r="C40" s="670" t="s">
        <v>199</v>
      </c>
      <c r="D40" s="670"/>
      <c r="E40" s="670"/>
      <c r="F40" s="670"/>
      <c r="G40" s="670"/>
      <c r="H40" s="671" t="s">
        <v>183</v>
      </c>
      <c r="I40" s="671"/>
      <c r="J40" s="671"/>
      <c r="K40" s="671"/>
      <c r="L40" s="671"/>
      <c r="M40" s="671" t="s">
        <v>188</v>
      </c>
      <c r="N40" s="671"/>
      <c r="O40" s="671"/>
      <c r="P40" s="671"/>
      <c r="Q40" s="175"/>
    </row>
    <row r="41" spans="1:17" ht="54" customHeight="1" x14ac:dyDescent="0.2">
      <c r="A41" s="175"/>
      <c r="B41" s="179" t="s">
        <v>204</v>
      </c>
      <c r="C41" s="670" t="s">
        <v>202</v>
      </c>
      <c r="D41" s="670"/>
      <c r="E41" s="670"/>
      <c r="F41" s="670"/>
      <c r="G41" s="670"/>
      <c r="H41" s="671" t="s">
        <v>183</v>
      </c>
      <c r="I41" s="671"/>
      <c r="J41" s="671"/>
      <c r="K41" s="671"/>
      <c r="L41" s="671"/>
      <c r="M41" s="671" t="s">
        <v>203</v>
      </c>
      <c r="N41" s="671"/>
      <c r="O41" s="671"/>
      <c r="P41" s="671"/>
      <c r="Q41" s="175"/>
    </row>
    <row r="42" spans="1:17" ht="4.5" customHeight="1" thickBot="1" x14ac:dyDescent="0.25">
      <c r="A42" s="175"/>
      <c r="B42" s="180"/>
      <c r="C42" s="180"/>
      <c r="D42" s="180"/>
      <c r="E42" s="180"/>
      <c r="F42" s="180"/>
      <c r="G42" s="180"/>
      <c r="H42" s="180"/>
      <c r="I42" s="180"/>
      <c r="J42" s="180"/>
      <c r="K42" s="180"/>
      <c r="L42" s="180"/>
      <c r="M42" s="180"/>
      <c r="N42" s="180"/>
      <c r="O42" s="180"/>
      <c r="P42" s="180"/>
      <c r="Q42" s="175"/>
    </row>
    <row r="43" spans="1:17" ht="13.5" customHeight="1" thickBot="1" x14ac:dyDescent="0.25">
      <c r="A43" s="181"/>
      <c r="B43" s="622" t="s">
        <v>8</v>
      </c>
      <c r="C43" s="623"/>
      <c r="D43" s="623"/>
      <c r="E43" s="623"/>
      <c r="F43" s="623"/>
      <c r="G43" s="623"/>
      <c r="H43" s="623"/>
      <c r="I43" s="623"/>
      <c r="J43" s="623"/>
      <c r="K43" s="623"/>
      <c r="L43" s="623"/>
      <c r="M43" s="623"/>
      <c r="N43" s="623"/>
      <c r="O43" s="623"/>
      <c r="P43" s="624"/>
      <c r="Q43" s="181"/>
    </row>
    <row r="44" spans="1:17" ht="4.5" customHeight="1" thickBot="1" x14ac:dyDescent="0.25">
      <c r="A44" s="181"/>
      <c r="B44" s="155"/>
      <c r="C44" s="156"/>
      <c r="D44" s="156"/>
      <c r="E44" s="156"/>
      <c r="F44" s="156"/>
      <c r="G44" s="156"/>
      <c r="H44" s="156"/>
      <c r="I44" s="156"/>
      <c r="J44" s="156"/>
      <c r="K44" s="156"/>
      <c r="L44" s="156"/>
      <c r="M44" s="156"/>
      <c r="N44" s="156"/>
      <c r="O44" s="156"/>
      <c r="P44" s="157"/>
      <c r="Q44" s="181"/>
    </row>
    <row r="45" spans="1:17" ht="15" customHeight="1" x14ac:dyDescent="0.2">
      <c r="A45" s="181"/>
      <c r="B45" s="339" t="s">
        <v>32</v>
      </c>
      <c r="C45" s="182" t="s">
        <v>9</v>
      </c>
      <c r="D45" s="183" t="s">
        <v>11</v>
      </c>
      <c r="E45" s="183" t="s">
        <v>12</v>
      </c>
      <c r="F45" s="183" t="s">
        <v>13</v>
      </c>
      <c r="G45" s="183" t="s">
        <v>14</v>
      </c>
      <c r="H45" s="183" t="s">
        <v>15</v>
      </c>
      <c r="I45" s="183" t="s">
        <v>16</v>
      </c>
      <c r="J45" s="183" t="s">
        <v>17</v>
      </c>
      <c r="K45" s="183" t="s">
        <v>18</v>
      </c>
      <c r="L45" s="183" t="s">
        <v>19</v>
      </c>
      <c r="M45" s="183" t="s">
        <v>20</v>
      </c>
      <c r="N45" s="183" t="s">
        <v>21</v>
      </c>
      <c r="O45" s="184" t="s">
        <v>22</v>
      </c>
      <c r="P45" s="185" t="s">
        <v>10</v>
      </c>
      <c r="Q45" s="181"/>
    </row>
    <row r="46" spans="1:17" ht="15" customHeight="1" x14ac:dyDescent="0.2">
      <c r="A46" s="181"/>
      <c r="B46" s="674"/>
      <c r="C46" s="186" t="s">
        <v>200</v>
      </c>
      <c r="D46" s="187"/>
      <c r="E46" s="187"/>
      <c r="F46" s="188">
        <f>+C26</f>
        <v>0.8</v>
      </c>
      <c r="G46" s="187"/>
      <c r="H46" s="187"/>
      <c r="I46" s="188">
        <f>+C26</f>
        <v>0.8</v>
      </c>
      <c r="J46" s="187"/>
      <c r="K46" s="187"/>
      <c r="L46" s="188">
        <f>+C26</f>
        <v>0.8</v>
      </c>
      <c r="M46" s="187"/>
      <c r="N46" s="187"/>
      <c r="O46" s="189">
        <f>+C26</f>
        <v>0.8</v>
      </c>
      <c r="P46" s="190">
        <f>+C26</f>
        <v>0.8</v>
      </c>
      <c r="Q46" s="181"/>
    </row>
    <row r="47" spans="1:17" ht="15" customHeight="1" thickBot="1" x14ac:dyDescent="0.25">
      <c r="A47" s="181"/>
      <c r="B47" s="340"/>
      <c r="C47" s="191" t="s">
        <v>10</v>
      </c>
      <c r="D47" s="192"/>
      <c r="E47" s="192"/>
      <c r="F47" s="163">
        <f>RegistroSoborno!D10</f>
        <v>1</v>
      </c>
      <c r="G47" s="192"/>
      <c r="H47" s="192"/>
      <c r="I47" s="163">
        <f>RegistroSoborno!F10</f>
        <v>1</v>
      </c>
      <c r="J47" s="192"/>
      <c r="K47" s="192"/>
      <c r="L47" s="163">
        <f>RegistroSoborno!H10</f>
        <v>1</v>
      </c>
      <c r="M47" s="192"/>
      <c r="N47" s="192"/>
      <c r="O47" s="163">
        <f>RegistroSoborno!J10</f>
        <v>1</v>
      </c>
      <c r="P47" s="163">
        <f>RegistroSoborno!L10</f>
        <v>1</v>
      </c>
      <c r="Q47" s="181"/>
    </row>
    <row r="48" spans="1:17" ht="4.5" customHeight="1" thickBot="1" x14ac:dyDescent="0.25">
      <c r="A48" s="181"/>
      <c r="B48" s="193">
        <v>0.9</v>
      </c>
      <c r="C48" s="194"/>
      <c r="D48" s="194"/>
      <c r="E48" s="195">
        <v>0.95</v>
      </c>
      <c r="F48" s="194"/>
      <c r="G48" s="195">
        <v>0.95</v>
      </c>
      <c r="H48" s="194"/>
      <c r="I48" s="195">
        <v>0.95</v>
      </c>
      <c r="J48" s="194"/>
      <c r="K48" s="195">
        <v>0.95</v>
      </c>
      <c r="L48" s="194"/>
      <c r="M48" s="195">
        <v>0.95</v>
      </c>
      <c r="N48" s="194"/>
      <c r="O48" s="195">
        <v>0.95</v>
      </c>
      <c r="P48" s="195">
        <v>0.95</v>
      </c>
      <c r="Q48" s="181"/>
    </row>
    <row r="49" spans="1:17" ht="13.5" thickBot="1" x14ac:dyDescent="0.25">
      <c r="A49" s="181"/>
      <c r="B49" s="622" t="s">
        <v>33</v>
      </c>
      <c r="C49" s="623"/>
      <c r="D49" s="623"/>
      <c r="E49" s="623"/>
      <c r="F49" s="623"/>
      <c r="G49" s="623"/>
      <c r="H49" s="623"/>
      <c r="I49" s="623"/>
      <c r="J49" s="623"/>
      <c r="K49" s="623"/>
      <c r="L49" s="623"/>
      <c r="M49" s="623"/>
      <c r="N49" s="623"/>
      <c r="O49" s="623"/>
      <c r="P49" s="624"/>
      <c r="Q49" s="181"/>
    </row>
    <row r="50" spans="1:17" ht="12.75" customHeight="1" x14ac:dyDescent="0.2">
      <c r="A50" s="181"/>
      <c r="B50" s="675"/>
      <c r="C50" s="676"/>
      <c r="D50" s="676"/>
      <c r="E50" s="676"/>
      <c r="F50" s="676"/>
      <c r="G50" s="676"/>
      <c r="H50" s="676"/>
      <c r="I50" s="676"/>
      <c r="J50" s="676"/>
      <c r="K50" s="676"/>
      <c r="L50" s="676"/>
      <c r="M50" s="676"/>
      <c r="N50" s="676"/>
      <c r="O50" s="676"/>
      <c r="P50" s="677"/>
      <c r="Q50" s="181"/>
    </row>
    <row r="51" spans="1:17" ht="12.75" customHeight="1" x14ac:dyDescent="0.2">
      <c r="A51" s="181"/>
      <c r="B51" s="678"/>
      <c r="C51" s="679"/>
      <c r="D51" s="679"/>
      <c r="E51" s="679"/>
      <c r="F51" s="679"/>
      <c r="G51" s="679"/>
      <c r="H51" s="679"/>
      <c r="I51" s="679"/>
      <c r="J51" s="679"/>
      <c r="K51" s="679"/>
      <c r="L51" s="679"/>
      <c r="M51" s="679"/>
      <c r="N51" s="679"/>
      <c r="O51" s="679"/>
      <c r="P51" s="680"/>
      <c r="Q51" s="181"/>
    </row>
    <row r="52" spans="1:17" ht="12.75" customHeight="1" x14ac:dyDescent="0.2">
      <c r="A52" s="181"/>
      <c r="B52" s="678"/>
      <c r="C52" s="679"/>
      <c r="D52" s="679"/>
      <c r="E52" s="679"/>
      <c r="F52" s="679"/>
      <c r="G52" s="679"/>
      <c r="H52" s="679"/>
      <c r="I52" s="679"/>
      <c r="J52" s="679"/>
      <c r="K52" s="679"/>
      <c r="L52" s="679"/>
      <c r="M52" s="679"/>
      <c r="N52" s="679"/>
      <c r="O52" s="679"/>
      <c r="P52" s="680"/>
      <c r="Q52" s="181"/>
    </row>
    <row r="53" spans="1:17" ht="12.75" customHeight="1" x14ac:dyDescent="0.2">
      <c r="A53" s="181"/>
      <c r="B53" s="678"/>
      <c r="C53" s="679"/>
      <c r="D53" s="679"/>
      <c r="E53" s="679"/>
      <c r="F53" s="679"/>
      <c r="G53" s="679"/>
      <c r="H53" s="679"/>
      <c r="I53" s="679"/>
      <c r="J53" s="679"/>
      <c r="K53" s="679"/>
      <c r="L53" s="679"/>
      <c r="M53" s="679"/>
      <c r="N53" s="679"/>
      <c r="O53" s="679"/>
      <c r="P53" s="680"/>
      <c r="Q53" s="181"/>
    </row>
    <row r="54" spans="1:17" ht="12.75" customHeight="1" x14ac:dyDescent="0.2">
      <c r="A54" s="181"/>
      <c r="B54" s="678"/>
      <c r="C54" s="679"/>
      <c r="D54" s="679"/>
      <c r="E54" s="679"/>
      <c r="F54" s="679"/>
      <c r="G54" s="679"/>
      <c r="H54" s="679"/>
      <c r="I54" s="679"/>
      <c r="J54" s="679"/>
      <c r="K54" s="679"/>
      <c r="L54" s="679"/>
      <c r="M54" s="679"/>
      <c r="N54" s="679"/>
      <c r="O54" s="679"/>
      <c r="P54" s="680"/>
      <c r="Q54" s="181"/>
    </row>
    <row r="55" spans="1:17" ht="12.75" customHeight="1" x14ac:dyDescent="0.2">
      <c r="A55" s="181"/>
      <c r="B55" s="678"/>
      <c r="C55" s="679"/>
      <c r="D55" s="679"/>
      <c r="E55" s="679"/>
      <c r="F55" s="679"/>
      <c r="G55" s="679"/>
      <c r="H55" s="679"/>
      <c r="I55" s="679"/>
      <c r="J55" s="679"/>
      <c r="K55" s="679"/>
      <c r="L55" s="679"/>
      <c r="M55" s="679"/>
      <c r="N55" s="679"/>
      <c r="O55" s="679"/>
      <c r="P55" s="680"/>
      <c r="Q55" s="181"/>
    </row>
    <row r="56" spans="1:17" ht="12.75" customHeight="1" x14ac:dyDescent="0.2">
      <c r="A56" s="181"/>
      <c r="B56" s="678"/>
      <c r="C56" s="679"/>
      <c r="D56" s="679"/>
      <c r="E56" s="679"/>
      <c r="F56" s="679"/>
      <c r="G56" s="679"/>
      <c r="H56" s="679"/>
      <c r="I56" s="679"/>
      <c r="J56" s="679"/>
      <c r="K56" s="679"/>
      <c r="L56" s="679"/>
      <c r="M56" s="679"/>
      <c r="N56" s="679"/>
      <c r="O56" s="679"/>
      <c r="P56" s="680"/>
      <c r="Q56" s="181"/>
    </row>
    <row r="57" spans="1:17" ht="12.75" customHeight="1" x14ac:dyDescent="0.2">
      <c r="A57" s="181"/>
      <c r="B57" s="678"/>
      <c r="C57" s="679"/>
      <c r="D57" s="679"/>
      <c r="E57" s="679"/>
      <c r="F57" s="679"/>
      <c r="G57" s="679"/>
      <c r="H57" s="679"/>
      <c r="I57" s="679"/>
      <c r="J57" s="679"/>
      <c r="K57" s="679"/>
      <c r="L57" s="679"/>
      <c r="M57" s="679"/>
      <c r="N57" s="679"/>
      <c r="O57" s="679"/>
      <c r="P57" s="680"/>
      <c r="Q57" s="181"/>
    </row>
    <row r="58" spans="1:17" ht="12.75" customHeight="1" x14ac:dyDescent="0.2">
      <c r="A58" s="181"/>
      <c r="B58" s="678"/>
      <c r="C58" s="679"/>
      <c r="D58" s="679"/>
      <c r="E58" s="679"/>
      <c r="F58" s="679"/>
      <c r="G58" s="679"/>
      <c r="H58" s="679"/>
      <c r="I58" s="679"/>
      <c r="J58" s="679"/>
      <c r="K58" s="679"/>
      <c r="L58" s="679"/>
      <c r="M58" s="679"/>
      <c r="N58" s="679"/>
      <c r="O58" s="679"/>
      <c r="P58" s="680"/>
      <c r="Q58" s="181"/>
    </row>
    <row r="59" spans="1:17" ht="12.75" customHeight="1" x14ac:dyDescent="0.2">
      <c r="A59" s="181"/>
      <c r="B59" s="678"/>
      <c r="C59" s="679"/>
      <c r="D59" s="679"/>
      <c r="E59" s="679"/>
      <c r="F59" s="679"/>
      <c r="G59" s="679"/>
      <c r="H59" s="679"/>
      <c r="I59" s="679"/>
      <c r="J59" s="679"/>
      <c r="K59" s="679"/>
      <c r="L59" s="679"/>
      <c r="M59" s="679"/>
      <c r="N59" s="679"/>
      <c r="O59" s="679"/>
      <c r="P59" s="680"/>
      <c r="Q59" s="181"/>
    </row>
    <row r="60" spans="1:17" ht="12.75" customHeight="1" x14ac:dyDescent="0.2">
      <c r="A60" s="181"/>
      <c r="B60" s="678"/>
      <c r="C60" s="679"/>
      <c r="D60" s="679"/>
      <c r="E60" s="679"/>
      <c r="F60" s="679"/>
      <c r="G60" s="679"/>
      <c r="H60" s="679"/>
      <c r="I60" s="679"/>
      <c r="J60" s="679"/>
      <c r="K60" s="679"/>
      <c r="L60" s="679"/>
      <c r="M60" s="679"/>
      <c r="N60" s="679"/>
      <c r="O60" s="679"/>
      <c r="P60" s="680"/>
      <c r="Q60" s="181"/>
    </row>
    <row r="61" spans="1:17" ht="12.75" customHeight="1" x14ac:dyDescent="0.2">
      <c r="A61" s="181"/>
      <c r="B61" s="678"/>
      <c r="C61" s="679"/>
      <c r="D61" s="679"/>
      <c r="E61" s="679"/>
      <c r="F61" s="679"/>
      <c r="G61" s="679"/>
      <c r="H61" s="679"/>
      <c r="I61" s="679"/>
      <c r="J61" s="679"/>
      <c r="K61" s="679"/>
      <c r="L61" s="679"/>
      <c r="M61" s="679"/>
      <c r="N61" s="679"/>
      <c r="O61" s="679"/>
      <c r="P61" s="680"/>
      <c r="Q61" s="181"/>
    </row>
    <row r="62" spans="1:17" ht="12.75" customHeight="1" x14ac:dyDescent="0.2">
      <c r="A62" s="181"/>
      <c r="B62" s="678"/>
      <c r="C62" s="679"/>
      <c r="D62" s="679"/>
      <c r="E62" s="679"/>
      <c r="F62" s="679"/>
      <c r="G62" s="679"/>
      <c r="H62" s="679"/>
      <c r="I62" s="679"/>
      <c r="J62" s="679"/>
      <c r="K62" s="679"/>
      <c r="L62" s="679"/>
      <c r="M62" s="679"/>
      <c r="N62" s="679"/>
      <c r="O62" s="679"/>
      <c r="P62" s="680"/>
      <c r="Q62" s="181"/>
    </row>
    <row r="63" spans="1:17" ht="12.75" customHeight="1" x14ac:dyDescent="0.2">
      <c r="A63" s="181"/>
      <c r="B63" s="678"/>
      <c r="C63" s="679"/>
      <c r="D63" s="679"/>
      <c r="E63" s="679"/>
      <c r="F63" s="679"/>
      <c r="G63" s="679"/>
      <c r="H63" s="679"/>
      <c r="I63" s="679"/>
      <c r="J63" s="679"/>
      <c r="K63" s="679"/>
      <c r="L63" s="679"/>
      <c r="M63" s="679"/>
      <c r="N63" s="679"/>
      <c r="O63" s="679"/>
      <c r="P63" s="680"/>
      <c r="Q63" s="181"/>
    </row>
    <row r="64" spans="1:17" ht="12.75" customHeight="1" x14ac:dyDescent="0.2">
      <c r="A64" s="181"/>
      <c r="B64" s="678"/>
      <c r="C64" s="679"/>
      <c r="D64" s="679"/>
      <c r="E64" s="679"/>
      <c r="F64" s="679"/>
      <c r="G64" s="679"/>
      <c r="H64" s="679"/>
      <c r="I64" s="679"/>
      <c r="J64" s="679"/>
      <c r="K64" s="679"/>
      <c r="L64" s="679"/>
      <c r="M64" s="679"/>
      <c r="N64" s="679"/>
      <c r="O64" s="679"/>
      <c r="P64" s="680"/>
      <c r="Q64" s="181"/>
    </row>
    <row r="65" spans="1:17" ht="13.5" customHeight="1" thickBot="1" x14ac:dyDescent="0.25">
      <c r="A65" s="181"/>
      <c r="B65" s="681"/>
      <c r="C65" s="682"/>
      <c r="D65" s="682"/>
      <c r="E65" s="682"/>
      <c r="F65" s="682"/>
      <c r="G65" s="682"/>
      <c r="H65" s="682"/>
      <c r="I65" s="682"/>
      <c r="J65" s="682"/>
      <c r="K65" s="682"/>
      <c r="L65" s="682"/>
      <c r="M65" s="682"/>
      <c r="N65" s="682"/>
      <c r="O65" s="682"/>
      <c r="P65" s="683"/>
      <c r="Q65" s="181"/>
    </row>
    <row r="66" spans="1:17" s="119" customFormat="1" ht="4.5" customHeight="1" thickBot="1" x14ac:dyDescent="0.25">
      <c r="A66" s="684"/>
      <c r="B66" s="684"/>
      <c r="C66" s="684"/>
      <c r="D66" s="684"/>
      <c r="E66" s="684"/>
      <c r="F66" s="684"/>
      <c r="G66" s="684"/>
      <c r="H66" s="684"/>
      <c r="I66" s="684"/>
      <c r="J66" s="684"/>
      <c r="K66" s="684"/>
      <c r="L66" s="684"/>
      <c r="M66" s="684"/>
      <c r="N66" s="684"/>
      <c r="O66" s="684"/>
      <c r="P66" s="684"/>
      <c r="Q66" s="684"/>
    </row>
    <row r="67" spans="1:17" s="119" customFormat="1" ht="20.100000000000001" customHeight="1" x14ac:dyDescent="0.2">
      <c r="A67" s="181"/>
      <c r="B67" s="339" t="s">
        <v>5</v>
      </c>
      <c r="C67" s="664" t="s">
        <v>184</v>
      </c>
      <c r="D67" s="665"/>
      <c r="E67" s="665"/>
      <c r="F67" s="665"/>
      <c r="G67" s="665"/>
      <c r="H67" s="665"/>
      <c r="I67" s="665"/>
      <c r="J67" s="665"/>
      <c r="K67" s="665"/>
      <c r="L67" s="665"/>
      <c r="M67" s="665"/>
      <c r="N67" s="665"/>
      <c r="O67" s="665"/>
      <c r="P67" s="666"/>
      <c r="Q67" s="196"/>
    </row>
    <row r="68" spans="1:17" s="119" customFormat="1" ht="116.25" customHeight="1" thickBot="1" x14ac:dyDescent="0.25">
      <c r="A68" s="181"/>
      <c r="B68" s="674"/>
      <c r="C68" s="685" t="s">
        <v>269</v>
      </c>
      <c r="D68" s="686"/>
      <c r="E68" s="686"/>
      <c r="F68" s="686"/>
      <c r="G68" s="686"/>
      <c r="H68" s="686"/>
      <c r="I68" s="686"/>
      <c r="J68" s="686"/>
      <c r="K68" s="686"/>
      <c r="L68" s="686"/>
      <c r="M68" s="686"/>
      <c r="N68" s="686"/>
      <c r="O68" s="686"/>
      <c r="P68" s="687"/>
      <c r="Q68" s="196"/>
    </row>
    <row r="69" spans="1:17" s="119" customFormat="1" ht="20.100000000000001" customHeight="1" thickBot="1" x14ac:dyDescent="0.25">
      <c r="A69" s="181"/>
      <c r="B69" s="674"/>
      <c r="C69" s="664" t="s">
        <v>194</v>
      </c>
      <c r="D69" s="665"/>
      <c r="E69" s="665"/>
      <c r="F69" s="665"/>
      <c r="G69" s="665"/>
      <c r="H69" s="665"/>
      <c r="I69" s="665"/>
      <c r="J69" s="665"/>
      <c r="K69" s="665"/>
      <c r="L69" s="665"/>
      <c r="M69" s="665"/>
      <c r="N69" s="665"/>
      <c r="O69" s="665"/>
      <c r="P69" s="666"/>
      <c r="Q69" s="196"/>
    </row>
    <row r="70" spans="1:17" s="119" customFormat="1" ht="118.5" customHeight="1" thickBot="1" x14ac:dyDescent="0.25">
      <c r="A70" s="181"/>
      <c r="B70" s="340"/>
      <c r="C70" s="667" t="s">
        <v>303</v>
      </c>
      <c r="D70" s="668"/>
      <c r="E70" s="668"/>
      <c r="F70" s="668"/>
      <c r="G70" s="668"/>
      <c r="H70" s="668"/>
      <c r="I70" s="668"/>
      <c r="J70" s="668"/>
      <c r="K70" s="668"/>
      <c r="L70" s="668"/>
      <c r="M70" s="668"/>
      <c r="N70" s="668"/>
      <c r="O70" s="668"/>
      <c r="P70" s="669"/>
      <c r="Q70" s="196"/>
    </row>
    <row r="71" spans="1:17" ht="41.25" customHeight="1" thickBot="1" x14ac:dyDescent="0.25">
      <c r="A71" s="181"/>
      <c r="B71" s="197" t="s">
        <v>64</v>
      </c>
      <c r="C71" s="332" t="s">
        <v>189</v>
      </c>
      <c r="D71" s="297"/>
      <c r="E71" s="297"/>
      <c r="F71" s="297"/>
      <c r="G71" s="297"/>
      <c r="H71" s="297"/>
      <c r="I71" s="297"/>
      <c r="J71" s="297"/>
      <c r="K71" s="297"/>
      <c r="L71" s="297"/>
      <c r="M71" s="297"/>
      <c r="N71" s="297"/>
      <c r="O71" s="297"/>
      <c r="P71" s="298"/>
      <c r="Q71" s="181"/>
    </row>
    <row r="72" spans="1:17" ht="27.75" customHeight="1" thickBot="1" x14ac:dyDescent="0.25">
      <c r="A72" s="181"/>
      <c r="B72" s="197" t="s">
        <v>77</v>
      </c>
      <c r="C72" s="672"/>
      <c r="D72" s="672"/>
      <c r="E72" s="672"/>
      <c r="F72" s="672"/>
      <c r="G72" s="672"/>
      <c r="H72" s="672"/>
      <c r="I72" s="672"/>
      <c r="J72" s="672"/>
      <c r="K72" s="672"/>
      <c r="L72" s="672"/>
      <c r="M72" s="672"/>
      <c r="N72" s="672"/>
      <c r="O72" s="672"/>
      <c r="P72" s="673"/>
      <c r="Q72" s="181"/>
    </row>
    <row r="73" spans="1:17" ht="27.75" customHeight="1" x14ac:dyDescent="0.2"/>
    <row r="74" spans="1:17" ht="27.75" customHeight="1" x14ac:dyDescent="0.2"/>
    <row r="75" spans="1:17" ht="27.75" customHeight="1" x14ac:dyDescent="0.2"/>
    <row r="76" spans="1:17" ht="27.75" customHeight="1" x14ac:dyDescent="0.2"/>
    <row r="77" spans="1:17" ht="27.75" customHeight="1" x14ac:dyDescent="0.2"/>
    <row r="78" spans="1:17" ht="27.75" customHeight="1" x14ac:dyDescent="0.2"/>
    <row r="79" spans="1:17" ht="27.75" customHeight="1" x14ac:dyDescent="0.2"/>
    <row r="80" spans="1:17" s="120" customFormat="1" ht="27.75" customHeight="1" x14ac:dyDescent="0.2"/>
    <row r="81" s="120" customFormat="1" ht="27.75" customHeight="1" x14ac:dyDescent="0.2"/>
    <row r="82" s="120" customFormat="1" ht="27.75" customHeight="1" x14ac:dyDescent="0.2"/>
    <row r="83" s="120" customFormat="1" ht="27.75" customHeight="1" x14ac:dyDescent="0.2"/>
    <row r="84" s="120" customFormat="1" x14ac:dyDescent="0.2"/>
    <row r="85" s="120" customFormat="1" x14ac:dyDescent="0.2"/>
    <row r="86" s="120" customFormat="1" x14ac:dyDescent="0.2"/>
    <row r="87" s="120" customFormat="1" x14ac:dyDescent="0.2"/>
    <row r="88" s="120" customFormat="1" x14ac:dyDescent="0.2"/>
    <row r="89" s="120" customFormat="1" x14ac:dyDescent="0.2"/>
    <row r="90" s="120" customFormat="1" x14ac:dyDescent="0.2"/>
    <row r="91" s="120" customFormat="1" x14ac:dyDescent="0.2"/>
    <row r="92" s="120" customFormat="1" x14ac:dyDescent="0.2"/>
    <row r="93" s="120" customFormat="1" x14ac:dyDescent="0.2"/>
    <row r="94" s="120" customFormat="1" x14ac:dyDescent="0.2"/>
    <row r="95" s="120" customFormat="1" x14ac:dyDescent="0.2"/>
    <row r="96" s="120" customFormat="1" x14ac:dyDescent="0.2"/>
    <row r="97" spans="2:17" s="120" customFormat="1" x14ac:dyDescent="0.2"/>
    <row r="98" spans="2:17" s="120" customFormat="1" x14ac:dyDescent="0.2"/>
    <row r="99" spans="2:17" s="120" customFormat="1" x14ac:dyDescent="0.2"/>
    <row r="100" spans="2:17" s="120" customFormat="1" x14ac:dyDescent="0.2"/>
    <row r="101" spans="2:17" s="120" customFormat="1" x14ac:dyDescent="0.2"/>
    <row r="102" spans="2:17" s="120" customFormat="1" x14ac:dyDescent="0.2"/>
    <row r="103" spans="2:17" s="120" customFormat="1" x14ac:dyDescent="0.2"/>
    <row r="104" spans="2:17" s="120" customFormat="1" x14ac:dyDescent="0.2"/>
    <row r="105" spans="2:17" s="120" customFormat="1" x14ac:dyDescent="0.2"/>
    <row r="106" spans="2:17" s="120" customFormat="1" x14ac:dyDescent="0.2"/>
    <row r="107" spans="2:17" s="120" customFormat="1" x14ac:dyDescent="0.2"/>
    <row r="108" spans="2:17" s="120" customFormat="1" x14ac:dyDescent="0.2">
      <c r="B108" s="120" t="s">
        <v>39</v>
      </c>
      <c r="C108" s="120" t="s">
        <v>38</v>
      </c>
      <c r="D108" s="120" t="s">
        <v>40</v>
      </c>
      <c r="Q108" s="121" t="s">
        <v>70</v>
      </c>
    </row>
    <row r="109" spans="2:17" s="120" customFormat="1" x14ac:dyDescent="0.2">
      <c r="B109" s="121" t="s">
        <v>41</v>
      </c>
      <c r="C109" s="121" t="s">
        <v>43</v>
      </c>
      <c r="D109" s="121" t="s">
        <v>89</v>
      </c>
      <c r="M109" s="121" t="s">
        <v>67</v>
      </c>
      <c r="Q109" s="121" t="s">
        <v>71</v>
      </c>
    </row>
    <row r="110" spans="2:17" s="120" customFormat="1" x14ac:dyDescent="0.2">
      <c r="B110" s="121" t="s">
        <v>79</v>
      </c>
      <c r="C110" s="121" t="s">
        <v>44</v>
      </c>
      <c r="D110" s="121" t="s">
        <v>90</v>
      </c>
      <c r="M110" s="121" t="s">
        <v>69</v>
      </c>
      <c r="Q110" s="121" t="s">
        <v>73</v>
      </c>
    </row>
    <row r="111" spans="2:17" s="120" customFormat="1" x14ac:dyDescent="0.2">
      <c r="B111" s="121" t="s">
        <v>42</v>
      </c>
      <c r="C111" s="121" t="s">
        <v>45</v>
      </c>
      <c r="D111" s="121" t="s">
        <v>91</v>
      </c>
      <c r="M111" s="121" t="s">
        <v>78</v>
      </c>
      <c r="Q111" s="121" t="s">
        <v>72</v>
      </c>
    </row>
    <row r="112" spans="2:17" s="120" customFormat="1" x14ac:dyDescent="0.2">
      <c r="C112" s="121" t="s">
        <v>46</v>
      </c>
      <c r="D112" s="121" t="s">
        <v>92</v>
      </c>
      <c r="M112" s="121"/>
      <c r="Q112" s="121" t="s">
        <v>74</v>
      </c>
    </row>
    <row r="113" spans="2:17" s="120" customFormat="1" x14ac:dyDescent="0.2">
      <c r="C113" s="121" t="s">
        <v>47</v>
      </c>
      <c r="D113" s="121" t="s">
        <v>93</v>
      </c>
      <c r="N113" s="120" t="s">
        <v>68</v>
      </c>
      <c r="Q113" s="121" t="s">
        <v>75</v>
      </c>
    </row>
    <row r="114" spans="2:17" s="120" customFormat="1" x14ac:dyDescent="0.2">
      <c r="C114" s="121" t="s">
        <v>48</v>
      </c>
      <c r="D114" s="121" t="s">
        <v>94</v>
      </c>
    </row>
    <row r="115" spans="2:17" s="120" customFormat="1" x14ac:dyDescent="0.2">
      <c r="C115" s="121" t="s">
        <v>49</v>
      </c>
      <c r="D115" s="121" t="s">
        <v>57</v>
      </c>
    </row>
    <row r="116" spans="2:17" s="120" customFormat="1" x14ac:dyDescent="0.2">
      <c r="D116" s="121" t="s">
        <v>56</v>
      </c>
    </row>
    <row r="117" spans="2:17" s="120" customFormat="1" x14ac:dyDescent="0.2">
      <c r="D117" s="121" t="s">
        <v>51</v>
      </c>
    </row>
    <row r="118" spans="2:17" s="120" customFormat="1" x14ac:dyDescent="0.2">
      <c r="D118" s="121" t="s">
        <v>50</v>
      </c>
      <c r="Q118" s="121">
        <v>2015</v>
      </c>
    </row>
    <row r="119" spans="2:17" s="120" customFormat="1" ht="12.75" customHeight="1" x14ac:dyDescent="0.2">
      <c r="D119" s="121" t="s">
        <v>53</v>
      </c>
      <c r="Q119" s="121">
        <v>2016</v>
      </c>
    </row>
    <row r="120" spans="2:17" s="120" customFormat="1" x14ac:dyDescent="0.2">
      <c r="D120" s="121" t="s">
        <v>52</v>
      </c>
      <c r="Q120" s="121">
        <v>2017</v>
      </c>
    </row>
    <row r="121" spans="2:17" s="120" customFormat="1" x14ac:dyDescent="0.2">
      <c r="D121" s="121" t="s">
        <v>54</v>
      </c>
      <c r="Q121" s="121">
        <v>2018</v>
      </c>
    </row>
    <row r="122" spans="2:17" s="120" customFormat="1" x14ac:dyDescent="0.2">
      <c r="D122" s="121" t="s">
        <v>95</v>
      </c>
    </row>
    <row r="123" spans="2:17" s="120" customFormat="1" x14ac:dyDescent="0.2">
      <c r="D123" s="121" t="s">
        <v>81</v>
      </c>
    </row>
    <row r="124" spans="2:17" s="120" customFormat="1" x14ac:dyDescent="0.2">
      <c r="B124" s="122"/>
      <c r="D124" s="121" t="s">
        <v>82</v>
      </c>
    </row>
    <row r="125" spans="2:17" s="120" customFormat="1" x14ac:dyDescent="0.2">
      <c r="B125" s="122"/>
      <c r="D125" s="121" t="s">
        <v>80</v>
      </c>
    </row>
    <row r="126" spans="2:17" s="120" customFormat="1" x14ac:dyDescent="0.2">
      <c r="B126" s="122"/>
      <c r="D126" s="121" t="s">
        <v>96</v>
      </c>
    </row>
    <row r="127" spans="2:17" s="120" customFormat="1" x14ac:dyDescent="0.2">
      <c r="B127" s="122"/>
      <c r="D127" s="121" t="s">
        <v>97</v>
      </c>
    </row>
    <row r="128" spans="2:17" s="120" customFormat="1" x14ac:dyDescent="0.2">
      <c r="B128" s="122"/>
      <c r="D128" s="121" t="s">
        <v>98</v>
      </c>
    </row>
    <row r="129" spans="2:4" s="120" customFormat="1" x14ac:dyDescent="0.2">
      <c r="B129" s="215" t="s">
        <v>248</v>
      </c>
      <c r="D129" s="121" t="s">
        <v>99</v>
      </c>
    </row>
    <row r="130" spans="2:4" s="120" customFormat="1" x14ac:dyDescent="0.2">
      <c r="B130" s="215" t="s">
        <v>249</v>
      </c>
      <c r="D130" s="121" t="s">
        <v>100</v>
      </c>
    </row>
    <row r="131" spans="2:4" s="120" customFormat="1" x14ac:dyDescent="0.2">
      <c r="B131" s="215" t="s">
        <v>250</v>
      </c>
      <c r="D131" s="121" t="s">
        <v>101</v>
      </c>
    </row>
    <row r="132" spans="2:4" s="120" customFormat="1" x14ac:dyDescent="0.2">
      <c r="B132" s="215" t="s">
        <v>251</v>
      </c>
      <c r="D132" s="121" t="s">
        <v>102</v>
      </c>
    </row>
    <row r="133" spans="2:4" s="120" customFormat="1" x14ac:dyDescent="0.2">
      <c r="B133" s="216" t="s">
        <v>252</v>
      </c>
      <c r="D133" s="121" t="s">
        <v>103</v>
      </c>
    </row>
    <row r="134" spans="2:4" s="120" customFormat="1" x14ac:dyDescent="0.2">
      <c r="B134" s="123"/>
      <c r="D134" s="121" t="s">
        <v>55</v>
      </c>
    </row>
    <row r="135" spans="2:4" s="120" customFormat="1" x14ac:dyDescent="0.2">
      <c r="B135" s="123"/>
    </row>
    <row r="136" spans="2:4" s="120" customFormat="1" x14ac:dyDescent="0.2">
      <c r="B136" s="123"/>
    </row>
    <row r="137" spans="2:4" s="120" customFormat="1" x14ac:dyDescent="0.2">
      <c r="B137" s="123"/>
    </row>
    <row r="138" spans="2:4" s="120" customFormat="1" x14ac:dyDescent="0.2">
      <c r="B138" s="123"/>
    </row>
    <row r="139" spans="2:4" s="120" customFormat="1" x14ac:dyDescent="0.2">
      <c r="B139" s="123"/>
    </row>
    <row r="140" spans="2:4" s="120" customFormat="1" x14ac:dyDescent="0.2">
      <c r="B140" s="123"/>
    </row>
    <row r="141" spans="2:4" s="120" customFormat="1" x14ac:dyDescent="0.2">
      <c r="B141" s="124"/>
    </row>
    <row r="142" spans="2:4" s="120" customFormat="1" x14ac:dyDescent="0.2">
      <c r="B142" s="122"/>
    </row>
    <row r="143" spans="2:4" s="120" customFormat="1" x14ac:dyDescent="0.2">
      <c r="B143" s="122"/>
    </row>
    <row r="144" spans="2:4" s="120" customFormat="1" x14ac:dyDescent="0.2">
      <c r="B144" s="122"/>
    </row>
    <row r="145" spans="2:2" s="120" customFormat="1" x14ac:dyDescent="0.2">
      <c r="B145" s="122"/>
    </row>
    <row r="146" spans="2:2" s="120" customFormat="1" x14ac:dyDescent="0.2">
      <c r="B146" s="122"/>
    </row>
    <row r="147" spans="2:2" s="120" customFormat="1" x14ac:dyDescent="0.2">
      <c r="B147" s="122"/>
    </row>
    <row r="148" spans="2:2" s="120" customFormat="1" x14ac:dyDescent="0.2">
      <c r="B148" s="122"/>
    </row>
    <row r="149" spans="2:2" s="120" customFormat="1" x14ac:dyDescent="0.2">
      <c r="B149" s="122"/>
    </row>
    <row r="150" spans="2:2" s="120" customFormat="1" x14ac:dyDescent="0.2">
      <c r="B150" s="122"/>
    </row>
    <row r="151" spans="2:2" s="120" customFormat="1" x14ac:dyDescent="0.2">
      <c r="B151" s="122"/>
    </row>
    <row r="152" spans="2:2" s="120" customFormat="1" x14ac:dyDescent="0.2">
      <c r="B152" s="122"/>
    </row>
    <row r="153" spans="2:2" s="120" customFormat="1" x14ac:dyDescent="0.2">
      <c r="B153" s="122"/>
    </row>
    <row r="154" spans="2:2" s="120" customFormat="1" x14ac:dyDescent="0.2">
      <c r="B154" s="122"/>
    </row>
    <row r="155" spans="2:2" s="120" customFormat="1" x14ac:dyDescent="0.2">
      <c r="B155" s="122"/>
    </row>
    <row r="156" spans="2:2" s="120" customFormat="1" x14ac:dyDescent="0.2">
      <c r="B156" s="122"/>
    </row>
    <row r="157" spans="2:2" s="120" customFormat="1" x14ac:dyDescent="0.2">
      <c r="B157" s="122"/>
    </row>
    <row r="158" spans="2:2" s="120" customFormat="1" x14ac:dyDescent="0.2">
      <c r="B158" s="122"/>
    </row>
    <row r="159" spans="2:2" s="120" customFormat="1" x14ac:dyDescent="0.2">
      <c r="B159" s="122"/>
    </row>
    <row r="160" spans="2:2" s="120" customFormat="1" x14ac:dyDescent="0.2">
      <c r="B160" s="122"/>
    </row>
    <row r="161" spans="2:2" s="120" customFormat="1" x14ac:dyDescent="0.2">
      <c r="B161" s="122"/>
    </row>
    <row r="162" spans="2:2" s="120" customFormat="1" x14ac:dyDescent="0.2">
      <c r="B162" s="122"/>
    </row>
    <row r="163" spans="2:2" s="120" customFormat="1" x14ac:dyDescent="0.2">
      <c r="B163" s="122"/>
    </row>
    <row r="164" spans="2:2" s="120" customFormat="1" x14ac:dyDescent="0.2">
      <c r="B164" s="122"/>
    </row>
    <row r="165" spans="2:2" s="120" customFormat="1" x14ac:dyDescent="0.2">
      <c r="B165" s="122"/>
    </row>
    <row r="166" spans="2:2" s="120" customFormat="1" x14ac:dyDescent="0.2">
      <c r="B166" s="122"/>
    </row>
    <row r="167" spans="2:2" s="120" customFormat="1" x14ac:dyDescent="0.2">
      <c r="B167" s="122"/>
    </row>
    <row r="168" spans="2:2" s="120" customFormat="1" x14ac:dyDescent="0.2">
      <c r="B168" s="122"/>
    </row>
    <row r="169" spans="2:2" s="120" customFormat="1" x14ac:dyDescent="0.2">
      <c r="B169" s="122"/>
    </row>
    <row r="170" spans="2:2" s="120" customFormat="1" x14ac:dyDescent="0.2">
      <c r="B170" s="122"/>
    </row>
    <row r="171" spans="2:2" s="120" customFormat="1" x14ac:dyDescent="0.2">
      <c r="B171" s="122"/>
    </row>
    <row r="172" spans="2:2" s="120" customFormat="1" x14ac:dyDescent="0.2">
      <c r="B172" s="122"/>
    </row>
    <row r="173" spans="2:2" s="120" customFormat="1" x14ac:dyDescent="0.2">
      <c r="B173" s="122"/>
    </row>
    <row r="174" spans="2:2" s="120" customFormat="1" x14ac:dyDescent="0.2">
      <c r="B174" s="122"/>
    </row>
    <row r="175" spans="2:2" s="120" customFormat="1" x14ac:dyDescent="0.2">
      <c r="B175" s="122"/>
    </row>
    <row r="176" spans="2:2" s="120" customFormat="1" x14ac:dyDescent="0.2">
      <c r="B176" s="122"/>
    </row>
    <row r="177" spans="2:2" s="120" customFormat="1" x14ac:dyDescent="0.2">
      <c r="B177" s="122"/>
    </row>
    <row r="178" spans="2:2" s="120" customFormat="1" x14ac:dyDescent="0.2">
      <c r="B178" s="122"/>
    </row>
    <row r="179" spans="2:2" s="120" customFormat="1" x14ac:dyDescent="0.2">
      <c r="B179" s="122"/>
    </row>
    <row r="180" spans="2:2" s="120" customFormat="1" x14ac:dyDescent="0.2">
      <c r="B180" s="122"/>
    </row>
    <row r="181" spans="2:2" x14ac:dyDescent="0.2">
      <c r="B181" s="125"/>
    </row>
    <row r="182" spans="2:2" x14ac:dyDescent="0.2">
      <c r="B182" s="125"/>
    </row>
    <row r="183" spans="2:2" x14ac:dyDescent="0.2">
      <c r="B183" s="125"/>
    </row>
    <row r="184" spans="2:2" x14ac:dyDescent="0.2">
      <c r="B184" s="125"/>
    </row>
    <row r="185" spans="2:2" x14ac:dyDescent="0.2">
      <c r="B185" s="125"/>
    </row>
  </sheetData>
  <sheetProtection formatCells="0" formatColumns="0" formatRows="0"/>
  <mergeCells count="65">
    <mergeCell ref="C71:P71"/>
    <mergeCell ref="C72:P72"/>
    <mergeCell ref="B43:P43"/>
    <mergeCell ref="B45:B47"/>
    <mergeCell ref="B49:P49"/>
    <mergeCell ref="B50:P65"/>
    <mergeCell ref="A66:Q66"/>
    <mergeCell ref="B67:B70"/>
    <mergeCell ref="C67:P67"/>
    <mergeCell ref="C68:P68"/>
    <mergeCell ref="C69:P69"/>
    <mergeCell ref="C70:P70"/>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s>
  <conditionalFormatting sqref="F47">
    <cfRule type="cellIs" dxfId="19" priority="17" stopIfTrue="1" operator="equal">
      <formula>" "</formula>
    </cfRule>
    <cfRule type="cellIs" dxfId="18" priority="18" stopIfTrue="1" operator="lessThanOrEqual">
      <formula>$S$5</formula>
    </cfRule>
    <cfRule type="cellIs" dxfId="17" priority="19" stopIfTrue="1" operator="greaterThanOrEqual">
      <formula>$S$2</formula>
    </cfRule>
    <cfRule type="cellIs" dxfId="4" priority="20" stopIfTrue="1" operator="between">
      <formula>$S$4</formula>
      <formula>$S$3</formula>
    </cfRule>
  </conditionalFormatting>
  <conditionalFormatting sqref="I47">
    <cfRule type="cellIs" dxfId="16" priority="13" stopIfTrue="1" operator="equal">
      <formula>" "</formula>
    </cfRule>
    <cfRule type="cellIs" dxfId="15" priority="14" stopIfTrue="1" operator="lessThanOrEqual">
      <formula>$S$5</formula>
    </cfRule>
    <cfRule type="cellIs" dxfId="14" priority="15" stopIfTrue="1" operator="greaterThanOrEqual">
      <formula>$S$2</formula>
    </cfRule>
    <cfRule type="cellIs" dxfId="3" priority="16" stopIfTrue="1" operator="between">
      <formula>$S$4</formula>
      <formula>$S$3</formula>
    </cfRule>
  </conditionalFormatting>
  <conditionalFormatting sqref="L47">
    <cfRule type="cellIs" dxfId="13" priority="9" stopIfTrue="1" operator="equal">
      <formula>" "</formula>
    </cfRule>
    <cfRule type="cellIs" dxfId="12" priority="10" stopIfTrue="1" operator="lessThanOrEqual">
      <formula>$S$5</formula>
    </cfRule>
    <cfRule type="cellIs" dxfId="11" priority="11" stopIfTrue="1" operator="greaterThanOrEqual">
      <formula>$S$2</formula>
    </cfRule>
    <cfRule type="cellIs" dxfId="2" priority="12" stopIfTrue="1" operator="between">
      <formula>$S$4</formula>
      <formula>$S$3</formula>
    </cfRule>
  </conditionalFormatting>
  <conditionalFormatting sqref="O47">
    <cfRule type="cellIs" dxfId="10" priority="5" stopIfTrue="1" operator="equal">
      <formula>" "</formula>
    </cfRule>
    <cfRule type="cellIs" dxfId="9" priority="6" stopIfTrue="1" operator="lessThanOrEqual">
      <formula>$S$5</formula>
    </cfRule>
    <cfRule type="cellIs" dxfId="8" priority="7" stopIfTrue="1" operator="greaterThanOrEqual">
      <formula>$S$2</formula>
    </cfRule>
    <cfRule type="cellIs" dxfId="1" priority="8" stopIfTrue="1" operator="between">
      <formula>$S$4</formula>
      <formula>$S$3</formula>
    </cfRule>
  </conditionalFormatting>
  <conditionalFormatting sqref="P47">
    <cfRule type="cellIs" dxfId="7" priority="1" stopIfTrue="1" operator="equal">
      <formula>" "</formula>
    </cfRule>
    <cfRule type="cellIs" dxfId="6" priority="2" stopIfTrue="1" operator="lessThanOrEqual">
      <formula>$S$5</formula>
    </cfRule>
    <cfRule type="cellIs" dxfId="5" priority="3" stopIfTrue="1" operator="greaterThanOrEqual">
      <formula>$S$2</formula>
    </cfRule>
    <cfRule type="cellIs" dxfId="0" priority="4" stopIfTrue="1" operator="between">
      <formula>$S$4</formula>
      <formula>$S$3</formula>
    </cfRule>
  </conditionalFormatting>
  <dataValidations count="6">
    <dataValidation type="list" allowBlank="1" showInputMessage="1" showErrorMessage="1" sqref="C32:P32 C34:P34 C36:P36">
      <formula1>$Q$108:$Q$113</formula1>
    </dataValidation>
    <dataValidation type="list" allowBlank="1" showInputMessage="1" showErrorMessage="1" sqref="C72:P83">
      <formula1>$M$109:$M$111</formula1>
    </dataValidation>
    <dataValidation type="list" allowBlank="1" showInputMessage="1" showErrorMessage="1" sqref="C12:P12">
      <formula1>$D$109:$D$134</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8:P18">
      <formula1>$B$129:$B$133</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8"/>
  <sheetViews>
    <sheetView tabSelected="1" topLeftCell="B14" zoomScale="70" zoomScaleNormal="70" workbookViewId="0">
      <selection activeCell="D14" sqref="D14:D15"/>
    </sheetView>
  </sheetViews>
  <sheetFormatPr baseColWidth="10" defaultRowHeight="12.75" x14ac:dyDescent="0.2"/>
  <cols>
    <col min="1" max="1" width="21" style="136" customWidth="1"/>
    <col min="2" max="2" width="34.140625" style="119" customWidth="1"/>
    <col min="3" max="3" width="16.42578125" style="119" customWidth="1"/>
    <col min="4" max="4" width="9.85546875" style="119" customWidth="1"/>
    <col min="5" max="5" width="15.42578125" style="119" customWidth="1"/>
    <col min="6" max="6" width="12.140625" style="119" customWidth="1"/>
    <col min="7" max="7" width="17" style="119" customWidth="1"/>
    <col min="8" max="8" width="11.28515625" style="119" customWidth="1"/>
    <col min="9" max="9" width="17.28515625" style="119" customWidth="1"/>
    <col min="10" max="10" width="12" style="119" customWidth="1"/>
    <col min="11" max="11" width="16.140625" style="119" customWidth="1"/>
    <col min="12" max="12" width="11.28515625" style="119" customWidth="1"/>
    <col min="13" max="13" width="29.28515625" style="119" customWidth="1"/>
    <col min="14" max="14" width="33.7109375" style="119" customWidth="1"/>
    <col min="15" max="15" width="7.28515625" style="119" customWidth="1"/>
    <col min="16" max="16" width="29.28515625" style="119" customWidth="1"/>
    <col min="17" max="17" width="35.140625" style="119" customWidth="1"/>
    <col min="18" max="16384" width="11.42578125" style="119"/>
  </cols>
  <sheetData>
    <row r="1" spans="1:24" s="127" customFormat="1" ht="24.95" customHeight="1" x14ac:dyDescent="0.2">
      <c r="A1" s="690"/>
      <c r="B1" s="691" t="s">
        <v>58</v>
      </c>
      <c r="C1" s="692"/>
      <c r="D1" s="692"/>
      <c r="E1" s="692"/>
      <c r="F1" s="692"/>
      <c r="G1" s="692"/>
      <c r="H1" s="692"/>
      <c r="I1" s="692"/>
      <c r="J1" s="692"/>
      <c r="K1" s="606" t="s">
        <v>137</v>
      </c>
      <c r="L1" s="607"/>
      <c r="M1" s="608"/>
      <c r="N1" s="198"/>
      <c r="O1" s="126"/>
      <c r="P1" s="126"/>
      <c r="Q1" s="126"/>
      <c r="R1" s="126"/>
      <c r="S1" s="126"/>
      <c r="T1" s="126"/>
      <c r="U1" s="126"/>
      <c r="V1" s="126"/>
      <c r="W1" s="126"/>
      <c r="X1" s="126"/>
    </row>
    <row r="2" spans="1:24" s="127" customFormat="1" ht="24.95" customHeight="1" x14ac:dyDescent="0.2">
      <c r="A2" s="690"/>
      <c r="B2" s="691" t="s">
        <v>83</v>
      </c>
      <c r="C2" s="692"/>
      <c r="D2" s="692"/>
      <c r="E2" s="692"/>
      <c r="F2" s="692"/>
      <c r="G2" s="692"/>
      <c r="H2" s="692"/>
      <c r="I2" s="692"/>
      <c r="J2" s="692"/>
      <c r="K2" s="612" t="s">
        <v>173</v>
      </c>
      <c r="L2" s="613"/>
      <c r="M2" s="614"/>
      <c r="N2" s="198"/>
      <c r="O2" s="126"/>
      <c r="P2" s="126"/>
      <c r="Q2" s="126"/>
      <c r="R2" s="126"/>
      <c r="S2" s="126"/>
      <c r="T2" s="126"/>
      <c r="U2" s="126"/>
      <c r="V2" s="126"/>
      <c r="W2" s="126"/>
      <c r="X2" s="126"/>
    </row>
    <row r="3" spans="1:24" s="127" customFormat="1" ht="24.95" customHeight="1" x14ac:dyDescent="0.2">
      <c r="A3" s="690"/>
      <c r="B3" s="691" t="s">
        <v>84</v>
      </c>
      <c r="C3" s="692"/>
      <c r="D3" s="692"/>
      <c r="E3" s="692"/>
      <c r="F3" s="692"/>
      <c r="G3" s="692"/>
      <c r="H3" s="692"/>
      <c r="I3" s="692"/>
      <c r="J3" s="692"/>
      <c r="K3" s="612" t="s">
        <v>174</v>
      </c>
      <c r="L3" s="613"/>
      <c r="M3" s="614"/>
      <c r="N3" s="198"/>
      <c r="O3" s="126"/>
      <c r="P3" s="126"/>
      <c r="Q3" s="126"/>
      <c r="R3" s="126"/>
      <c r="S3" s="126"/>
      <c r="T3" s="126"/>
      <c r="U3" s="126"/>
      <c r="V3" s="126"/>
      <c r="W3" s="126"/>
      <c r="X3" s="126"/>
    </row>
    <row r="4" spans="1:24" s="127" customFormat="1" ht="24.95" customHeight="1" thickBot="1" x14ac:dyDescent="0.25">
      <c r="A4" s="690"/>
      <c r="B4" s="691" t="s">
        <v>85</v>
      </c>
      <c r="C4" s="692"/>
      <c r="D4" s="692"/>
      <c r="E4" s="692"/>
      <c r="F4" s="692"/>
      <c r="G4" s="692"/>
      <c r="H4" s="692"/>
      <c r="I4" s="692"/>
      <c r="J4" s="692"/>
      <c r="K4" s="618" t="s">
        <v>241</v>
      </c>
      <c r="L4" s="619"/>
      <c r="M4" s="620"/>
      <c r="N4" s="198"/>
      <c r="O4" s="128"/>
      <c r="P4" s="141"/>
      <c r="Q4" s="141"/>
      <c r="R4" s="128"/>
      <c r="S4" s="128"/>
      <c r="T4" s="128"/>
      <c r="U4" s="128"/>
      <c r="V4" s="128"/>
      <c r="W4" s="128"/>
      <c r="X4" s="128"/>
    </row>
    <row r="5" spans="1:24" ht="7.5" customHeight="1" x14ac:dyDescent="0.25">
      <c r="A5" s="199"/>
      <c r="B5" s="175"/>
      <c r="C5" s="200"/>
      <c r="D5" s="200"/>
      <c r="E5" s="200"/>
      <c r="F5" s="200"/>
      <c r="G5" s="200"/>
      <c r="H5" s="200"/>
      <c r="I5" s="200"/>
      <c r="J5" s="200"/>
      <c r="K5" s="200"/>
      <c r="L5" s="200"/>
      <c r="M5" s="201"/>
      <c r="N5" s="201"/>
      <c r="O5" s="129"/>
      <c r="P5" s="130"/>
      <c r="Q5" s="130"/>
      <c r="R5" s="129"/>
      <c r="S5" s="129"/>
      <c r="T5" s="129"/>
      <c r="U5" s="129"/>
      <c r="V5" s="129"/>
      <c r="W5" s="129"/>
      <c r="X5" s="129"/>
    </row>
    <row r="6" spans="1:24" ht="23.25" customHeight="1" x14ac:dyDescent="0.25">
      <c r="A6" s="693" t="s">
        <v>0</v>
      </c>
      <c r="B6" s="693"/>
      <c r="C6" s="694" t="str">
        <f>'InvSobornoTransnacional '!C12:P12</f>
        <v>INVESTIGACIONES ADMINISTRATIVAS</v>
      </c>
      <c r="D6" s="694"/>
      <c r="E6" s="694"/>
      <c r="F6" s="694"/>
      <c r="G6" s="694"/>
      <c r="H6" s="694"/>
      <c r="I6" s="694"/>
      <c r="J6" s="694"/>
      <c r="K6" s="694"/>
      <c r="L6" s="694"/>
      <c r="M6" s="694"/>
      <c r="N6" s="694"/>
      <c r="P6" s="130"/>
      <c r="Q6" s="130"/>
    </row>
    <row r="7" spans="1:24" ht="1.5" customHeight="1" thickBot="1" x14ac:dyDescent="0.3">
      <c r="A7" s="199"/>
      <c r="B7" s="175"/>
      <c r="C7" s="202"/>
      <c r="D7" s="202"/>
      <c r="E7" s="202"/>
      <c r="F7" s="202"/>
      <c r="G7" s="202"/>
      <c r="H7" s="202"/>
      <c r="I7" s="202"/>
      <c r="J7" s="202"/>
      <c r="K7" s="202"/>
      <c r="L7" s="203" t="e">
        <f>#REF!</f>
        <v>#REF!</v>
      </c>
      <c r="M7" s="175"/>
      <c r="N7" s="175"/>
      <c r="P7" s="130"/>
      <c r="Q7" s="130"/>
      <c r="R7" s="131"/>
      <c r="S7" s="131"/>
      <c r="T7" s="131"/>
    </row>
    <row r="8" spans="1:24" ht="42" customHeight="1" x14ac:dyDescent="0.25">
      <c r="A8" s="695" t="s">
        <v>86</v>
      </c>
      <c r="B8" s="697" t="s">
        <v>32</v>
      </c>
      <c r="C8" s="699" t="str">
        <f>'InvSobornoTransnacional '!C14:P14</f>
        <v>Eficiencia en la gestión de las etapas de investigaciones de soborno transnacional adelantadas por el Grupo de Investigaciones de soborno transnacional y otros delitos.</v>
      </c>
      <c r="D8" s="699"/>
      <c r="E8" s="699"/>
      <c r="F8" s="699"/>
      <c r="G8" s="699"/>
      <c r="H8" s="699"/>
      <c r="I8" s="699"/>
      <c r="J8" s="699"/>
      <c r="K8" s="699"/>
      <c r="L8" s="699"/>
      <c r="M8" s="699"/>
      <c r="N8" s="700"/>
      <c r="P8" s="130"/>
      <c r="Q8" s="130"/>
      <c r="R8" s="131"/>
      <c r="S8" s="131"/>
      <c r="T8" s="131"/>
    </row>
    <row r="9" spans="1:24" ht="30" customHeight="1" x14ac:dyDescent="0.25">
      <c r="A9" s="696"/>
      <c r="B9" s="698"/>
      <c r="C9" s="204" t="s">
        <v>190</v>
      </c>
      <c r="D9" s="204" t="s">
        <v>185</v>
      </c>
      <c r="E9" s="204" t="s">
        <v>191</v>
      </c>
      <c r="F9" s="204" t="s">
        <v>185</v>
      </c>
      <c r="G9" s="204" t="s">
        <v>192</v>
      </c>
      <c r="H9" s="204" t="s">
        <v>185</v>
      </c>
      <c r="I9" s="204" t="s">
        <v>193</v>
      </c>
      <c r="J9" s="204" t="s">
        <v>185</v>
      </c>
      <c r="K9" s="204" t="s">
        <v>10</v>
      </c>
      <c r="L9" s="204" t="s">
        <v>87</v>
      </c>
      <c r="M9" s="701" t="s">
        <v>88</v>
      </c>
      <c r="N9" s="702"/>
      <c r="P9" s="130"/>
      <c r="Q9" s="130"/>
      <c r="R9" s="131"/>
      <c r="S9" s="131"/>
      <c r="T9" s="131"/>
    </row>
    <row r="10" spans="1:24" ht="50.1" customHeight="1" x14ac:dyDescent="0.25">
      <c r="A10" s="707" t="s">
        <v>187</v>
      </c>
      <c r="B10" s="227" t="str">
        <f>'[3]InvSobornoTransnacional '!B40</f>
        <v>No. de acciones en las diferentes etapas de Investigaciones por soborno transnacional gestionadas en el periodo evaluado</v>
      </c>
      <c r="C10" s="228">
        <f>C12+C14+C16</f>
        <v>91</v>
      </c>
      <c r="D10" s="552">
        <f>IF(C10&gt;=1,C10/C11," ")</f>
        <v>1</v>
      </c>
      <c r="E10" s="228">
        <f>E12+E14+E16</f>
        <v>142</v>
      </c>
      <c r="F10" s="552">
        <f>IF(E10&gt;=1,E10/E11," ")</f>
        <v>1</v>
      </c>
      <c r="G10" s="228">
        <f>G12+G14+G16</f>
        <v>220</v>
      </c>
      <c r="H10" s="552">
        <f>IF(G10&gt;=1,G10/G11," ")</f>
        <v>1</v>
      </c>
      <c r="I10" s="228">
        <f>I12+I14+I16</f>
        <v>350</v>
      </c>
      <c r="J10" s="552">
        <f>IF(I10&gt;=1,I10/I11," ")</f>
        <v>1</v>
      </c>
      <c r="K10" s="229">
        <f t="shared" ref="K10:K17" si="0">C10+E10+G10+I10</f>
        <v>803</v>
      </c>
      <c r="L10" s="552">
        <f>IF(K10&gt;=1,K10/K11," ")</f>
        <v>1</v>
      </c>
      <c r="M10" s="709"/>
      <c r="N10" s="709"/>
      <c r="P10" s="132"/>
      <c r="Q10" s="132"/>
    </row>
    <row r="11" spans="1:24" ht="50.1" customHeight="1" thickBot="1" x14ac:dyDescent="0.3">
      <c r="A11" s="708"/>
      <c r="B11" s="227" t="str">
        <f>'[3]InvSobornoTransnacional '!B41</f>
        <v>Acciones programadas en las diferentes etapas de Investigaciones por soborno transnacional durante el periodo evaluado</v>
      </c>
      <c r="C11" s="228">
        <f>C13+C15+C17</f>
        <v>91</v>
      </c>
      <c r="D11" s="552"/>
      <c r="E11" s="228">
        <f>E13+E15+E17</f>
        <v>142</v>
      </c>
      <c r="F11" s="552"/>
      <c r="G11" s="228">
        <f>G13+G15+G17</f>
        <v>220</v>
      </c>
      <c r="H11" s="552"/>
      <c r="I11" s="228">
        <f>I13+I15+I17</f>
        <v>350</v>
      </c>
      <c r="J11" s="552"/>
      <c r="K11" s="229">
        <f t="shared" si="0"/>
        <v>803</v>
      </c>
      <c r="L11" s="552"/>
      <c r="M11" s="709"/>
      <c r="N11" s="709"/>
      <c r="P11" s="132"/>
      <c r="Q11" s="132"/>
    </row>
    <row r="12" spans="1:24" ht="67.5" customHeight="1" thickBot="1" x14ac:dyDescent="0.3">
      <c r="A12" s="688" t="s">
        <v>186</v>
      </c>
      <c r="B12" s="230" t="s">
        <v>243</v>
      </c>
      <c r="C12" s="234">
        <v>73</v>
      </c>
      <c r="D12" s="552">
        <f>IF(C12&gt;=1,C12/C13," ")</f>
        <v>1</v>
      </c>
      <c r="E12" s="234">
        <v>104</v>
      </c>
      <c r="F12" s="552">
        <f>IF(E12&gt;=1,E12/E13," ")</f>
        <v>1</v>
      </c>
      <c r="G12" s="231">
        <v>179</v>
      </c>
      <c r="H12" s="552">
        <f>IF(G12&gt;=1,G12/G13," ")</f>
        <v>1</v>
      </c>
      <c r="I12" s="231">
        <v>334</v>
      </c>
      <c r="J12" s="552">
        <f>IF(I12&gt;=1,I12/I13," ")</f>
        <v>1</v>
      </c>
      <c r="K12" s="229">
        <f t="shared" si="0"/>
        <v>690</v>
      </c>
      <c r="L12" s="552">
        <f>IF(K12&gt;=1,K12/K13," ")</f>
        <v>1</v>
      </c>
      <c r="M12" s="703" t="s">
        <v>268</v>
      </c>
      <c r="N12" s="704"/>
      <c r="O12" s="133"/>
      <c r="P12" s="134"/>
      <c r="Q12" s="130"/>
    </row>
    <row r="13" spans="1:24" ht="84.75" customHeight="1" thickBot="1" x14ac:dyDescent="0.3">
      <c r="A13" s="689"/>
      <c r="B13" s="230" t="s">
        <v>245</v>
      </c>
      <c r="C13" s="234">
        <v>73</v>
      </c>
      <c r="D13" s="552"/>
      <c r="E13" s="231">
        <v>104</v>
      </c>
      <c r="F13" s="552"/>
      <c r="G13" s="231">
        <v>179</v>
      </c>
      <c r="H13" s="552"/>
      <c r="I13" s="231">
        <v>334</v>
      </c>
      <c r="J13" s="552"/>
      <c r="K13" s="229">
        <f t="shared" si="0"/>
        <v>690</v>
      </c>
      <c r="L13" s="552"/>
      <c r="M13" s="705"/>
      <c r="N13" s="706"/>
      <c r="O13" s="133"/>
      <c r="P13" s="134"/>
      <c r="Q13" s="130"/>
    </row>
    <row r="14" spans="1:24" ht="50.1" customHeight="1" x14ac:dyDescent="0.2">
      <c r="A14" s="688" t="s">
        <v>186</v>
      </c>
      <c r="B14" s="230" t="s">
        <v>201</v>
      </c>
      <c r="C14" s="231">
        <v>0</v>
      </c>
      <c r="D14" s="552" t="str">
        <f>IF(C14&gt;=1,C14/C15," ")</f>
        <v xml:space="preserve"> </v>
      </c>
      <c r="E14" s="231">
        <v>1</v>
      </c>
      <c r="F14" s="552">
        <f>IF(E14&gt;=1,E14/E15," ")</f>
        <v>1</v>
      </c>
      <c r="G14" s="231">
        <v>0</v>
      </c>
      <c r="H14" s="552" t="str">
        <f>IF(G14&gt;=1,G14/G15," ")</f>
        <v xml:space="preserve"> </v>
      </c>
      <c r="I14" s="231">
        <v>1</v>
      </c>
      <c r="J14" s="552">
        <f>IF(I14&gt;=1,I14/I15," ")</f>
        <v>1</v>
      </c>
      <c r="K14" s="229">
        <f t="shared" si="0"/>
        <v>2</v>
      </c>
      <c r="L14" s="552">
        <f>IF(K14&gt;=1,K14/K15," ")</f>
        <v>1</v>
      </c>
      <c r="M14" s="703" t="s">
        <v>270</v>
      </c>
      <c r="N14" s="704"/>
      <c r="O14" s="133"/>
      <c r="P14" s="142"/>
      <c r="Q14" s="143"/>
      <c r="R14" s="142"/>
      <c r="S14" s="143"/>
    </row>
    <row r="15" spans="1:24" ht="129" customHeight="1" thickBot="1" x14ac:dyDescent="0.25">
      <c r="A15" s="689"/>
      <c r="B15" s="230" t="s">
        <v>246</v>
      </c>
      <c r="C15" s="231">
        <v>0</v>
      </c>
      <c r="D15" s="552"/>
      <c r="E15" s="231">
        <v>1</v>
      </c>
      <c r="F15" s="552"/>
      <c r="G15" s="231">
        <v>0</v>
      </c>
      <c r="H15" s="552"/>
      <c r="I15" s="231">
        <v>1</v>
      </c>
      <c r="J15" s="552"/>
      <c r="K15" s="229">
        <f t="shared" si="0"/>
        <v>2</v>
      </c>
      <c r="L15" s="552"/>
      <c r="M15" s="705"/>
      <c r="N15" s="706"/>
      <c r="O15" s="133"/>
      <c r="P15" s="142"/>
      <c r="Q15" s="143"/>
      <c r="R15" s="142"/>
      <c r="S15" s="143"/>
    </row>
    <row r="16" spans="1:24" ht="71.25" customHeight="1" x14ac:dyDescent="0.2">
      <c r="A16" s="688" t="s">
        <v>186</v>
      </c>
      <c r="B16" s="230" t="s">
        <v>244</v>
      </c>
      <c r="C16" s="231">
        <v>18</v>
      </c>
      <c r="D16" s="552">
        <f>IF(C16&gt;=1,C16/C17," ")</f>
        <v>1</v>
      </c>
      <c r="E16" s="231">
        <v>37</v>
      </c>
      <c r="F16" s="552">
        <f>IF(E16&gt;=1,E16/E17," ")</f>
        <v>1</v>
      </c>
      <c r="G16" s="231">
        <v>41</v>
      </c>
      <c r="H16" s="552">
        <f>IF(G16&gt;=1,G16/G17," ")</f>
        <v>1</v>
      </c>
      <c r="I16" s="231">
        <v>15</v>
      </c>
      <c r="J16" s="552">
        <f>IF(I16&gt;=1,I16/I17," ")</f>
        <v>1</v>
      </c>
      <c r="K16" s="229">
        <f>C16+E16+G16+I16</f>
        <v>111</v>
      </c>
      <c r="L16" s="552">
        <f>IF(K16&gt;=1,K16/K17," ")</f>
        <v>1</v>
      </c>
      <c r="M16" s="703" t="s">
        <v>302</v>
      </c>
      <c r="N16" s="704"/>
      <c r="P16" s="133"/>
      <c r="R16" s="133"/>
    </row>
    <row r="17" spans="1:18" ht="79.5" customHeight="1" thickBot="1" x14ac:dyDescent="0.25">
      <c r="A17" s="689"/>
      <c r="B17" s="230" t="s">
        <v>247</v>
      </c>
      <c r="C17" s="231">
        <v>18</v>
      </c>
      <c r="D17" s="552"/>
      <c r="E17" s="231">
        <v>37</v>
      </c>
      <c r="F17" s="552"/>
      <c r="G17" s="231">
        <v>41</v>
      </c>
      <c r="H17" s="552"/>
      <c r="I17" s="231">
        <v>15</v>
      </c>
      <c r="J17" s="552"/>
      <c r="K17" s="229">
        <f t="shared" si="0"/>
        <v>111</v>
      </c>
      <c r="L17" s="552"/>
      <c r="M17" s="705"/>
      <c r="N17" s="706"/>
      <c r="P17" s="133"/>
      <c r="R17" s="133"/>
    </row>
    <row r="18" spans="1:18" ht="87" customHeight="1" x14ac:dyDescent="0.2">
      <c r="A18" s="223"/>
      <c r="B18" s="220"/>
      <c r="C18" s="221"/>
      <c r="D18" s="222"/>
      <c r="E18" s="221"/>
      <c r="F18" s="222"/>
      <c r="G18" s="221"/>
      <c r="H18" s="222"/>
      <c r="I18" s="221"/>
      <c r="J18" s="222"/>
      <c r="K18" s="219"/>
      <c r="L18" s="222"/>
      <c r="M18" s="224"/>
      <c r="N18" s="225"/>
      <c r="P18" s="133"/>
      <c r="R18" s="133"/>
    </row>
    <row r="19" spans="1:18" ht="54.95" customHeight="1" x14ac:dyDescent="0.2">
      <c r="A19" s="226"/>
      <c r="B19" s="220"/>
      <c r="C19" s="221"/>
      <c r="D19" s="222"/>
      <c r="E19" s="221"/>
      <c r="F19" s="222"/>
      <c r="G19" s="221"/>
      <c r="H19" s="222"/>
      <c r="I19" s="221"/>
      <c r="J19" s="222"/>
      <c r="K19" s="219"/>
      <c r="L19" s="222"/>
      <c r="M19" s="225"/>
      <c r="N19" s="225"/>
      <c r="P19" s="133"/>
      <c r="R19" s="133"/>
    </row>
    <row r="20" spans="1:18" ht="54.95" customHeight="1" x14ac:dyDescent="0.2">
      <c r="A20" s="223"/>
      <c r="B20" s="220"/>
      <c r="C20" s="221"/>
      <c r="D20" s="222"/>
      <c r="E20" s="221"/>
      <c r="F20" s="222"/>
      <c r="G20" s="221"/>
      <c r="H20" s="222"/>
      <c r="I20" s="221"/>
      <c r="J20" s="222"/>
      <c r="K20" s="219"/>
      <c r="L20" s="222"/>
      <c r="M20" s="224"/>
      <c r="N20" s="225"/>
      <c r="P20" s="133"/>
      <c r="R20" s="133"/>
    </row>
    <row r="21" spans="1:18" ht="54.95" customHeight="1" x14ac:dyDescent="0.2">
      <c r="A21" s="226"/>
      <c r="B21" s="220"/>
      <c r="C21" s="221"/>
      <c r="D21" s="222"/>
      <c r="E21" s="221"/>
      <c r="F21" s="222"/>
      <c r="G21" s="221"/>
      <c r="H21" s="222"/>
      <c r="I21" s="221"/>
      <c r="J21" s="222"/>
      <c r="K21" s="219"/>
      <c r="L21" s="222"/>
      <c r="M21" s="225"/>
      <c r="N21" s="225"/>
      <c r="P21" s="133"/>
      <c r="R21" s="133"/>
    </row>
    <row r="22" spans="1:18" x14ac:dyDescent="0.2">
      <c r="A22" s="205"/>
      <c r="B22" s="196"/>
      <c r="C22" s="144"/>
      <c r="D22" s="144"/>
      <c r="E22" s="144"/>
      <c r="F22" s="206"/>
      <c r="G22" s="206"/>
      <c r="H22" s="206"/>
      <c r="I22" s="206"/>
      <c r="J22" s="206"/>
      <c r="K22" s="206"/>
      <c r="L22" s="206"/>
      <c r="M22" s="196"/>
      <c r="N22" s="196"/>
    </row>
    <row r="23" spans="1:18" x14ac:dyDescent="0.2">
      <c r="A23" s="205"/>
      <c r="B23" s="196"/>
      <c r="C23" s="144"/>
      <c r="D23" s="144"/>
      <c r="E23" s="144"/>
      <c r="F23" s="206"/>
      <c r="G23" s="206"/>
      <c r="H23" s="206"/>
      <c r="I23" s="206"/>
      <c r="J23" s="206"/>
      <c r="K23" s="206"/>
      <c r="L23" s="206"/>
      <c r="M23" s="196"/>
      <c r="N23" s="196"/>
    </row>
    <row r="24" spans="1:18" x14ac:dyDescent="0.2">
      <c r="C24" s="144"/>
      <c r="D24" s="144"/>
      <c r="E24" s="144"/>
      <c r="F24" s="135"/>
      <c r="G24" s="135"/>
      <c r="H24" s="135"/>
      <c r="I24" s="135"/>
      <c r="J24" s="135"/>
      <c r="K24" s="135"/>
      <c r="L24" s="135"/>
    </row>
    <row r="25" spans="1:18" x14ac:dyDescent="0.2">
      <c r="C25" s="144"/>
      <c r="D25" s="144"/>
      <c r="E25" s="144"/>
      <c r="F25" s="135"/>
      <c r="G25" s="135"/>
      <c r="H25" s="135"/>
      <c r="I25" s="135"/>
      <c r="J25" s="135"/>
      <c r="K25" s="135"/>
      <c r="L25" s="135"/>
    </row>
    <row r="26" spans="1:18" x14ac:dyDescent="0.2">
      <c r="C26" s="144"/>
      <c r="D26" s="144"/>
      <c r="E26" s="144"/>
      <c r="F26" s="135"/>
      <c r="G26" s="135"/>
      <c r="H26" s="135"/>
      <c r="I26" s="135"/>
      <c r="J26" s="135"/>
      <c r="K26" s="135"/>
      <c r="L26" s="135"/>
    </row>
    <row r="27" spans="1:18" x14ac:dyDescent="0.2">
      <c r="C27" s="144"/>
      <c r="D27" s="144"/>
      <c r="E27" s="144"/>
      <c r="F27" s="135"/>
      <c r="G27" s="135"/>
      <c r="H27" s="135"/>
      <c r="I27" s="135"/>
      <c r="J27" s="135"/>
      <c r="K27" s="135"/>
      <c r="L27" s="135"/>
    </row>
    <row r="28" spans="1:18" x14ac:dyDescent="0.2">
      <c r="B28" s="135"/>
      <c r="C28" s="145"/>
      <c r="D28" s="145"/>
      <c r="E28" s="144"/>
      <c r="F28" s="135"/>
      <c r="G28" s="135"/>
      <c r="H28" s="135"/>
      <c r="I28" s="135"/>
      <c r="J28" s="135"/>
      <c r="K28" s="135"/>
      <c r="L28" s="137"/>
    </row>
    <row r="29" spans="1:18" x14ac:dyDescent="0.2">
      <c r="C29" s="144"/>
      <c r="D29" s="144"/>
      <c r="E29" s="144"/>
      <c r="F29" s="135"/>
      <c r="G29" s="135"/>
      <c r="H29" s="135"/>
      <c r="I29" s="135"/>
      <c r="J29" s="135"/>
      <c r="K29" s="135"/>
      <c r="L29" s="135"/>
    </row>
    <row r="30" spans="1:18" x14ac:dyDescent="0.2">
      <c r="C30" s="144"/>
      <c r="E30" s="144"/>
      <c r="F30" s="135"/>
      <c r="G30" s="135"/>
      <c r="H30" s="135"/>
      <c r="I30" s="135"/>
      <c r="J30" s="135"/>
      <c r="K30" s="135"/>
      <c r="L30" s="135"/>
    </row>
    <row r="31" spans="1:18" x14ac:dyDescent="0.2">
      <c r="C31" s="144"/>
      <c r="D31" s="144"/>
      <c r="E31" s="144"/>
      <c r="F31" s="135"/>
      <c r="G31" s="135"/>
      <c r="H31" s="135"/>
      <c r="I31" s="135"/>
      <c r="J31" s="135"/>
      <c r="K31" s="135"/>
      <c r="L31" s="135"/>
    </row>
    <row r="32" spans="1:18" x14ac:dyDescent="0.2">
      <c r="C32" s="144"/>
      <c r="D32" s="144"/>
      <c r="E32" s="144"/>
      <c r="F32" s="144"/>
      <c r="G32" s="135"/>
      <c r="H32" s="135"/>
      <c r="I32" s="135"/>
      <c r="J32" s="135"/>
      <c r="K32" s="135"/>
      <c r="L32" s="135"/>
    </row>
    <row r="33" spans="2:12" x14ac:dyDescent="0.2">
      <c r="C33" s="144"/>
      <c r="D33" s="144"/>
      <c r="E33" s="144"/>
      <c r="F33" s="144"/>
      <c r="G33" s="135"/>
      <c r="H33" s="135"/>
      <c r="I33" s="135"/>
      <c r="J33" s="135"/>
      <c r="K33" s="135"/>
      <c r="L33" s="135"/>
    </row>
    <row r="34" spans="2:12" x14ac:dyDescent="0.2">
      <c r="C34" s="144"/>
      <c r="D34" s="144"/>
      <c r="E34" s="144"/>
      <c r="F34" s="144"/>
      <c r="G34" s="135"/>
      <c r="H34" s="135"/>
      <c r="I34" s="135"/>
      <c r="J34" s="135"/>
      <c r="K34" s="135"/>
      <c r="L34" s="135"/>
    </row>
    <row r="35" spans="2:12" x14ac:dyDescent="0.2">
      <c r="C35" s="144"/>
      <c r="D35" s="144"/>
      <c r="E35" s="144"/>
      <c r="F35" s="144"/>
      <c r="G35" s="135"/>
      <c r="H35" s="135"/>
      <c r="I35" s="135"/>
      <c r="J35" s="135"/>
      <c r="K35" s="135"/>
      <c r="L35" s="135"/>
    </row>
    <row r="36" spans="2:12" x14ac:dyDescent="0.2">
      <c r="C36" s="144"/>
      <c r="D36" s="144"/>
      <c r="E36" s="144"/>
      <c r="F36" s="144"/>
      <c r="G36" s="135"/>
      <c r="H36" s="135"/>
      <c r="I36" s="135"/>
      <c r="J36" s="135"/>
      <c r="K36" s="135"/>
      <c r="L36" s="135"/>
    </row>
    <row r="37" spans="2:12" x14ac:dyDescent="0.2">
      <c r="B37" s="135"/>
      <c r="C37" s="144"/>
      <c r="D37" s="144"/>
      <c r="E37" s="144"/>
      <c r="F37" s="144"/>
      <c r="G37" s="135"/>
      <c r="H37" s="135"/>
      <c r="I37" s="135"/>
      <c r="J37" s="135"/>
      <c r="K37" s="135"/>
      <c r="L37" s="135"/>
    </row>
    <row r="38" spans="2:12" x14ac:dyDescent="0.2">
      <c r="B38" s="135"/>
      <c r="C38" s="144"/>
      <c r="D38" s="144"/>
      <c r="E38" s="144"/>
      <c r="F38" s="144"/>
      <c r="G38" s="135"/>
      <c r="H38" s="135"/>
      <c r="I38" s="135"/>
      <c r="J38" s="135"/>
      <c r="K38" s="135"/>
      <c r="L38" s="135"/>
    </row>
    <row r="39" spans="2:12" x14ac:dyDescent="0.2">
      <c r="C39" s="144"/>
      <c r="D39" s="144"/>
      <c r="E39" s="144"/>
      <c r="F39" s="144"/>
      <c r="G39" s="135"/>
      <c r="H39" s="135"/>
      <c r="I39" s="135"/>
      <c r="J39" s="135"/>
      <c r="K39" s="135"/>
      <c r="L39" s="135"/>
    </row>
    <row r="40" spans="2:12" x14ac:dyDescent="0.2">
      <c r="C40" s="144"/>
      <c r="D40" s="144"/>
      <c r="E40" s="144"/>
      <c r="F40" s="144"/>
      <c r="G40" s="135"/>
      <c r="H40" s="135"/>
      <c r="I40" s="135"/>
      <c r="J40" s="135"/>
      <c r="K40" s="135"/>
      <c r="L40" s="135"/>
    </row>
    <row r="41" spans="2:12" x14ac:dyDescent="0.2">
      <c r="B41" s="135"/>
      <c r="C41" s="144"/>
      <c r="D41" s="144"/>
      <c r="E41" s="144"/>
      <c r="F41" s="144"/>
      <c r="G41" s="135"/>
      <c r="H41" s="135"/>
      <c r="I41" s="135"/>
      <c r="J41" s="135"/>
      <c r="K41" s="135"/>
      <c r="L41" s="135"/>
    </row>
    <row r="42" spans="2:12" x14ac:dyDescent="0.2">
      <c r="B42" s="135"/>
      <c r="C42" s="144"/>
      <c r="D42" s="144"/>
      <c r="E42" s="144"/>
      <c r="F42" s="144"/>
      <c r="G42" s="135"/>
      <c r="H42" s="135"/>
      <c r="I42" s="135"/>
      <c r="J42" s="135"/>
      <c r="K42" s="135"/>
      <c r="L42" s="135"/>
    </row>
    <row r="43" spans="2:12" x14ac:dyDescent="0.2">
      <c r="C43" s="144"/>
      <c r="D43" s="144"/>
      <c r="E43" s="144"/>
      <c r="F43" s="144"/>
      <c r="G43" s="135"/>
      <c r="H43" s="135"/>
      <c r="I43" s="135"/>
      <c r="J43" s="135"/>
      <c r="K43" s="135"/>
      <c r="L43" s="135"/>
    </row>
    <row r="44" spans="2:12" x14ac:dyDescent="0.2">
      <c r="C44" s="144"/>
      <c r="D44" s="144"/>
      <c r="E44" s="144"/>
      <c r="F44" s="144"/>
      <c r="G44" s="135"/>
      <c r="H44" s="135"/>
      <c r="I44" s="135"/>
      <c r="J44" s="135"/>
      <c r="K44" s="135"/>
      <c r="L44" s="135"/>
    </row>
    <row r="45" spans="2:12" x14ac:dyDescent="0.2">
      <c r="C45" s="144"/>
      <c r="D45" s="144"/>
      <c r="E45" s="144"/>
      <c r="F45" s="144"/>
      <c r="G45" s="135"/>
      <c r="H45" s="135"/>
      <c r="I45" s="135"/>
      <c r="J45" s="135"/>
      <c r="K45" s="135"/>
      <c r="L45" s="135"/>
    </row>
    <row r="46" spans="2:12" x14ac:dyDescent="0.2">
      <c r="C46" s="144"/>
      <c r="D46" s="144"/>
      <c r="E46" s="144"/>
      <c r="F46" s="144"/>
      <c r="G46" s="135"/>
      <c r="H46" s="135"/>
      <c r="I46" s="135"/>
      <c r="J46" s="135"/>
      <c r="K46" s="135"/>
      <c r="L46" s="135"/>
    </row>
    <row r="47" spans="2:12" x14ac:dyDescent="0.2">
      <c r="C47" s="144"/>
      <c r="D47" s="144"/>
      <c r="E47" s="144"/>
      <c r="F47" s="144"/>
      <c r="G47" s="135"/>
      <c r="H47" s="135"/>
      <c r="I47" s="135"/>
      <c r="J47" s="135"/>
      <c r="K47" s="135"/>
      <c r="L47" s="135"/>
    </row>
    <row r="48" spans="2:12" x14ac:dyDescent="0.2">
      <c r="C48" s="144"/>
      <c r="D48" s="144"/>
      <c r="E48" s="144"/>
      <c r="F48" s="144"/>
      <c r="G48" s="135"/>
      <c r="H48" s="135"/>
      <c r="I48" s="135"/>
      <c r="J48" s="135"/>
      <c r="K48" s="135"/>
      <c r="L48" s="135"/>
    </row>
    <row r="49" spans="3:12" x14ac:dyDescent="0.2">
      <c r="C49" s="144"/>
      <c r="D49" s="144"/>
      <c r="E49" s="144"/>
      <c r="F49" s="144"/>
      <c r="G49" s="135"/>
      <c r="H49" s="135"/>
      <c r="I49" s="135"/>
      <c r="J49" s="135"/>
      <c r="K49" s="135"/>
      <c r="L49" s="135"/>
    </row>
    <row r="50" spans="3:12" x14ac:dyDescent="0.2">
      <c r="C50" s="144"/>
      <c r="D50" s="144"/>
      <c r="E50" s="144"/>
      <c r="F50" s="144"/>
      <c r="G50" s="135"/>
      <c r="H50" s="135"/>
      <c r="I50" s="135"/>
      <c r="J50" s="135"/>
      <c r="K50" s="135"/>
      <c r="L50" s="135"/>
    </row>
    <row r="51" spans="3:12" x14ac:dyDescent="0.2">
      <c r="C51" s="144"/>
      <c r="D51" s="144"/>
      <c r="E51" s="144"/>
      <c r="F51" s="135"/>
      <c r="G51" s="135"/>
      <c r="H51" s="135"/>
      <c r="I51" s="135"/>
      <c r="J51" s="135"/>
      <c r="K51" s="135"/>
      <c r="L51" s="135"/>
    </row>
    <row r="52" spans="3:12" x14ac:dyDescent="0.2">
      <c r="C52" s="144"/>
      <c r="D52" s="144"/>
      <c r="E52" s="144"/>
      <c r="F52" s="135"/>
      <c r="G52" s="135"/>
      <c r="H52" s="135"/>
      <c r="I52" s="135"/>
      <c r="J52" s="135"/>
      <c r="K52" s="135"/>
      <c r="L52" s="135"/>
    </row>
    <row r="53" spans="3:12" x14ac:dyDescent="0.2">
      <c r="C53" s="144"/>
      <c r="D53" s="144"/>
      <c r="E53" s="144"/>
      <c r="F53" s="135"/>
      <c r="G53" s="135"/>
      <c r="H53" s="135"/>
      <c r="I53" s="135"/>
      <c r="J53" s="135"/>
      <c r="K53" s="135"/>
      <c r="L53" s="135"/>
    </row>
    <row r="54" spans="3:12" x14ac:dyDescent="0.2">
      <c r="C54" s="144"/>
      <c r="D54" s="144"/>
      <c r="E54" s="144"/>
      <c r="F54" s="135"/>
      <c r="G54" s="135"/>
      <c r="H54" s="135"/>
      <c r="I54" s="135"/>
      <c r="J54" s="135"/>
      <c r="K54" s="135"/>
      <c r="L54" s="135"/>
    </row>
    <row r="55" spans="3:12" x14ac:dyDescent="0.2">
      <c r="C55" s="144"/>
      <c r="D55" s="144"/>
      <c r="E55" s="144"/>
      <c r="F55" s="135"/>
      <c r="G55" s="135"/>
      <c r="H55" s="135"/>
      <c r="I55" s="135"/>
      <c r="J55" s="135"/>
      <c r="K55" s="135"/>
      <c r="L55" s="135"/>
    </row>
    <row r="56" spans="3:12" x14ac:dyDescent="0.2">
      <c r="C56" s="135"/>
      <c r="D56" s="135"/>
      <c r="E56" s="135"/>
      <c r="F56" s="135"/>
      <c r="G56" s="135"/>
      <c r="H56" s="135"/>
      <c r="I56" s="135"/>
      <c r="J56" s="135"/>
      <c r="K56" s="135"/>
      <c r="L56" s="135"/>
    </row>
    <row r="57" spans="3:12" x14ac:dyDescent="0.2">
      <c r="C57" s="135"/>
      <c r="D57" s="135"/>
      <c r="E57" s="135"/>
      <c r="F57" s="135"/>
      <c r="G57" s="135"/>
      <c r="H57" s="135"/>
      <c r="I57" s="135"/>
      <c r="J57" s="135"/>
      <c r="K57" s="135"/>
      <c r="L57" s="135"/>
    </row>
    <row r="67" spans="2:12" x14ac:dyDescent="0.2">
      <c r="B67" s="138"/>
      <c r="C67" s="139"/>
      <c r="D67" s="139"/>
      <c r="E67" s="139"/>
      <c r="F67" s="139"/>
      <c r="G67" s="139"/>
      <c r="H67" s="139"/>
      <c r="I67" s="139"/>
      <c r="J67" s="139"/>
      <c r="K67" s="139"/>
      <c r="L67" s="139"/>
    </row>
    <row r="68" spans="2:12" x14ac:dyDescent="0.2">
      <c r="B68" s="140"/>
      <c r="C68" s="139"/>
      <c r="D68" s="139"/>
      <c r="E68" s="139"/>
      <c r="F68" s="139"/>
      <c r="G68" s="139"/>
      <c r="H68" s="139"/>
      <c r="I68" s="139"/>
      <c r="J68" s="139"/>
      <c r="K68" s="139"/>
      <c r="L68" s="139"/>
    </row>
  </sheetData>
  <sheetProtection formatCells="0" formatColumns="0" formatRows="0"/>
  <mergeCells count="43">
    <mergeCell ref="K1:M1"/>
    <mergeCell ref="K2:M2"/>
    <mergeCell ref="K3:M3"/>
    <mergeCell ref="K4:M4"/>
    <mergeCell ref="M12:N13"/>
    <mergeCell ref="L10:L11"/>
    <mergeCell ref="M10:N11"/>
    <mergeCell ref="L12:L13"/>
    <mergeCell ref="M14:N15"/>
    <mergeCell ref="M16:N17"/>
    <mergeCell ref="A10:A11"/>
    <mergeCell ref="D10:D11"/>
    <mergeCell ref="F10:F11"/>
    <mergeCell ref="H10:H11"/>
    <mergeCell ref="J10:J11"/>
    <mergeCell ref="A12:A13"/>
    <mergeCell ref="D16:D17"/>
    <mergeCell ref="A14:A15"/>
    <mergeCell ref="A6:B6"/>
    <mergeCell ref="C6:N6"/>
    <mergeCell ref="A8:A9"/>
    <mergeCell ref="B8:B9"/>
    <mergeCell ref="C8:N8"/>
    <mergeCell ref="M9:N9"/>
    <mergeCell ref="A16:A17"/>
    <mergeCell ref="A1:A4"/>
    <mergeCell ref="B1:J1"/>
    <mergeCell ref="B2:J2"/>
    <mergeCell ref="B3:J3"/>
    <mergeCell ref="B4:J4"/>
    <mergeCell ref="D14:D15"/>
    <mergeCell ref="D12:D13"/>
    <mergeCell ref="J12:J13"/>
    <mergeCell ref="F14:F15"/>
    <mergeCell ref="F12:F13"/>
    <mergeCell ref="F16:F17"/>
    <mergeCell ref="H12:H13"/>
    <mergeCell ref="H14:H15"/>
    <mergeCell ref="H16:H17"/>
    <mergeCell ref="L14:L15"/>
    <mergeCell ref="L16:L17"/>
    <mergeCell ref="J14:J15"/>
    <mergeCell ref="J16:J17"/>
  </mergeCells>
  <printOptions horizontalCentered="1" verticalCentered="1"/>
  <pageMargins left="0" right="0" top="0" bottom="0" header="0" footer="0"/>
  <pageSetup paperSize="14" scale="5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7030A0"/>
  </sheetPr>
  <dimension ref="A1:AK74"/>
  <sheetViews>
    <sheetView showGridLines="0" topLeftCell="C14" zoomScale="90" zoomScaleNormal="90" workbookViewId="0">
      <selection activeCell="E16" sqref="E16"/>
    </sheetView>
  </sheetViews>
  <sheetFormatPr baseColWidth="10" defaultColWidth="9.140625" defaultRowHeight="12.75" x14ac:dyDescent="0.2"/>
  <cols>
    <col min="1" max="1" width="24.85546875" style="10" customWidth="1"/>
    <col min="2" max="2" width="48" style="4" customWidth="1"/>
    <col min="3" max="12" width="12.7109375" style="4" customWidth="1"/>
    <col min="13" max="13" width="42.28515625" style="4" customWidth="1"/>
    <col min="14" max="14" width="54.28515625" style="4" customWidth="1"/>
    <col min="15" max="15" width="8.7109375" style="4" customWidth="1"/>
    <col min="16" max="16" width="8.7109375" style="4" hidden="1" customWidth="1"/>
    <col min="17" max="19" width="8.7109375" style="4" customWidth="1"/>
    <col min="20" max="20" width="8.7109375" style="9" customWidth="1"/>
    <col min="21" max="21" width="8.7109375" style="4" customWidth="1"/>
    <col min="22" max="22" width="8.7109375" style="9" customWidth="1"/>
    <col min="23" max="23" width="27.28515625" style="4" customWidth="1"/>
    <col min="24" max="24" width="5.42578125" style="4" customWidth="1"/>
    <col min="25" max="16384" width="9.140625" style="4"/>
  </cols>
  <sheetData>
    <row r="1" spans="1:37" ht="21" customHeight="1" x14ac:dyDescent="0.25">
      <c r="A1" s="386"/>
      <c r="B1" s="378" t="s">
        <v>58</v>
      </c>
      <c r="C1" s="379"/>
      <c r="D1" s="379"/>
      <c r="E1" s="379"/>
      <c r="F1" s="379"/>
      <c r="G1" s="379"/>
      <c r="H1" s="379"/>
      <c r="I1" s="379"/>
      <c r="J1" s="379"/>
      <c r="K1" s="379"/>
      <c r="L1" s="379"/>
      <c r="M1" s="380"/>
      <c r="N1" s="381" t="s">
        <v>59</v>
      </c>
      <c r="O1" s="382"/>
      <c r="P1" s="1">
        <v>0.8</v>
      </c>
      <c r="Q1" s="1"/>
      <c r="R1" s="1"/>
      <c r="S1" s="1"/>
      <c r="T1" s="1"/>
      <c r="U1" s="1"/>
      <c r="V1" s="1"/>
      <c r="W1" s="1"/>
      <c r="X1" s="2"/>
      <c r="Y1" s="3"/>
    </row>
    <row r="2" spans="1:37" ht="18" x14ac:dyDescent="0.25">
      <c r="A2" s="386"/>
      <c r="B2" s="378" t="s">
        <v>83</v>
      </c>
      <c r="C2" s="379"/>
      <c r="D2" s="379"/>
      <c r="E2" s="379"/>
      <c r="F2" s="379"/>
      <c r="G2" s="379"/>
      <c r="H2" s="379"/>
      <c r="I2" s="379"/>
      <c r="J2" s="379"/>
      <c r="K2" s="379"/>
      <c r="L2" s="379"/>
      <c r="M2" s="380"/>
      <c r="N2" s="381" t="s">
        <v>173</v>
      </c>
      <c r="O2" s="382"/>
      <c r="P2" s="1">
        <v>0.79999900000000002</v>
      </c>
      <c r="Q2" s="1"/>
      <c r="R2" s="1"/>
      <c r="S2" s="1"/>
      <c r="T2" s="1"/>
      <c r="U2" s="1"/>
      <c r="V2" s="1"/>
      <c r="W2" s="1"/>
      <c r="X2" s="2"/>
      <c r="Y2" s="3"/>
    </row>
    <row r="3" spans="1:37" ht="18" x14ac:dyDescent="0.25">
      <c r="A3" s="386"/>
      <c r="B3" s="378" t="s">
        <v>84</v>
      </c>
      <c r="C3" s="379"/>
      <c r="D3" s="379"/>
      <c r="E3" s="379"/>
      <c r="F3" s="379"/>
      <c r="G3" s="379"/>
      <c r="H3" s="379"/>
      <c r="I3" s="379"/>
      <c r="J3" s="379"/>
      <c r="K3" s="379"/>
      <c r="L3" s="379"/>
      <c r="M3" s="380"/>
      <c r="N3" s="381" t="s">
        <v>178</v>
      </c>
      <c r="O3" s="382"/>
      <c r="P3" s="1">
        <v>0.71</v>
      </c>
      <c r="Q3" s="1"/>
      <c r="R3" s="1"/>
      <c r="S3" s="1"/>
      <c r="T3" s="1"/>
      <c r="U3" s="1"/>
      <c r="V3" s="1"/>
      <c r="W3" s="1"/>
      <c r="X3" s="2"/>
      <c r="Y3" s="3"/>
    </row>
    <row r="4" spans="1:37" ht="21.75" customHeight="1" x14ac:dyDescent="0.25">
      <c r="A4" s="386"/>
      <c r="B4" s="378" t="s">
        <v>85</v>
      </c>
      <c r="C4" s="379"/>
      <c r="D4" s="379"/>
      <c r="E4" s="379"/>
      <c r="F4" s="379"/>
      <c r="G4" s="379"/>
      <c r="H4" s="379"/>
      <c r="I4" s="379"/>
      <c r="J4" s="379"/>
      <c r="K4" s="379"/>
      <c r="L4" s="379"/>
      <c r="M4" s="380"/>
      <c r="N4" s="382" t="s">
        <v>63</v>
      </c>
      <c r="O4" s="382"/>
      <c r="P4" s="1">
        <v>0.70999999000000003</v>
      </c>
      <c r="Q4" s="5"/>
      <c r="R4" s="5"/>
      <c r="S4" s="5"/>
      <c r="T4" s="5"/>
      <c r="U4" s="5"/>
      <c r="V4" s="5"/>
      <c r="W4" s="5"/>
      <c r="X4" s="2"/>
      <c r="Y4" s="3"/>
    </row>
    <row r="5" spans="1:37" ht="10.5" customHeight="1" x14ac:dyDescent="0.25">
      <c r="A5" s="6"/>
      <c r="B5" s="3"/>
      <c r="C5" s="7"/>
      <c r="D5" s="7"/>
      <c r="E5" s="7"/>
      <c r="F5" s="7"/>
      <c r="G5" s="7"/>
      <c r="H5" s="7"/>
      <c r="I5" s="7"/>
      <c r="J5" s="7"/>
      <c r="K5" s="7"/>
      <c r="L5" s="7"/>
      <c r="M5" s="7"/>
      <c r="N5" s="7"/>
      <c r="O5" s="7"/>
      <c r="P5" s="1">
        <v>0</v>
      </c>
      <c r="Q5" s="7"/>
      <c r="R5" s="7"/>
      <c r="S5" s="7"/>
      <c r="T5" s="7"/>
      <c r="U5" s="7"/>
      <c r="V5" s="7"/>
      <c r="W5" s="8"/>
      <c r="X5" s="8"/>
      <c r="Y5" s="5"/>
      <c r="Z5" s="5"/>
      <c r="AA5" s="5"/>
      <c r="AB5" s="5"/>
      <c r="AC5" s="5"/>
      <c r="AD5" s="5"/>
      <c r="AE5" s="5"/>
      <c r="AF5" s="5"/>
      <c r="AG5" s="5"/>
      <c r="AH5" s="5"/>
      <c r="AI5" s="5"/>
      <c r="AJ5" s="2"/>
      <c r="AK5" s="3"/>
    </row>
    <row r="6" spans="1:37" ht="23.25" customHeight="1" x14ac:dyDescent="0.25">
      <c r="A6" s="19" t="s">
        <v>0</v>
      </c>
      <c r="B6" s="416" t="str">
        <f>SolicitudesAtendidas!C12</f>
        <v>INVESTIGACIONES ADMINISTRATIVAS</v>
      </c>
      <c r="C6" s="417"/>
      <c r="D6" s="417"/>
      <c r="E6" s="417"/>
      <c r="F6" s="417"/>
      <c r="G6" s="417"/>
      <c r="H6" s="417"/>
      <c r="I6" s="417"/>
      <c r="J6" s="417"/>
      <c r="K6" s="417"/>
      <c r="L6" s="417"/>
      <c r="M6" s="417"/>
      <c r="N6" s="418"/>
      <c r="O6" s="18"/>
      <c r="P6" s="18"/>
      <c r="Q6" s="18"/>
      <c r="R6" s="18"/>
      <c r="S6" s="18"/>
      <c r="T6" s="18"/>
      <c r="U6" s="18"/>
      <c r="V6" s="18"/>
      <c r="W6" s="18"/>
      <c r="X6" s="18"/>
    </row>
    <row r="7" spans="1:37" ht="6.75" customHeight="1" thickBot="1" x14ac:dyDescent="0.3">
      <c r="A7" s="15"/>
      <c r="B7" s="17"/>
      <c r="C7" s="16"/>
      <c r="D7" s="16"/>
      <c r="E7" s="16"/>
      <c r="F7" s="16"/>
      <c r="G7" s="16"/>
      <c r="H7" s="16"/>
      <c r="I7" s="16"/>
      <c r="J7" s="16"/>
      <c r="K7" s="16"/>
      <c r="L7" s="16"/>
      <c r="M7" s="16"/>
      <c r="N7" s="16"/>
      <c r="O7" s="16"/>
      <c r="P7" s="16"/>
      <c r="Q7" s="16"/>
      <c r="R7" s="16"/>
      <c r="S7" s="16"/>
      <c r="T7" s="16"/>
      <c r="U7" s="16"/>
      <c r="V7" s="16"/>
      <c r="W7" s="16"/>
      <c r="X7" s="16"/>
    </row>
    <row r="8" spans="1:37" ht="30" customHeight="1" thickBot="1" x14ac:dyDescent="0.25">
      <c r="A8" s="383" t="s">
        <v>86</v>
      </c>
      <c r="B8" s="383" t="s">
        <v>32</v>
      </c>
      <c r="C8" s="414" t="str">
        <f>SolicitudesAtendidas!C14</f>
        <v>Solicitudes de investigación atendidas</v>
      </c>
      <c r="D8" s="414"/>
      <c r="E8" s="414"/>
      <c r="F8" s="414"/>
      <c r="G8" s="414"/>
      <c r="H8" s="414"/>
      <c r="I8" s="414"/>
      <c r="J8" s="414"/>
      <c r="K8" s="414"/>
      <c r="L8" s="414"/>
      <c r="M8" s="414"/>
      <c r="N8" s="415"/>
      <c r="O8" s="22"/>
      <c r="P8" s="22"/>
      <c r="Q8" s="22"/>
      <c r="R8" s="22"/>
      <c r="S8" s="22"/>
      <c r="T8" s="22"/>
      <c r="U8" s="22"/>
      <c r="V8" s="22"/>
      <c r="W8" s="22"/>
      <c r="X8" s="22"/>
      <c r="Y8" s="23"/>
      <c r="Z8" s="23"/>
      <c r="AA8" s="23"/>
    </row>
    <row r="9" spans="1:37" ht="41.25" customHeight="1" thickBot="1" x14ac:dyDescent="0.25">
      <c r="A9" s="384"/>
      <c r="B9" s="384"/>
      <c r="C9" s="158" t="s">
        <v>117</v>
      </c>
      <c r="D9" s="158" t="s">
        <v>87</v>
      </c>
      <c r="E9" s="158" t="s">
        <v>118</v>
      </c>
      <c r="F9" s="158" t="s">
        <v>87</v>
      </c>
      <c r="G9" s="158" t="s">
        <v>119</v>
      </c>
      <c r="H9" s="158" t="s">
        <v>87</v>
      </c>
      <c r="I9" s="158" t="s">
        <v>120</v>
      </c>
      <c r="J9" s="158" t="s">
        <v>87</v>
      </c>
      <c r="K9" s="158" t="s">
        <v>10</v>
      </c>
      <c r="L9" s="158" t="s">
        <v>87</v>
      </c>
      <c r="M9" s="385" t="s">
        <v>88</v>
      </c>
      <c r="N9" s="385"/>
      <c r="O9" s="20"/>
      <c r="P9" s="20"/>
      <c r="Q9" s="20"/>
      <c r="R9" s="20"/>
      <c r="S9" s="20"/>
      <c r="T9" s="20"/>
      <c r="U9" s="20"/>
      <c r="V9" s="20"/>
      <c r="W9" s="21"/>
    </row>
    <row r="10" spans="1:37" s="21" customFormat="1" ht="69.95" customHeight="1" x14ac:dyDescent="0.2">
      <c r="A10" s="419" t="s">
        <v>122</v>
      </c>
      <c r="B10" s="151" t="str">
        <f>SolicitudesAtendidas!B40</f>
        <v>Número de solicitudes de investigación atendidas en el periodo evaluado</v>
      </c>
      <c r="C10" s="164">
        <f>C12+C14+C16+C18+C20+C22+C24+C26+C28+C30+C32</f>
        <v>111</v>
      </c>
      <c r="D10" s="389">
        <f>IF(C10&gt;=1,C10/C11," ")</f>
        <v>1</v>
      </c>
      <c r="E10" s="164">
        <f>E12+E14+E16+E18+E20+E22+E24+E26+E28+E30+E32</f>
        <v>185</v>
      </c>
      <c r="F10" s="389">
        <f>IF(E10&gt;=1,E10/E11," ")</f>
        <v>1</v>
      </c>
      <c r="G10" s="164">
        <f>G12+G14+G16+G18+G20+G22+G24+G26+G28+G30+G32</f>
        <v>173</v>
      </c>
      <c r="H10" s="389">
        <f>IF(G10&gt;=1,G10/G11," ")</f>
        <v>0.99425287356321834</v>
      </c>
      <c r="I10" s="164">
        <f>I12+I14+I16+I18+I20+I22+I24+I26+I28+I30+I32</f>
        <v>113</v>
      </c>
      <c r="J10" s="389">
        <f>IF(I10&gt;=1,I10/I11," ")</f>
        <v>1.0089285714285714</v>
      </c>
      <c r="K10" s="164">
        <f t="shared" ref="K10:K33" si="0">C10+E10+G10+I10</f>
        <v>582</v>
      </c>
      <c r="L10" s="389">
        <f>IF(K10&gt;=1,K10/K11," ")</f>
        <v>1</v>
      </c>
      <c r="M10" s="395"/>
      <c r="N10" s="396"/>
      <c r="O10" s="407"/>
      <c r="P10" s="116"/>
      <c r="Q10" s="407"/>
      <c r="R10" s="116"/>
      <c r="S10" s="407"/>
      <c r="T10" s="116"/>
      <c r="U10" s="407"/>
      <c r="V10" s="116"/>
    </row>
    <row r="11" spans="1:37" s="21" customFormat="1" ht="69.95" customHeight="1" thickBot="1" x14ac:dyDescent="0.25">
      <c r="A11" s="373"/>
      <c r="B11" s="150" t="str">
        <f>SolicitudesAtendidas!B41</f>
        <v>Número de solicitudes de investigación recibidas que se deben atender en el periodo evaluado</v>
      </c>
      <c r="C11" s="165">
        <f>C13+C15+C17+C19+C21+C23+C25+C27+C29+C31+C33</f>
        <v>111</v>
      </c>
      <c r="D11" s="390"/>
      <c r="E11" s="165">
        <f>E13+E15+E17+E19+E21+E23+E25+E27+E29+E31+E33</f>
        <v>185</v>
      </c>
      <c r="F11" s="390"/>
      <c r="G11" s="165">
        <f>G13+G15+G17+G19+G21+G23+G25+G27+G29+G31+G33</f>
        <v>174</v>
      </c>
      <c r="H11" s="390"/>
      <c r="I11" s="165">
        <f>I13+I15+I17+I19+I21+I23+I25+I27+I29+I31+I33</f>
        <v>112</v>
      </c>
      <c r="J11" s="390"/>
      <c r="K11" s="165">
        <f t="shared" si="0"/>
        <v>582</v>
      </c>
      <c r="L11" s="390"/>
      <c r="M11" s="397"/>
      <c r="N11" s="398"/>
      <c r="O11" s="407"/>
      <c r="P11" s="116"/>
      <c r="Q11" s="407"/>
      <c r="R11" s="116"/>
      <c r="S11" s="407"/>
      <c r="T11" s="116"/>
      <c r="U11" s="407"/>
      <c r="V11" s="116"/>
    </row>
    <row r="12" spans="1:37" s="21" customFormat="1" ht="69.95" customHeight="1" x14ac:dyDescent="0.2">
      <c r="A12" s="372" t="s">
        <v>180</v>
      </c>
      <c r="B12" s="70" t="str">
        <f>$B$10</f>
        <v>Número de solicitudes de investigación atendidas en el periodo evaluado</v>
      </c>
      <c r="C12" s="146">
        <v>0</v>
      </c>
      <c r="D12" s="389" t="str">
        <f>IF(C12&gt;=1,C12/C13," ")</f>
        <v xml:space="preserve"> </v>
      </c>
      <c r="E12" s="146">
        <v>0</v>
      </c>
      <c r="F12" s="389" t="str">
        <f>IF(E12&gt;=1,E12/E13," ")</f>
        <v xml:space="preserve"> </v>
      </c>
      <c r="G12" s="146">
        <v>0</v>
      </c>
      <c r="H12" s="389" t="str">
        <f>IF(G12&gt;=1,G12/G13," ")</f>
        <v xml:space="preserve"> </v>
      </c>
      <c r="I12" s="146">
        <v>0</v>
      </c>
      <c r="J12" s="389" t="str">
        <f>IF(I12&gt;=1,I12/I13," ")</f>
        <v xml:space="preserve"> </v>
      </c>
      <c r="K12" s="164">
        <f t="shared" si="0"/>
        <v>0</v>
      </c>
      <c r="L12" s="389" t="str">
        <f>IF(K12&gt;=1,K12/K13," ")</f>
        <v xml:space="preserve"> </v>
      </c>
      <c r="M12" s="374" t="s">
        <v>273</v>
      </c>
      <c r="N12" s="375"/>
      <c r="O12" s="117"/>
      <c r="P12" s="116"/>
      <c r="Q12" s="117"/>
      <c r="R12" s="116"/>
      <c r="S12" s="117"/>
      <c r="T12" s="116"/>
      <c r="U12" s="117"/>
      <c r="V12" s="116"/>
    </row>
    <row r="13" spans="1:37" s="21" customFormat="1" ht="69.95" customHeight="1" thickBot="1" x14ac:dyDescent="0.25">
      <c r="A13" s="373"/>
      <c r="B13" s="71" t="str">
        <f>$B$11</f>
        <v>Número de solicitudes de investigación recibidas que se deben atender en el periodo evaluado</v>
      </c>
      <c r="C13" s="147">
        <v>0</v>
      </c>
      <c r="D13" s="390"/>
      <c r="E13" s="171">
        <v>0</v>
      </c>
      <c r="F13" s="390"/>
      <c r="G13" s="171">
        <v>0</v>
      </c>
      <c r="H13" s="390"/>
      <c r="I13" s="171">
        <v>0</v>
      </c>
      <c r="J13" s="390"/>
      <c r="K13" s="165">
        <f t="shared" si="0"/>
        <v>0</v>
      </c>
      <c r="L13" s="390"/>
      <c r="M13" s="376"/>
      <c r="N13" s="377"/>
      <c r="O13" s="117"/>
      <c r="P13" s="116"/>
      <c r="Q13" s="117"/>
      <c r="R13" s="116"/>
      <c r="S13" s="117"/>
      <c r="T13" s="116"/>
      <c r="U13" s="117"/>
      <c r="V13" s="116"/>
    </row>
    <row r="14" spans="1:37" s="21" customFormat="1" ht="69.95" customHeight="1" x14ac:dyDescent="0.2">
      <c r="A14" s="408" t="s">
        <v>114</v>
      </c>
      <c r="B14" s="70" t="str">
        <f>$B$10</f>
        <v>Número de solicitudes de investigación atendidas en el periodo evaluado</v>
      </c>
      <c r="C14" s="167">
        <v>66</v>
      </c>
      <c r="D14" s="389">
        <f>IF(C14&gt;=1,C14/C15," ")</f>
        <v>1</v>
      </c>
      <c r="E14" s="146">
        <v>84</v>
      </c>
      <c r="F14" s="389">
        <f>IF(E14&gt;=1,E14/E15," ")</f>
        <v>1</v>
      </c>
      <c r="G14" s="146">
        <v>68</v>
      </c>
      <c r="H14" s="389">
        <f>IF(G14&gt;=1,G14/G15," ")</f>
        <v>1</v>
      </c>
      <c r="I14" s="146">
        <v>47</v>
      </c>
      <c r="J14" s="389">
        <f>IF(I14&gt;=1,I14/I15," ")</f>
        <v>1</v>
      </c>
      <c r="K14" s="164">
        <f t="shared" si="0"/>
        <v>265</v>
      </c>
      <c r="L14" s="389">
        <f>IF(K14&gt;=1,K14/K15," ")</f>
        <v>1</v>
      </c>
      <c r="M14" s="401" t="s">
        <v>288</v>
      </c>
      <c r="N14" s="402"/>
    </row>
    <row r="15" spans="1:37" s="21" customFormat="1" ht="69.95" customHeight="1" thickBot="1" x14ac:dyDescent="0.25">
      <c r="A15" s="388"/>
      <c r="B15" s="71" t="str">
        <f>$B$11</f>
        <v>Número de solicitudes de investigación recibidas que se deben atender en el periodo evaluado</v>
      </c>
      <c r="C15" s="168">
        <v>66</v>
      </c>
      <c r="D15" s="390"/>
      <c r="E15" s="171">
        <v>84</v>
      </c>
      <c r="F15" s="390"/>
      <c r="G15" s="171">
        <v>68</v>
      </c>
      <c r="H15" s="390"/>
      <c r="I15" s="171">
        <v>47</v>
      </c>
      <c r="J15" s="390"/>
      <c r="K15" s="165">
        <f t="shared" si="0"/>
        <v>265</v>
      </c>
      <c r="L15" s="390"/>
      <c r="M15" s="376"/>
      <c r="N15" s="377"/>
    </row>
    <row r="16" spans="1:37" s="21" customFormat="1" ht="69.95" customHeight="1" x14ac:dyDescent="0.2">
      <c r="A16" s="387" t="s">
        <v>138</v>
      </c>
      <c r="B16" s="70" t="str">
        <f>$B$10</f>
        <v>Número de solicitudes de investigación atendidas en el periodo evaluado</v>
      </c>
      <c r="C16" s="146">
        <v>0</v>
      </c>
      <c r="D16" s="389" t="str">
        <f>IF(C16&gt;=1,C16/C17," ")</f>
        <v xml:space="preserve"> </v>
      </c>
      <c r="E16" s="146">
        <v>2</v>
      </c>
      <c r="F16" s="389">
        <f>IF(E16&gt;=1,E16/E17," ")</f>
        <v>1</v>
      </c>
      <c r="G16" s="146">
        <v>5</v>
      </c>
      <c r="H16" s="389">
        <f>IF(G16&gt;=1,G16/G17," ")</f>
        <v>1</v>
      </c>
      <c r="I16" s="146">
        <v>2</v>
      </c>
      <c r="J16" s="389">
        <f>IF(I16&gt;=1,I16/I17," ")</f>
        <v>1</v>
      </c>
      <c r="K16" s="164">
        <f t="shared" si="0"/>
        <v>9</v>
      </c>
      <c r="L16" s="389">
        <f>IF(K16&gt;=1,K16/K17," ")</f>
        <v>1</v>
      </c>
      <c r="M16" s="391" t="s">
        <v>267</v>
      </c>
      <c r="N16" s="392"/>
    </row>
    <row r="17" spans="1:22" s="21" customFormat="1" ht="69.95" customHeight="1" thickBot="1" x14ac:dyDescent="0.25">
      <c r="A17" s="388"/>
      <c r="B17" s="71" t="str">
        <f>$B$11</f>
        <v>Número de solicitudes de investigación recibidas que se deben atender en el periodo evaluado</v>
      </c>
      <c r="C17" s="147">
        <v>0</v>
      </c>
      <c r="D17" s="390"/>
      <c r="E17" s="171">
        <v>2</v>
      </c>
      <c r="F17" s="390"/>
      <c r="G17" s="171">
        <v>5</v>
      </c>
      <c r="H17" s="390"/>
      <c r="I17" s="171">
        <v>2</v>
      </c>
      <c r="J17" s="390"/>
      <c r="K17" s="165">
        <f t="shared" si="0"/>
        <v>9</v>
      </c>
      <c r="L17" s="390"/>
      <c r="M17" s="393"/>
      <c r="N17" s="394"/>
    </row>
    <row r="18" spans="1:22" s="21" customFormat="1" ht="69.95" customHeight="1" x14ac:dyDescent="0.2">
      <c r="A18" s="387" t="s">
        <v>107</v>
      </c>
      <c r="B18" s="70" t="str">
        <f>$B$10</f>
        <v>Número de solicitudes de investigación atendidas en el periodo evaluado</v>
      </c>
      <c r="C18" s="146">
        <v>0</v>
      </c>
      <c r="D18" s="389" t="str">
        <f>IF(C18&gt;=1,C18/C19," ")</f>
        <v xml:space="preserve"> </v>
      </c>
      <c r="E18" s="146">
        <v>0</v>
      </c>
      <c r="F18" s="389" t="str">
        <f>IF(E18&gt;=1,E18/E19," ")</f>
        <v xml:space="preserve"> </v>
      </c>
      <c r="G18" s="146">
        <v>0</v>
      </c>
      <c r="H18" s="389" t="str">
        <f>IF(G18&gt;=1,G18/G19," ")</f>
        <v xml:space="preserve"> </v>
      </c>
      <c r="I18" s="146">
        <v>1</v>
      </c>
      <c r="J18" s="389" t="e">
        <f>IF(I18&gt;=1,I18/I19," ")</f>
        <v>#DIV/0!</v>
      </c>
      <c r="K18" s="164">
        <f t="shared" si="0"/>
        <v>1</v>
      </c>
      <c r="L18" s="389">
        <f>IF(K18&gt;=1,K18/K19," ")</f>
        <v>1</v>
      </c>
      <c r="M18" s="391" t="s">
        <v>283</v>
      </c>
      <c r="N18" s="392"/>
    </row>
    <row r="19" spans="1:22" s="21" customFormat="1" ht="69.95" customHeight="1" thickBot="1" x14ac:dyDescent="0.25">
      <c r="A19" s="388"/>
      <c r="B19" s="71" t="str">
        <f>$B$11</f>
        <v>Número de solicitudes de investigación recibidas que se deben atender en el periodo evaluado</v>
      </c>
      <c r="C19" s="147">
        <v>0</v>
      </c>
      <c r="D19" s="390"/>
      <c r="E19" s="171">
        <v>0</v>
      </c>
      <c r="F19" s="390"/>
      <c r="G19" s="171">
        <v>1</v>
      </c>
      <c r="H19" s="390"/>
      <c r="I19" s="214">
        <v>0</v>
      </c>
      <c r="J19" s="390"/>
      <c r="K19" s="165">
        <f t="shared" si="0"/>
        <v>1</v>
      </c>
      <c r="L19" s="390"/>
      <c r="M19" s="393"/>
      <c r="N19" s="394"/>
    </row>
    <row r="20" spans="1:22" s="21" customFormat="1" ht="69.95" customHeight="1" thickBot="1" x14ac:dyDescent="0.25">
      <c r="A20" s="410" t="s">
        <v>211</v>
      </c>
      <c r="B20" s="70" t="str">
        <f>$B$10</f>
        <v>Número de solicitudes de investigación atendidas en el periodo evaluado</v>
      </c>
      <c r="C20" s="169">
        <v>13</v>
      </c>
      <c r="D20" s="389">
        <f>IF(C20&gt;=1,C20/C21," ")</f>
        <v>1</v>
      </c>
      <c r="E20" s="146">
        <f>49+14</f>
        <v>63</v>
      </c>
      <c r="F20" s="389">
        <f>IF(E20&gt;=1,E20/E21," ")</f>
        <v>1</v>
      </c>
      <c r="G20" s="146">
        <v>62</v>
      </c>
      <c r="H20" s="389">
        <f>IF(G20&gt;=1,G20/G21," ")</f>
        <v>1</v>
      </c>
      <c r="I20" s="146">
        <v>56</v>
      </c>
      <c r="J20" s="389">
        <f>IF(I20&gt;=1,I20/I21," ")</f>
        <v>1</v>
      </c>
      <c r="K20" s="164">
        <f t="shared" si="0"/>
        <v>194</v>
      </c>
      <c r="L20" s="389">
        <f>IF(K20&gt;=1,K20/K21," ")</f>
        <v>1</v>
      </c>
      <c r="M20" s="391" t="s">
        <v>271</v>
      </c>
      <c r="N20" s="392"/>
    </row>
    <row r="21" spans="1:22" s="21" customFormat="1" ht="69.95" customHeight="1" thickBot="1" x14ac:dyDescent="0.25">
      <c r="A21" s="411"/>
      <c r="B21" s="71" t="str">
        <f>$B$11</f>
        <v>Número de solicitudes de investigación recibidas que se deben atender en el periodo evaluado</v>
      </c>
      <c r="C21" s="170">
        <v>13</v>
      </c>
      <c r="D21" s="390"/>
      <c r="E21" s="146">
        <f>49+14</f>
        <v>63</v>
      </c>
      <c r="F21" s="390"/>
      <c r="G21" s="171">
        <v>62</v>
      </c>
      <c r="H21" s="390"/>
      <c r="I21" s="171">
        <v>56</v>
      </c>
      <c r="J21" s="390"/>
      <c r="K21" s="165">
        <f t="shared" si="0"/>
        <v>194</v>
      </c>
      <c r="L21" s="390"/>
      <c r="M21" s="393"/>
      <c r="N21" s="394"/>
    </row>
    <row r="22" spans="1:22" s="21" customFormat="1" ht="90" customHeight="1" x14ac:dyDescent="0.2">
      <c r="A22" s="412" t="s">
        <v>108</v>
      </c>
      <c r="B22" s="70" t="str">
        <f>$B$10</f>
        <v>Número de solicitudes de investigación atendidas en el periodo evaluado</v>
      </c>
      <c r="C22" s="207">
        <v>6</v>
      </c>
      <c r="D22" s="399">
        <f>IF(C22&gt;=1,C22/C23," ")</f>
        <v>1</v>
      </c>
      <c r="E22" s="208">
        <v>6</v>
      </c>
      <c r="F22" s="399">
        <f>IF(E22&gt;=1,E22/E23," ")</f>
        <v>1</v>
      </c>
      <c r="G22" s="208">
        <v>17</v>
      </c>
      <c r="H22" s="399">
        <f>IF(G22&gt;=1,G22/G23," ")</f>
        <v>1</v>
      </c>
      <c r="I22" s="208">
        <v>7</v>
      </c>
      <c r="J22" s="399">
        <f>IF(I22&gt;=1,I22/I23," ")</f>
        <v>1</v>
      </c>
      <c r="K22" s="209">
        <f t="shared" si="0"/>
        <v>36</v>
      </c>
      <c r="L22" s="399">
        <f>IF(K22&gt;=1,K22/K23," ")</f>
        <v>1</v>
      </c>
      <c r="M22" s="403" t="s">
        <v>278</v>
      </c>
      <c r="N22" s="404"/>
    </row>
    <row r="23" spans="1:22" s="21" customFormat="1" ht="90" customHeight="1" thickBot="1" x14ac:dyDescent="0.25">
      <c r="A23" s="413"/>
      <c r="B23" s="71" t="str">
        <f>$B$11</f>
        <v>Número de solicitudes de investigación recibidas que se deben atender en el periodo evaluado</v>
      </c>
      <c r="C23" s="210">
        <v>6</v>
      </c>
      <c r="D23" s="400"/>
      <c r="E23" s="211">
        <v>6</v>
      </c>
      <c r="F23" s="400"/>
      <c r="G23" s="211">
        <v>17</v>
      </c>
      <c r="H23" s="400"/>
      <c r="I23" s="211">
        <v>7</v>
      </c>
      <c r="J23" s="400"/>
      <c r="K23" s="212">
        <f t="shared" si="0"/>
        <v>36</v>
      </c>
      <c r="L23" s="400"/>
      <c r="M23" s="405"/>
      <c r="N23" s="406"/>
    </row>
    <row r="24" spans="1:22" ht="69.95" customHeight="1" x14ac:dyDescent="0.2">
      <c r="A24" s="387" t="s">
        <v>109</v>
      </c>
      <c r="B24" s="70" t="str">
        <f>$B$10</f>
        <v>Número de solicitudes de investigación atendidas en el periodo evaluado</v>
      </c>
      <c r="C24" s="169">
        <v>4</v>
      </c>
      <c r="D24" s="389">
        <f>IF(C24&gt;=1,C24/C25," ")</f>
        <v>1</v>
      </c>
      <c r="E24" s="146">
        <v>4</v>
      </c>
      <c r="F24" s="389">
        <f>IF(E24&gt;=1,E24/E25," ")</f>
        <v>1</v>
      </c>
      <c r="G24" s="146">
        <v>2</v>
      </c>
      <c r="H24" s="389">
        <f>IF(G24&gt;=1,G24/G25," ")</f>
        <v>1</v>
      </c>
      <c r="I24" s="146">
        <v>0</v>
      </c>
      <c r="J24" s="389" t="str">
        <f>IF(I24&gt;=1,I24/I25," ")</f>
        <v xml:space="preserve"> </v>
      </c>
      <c r="K24" s="164">
        <f t="shared" si="0"/>
        <v>10</v>
      </c>
      <c r="L24" s="389">
        <f>IF(K24&gt;=1,K24/K25," ")</f>
        <v>1</v>
      </c>
      <c r="M24" s="424" t="s">
        <v>282</v>
      </c>
      <c r="N24" s="425"/>
      <c r="T24" s="4"/>
      <c r="V24" s="4"/>
    </row>
    <row r="25" spans="1:22" ht="53.25" customHeight="1" thickBot="1" x14ac:dyDescent="0.25">
      <c r="A25" s="388"/>
      <c r="B25" s="71" t="str">
        <f>$B$11</f>
        <v>Número de solicitudes de investigación recibidas que se deben atender en el periodo evaluado</v>
      </c>
      <c r="C25" s="170">
        <v>4</v>
      </c>
      <c r="D25" s="390"/>
      <c r="E25" s="171">
        <v>4</v>
      </c>
      <c r="F25" s="390"/>
      <c r="G25" s="171">
        <v>2</v>
      </c>
      <c r="H25" s="390"/>
      <c r="I25" s="171">
        <v>0</v>
      </c>
      <c r="J25" s="390"/>
      <c r="K25" s="165">
        <f t="shared" si="0"/>
        <v>10</v>
      </c>
      <c r="L25" s="390"/>
      <c r="M25" s="426"/>
      <c r="N25" s="427"/>
      <c r="T25" s="4"/>
      <c r="V25" s="4"/>
    </row>
    <row r="26" spans="1:22" ht="69.95" customHeight="1" x14ac:dyDescent="0.2">
      <c r="A26" s="387" t="s">
        <v>110</v>
      </c>
      <c r="B26" s="70" t="str">
        <f>$B$10</f>
        <v>Número de solicitudes de investigación atendidas en el periodo evaluado</v>
      </c>
      <c r="C26" s="169">
        <v>5</v>
      </c>
      <c r="D26" s="389">
        <f>IF(C26&gt;=1,C26/C27," ")</f>
        <v>1</v>
      </c>
      <c r="E26" s="146">
        <v>3</v>
      </c>
      <c r="F26" s="389">
        <f>IF(E26&gt;=1,E26/E27," ")</f>
        <v>1</v>
      </c>
      <c r="G26" s="146">
        <v>1</v>
      </c>
      <c r="H26" s="389">
        <f>IF(G26&gt;=1,G26/G27," ")</f>
        <v>1</v>
      </c>
      <c r="I26" s="146"/>
      <c r="J26" s="389" t="str">
        <f>IF(I26&gt;=1,I26/I27," ")</f>
        <v xml:space="preserve"> </v>
      </c>
      <c r="K26" s="164">
        <f t="shared" si="0"/>
        <v>9</v>
      </c>
      <c r="L26" s="389">
        <f>IF(K26&gt;=1,K26/K27," ")</f>
        <v>1</v>
      </c>
      <c r="M26" s="409" t="s">
        <v>264</v>
      </c>
      <c r="N26" s="421"/>
      <c r="T26" s="4"/>
      <c r="V26" s="4"/>
    </row>
    <row r="27" spans="1:22" ht="69.95" customHeight="1" thickBot="1" x14ac:dyDescent="0.25">
      <c r="A27" s="388"/>
      <c r="B27" s="71" t="str">
        <f>$B$11</f>
        <v>Número de solicitudes de investigación recibidas que se deben atender en el periodo evaluado</v>
      </c>
      <c r="C27" s="170">
        <v>5</v>
      </c>
      <c r="D27" s="390"/>
      <c r="E27" s="171">
        <v>3</v>
      </c>
      <c r="F27" s="390"/>
      <c r="G27" s="171">
        <v>1</v>
      </c>
      <c r="H27" s="390"/>
      <c r="I27" s="171"/>
      <c r="J27" s="390"/>
      <c r="K27" s="165">
        <f t="shared" si="0"/>
        <v>9</v>
      </c>
      <c r="L27" s="390"/>
      <c r="M27" s="422"/>
      <c r="N27" s="423"/>
      <c r="T27" s="4"/>
      <c r="V27" s="4"/>
    </row>
    <row r="28" spans="1:22" ht="69.95" customHeight="1" x14ac:dyDescent="0.2">
      <c r="A28" s="387" t="s">
        <v>111</v>
      </c>
      <c r="B28" s="70" t="str">
        <f>$B$10</f>
        <v>Número de solicitudes de investigación atendidas en el periodo evaluado</v>
      </c>
      <c r="C28" s="169">
        <v>11</v>
      </c>
      <c r="D28" s="389">
        <f>IF(C28&gt;=1,C28/C29," ")</f>
        <v>1</v>
      </c>
      <c r="E28" s="146">
        <v>16</v>
      </c>
      <c r="F28" s="389">
        <f>IF(E28&gt;=1,E28/E29," ")</f>
        <v>1</v>
      </c>
      <c r="G28" s="146">
        <v>15</v>
      </c>
      <c r="H28" s="389">
        <f>IF(G28&gt;=1,G28/G29," ")</f>
        <v>1</v>
      </c>
      <c r="I28" s="146"/>
      <c r="J28" s="389" t="str">
        <f>IF(I28&gt;=1,I28/I29," ")</f>
        <v xml:space="preserve"> </v>
      </c>
      <c r="K28" s="164">
        <f t="shared" si="0"/>
        <v>42</v>
      </c>
      <c r="L28" s="389">
        <f>IF(K28&gt;=1,K28/K29," ")</f>
        <v>1</v>
      </c>
      <c r="M28" s="391" t="s">
        <v>263</v>
      </c>
      <c r="N28" s="392"/>
      <c r="T28" s="4"/>
      <c r="V28" s="4"/>
    </row>
    <row r="29" spans="1:22" ht="69.95" customHeight="1" thickBot="1" x14ac:dyDescent="0.25">
      <c r="A29" s="388"/>
      <c r="B29" s="71" t="str">
        <f>$B$11</f>
        <v>Número de solicitudes de investigación recibidas que se deben atender en el periodo evaluado</v>
      </c>
      <c r="C29" s="170">
        <v>11</v>
      </c>
      <c r="D29" s="390"/>
      <c r="E29" s="171">
        <v>16</v>
      </c>
      <c r="F29" s="390"/>
      <c r="G29" s="171">
        <v>15</v>
      </c>
      <c r="H29" s="390"/>
      <c r="I29" s="171"/>
      <c r="J29" s="390"/>
      <c r="K29" s="165">
        <f t="shared" si="0"/>
        <v>42</v>
      </c>
      <c r="L29" s="390"/>
      <c r="M29" s="393"/>
      <c r="N29" s="394"/>
      <c r="T29" s="4"/>
      <c r="V29" s="4"/>
    </row>
    <row r="30" spans="1:22" ht="69.95" customHeight="1" x14ac:dyDescent="0.2">
      <c r="A30" s="387" t="s">
        <v>112</v>
      </c>
      <c r="B30" s="70" t="str">
        <f>$B$10</f>
        <v>Número de solicitudes de investigación atendidas en el periodo evaluado</v>
      </c>
      <c r="C30" s="169">
        <v>6</v>
      </c>
      <c r="D30" s="389">
        <f>IF(C30&gt;=1,C30/C31," ")</f>
        <v>1</v>
      </c>
      <c r="E30" s="146">
        <v>7</v>
      </c>
      <c r="F30" s="389">
        <f>IF(E30&gt;=1,E30/E31," ")</f>
        <v>1</v>
      </c>
      <c r="G30" s="146">
        <v>3</v>
      </c>
      <c r="H30" s="389">
        <f>IF(G30&gt;=1,G30/G31," ")</f>
        <v>1</v>
      </c>
      <c r="I30" s="146"/>
      <c r="J30" s="389" t="str">
        <f>IF(I30&gt;=1,I30/I31," ")</f>
        <v xml:space="preserve"> </v>
      </c>
      <c r="K30" s="164">
        <f t="shared" si="0"/>
        <v>16</v>
      </c>
      <c r="L30" s="389">
        <f>IF(K30&gt;=1,K30/K31," ")</f>
        <v>1</v>
      </c>
      <c r="M30" s="409" t="s">
        <v>265</v>
      </c>
      <c r="N30" s="392"/>
      <c r="T30" s="4"/>
      <c r="V30" s="4"/>
    </row>
    <row r="31" spans="1:22" ht="132" customHeight="1" thickBot="1" x14ac:dyDescent="0.25">
      <c r="A31" s="388"/>
      <c r="B31" s="71" t="str">
        <f>$B$11</f>
        <v>Número de solicitudes de investigación recibidas que se deben atender en el periodo evaluado</v>
      </c>
      <c r="C31" s="170">
        <v>6</v>
      </c>
      <c r="D31" s="390"/>
      <c r="E31" s="171">
        <v>7</v>
      </c>
      <c r="F31" s="390"/>
      <c r="G31" s="171">
        <v>3</v>
      </c>
      <c r="H31" s="390"/>
      <c r="I31" s="171"/>
      <c r="J31" s="390"/>
      <c r="K31" s="165">
        <f t="shared" si="0"/>
        <v>16</v>
      </c>
      <c r="L31" s="390"/>
      <c r="M31" s="393"/>
      <c r="N31" s="394"/>
      <c r="T31" s="4"/>
      <c r="V31" s="4"/>
    </row>
    <row r="32" spans="1:22" ht="69.95" customHeight="1" x14ac:dyDescent="0.2">
      <c r="A32" s="387" t="s">
        <v>113</v>
      </c>
      <c r="B32" s="70" t="str">
        <f>$B$10</f>
        <v>Número de solicitudes de investigación atendidas en el periodo evaluado</v>
      </c>
      <c r="C32" s="169"/>
      <c r="D32" s="389" t="str">
        <f>IF(C32&gt;=1,C32/C33," ")</f>
        <v xml:space="preserve"> </v>
      </c>
      <c r="E32" s="146"/>
      <c r="F32" s="389" t="str">
        <f>IF(E32&gt;=1,E32/E33," ")</f>
        <v xml:space="preserve"> </v>
      </c>
      <c r="G32" s="146"/>
      <c r="H32" s="389" t="str">
        <f>IF(G32&gt;=1,G32/G33," ")</f>
        <v xml:space="preserve"> </v>
      </c>
      <c r="I32" s="146"/>
      <c r="J32" s="389" t="str">
        <f>IF(I32&gt;=1,I32/I33," ")</f>
        <v xml:space="preserve"> </v>
      </c>
      <c r="K32" s="164">
        <f t="shared" si="0"/>
        <v>0</v>
      </c>
      <c r="L32" s="389" t="str">
        <f>IF(K32&gt;=1,K32/K33," ")</f>
        <v xml:space="preserve"> </v>
      </c>
      <c r="M32" s="391"/>
      <c r="N32" s="392"/>
      <c r="T32" s="4"/>
      <c r="V32" s="4"/>
    </row>
    <row r="33" spans="1:22" ht="69.95" customHeight="1" thickBot="1" x14ac:dyDescent="0.25">
      <c r="A33" s="388"/>
      <c r="B33" s="71" t="str">
        <f>$B$11</f>
        <v>Número de solicitudes de investigación recibidas que se deben atender en el periodo evaluado</v>
      </c>
      <c r="C33" s="168"/>
      <c r="D33" s="390"/>
      <c r="E33" s="171"/>
      <c r="F33" s="390"/>
      <c r="G33" s="171"/>
      <c r="H33" s="390"/>
      <c r="I33" s="171"/>
      <c r="J33" s="390"/>
      <c r="K33" s="165">
        <f t="shared" si="0"/>
        <v>0</v>
      </c>
      <c r="L33" s="390"/>
      <c r="M33" s="393"/>
      <c r="N33" s="394"/>
      <c r="T33" s="4"/>
      <c r="V33" s="4"/>
    </row>
    <row r="34" spans="1:22" x14ac:dyDescent="0.2">
      <c r="C34" s="11"/>
      <c r="D34" s="11"/>
      <c r="E34" s="11"/>
      <c r="F34" s="11"/>
      <c r="G34" s="11"/>
      <c r="H34" s="11"/>
      <c r="I34" s="11"/>
      <c r="J34" s="11"/>
      <c r="K34" s="11"/>
      <c r="L34" s="11"/>
      <c r="M34" s="11"/>
      <c r="N34" s="11"/>
      <c r="O34" s="11"/>
      <c r="P34" s="11"/>
      <c r="Q34" s="11"/>
      <c r="R34" s="11"/>
      <c r="S34" s="11"/>
    </row>
    <row r="35" spans="1:22" x14ac:dyDescent="0.2">
      <c r="C35" s="11"/>
      <c r="D35" s="11"/>
      <c r="E35" s="11"/>
      <c r="F35" s="11"/>
      <c r="G35" s="11"/>
      <c r="H35" s="11"/>
      <c r="I35" s="11"/>
      <c r="J35" s="11"/>
      <c r="K35" s="11"/>
      <c r="L35" s="11"/>
      <c r="M35" s="11"/>
      <c r="N35" s="11"/>
      <c r="O35" s="11"/>
      <c r="P35" s="11"/>
      <c r="Q35" s="11"/>
      <c r="R35" s="11"/>
      <c r="S35" s="11"/>
    </row>
    <row r="36" spans="1:22" x14ac:dyDescent="0.2">
      <c r="C36" s="11"/>
      <c r="D36" s="11"/>
      <c r="E36" s="11"/>
      <c r="F36" s="11"/>
      <c r="G36" s="11"/>
      <c r="H36" s="11"/>
      <c r="I36" s="11"/>
      <c r="J36" s="11"/>
      <c r="K36" s="11"/>
      <c r="L36" s="11"/>
      <c r="M36" s="11"/>
      <c r="N36" s="11"/>
      <c r="O36" s="11"/>
      <c r="P36" s="11"/>
      <c r="Q36" s="11"/>
      <c r="R36" s="11"/>
      <c r="S36" s="11"/>
    </row>
    <row r="37" spans="1:22" x14ac:dyDescent="0.2">
      <c r="C37" s="11"/>
      <c r="D37" s="11"/>
      <c r="E37" s="11"/>
      <c r="F37" s="11"/>
      <c r="G37" s="11"/>
      <c r="H37" s="11"/>
      <c r="I37" s="11"/>
      <c r="J37" s="11"/>
      <c r="K37" s="11"/>
      <c r="L37" s="11"/>
      <c r="M37" s="11"/>
      <c r="N37" s="11"/>
      <c r="O37" s="11"/>
      <c r="P37" s="11"/>
      <c r="Q37" s="11"/>
      <c r="R37" s="11"/>
      <c r="S37" s="11"/>
    </row>
    <row r="38" spans="1:22" x14ac:dyDescent="0.2">
      <c r="C38" s="11"/>
      <c r="D38" s="11"/>
      <c r="E38" s="11"/>
      <c r="F38" s="11"/>
      <c r="G38" s="11"/>
      <c r="H38" s="11"/>
      <c r="I38" s="11"/>
      <c r="J38" s="11"/>
      <c r="K38" s="11"/>
      <c r="L38" s="11"/>
      <c r="M38" s="11"/>
      <c r="N38" s="420"/>
      <c r="O38" s="11"/>
      <c r="P38" s="11"/>
      <c r="Q38" s="11"/>
      <c r="R38" s="11"/>
      <c r="S38" s="11"/>
    </row>
    <row r="39" spans="1:22" x14ac:dyDescent="0.2">
      <c r="C39" s="11"/>
      <c r="D39" s="11"/>
      <c r="E39" s="11"/>
      <c r="F39" s="11"/>
      <c r="G39" s="11"/>
      <c r="H39" s="11"/>
      <c r="I39" s="11"/>
      <c r="J39" s="11"/>
      <c r="K39" s="11"/>
      <c r="L39" s="11"/>
      <c r="M39" s="11"/>
      <c r="N39" s="420"/>
      <c r="O39" s="11"/>
      <c r="P39" s="11"/>
      <c r="Q39" s="11"/>
      <c r="R39" s="11"/>
      <c r="S39" s="11"/>
    </row>
    <row r="40" spans="1:22" x14ac:dyDescent="0.2">
      <c r="C40" s="11"/>
      <c r="D40" s="11"/>
      <c r="E40" s="11"/>
      <c r="F40" s="11"/>
      <c r="G40" s="11"/>
      <c r="H40" s="11"/>
      <c r="I40" s="11"/>
      <c r="J40" s="11"/>
      <c r="K40" s="11"/>
      <c r="L40" s="11"/>
      <c r="M40" s="11"/>
      <c r="N40" s="420"/>
      <c r="O40" s="11"/>
      <c r="P40" s="11"/>
      <c r="Q40" s="11"/>
      <c r="R40" s="11"/>
      <c r="S40" s="11"/>
    </row>
    <row r="41" spans="1:22" x14ac:dyDescent="0.2">
      <c r="C41" s="11"/>
      <c r="D41" s="11"/>
      <c r="E41" s="11"/>
      <c r="F41" s="11"/>
      <c r="G41" s="11"/>
      <c r="H41" s="11"/>
      <c r="I41" s="11"/>
      <c r="J41" s="11"/>
      <c r="K41" s="11"/>
      <c r="L41" s="11"/>
      <c r="M41" s="11"/>
      <c r="N41" s="420"/>
      <c r="O41" s="11"/>
      <c r="P41" s="11"/>
      <c r="Q41" s="11"/>
      <c r="R41" s="11"/>
      <c r="S41" s="11"/>
    </row>
    <row r="42" spans="1:22" x14ac:dyDescent="0.2">
      <c r="C42" s="11"/>
      <c r="D42" s="11"/>
      <c r="E42" s="11"/>
      <c r="F42" s="11"/>
      <c r="G42" s="11"/>
      <c r="H42" s="11"/>
      <c r="I42" s="11"/>
      <c r="J42" s="11"/>
      <c r="K42" s="11"/>
      <c r="L42" s="11"/>
      <c r="M42" s="11"/>
      <c r="N42" s="420"/>
      <c r="O42" s="11"/>
      <c r="P42" s="11"/>
      <c r="Q42" s="11"/>
      <c r="R42" s="11"/>
      <c r="S42" s="11"/>
    </row>
    <row r="43" spans="1:22" x14ac:dyDescent="0.2">
      <c r="C43" s="11"/>
      <c r="D43" s="11"/>
      <c r="E43" s="11"/>
      <c r="F43" s="11"/>
      <c r="G43" s="11"/>
      <c r="H43" s="11"/>
      <c r="I43" s="11"/>
      <c r="J43" s="11"/>
      <c r="K43" s="11"/>
      <c r="L43" s="11"/>
      <c r="M43" s="11"/>
      <c r="N43" s="420"/>
      <c r="O43" s="11"/>
      <c r="P43" s="11"/>
      <c r="Q43" s="11"/>
      <c r="R43" s="11"/>
      <c r="S43" s="11"/>
    </row>
    <row r="44" spans="1:22" x14ac:dyDescent="0.2">
      <c r="C44" s="11"/>
      <c r="D44" s="11"/>
      <c r="E44" s="11"/>
      <c r="F44" s="11"/>
      <c r="G44" s="11"/>
      <c r="H44" s="11"/>
      <c r="I44" s="11"/>
      <c r="J44" s="11"/>
      <c r="K44" s="11"/>
      <c r="L44" s="11"/>
      <c r="M44" s="11"/>
      <c r="N44" s="420"/>
      <c r="O44" s="11"/>
      <c r="P44" s="11"/>
      <c r="Q44" s="11"/>
      <c r="R44" s="11"/>
      <c r="S44" s="11"/>
    </row>
    <row r="45" spans="1:22" x14ac:dyDescent="0.2">
      <c r="C45" s="11"/>
      <c r="D45" s="11"/>
      <c r="E45" s="11"/>
      <c r="F45" s="11"/>
      <c r="G45" s="11"/>
      <c r="H45" s="11"/>
      <c r="I45" s="11"/>
      <c r="J45" s="11"/>
      <c r="K45" s="11"/>
      <c r="L45" s="11"/>
      <c r="M45" s="11"/>
      <c r="N45" s="420"/>
      <c r="O45" s="11"/>
      <c r="P45" s="11"/>
      <c r="Q45" s="11"/>
      <c r="R45" s="11"/>
      <c r="S45" s="11"/>
    </row>
    <row r="46" spans="1:22" x14ac:dyDescent="0.2">
      <c r="C46" s="11"/>
      <c r="D46" s="11"/>
      <c r="E46" s="11"/>
      <c r="F46" s="11"/>
      <c r="G46" s="11"/>
      <c r="H46" s="11"/>
      <c r="I46" s="11"/>
      <c r="J46" s="11"/>
      <c r="K46" s="11"/>
      <c r="L46" s="11"/>
      <c r="M46" s="11"/>
      <c r="N46" s="420"/>
      <c r="O46" s="11"/>
      <c r="P46" s="11"/>
      <c r="Q46" s="11"/>
      <c r="R46" s="11"/>
      <c r="S46" s="11"/>
    </row>
    <row r="47" spans="1:22" x14ac:dyDescent="0.2">
      <c r="C47" s="11"/>
      <c r="D47" s="11"/>
      <c r="E47" s="11"/>
      <c r="F47" s="11"/>
      <c r="G47" s="11"/>
      <c r="H47" s="11"/>
      <c r="I47" s="11"/>
      <c r="J47" s="11"/>
      <c r="K47" s="11"/>
      <c r="L47" s="11"/>
      <c r="M47" s="11"/>
      <c r="N47" s="420"/>
      <c r="O47" s="11"/>
      <c r="P47" s="11"/>
      <c r="Q47" s="11"/>
      <c r="R47" s="11"/>
      <c r="S47" s="11"/>
    </row>
    <row r="48" spans="1:22" x14ac:dyDescent="0.2">
      <c r="C48" s="11"/>
      <c r="D48" s="11"/>
      <c r="E48" s="11"/>
      <c r="F48" s="11"/>
      <c r="G48" s="11"/>
      <c r="H48" s="11"/>
      <c r="I48" s="11"/>
      <c r="J48" s="11"/>
      <c r="K48" s="11"/>
      <c r="L48" s="11"/>
      <c r="M48" s="11"/>
      <c r="N48" s="420"/>
      <c r="O48" s="11"/>
      <c r="P48" s="11"/>
      <c r="Q48" s="11"/>
      <c r="R48" s="11"/>
      <c r="S48" s="11"/>
    </row>
    <row r="49" spans="3:19" x14ac:dyDescent="0.2">
      <c r="C49" s="11"/>
      <c r="D49" s="11"/>
      <c r="E49" s="11"/>
      <c r="F49" s="11"/>
      <c r="G49" s="11"/>
      <c r="H49" s="11"/>
      <c r="I49" s="11"/>
      <c r="J49" s="11"/>
      <c r="K49" s="11"/>
      <c r="L49" s="11"/>
      <c r="M49" s="11"/>
      <c r="N49" s="420"/>
      <c r="O49" s="11"/>
      <c r="P49" s="11"/>
      <c r="Q49" s="11"/>
      <c r="R49" s="11"/>
      <c r="S49" s="11"/>
    </row>
    <row r="50" spans="3:19" x14ac:dyDescent="0.2">
      <c r="C50" s="11"/>
      <c r="D50" s="11"/>
      <c r="E50" s="11"/>
      <c r="F50" s="11"/>
      <c r="G50" s="11"/>
      <c r="H50" s="11"/>
      <c r="I50" s="11"/>
      <c r="J50" s="11"/>
      <c r="K50" s="11"/>
      <c r="L50" s="11"/>
      <c r="M50" s="11"/>
      <c r="N50" s="420"/>
      <c r="O50" s="11"/>
      <c r="P50" s="11"/>
      <c r="Q50" s="11"/>
      <c r="R50" s="11"/>
      <c r="S50" s="11"/>
    </row>
    <row r="51" spans="3:19" x14ac:dyDescent="0.2">
      <c r="C51" s="11"/>
      <c r="D51" s="11"/>
      <c r="E51" s="11"/>
      <c r="F51" s="11"/>
      <c r="G51" s="11"/>
      <c r="H51" s="11"/>
      <c r="I51" s="11"/>
      <c r="J51" s="11"/>
      <c r="K51" s="11"/>
      <c r="L51" s="11"/>
      <c r="M51" s="11"/>
      <c r="N51" s="420"/>
      <c r="O51" s="11"/>
      <c r="P51" s="11"/>
      <c r="Q51" s="11"/>
      <c r="R51" s="11"/>
      <c r="S51" s="11"/>
    </row>
    <row r="52" spans="3:19" x14ac:dyDescent="0.2">
      <c r="C52" s="11"/>
      <c r="D52" s="11"/>
      <c r="E52" s="11"/>
      <c r="F52" s="11"/>
      <c r="G52" s="11"/>
      <c r="H52" s="11"/>
      <c r="I52" s="11"/>
      <c r="J52" s="11"/>
      <c r="K52" s="11"/>
      <c r="L52" s="11"/>
      <c r="M52" s="11"/>
      <c r="N52" s="11"/>
      <c r="O52" s="11"/>
      <c r="P52" s="11"/>
      <c r="Q52" s="11"/>
      <c r="R52" s="11"/>
      <c r="S52" s="11"/>
    </row>
    <row r="53" spans="3:19" x14ac:dyDescent="0.2">
      <c r="C53" s="11"/>
      <c r="D53" s="11"/>
      <c r="E53" s="11"/>
      <c r="F53" s="11"/>
      <c r="G53" s="11"/>
      <c r="H53" s="11"/>
      <c r="I53" s="11"/>
      <c r="J53" s="11"/>
      <c r="K53" s="11"/>
      <c r="L53" s="11"/>
      <c r="M53" s="11"/>
      <c r="N53" s="11"/>
      <c r="O53" s="11"/>
      <c r="P53" s="11"/>
      <c r="Q53" s="11"/>
      <c r="R53" s="11"/>
      <c r="S53" s="11"/>
    </row>
    <row r="54" spans="3:19" x14ac:dyDescent="0.2">
      <c r="C54" s="11"/>
      <c r="D54" s="11"/>
      <c r="E54" s="11"/>
      <c r="F54" s="11"/>
      <c r="G54" s="11"/>
      <c r="H54" s="11"/>
      <c r="I54" s="11"/>
      <c r="J54" s="11"/>
      <c r="K54" s="11"/>
      <c r="L54" s="11"/>
      <c r="M54" s="11"/>
      <c r="N54" s="11"/>
      <c r="O54" s="11"/>
      <c r="P54" s="11"/>
      <c r="Q54" s="11"/>
      <c r="R54" s="11"/>
      <c r="S54" s="11"/>
    </row>
    <row r="55" spans="3:19" x14ac:dyDescent="0.2">
      <c r="C55" s="11"/>
      <c r="D55" s="11"/>
      <c r="E55" s="11"/>
      <c r="F55" s="11"/>
      <c r="G55" s="11"/>
      <c r="H55" s="11"/>
      <c r="I55" s="11"/>
      <c r="J55" s="11"/>
      <c r="K55" s="11"/>
      <c r="L55" s="11"/>
      <c r="M55" s="11"/>
      <c r="N55" s="11"/>
      <c r="O55" s="11"/>
      <c r="P55" s="11"/>
      <c r="Q55" s="11"/>
      <c r="R55" s="11"/>
      <c r="S55" s="11"/>
    </row>
    <row r="56" spans="3:19" x14ac:dyDescent="0.2">
      <c r="C56" s="11"/>
      <c r="D56" s="11"/>
      <c r="E56" s="11"/>
      <c r="F56" s="11"/>
      <c r="G56" s="11"/>
      <c r="H56" s="11"/>
      <c r="I56" s="11"/>
      <c r="J56" s="11"/>
      <c r="K56" s="11"/>
      <c r="L56" s="11"/>
      <c r="M56" s="11"/>
      <c r="N56" s="11"/>
      <c r="O56" s="11"/>
      <c r="P56" s="11"/>
      <c r="Q56" s="11"/>
      <c r="R56" s="11"/>
      <c r="S56" s="11"/>
    </row>
    <row r="57" spans="3:19" x14ac:dyDescent="0.2">
      <c r="C57" s="11"/>
      <c r="D57" s="11"/>
      <c r="E57" s="11"/>
      <c r="F57" s="11"/>
      <c r="G57" s="11"/>
      <c r="H57" s="11"/>
      <c r="I57" s="11"/>
      <c r="J57" s="11"/>
      <c r="K57" s="11"/>
      <c r="L57" s="11"/>
      <c r="M57" s="11"/>
      <c r="N57" s="11"/>
      <c r="O57" s="11"/>
      <c r="P57" s="11"/>
      <c r="Q57" s="11"/>
      <c r="R57" s="11"/>
      <c r="S57" s="11"/>
    </row>
    <row r="58" spans="3:19" x14ac:dyDescent="0.2">
      <c r="C58" s="11"/>
      <c r="D58" s="11"/>
      <c r="E58" s="11"/>
      <c r="F58" s="11"/>
      <c r="G58" s="11"/>
      <c r="H58" s="11"/>
      <c r="I58" s="11"/>
      <c r="J58" s="11"/>
      <c r="K58" s="11"/>
      <c r="L58" s="11"/>
      <c r="M58" s="11"/>
      <c r="N58" s="11"/>
      <c r="O58" s="11"/>
      <c r="P58" s="11"/>
      <c r="Q58" s="11"/>
      <c r="R58" s="11"/>
      <c r="S58" s="11"/>
    </row>
    <row r="59" spans="3:19" x14ac:dyDescent="0.2">
      <c r="C59" s="11"/>
      <c r="D59" s="11"/>
      <c r="E59" s="11"/>
      <c r="F59" s="11"/>
      <c r="G59" s="11"/>
      <c r="H59" s="11"/>
      <c r="I59" s="11"/>
      <c r="J59" s="11"/>
      <c r="K59" s="11"/>
      <c r="L59" s="11"/>
      <c r="M59" s="11"/>
      <c r="N59" s="11"/>
      <c r="O59" s="11"/>
      <c r="P59" s="11"/>
      <c r="Q59" s="11"/>
      <c r="R59" s="11"/>
      <c r="S59" s="11"/>
    </row>
    <row r="60" spans="3:19" x14ac:dyDescent="0.2">
      <c r="C60" s="11"/>
      <c r="D60" s="11"/>
      <c r="E60" s="11"/>
      <c r="F60" s="11"/>
      <c r="G60" s="11"/>
      <c r="H60" s="11"/>
      <c r="I60" s="11"/>
      <c r="J60" s="11"/>
      <c r="K60" s="11"/>
      <c r="L60" s="11"/>
      <c r="M60" s="11"/>
      <c r="N60" s="11"/>
      <c r="O60" s="11"/>
      <c r="P60" s="11"/>
      <c r="Q60" s="11"/>
      <c r="R60" s="11"/>
      <c r="S60" s="11"/>
    </row>
    <row r="61" spans="3:19" x14ac:dyDescent="0.2">
      <c r="C61" s="11"/>
      <c r="D61" s="11"/>
      <c r="E61" s="11"/>
      <c r="F61" s="11"/>
      <c r="G61" s="11"/>
      <c r="H61" s="11"/>
      <c r="I61" s="11"/>
      <c r="J61" s="11"/>
      <c r="K61" s="11"/>
      <c r="L61" s="11"/>
      <c r="M61" s="11"/>
      <c r="N61" s="11"/>
      <c r="O61" s="11"/>
      <c r="P61" s="11"/>
      <c r="Q61" s="11"/>
      <c r="R61" s="11"/>
      <c r="S61" s="11"/>
    </row>
    <row r="62" spans="3:19" x14ac:dyDescent="0.2">
      <c r="C62" s="11"/>
      <c r="D62" s="11"/>
      <c r="E62" s="11"/>
      <c r="F62" s="11"/>
      <c r="G62" s="11"/>
      <c r="H62" s="11"/>
      <c r="I62" s="11"/>
      <c r="J62" s="11"/>
      <c r="K62" s="11"/>
      <c r="L62" s="11"/>
      <c r="M62" s="11"/>
      <c r="N62" s="11"/>
      <c r="O62" s="11"/>
      <c r="P62" s="11"/>
      <c r="Q62" s="11"/>
      <c r="R62" s="11"/>
      <c r="S62" s="11"/>
    </row>
    <row r="63" spans="3:19" x14ac:dyDescent="0.2">
      <c r="C63" s="11"/>
      <c r="D63" s="11"/>
      <c r="E63" s="11"/>
      <c r="F63" s="11"/>
      <c r="G63" s="11"/>
      <c r="H63" s="11"/>
      <c r="I63" s="11"/>
      <c r="J63" s="11"/>
      <c r="K63" s="11"/>
      <c r="L63" s="11"/>
      <c r="M63" s="11"/>
      <c r="N63" s="11"/>
      <c r="O63" s="11"/>
      <c r="P63" s="11"/>
      <c r="Q63" s="11"/>
      <c r="R63" s="11"/>
      <c r="S63" s="11"/>
    </row>
    <row r="73" spans="2:22" x14ac:dyDescent="0.2">
      <c r="B73" s="12"/>
      <c r="C73" s="13"/>
      <c r="D73" s="13"/>
      <c r="E73" s="13"/>
      <c r="F73" s="13"/>
      <c r="G73" s="13"/>
      <c r="H73" s="13"/>
      <c r="I73" s="13"/>
      <c r="J73" s="13"/>
      <c r="K73" s="13"/>
      <c r="L73" s="13"/>
      <c r="M73" s="13"/>
      <c r="N73" s="13"/>
      <c r="O73" s="13"/>
      <c r="P73" s="13"/>
      <c r="Q73" s="13"/>
      <c r="R73" s="13"/>
      <c r="S73" s="13"/>
      <c r="T73" s="13"/>
      <c r="U73" s="13"/>
      <c r="V73" s="13"/>
    </row>
    <row r="74" spans="2:22" x14ac:dyDescent="0.2">
      <c r="B74" s="14"/>
      <c r="C74" s="13"/>
      <c r="D74" s="13"/>
      <c r="E74" s="13"/>
      <c r="F74" s="13"/>
      <c r="G74" s="13"/>
      <c r="H74" s="13"/>
      <c r="I74" s="13"/>
      <c r="J74" s="13"/>
      <c r="K74" s="13"/>
      <c r="L74" s="13"/>
      <c r="M74" s="13"/>
      <c r="N74" s="13"/>
      <c r="O74" s="13"/>
      <c r="P74" s="13"/>
      <c r="Q74" s="13"/>
      <c r="R74" s="13"/>
      <c r="S74" s="13"/>
      <c r="T74" s="13"/>
      <c r="U74" s="13"/>
      <c r="V74" s="13"/>
    </row>
  </sheetData>
  <sheetProtection formatCells="0" formatColumns="0"/>
  <mergeCells count="109">
    <mergeCell ref="L24:L25"/>
    <mergeCell ref="M16:N17"/>
    <mergeCell ref="L30:L31"/>
    <mergeCell ref="L32:L33"/>
    <mergeCell ref="M26:N27"/>
    <mergeCell ref="M24:N25"/>
    <mergeCell ref="M20:N21"/>
    <mergeCell ref="N50:N51"/>
    <mergeCell ref="N38:N39"/>
    <mergeCell ref="N40:N41"/>
    <mergeCell ref="N42:N43"/>
    <mergeCell ref="N44:N45"/>
    <mergeCell ref="N46:N47"/>
    <mergeCell ref="N48:N49"/>
    <mergeCell ref="B1:M1"/>
    <mergeCell ref="N1:O1"/>
    <mergeCell ref="L26:L27"/>
    <mergeCell ref="L28:L29"/>
    <mergeCell ref="L10:L11"/>
    <mergeCell ref="L14:L15"/>
    <mergeCell ref="L18:L19"/>
    <mergeCell ref="D16:D17"/>
    <mergeCell ref="F16:F17"/>
    <mergeCell ref="H16:H17"/>
    <mergeCell ref="C8:N8"/>
    <mergeCell ref="B6:N6"/>
    <mergeCell ref="L12:L13"/>
    <mergeCell ref="A10:A11"/>
    <mergeCell ref="D10:D11"/>
    <mergeCell ref="F10:F11"/>
    <mergeCell ref="H10:H11"/>
    <mergeCell ref="J10:J11"/>
    <mergeCell ref="D12:D13"/>
    <mergeCell ref="F12:F13"/>
    <mergeCell ref="A30:A31"/>
    <mergeCell ref="H30:H31"/>
    <mergeCell ref="A24:A25"/>
    <mergeCell ref="A16:A17"/>
    <mergeCell ref="A28:A29"/>
    <mergeCell ref="A26:A27"/>
    <mergeCell ref="A20:A21"/>
    <mergeCell ref="A22:A23"/>
    <mergeCell ref="H28:H29"/>
    <mergeCell ref="H24:H25"/>
    <mergeCell ref="A14:A15"/>
    <mergeCell ref="D32:D33"/>
    <mergeCell ref="F32:F33"/>
    <mergeCell ref="O10:O11"/>
    <mergeCell ref="Q10:Q11"/>
    <mergeCell ref="J30:J31"/>
    <mergeCell ref="M30:N31"/>
    <mergeCell ref="J18:J19"/>
    <mergeCell ref="M18:N19"/>
    <mergeCell ref="J26:J27"/>
    <mergeCell ref="J28:J29"/>
    <mergeCell ref="M28:N29"/>
    <mergeCell ref="D26:D27"/>
    <mergeCell ref="F26:F27"/>
    <mergeCell ref="D28:D29"/>
    <mergeCell ref="F28:F29"/>
    <mergeCell ref="H26:H27"/>
    <mergeCell ref="H12:H13"/>
    <mergeCell ref="D30:D31"/>
    <mergeCell ref="F30:F31"/>
    <mergeCell ref="S10:S11"/>
    <mergeCell ref="U10:U11"/>
    <mergeCell ref="D24:D25"/>
    <mergeCell ref="F24:F25"/>
    <mergeCell ref="D22:D23"/>
    <mergeCell ref="F22:F23"/>
    <mergeCell ref="J24:J25"/>
    <mergeCell ref="J12:J13"/>
    <mergeCell ref="H22:H23"/>
    <mergeCell ref="J22:J23"/>
    <mergeCell ref="M22:N23"/>
    <mergeCell ref="D20:D21"/>
    <mergeCell ref="F20:F21"/>
    <mergeCell ref="D14:D15"/>
    <mergeCell ref="F14:F15"/>
    <mergeCell ref="D18:D19"/>
    <mergeCell ref="F18:F19"/>
    <mergeCell ref="J16:J17"/>
    <mergeCell ref="H14:H15"/>
    <mergeCell ref="J14:J15"/>
    <mergeCell ref="M14:N15"/>
    <mergeCell ref="L16:L17"/>
    <mergeCell ref="H20:H21"/>
    <mergeCell ref="J20:J21"/>
    <mergeCell ref="L20:L21"/>
    <mergeCell ref="M9:N9"/>
    <mergeCell ref="A1:A4"/>
    <mergeCell ref="A32:A33"/>
    <mergeCell ref="H32:H33"/>
    <mergeCell ref="J32:J33"/>
    <mergeCell ref="M32:N33"/>
    <mergeCell ref="A18:A19"/>
    <mergeCell ref="H18:H19"/>
    <mergeCell ref="M10:N11"/>
    <mergeCell ref="L22:L23"/>
    <mergeCell ref="A12:A13"/>
    <mergeCell ref="M12:N13"/>
    <mergeCell ref="B2:M2"/>
    <mergeCell ref="N2:O2"/>
    <mergeCell ref="B3:M3"/>
    <mergeCell ref="N3:O3"/>
    <mergeCell ref="B4:M4"/>
    <mergeCell ref="N4:O4"/>
    <mergeCell ref="A8:A9"/>
    <mergeCell ref="B8:B9"/>
  </mergeCells>
  <pageMargins left="0.75" right="0.75" top="1" bottom="1" header="0" footer="0"/>
  <pageSetup paperSize="14" scale="55" orientation="landscape" r:id="rId1"/>
  <headerFooter alignWithMargins="0"/>
  <ignoredErrors>
    <ignoredError sqref="E10" 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rgb="FF7030A0"/>
  </sheetPr>
  <dimension ref="A1:S168"/>
  <sheetViews>
    <sheetView topLeftCell="A55" zoomScaleNormal="100" workbookViewId="0">
      <selection activeCell="C70" sqref="C70:P70"/>
    </sheetView>
  </sheetViews>
  <sheetFormatPr baseColWidth="10" defaultColWidth="9.140625" defaultRowHeight="12.75" x14ac:dyDescent="0.2"/>
  <cols>
    <col min="1" max="1" width="0.42578125" style="48" customWidth="1"/>
    <col min="2" max="2" width="32.28515625" style="48" customWidth="1"/>
    <col min="3" max="3" width="16.85546875" style="48" customWidth="1"/>
    <col min="4" max="4" width="5" style="48" bestFit="1" customWidth="1"/>
    <col min="5" max="5" width="4.7109375" style="48" bestFit="1" customWidth="1"/>
    <col min="6" max="6" width="9.42578125" style="48" bestFit="1" customWidth="1"/>
    <col min="7" max="7" width="5.42578125" style="48" bestFit="1" customWidth="1"/>
    <col min="8" max="8" width="5.140625" style="48" bestFit="1" customWidth="1"/>
    <col min="9" max="9" width="9.42578125" style="48" bestFit="1" customWidth="1"/>
    <col min="10" max="10" width="4.140625" style="48" bestFit="1" customWidth="1"/>
    <col min="11" max="11" width="6.42578125" style="48" bestFit="1" customWidth="1"/>
    <col min="12" max="12" width="9.42578125" style="48" bestFit="1" customWidth="1"/>
    <col min="13" max="13" width="8.42578125" style="48" customWidth="1"/>
    <col min="14" max="14" width="6.42578125" style="48" customWidth="1"/>
    <col min="15" max="15" width="8.7109375" style="48" customWidth="1"/>
    <col min="16" max="16" width="12.85546875" style="48" customWidth="1"/>
    <col min="17" max="18" width="11.7109375" style="48" customWidth="1"/>
    <col min="19" max="19" width="11.42578125" style="48" hidden="1" customWidth="1"/>
    <col min="20" max="20" width="9.140625" style="48" customWidth="1"/>
    <col min="21" max="16384" width="9.140625" style="48"/>
  </cols>
  <sheetData>
    <row r="1" spans="1:19" ht="3" customHeight="1" thickBot="1" x14ac:dyDescent="0.25"/>
    <row r="2" spans="1:19" ht="16.5" customHeight="1" x14ac:dyDescent="0.2">
      <c r="B2" s="253"/>
      <c r="C2" s="256" t="s">
        <v>58</v>
      </c>
      <c r="D2" s="257"/>
      <c r="E2" s="257"/>
      <c r="F2" s="257"/>
      <c r="G2" s="257"/>
      <c r="H2" s="257"/>
      <c r="I2" s="257"/>
      <c r="J2" s="257"/>
      <c r="K2" s="257"/>
      <c r="L2" s="257"/>
      <c r="M2" s="258"/>
      <c r="N2" s="259" t="s">
        <v>137</v>
      </c>
      <c r="O2" s="260"/>
      <c r="P2" s="261"/>
      <c r="S2" s="79">
        <v>0.9</v>
      </c>
    </row>
    <row r="3" spans="1:19" ht="15.75" customHeight="1" x14ac:dyDescent="0.2">
      <c r="B3" s="254"/>
      <c r="C3" s="262" t="s">
        <v>60</v>
      </c>
      <c r="D3" s="263"/>
      <c r="E3" s="263"/>
      <c r="F3" s="263"/>
      <c r="G3" s="263"/>
      <c r="H3" s="263"/>
      <c r="I3" s="263"/>
      <c r="J3" s="263"/>
      <c r="K3" s="263"/>
      <c r="L3" s="263"/>
      <c r="M3" s="264"/>
      <c r="N3" s="265" t="s">
        <v>173</v>
      </c>
      <c r="O3" s="266"/>
      <c r="P3" s="267"/>
      <c r="S3" s="79">
        <v>0.89999899999999999</v>
      </c>
    </row>
    <row r="4" spans="1:19" ht="15.75" customHeight="1" x14ac:dyDescent="0.2">
      <c r="B4" s="254"/>
      <c r="C4" s="262" t="s">
        <v>61</v>
      </c>
      <c r="D4" s="263"/>
      <c r="E4" s="263"/>
      <c r="F4" s="263"/>
      <c r="G4" s="263"/>
      <c r="H4" s="263"/>
      <c r="I4" s="263"/>
      <c r="J4" s="263"/>
      <c r="K4" s="263"/>
      <c r="L4" s="263"/>
      <c r="M4" s="264"/>
      <c r="N4" s="265" t="s">
        <v>174</v>
      </c>
      <c r="O4" s="266"/>
      <c r="P4" s="267"/>
      <c r="S4" s="79">
        <v>0.70999990000000002</v>
      </c>
    </row>
    <row r="5" spans="1:19" ht="16.5" customHeight="1" thickBot="1" x14ac:dyDescent="0.25">
      <c r="B5" s="255"/>
      <c r="C5" s="268" t="s">
        <v>62</v>
      </c>
      <c r="D5" s="269"/>
      <c r="E5" s="269"/>
      <c r="F5" s="269"/>
      <c r="G5" s="269"/>
      <c r="H5" s="269"/>
      <c r="I5" s="269"/>
      <c r="J5" s="269"/>
      <c r="K5" s="269"/>
      <c r="L5" s="269"/>
      <c r="M5" s="270"/>
      <c r="N5" s="271" t="s">
        <v>63</v>
      </c>
      <c r="O5" s="272"/>
      <c r="P5" s="273"/>
      <c r="S5" s="79">
        <v>0.7</v>
      </c>
    </row>
    <row r="6" spans="1:19" ht="13.5" thickBot="1" x14ac:dyDescent="0.25"/>
    <row r="7" spans="1:19" ht="12.75" customHeight="1" x14ac:dyDescent="0.2">
      <c r="A7" s="49"/>
      <c r="B7" s="235" t="s">
        <v>66</v>
      </c>
      <c r="C7" s="236"/>
      <c r="D7" s="236"/>
      <c r="E7" s="236"/>
      <c r="F7" s="236"/>
      <c r="G7" s="236"/>
      <c r="H7" s="236"/>
      <c r="I7" s="236"/>
      <c r="J7" s="236"/>
      <c r="K7" s="236"/>
      <c r="L7" s="236"/>
      <c r="M7" s="236"/>
      <c r="N7" s="236"/>
      <c r="O7" s="236"/>
      <c r="P7" s="237"/>
      <c r="Q7" s="49"/>
    </row>
    <row r="8" spans="1:19" ht="13.5" customHeight="1" thickBot="1" x14ac:dyDescent="0.25">
      <c r="A8" s="49"/>
      <c r="B8" s="238"/>
      <c r="C8" s="239"/>
      <c r="D8" s="239"/>
      <c r="E8" s="239"/>
      <c r="F8" s="239"/>
      <c r="G8" s="239"/>
      <c r="H8" s="239"/>
      <c r="I8" s="239"/>
      <c r="J8" s="239"/>
      <c r="K8" s="239"/>
      <c r="L8" s="239"/>
      <c r="M8" s="239"/>
      <c r="N8" s="239"/>
      <c r="O8" s="239"/>
      <c r="P8" s="240"/>
      <c r="Q8" s="49"/>
    </row>
    <row r="9" spans="1:19" ht="6.75" customHeight="1" thickBot="1" x14ac:dyDescent="0.25">
      <c r="A9" s="49"/>
      <c r="B9" s="241"/>
      <c r="C9" s="241"/>
      <c r="D9" s="241"/>
      <c r="E9" s="241"/>
      <c r="F9" s="241"/>
      <c r="G9" s="241"/>
      <c r="H9" s="241"/>
      <c r="I9" s="241"/>
      <c r="J9" s="241"/>
      <c r="K9" s="241"/>
      <c r="L9" s="241"/>
      <c r="M9" s="241"/>
      <c r="N9" s="241"/>
      <c r="O9" s="241"/>
      <c r="P9" s="241"/>
      <c r="Q9" s="49"/>
    </row>
    <row r="10" spans="1:19" ht="26.25" customHeight="1" thickBot="1" x14ac:dyDescent="0.25">
      <c r="A10" s="49"/>
      <c r="B10" s="50" t="s">
        <v>76</v>
      </c>
      <c r="C10" s="242">
        <v>2023</v>
      </c>
      <c r="D10" s="243"/>
      <c r="E10" s="243"/>
      <c r="F10" s="243"/>
      <c r="G10" s="243"/>
      <c r="H10" s="243"/>
      <c r="I10" s="244"/>
      <c r="J10" s="245" t="s">
        <v>1</v>
      </c>
      <c r="K10" s="246"/>
      <c r="L10" s="246"/>
      <c r="M10" s="246"/>
      <c r="N10" s="247" t="s">
        <v>176</v>
      </c>
      <c r="O10" s="248"/>
      <c r="P10" s="249"/>
      <c r="Q10" s="49"/>
    </row>
    <row r="11" spans="1:19" ht="4.5" customHeight="1" thickBot="1" x14ac:dyDescent="0.25">
      <c r="A11" s="49"/>
      <c r="B11" s="250"/>
      <c r="C11" s="251"/>
      <c r="D11" s="251"/>
      <c r="E11" s="251"/>
      <c r="F11" s="251"/>
      <c r="G11" s="251"/>
      <c r="H11" s="251"/>
      <c r="I11" s="251"/>
      <c r="J11" s="251"/>
      <c r="K11" s="251"/>
      <c r="L11" s="251"/>
      <c r="M11" s="251"/>
      <c r="N11" s="251"/>
      <c r="O11" s="251"/>
      <c r="P11" s="252"/>
      <c r="Q11" s="49"/>
    </row>
    <row r="12" spans="1:19" ht="13.5" thickBot="1" x14ac:dyDescent="0.25">
      <c r="A12" s="49"/>
      <c r="B12" s="51" t="s">
        <v>0</v>
      </c>
      <c r="C12" s="299" t="s">
        <v>56</v>
      </c>
      <c r="D12" s="299"/>
      <c r="E12" s="299"/>
      <c r="F12" s="299"/>
      <c r="G12" s="299"/>
      <c r="H12" s="299"/>
      <c r="I12" s="299"/>
      <c r="J12" s="299"/>
      <c r="K12" s="299"/>
      <c r="L12" s="299"/>
      <c r="M12" s="299"/>
      <c r="N12" s="299"/>
      <c r="O12" s="299"/>
      <c r="P12" s="300"/>
      <c r="Q12" s="49"/>
    </row>
    <row r="13" spans="1:19" ht="4.5" customHeight="1" thickBot="1" x14ac:dyDescent="0.25">
      <c r="A13" s="49"/>
      <c r="B13" s="301"/>
      <c r="C13" s="302"/>
      <c r="D13" s="302"/>
      <c r="E13" s="302"/>
      <c r="F13" s="302"/>
      <c r="G13" s="302"/>
      <c r="H13" s="302"/>
      <c r="I13" s="302"/>
      <c r="J13" s="302"/>
      <c r="K13" s="302"/>
      <c r="L13" s="302"/>
      <c r="M13" s="302"/>
      <c r="N13" s="302"/>
      <c r="O13" s="302"/>
      <c r="P13" s="303"/>
      <c r="Q13" s="49"/>
    </row>
    <row r="14" spans="1:19" ht="13.5" thickBot="1" x14ac:dyDescent="0.25">
      <c r="A14" s="49"/>
      <c r="B14" s="51" t="s">
        <v>6</v>
      </c>
      <c r="C14" s="451" t="s">
        <v>166</v>
      </c>
      <c r="D14" s="452"/>
      <c r="E14" s="452"/>
      <c r="F14" s="452"/>
      <c r="G14" s="452"/>
      <c r="H14" s="452"/>
      <c r="I14" s="452"/>
      <c r="J14" s="452"/>
      <c r="K14" s="452"/>
      <c r="L14" s="452"/>
      <c r="M14" s="452"/>
      <c r="N14" s="452"/>
      <c r="O14" s="452"/>
      <c r="P14" s="453"/>
      <c r="Q14" s="49"/>
    </row>
    <row r="15" spans="1:19" ht="4.5" customHeight="1" thickBot="1" x14ac:dyDescent="0.25">
      <c r="A15" s="49"/>
      <c r="B15" s="293"/>
      <c r="C15" s="294"/>
      <c r="D15" s="294"/>
      <c r="E15" s="294"/>
      <c r="F15" s="294"/>
      <c r="G15" s="294"/>
      <c r="H15" s="294"/>
      <c r="I15" s="294"/>
      <c r="J15" s="294"/>
      <c r="K15" s="294"/>
      <c r="L15" s="294"/>
      <c r="M15" s="294"/>
      <c r="N15" s="294"/>
      <c r="O15" s="294"/>
      <c r="P15" s="295"/>
      <c r="Q15" s="49"/>
    </row>
    <row r="16" spans="1:19" ht="13.5" customHeight="1" thickBot="1" x14ac:dyDescent="0.25">
      <c r="A16" s="49"/>
      <c r="B16" s="51" t="s">
        <v>36</v>
      </c>
      <c r="C16" s="454" t="s">
        <v>150</v>
      </c>
      <c r="D16" s="455"/>
      <c r="E16" s="455"/>
      <c r="F16" s="455"/>
      <c r="G16" s="455"/>
      <c r="H16" s="455"/>
      <c r="I16" s="455"/>
      <c r="J16" s="455"/>
      <c r="K16" s="455"/>
      <c r="L16" s="455"/>
      <c r="M16" s="455"/>
      <c r="N16" s="455"/>
      <c r="O16" s="455"/>
      <c r="P16" s="456"/>
      <c r="Q16" s="49"/>
    </row>
    <row r="17" spans="1:17" ht="4.5" customHeight="1" thickBot="1" x14ac:dyDescent="0.25">
      <c r="A17" s="49"/>
      <c r="B17" s="293"/>
      <c r="C17" s="294"/>
      <c r="D17" s="294"/>
      <c r="E17" s="294"/>
      <c r="F17" s="294"/>
      <c r="G17" s="294"/>
      <c r="H17" s="294"/>
      <c r="I17" s="294"/>
      <c r="J17" s="294"/>
      <c r="K17" s="294"/>
      <c r="L17" s="294"/>
      <c r="M17" s="294"/>
      <c r="N17" s="294"/>
      <c r="O17" s="294"/>
      <c r="P17" s="295"/>
      <c r="Q17" s="49"/>
    </row>
    <row r="18" spans="1:17" ht="26.25" customHeight="1" thickBot="1" x14ac:dyDescent="0.25">
      <c r="A18" s="49"/>
      <c r="B18" s="51" t="s">
        <v>23</v>
      </c>
      <c r="C18" s="277" t="s">
        <v>250</v>
      </c>
      <c r="D18" s="278"/>
      <c r="E18" s="278"/>
      <c r="F18" s="278"/>
      <c r="G18" s="278"/>
      <c r="H18" s="278"/>
      <c r="I18" s="278"/>
      <c r="J18" s="278"/>
      <c r="K18" s="278"/>
      <c r="L18" s="278"/>
      <c r="M18" s="278"/>
      <c r="N18" s="278"/>
      <c r="O18" s="278"/>
      <c r="P18" s="279"/>
      <c r="Q18" s="49"/>
    </row>
    <row r="19" spans="1:17" ht="4.5" customHeight="1" thickBot="1" x14ac:dyDescent="0.25">
      <c r="A19" s="49"/>
      <c r="B19" s="280"/>
      <c r="C19" s="280"/>
      <c r="D19" s="280"/>
      <c r="E19" s="280"/>
      <c r="F19" s="280"/>
      <c r="G19" s="280"/>
      <c r="H19" s="280"/>
      <c r="I19" s="280"/>
      <c r="J19" s="280"/>
      <c r="K19" s="280"/>
      <c r="L19" s="280"/>
      <c r="M19" s="280"/>
      <c r="N19" s="280"/>
      <c r="O19" s="280"/>
      <c r="P19" s="280"/>
      <c r="Q19" s="49"/>
    </row>
    <row r="20" spans="1:17" ht="17.25" customHeight="1" thickBot="1" x14ac:dyDescent="0.25">
      <c r="A20" s="49"/>
      <c r="B20" s="281" t="s">
        <v>37</v>
      </c>
      <c r="C20" s="282"/>
      <c r="D20" s="282"/>
      <c r="E20" s="282"/>
      <c r="F20" s="282"/>
      <c r="G20" s="282"/>
      <c r="H20" s="282"/>
      <c r="I20" s="282"/>
      <c r="J20" s="282"/>
      <c r="K20" s="282"/>
      <c r="L20" s="282"/>
      <c r="M20" s="282"/>
      <c r="N20" s="282"/>
      <c r="O20" s="282"/>
      <c r="P20" s="283"/>
      <c r="Q20" s="49"/>
    </row>
    <row r="21" spans="1:17" ht="4.5" customHeight="1" thickBot="1" x14ac:dyDescent="0.25">
      <c r="A21" s="49"/>
      <c r="B21" s="284"/>
      <c r="C21" s="285"/>
      <c r="D21" s="285"/>
      <c r="E21" s="285"/>
      <c r="F21" s="285"/>
      <c r="G21" s="285"/>
      <c r="H21" s="285"/>
      <c r="I21" s="285"/>
      <c r="J21" s="285"/>
      <c r="K21" s="285"/>
      <c r="L21" s="285"/>
      <c r="M21" s="285"/>
      <c r="N21" s="285"/>
      <c r="O21" s="285"/>
      <c r="P21" s="286"/>
      <c r="Q21" s="49"/>
    </row>
    <row r="22" spans="1:17" ht="51" customHeight="1" thickBot="1" x14ac:dyDescent="0.25">
      <c r="A22" s="49"/>
      <c r="B22" s="51" t="s">
        <v>3</v>
      </c>
      <c r="C22" s="287" t="s">
        <v>209</v>
      </c>
      <c r="D22" s="288"/>
      <c r="E22" s="288"/>
      <c r="F22" s="288"/>
      <c r="G22" s="288"/>
      <c r="H22" s="288"/>
      <c r="I22" s="288"/>
      <c r="J22" s="288"/>
      <c r="K22" s="288"/>
      <c r="L22" s="288"/>
      <c r="M22" s="288"/>
      <c r="N22" s="288"/>
      <c r="O22" s="288"/>
      <c r="P22" s="289"/>
      <c r="Q22" s="49"/>
    </row>
    <row r="23" spans="1:17" ht="4.5" customHeight="1" thickBot="1" x14ac:dyDescent="0.25">
      <c r="A23" s="49"/>
      <c r="B23" s="293"/>
      <c r="C23" s="294"/>
      <c r="D23" s="294"/>
      <c r="E23" s="294"/>
      <c r="F23" s="294"/>
      <c r="G23" s="294"/>
      <c r="H23" s="294"/>
      <c r="I23" s="294"/>
      <c r="J23" s="294"/>
      <c r="K23" s="294"/>
      <c r="L23" s="294"/>
      <c r="M23" s="294"/>
      <c r="N23" s="294"/>
      <c r="O23" s="294"/>
      <c r="P23" s="295"/>
      <c r="Q23" s="49"/>
    </row>
    <row r="24" spans="1:17" ht="98.25" customHeight="1" thickBot="1" x14ac:dyDescent="0.25">
      <c r="A24" s="49"/>
      <c r="B24" s="51" t="s">
        <v>24</v>
      </c>
      <c r="C24" s="448" t="s">
        <v>222</v>
      </c>
      <c r="D24" s="449"/>
      <c r="E24" s="449"/>
      <c r="F24" s="449"/>
      <c r="G24" s="449"/>
      <c r="H24" s="449"/>
      <c r="I24" s="449"/>
      <c r="J24" s="449"/>
      <c r="K24" s="449"/>
      <c r="L24" s="449"/>
      <c r="M24" s="449"/>
      <c r="N24" s="449"/>
      <c r="O24" s="449"/>
      <c r="P24" s="450"/>
      <c r="Q24" s="49"/>
    </row>
    <row r="25" spans="1:17" ht="4.5" customHeight="1" thickBot="1" x14ac:dyDescent="0.25">
      <c r="A25" s="49"/>
      <c r="B25" s="313"/>
      <c r="C25" s="314"/>
      <c r="D25" s="314"/>
      <c r="E25" s="314"/>
      <c r="F25" s="314"/>
      <c r="G25" s="314"/>
      <c r="H25" s="314"/>
      <c r="I25" s="314"/>
      <c r="J25" s="314"/>
      <c r="K25" s="314"/>
      <c r="L25" s="314"/>
      <c r="M25" s="314"/>
      <c r="N25" s="314"/>
      <c r="O25" s="314"/>
      <c r="P25" s="315"/>
      <c r="Q25" s="49"/>
    </row>
    <row r="26" spans="1:17" s="80" customFormat="1" ht="21.75" customHeight="1" thickBot="1" x14ac:dyDescent="0.25">
      <c r="A26" s="54"/>
      <c r="B26" s="99" t="s">
        <v>2</v>
      </c>
      <c r="C26" s="316">
        <v>0.9</v>
      </c>
      <c r="D26" s="317"/>
      <c r="E26" s="317"/>
      <c r="F26" s="317"/>
      <c r="G26" s="317"/>
      <c r="H26" s="317"/>
      <c r="I26" s="317"/>
      <c r="J26" s="317"/>
      <c r="K26" s="317"/>
      <c r="L26" s="317"/>
      <c r="M26" s="317"/>
      <c r="N26" s="317"/>
      <c r="O26" s="317"/>
      <c r="P26" s="318"/>
      <c r="Q26" s="54"/>
    </row>
    <row r="27" spans="1:17" ht="4.5" customHeight="1" thickBot="1" x14ac:dyDescent="0.25">
      <c r="A27" s="49"/>
      <c r="B27" s="319"/>
      <c r="C27" s="320"/>
      <c r="D27" s="320"/>
      <c r="E27" s="320"/>
      <c r="F27" s="320"/>
      <c r="G27" s="320"/>
      <c r="H27" s="320"/>
      <c r="I27" s="320"/>
      <c r="J27" s="320"/>
      <c r="K27" s="320"/>
      <c r="L27" s="320"/>
      <c r="M27" s="320"/>
      <c r="N27" s="320"/>
      <c r="O27" s="320"/>
      <c r="P27" s="321"/>
      <c r="Q27" s="49"/>
    </row>
    <row r="28" spans="1:17" ht="18.75" customHeight="1" thickBot="1" x14ac:dyDescent="0.25">
      <c r="A28" s="49"/>
      <c r="B28" s="52" t="s">
        <v>25</v>
      </c>
      <c r="C28" s="153" t="s">
        <v>26</v>
      </c>
      <c r="D28" s="322" t="s">
        <v>230</v>
      </c>
      <c r="E28" s="317"/>
      <c r="F28" s="317"/>
      <c r="G28" s="318"/>
      <c r="H28" s="323" t="s">
        <v>27</v>
      </c>
      <c r="I28" s="323"/>
      <c r="J28" s="323"/>
      <c r="K28" s="322" t="s">
        <v>231</v>
      </c>
      <c r="L28" s="317"/>
      <c r="M28" s="318"/>
      <c r="N28" s="324" t="s">
        <v>28</v>
      </c>
      <c r="O28" s="325"/>
      <c r="P28" s="94" t="s">
        <v>227</v>
      </c>
      <c r="Q28" s="49"/>
    </row>
    <row r="29" spans="1:17" ht="4.5" customHeight="1" thickBot="1" x14ac:dyDescent="0.25">
      <c r="A29" s="49"/>
      <c r="B29" s="326"/>
      <c r="C29" s="327"/>
      <c r="D29" s="327"/>
      <c r="E29" s="327"/>
      <c r="F29" s="327"/>
      <c r="G29" s="327"/>
      <c r="H29" s="327"/>
      <c r="I29" s="327"/>
      <c r="J29" s="327"/>
      <c r="K29" s="327"/>
      <c r="L29" s="327"/>
      <c r="M29" s="327"/>
      <c r="N29" s="327"/>
      <c r="O29" s="327"/>
      <c r="P29" s="328"/>
      <c r="Q29" s="49"/>
    </row>
    <row r="30" spans="1:17" s="80" customFormat="1" ht="13.5" thickBot="1" x14ac:dyDescent="0.25">
      <c r="A30" s="54"/>
      <c r="B30" s="98" t="s">
        <v>7</v>
      </c>
      <c r="C30" s="290" t="s">
        <v>125</v>
      </c>
      <c r="D30" s="291"/>
      <c r="E30" s="291"/>
      <c r="F30" s="291"/>
      <c r="G30" s="291"/>
      <c r="H30" s="291"/>
      <c r="I30" s="291"/>
      <c r="J30" s="291"/>
      <c r="K30" s="291"/>
      <c r="L30" s="291"/>
      <c r="M30" s="291"/>
      <c r="N30" s="291"/>
      <c r="O30" s="291"/>
      <c r="P30" s="292"/>
      <c r="Q30" s="54"/>
    </row>
    <row r="31" spans="1:17" s="80" customFormat="1" ht="4.5" customHeight="1" thickBot="1" x14ac:dyDescent="0.25">
      <c r="A31" s="54"/>
      <c r="B31" s="274"/>
      <c r="C31" s="275"/>
      <c r="D31" s="275"/>
      <c r="E31" s="275"/>
      <c r="F31" s="275"/>
      <c r="G31" s="275"/>
      <c r="H31" s="275"/>
      <c r="I31" s="275"/>
      <c r="J31" s="275"/>
      <c r="K31" s="275"/>
      <c r="L31" s="275"/>
      <c r="M31" s="275"/>
      <c r="N31" s="275"/>
      <c r="O31" s="275"/>
      <c r="P31" s="276"/>
      <c r="Q31" s="54"/>
    </row>
    <row r="32" spans="1:17" s="80" customFormat="1" ht="13.5" thickBot="1" x14ac:dyDescent="0.25">
      <c r="A32" s="54"/>
      <c r="B32" s="98" t="s">
        <v>4</v>
      </c>
      <c r="C32" s="296" t="s">
        <v>72</v>
      </c>
      <c r="D32" s="297"/>
      <c r="E32" s="297"/>
      <c r="F32" s="297"/>
      <c r="G32" s="297"/>
      <c r="H32" s="297"/>
      <c r="I32" s="297"/>
      <c r="J32" s="297"/>
      <c r="K32" s="297"/>
      <c r="L32" s="297"/>
      <c r="M32" s="297"/>
      <c r="N32" s="297"/>
      <c r="O32" s="297"/>
      <c r="P32" s="298"/>
      <c r="Q32" s="54"/>
    </row>
    <row r="33" spans="1:17" s="80" customFormat="1" ht="4.5" customHeight="1" thickBot="1" x14ac:dyDescent="0.25">
      <c r="A33" s="54"/>
      <c r="B33" s="274"/>
      <c r="C33" s="275"/>
      <c r="D33" s="275"/>
      <c r="E33" s="275"/>
      <c r="F33" s="275"/>
      <c r="G33" s="275"/>
      <c r="H33" s="275"/>
      <c r="I33" s="275"/>
      <c r="J33" s="275"/>
      <c r="K33" s="275"/>
      <c r="L33" s="275"/>
      <c r="M33" s="275"/>
      <c r="N33" s="275"/>
      <c r="O33" s="275"/>
      <c r="P33" s="276"/>
      <c r="Q33" s="54"/>
    </row>
    <row r="34" spans="1:17" s="80" customFormat="1" ht="21" customHeight="1" thickBot="1" x14ac:dyDescent="0.25">
      <c r="A34" s="54"/>
      <c r="B34" s="51" t="s">
        <v>35</v>
      </c>
      <c r="C34" s="290" t="s">
        <v>72</v>
      </c>
      <c r="D34" s="291"/>
      <c r="E34" s="291"/>
      <c r="F34" s="291"/>
      <c r="G34" s="291"/>
      <c r="H34" s="291"/>
      <c r="I34" s="291"/>
      <c r="J34" s="291"/>
      <c r="K34" s="291"/>
      <c r="L34" s="291"/>
      <c r="M34" s="291"/>
      <c r="N34" s="291"/>
      <c r="O34" s="291"/>
      <c r="P34" s="292"/>
      <c r="Q34" s="54"/>
    </row>
    <row r="35" spans="1:17" s="80" customFormat="1" ht="3.75" customHeight="1" thickBot="1" x14ac:dyDescent="0.25">
      <c r="A35" s="54"/>
      <c r="B35" s="445"/>
      <c r="C35" s="446"/>
      <c r="D35" s="446"/>
      <c r="E35" s="446"/>
      <c r="F35" s="446"/>
      <c r="G35" s="446"/>
      <c r="H35" s="446"/>
      <c r="I35" s="446"/>
      <c r="J35" s="446"/>
      <c r="K35" s="446"/>
      <c r="L35" s="446"/>
      <c r="M35" s="446"/>
      <c r="N35" s="446"/>
      <c r="O35" s="446"/>
      <c r="P35" s="447"/>
      <c r="Q35" s="54"/>
    </row>
    <row r="36" spans="1:17" s="80" customFormat="1" ht="16.5" customHeight="1" thickBot="1" x14ac:dyDescent="0.25">
      <c r="A36" s="54"/>
      <c r="B36" s="98" t="s">
        <v>65</v>
      </c>
      <c r="C36" s="290" t="s">
        <v>71</v>
      </c>
      <c r="D36" s="291"/>
      <c r="E36" s="291"/>
      <c r="F36" s="291"/>
      <c r="G36" s="291"/>
      <c r="H36" s="291"/>
      <c r="I36" s="291"/>
      <c r="J36" s="291"/>
      <c r="K36" s="291"/>
      <c r="L36" s="291"/>
      <c r="M36" s="291"/>
      <c r="N36" s="291"/>
      <c r="O36" s="291"/>
      <c r="P36" s="292"/>
      <c r="Q36" s="54"/>
    </row>
    <row r="37" spans="1:17" ht="4.5" customHeight="1" thickBot="1" x14ac:dyDescent="0.25">
      <c r="A37" s="49"/>
      <c r="B37" s="55"/>
      <c r="C37" s="55"/>
      <c r="D37" s="55"/>
      <c r="E37" s="55"/>
      <c r="F37" s="55"/>
      <c r="G37" s="55"/>
      <c r="H37" s="55"/>
      <c r="I37" s="55"/>
      <c r="J37" s="55"/>
      <c r="K37" s="55"/>
      <c r="L37" s="55"/>
      <c r="M37" s="55"/>
      <c r="N37" s="55"/>
      <c r="O37" s="55"/>
      <c r="P37" s="55"/>
      <c r="Q37" s="49"/>
    </row>
    <row r="38" spans="1:17" ht="13.5" thickBot="1" x14ac:dyDescent="0.25">
      <c r="A38" s="49"/>
      <c r="B38" s="333" t="s">
        <v>29</v>
      </c>
      <c r="C38" s="334"/>
      <c r="D38" s="334"/>
      <c r="E38" s="334"/>
      <c r="F38" s="334"/>
      <c r="G38" s="334"/>
      <c r="H38" s="334"/>
      <c r="I38" s="334"/>
      <c r="J38" s="334"/>
      <c r="K38" s="334"/>
      <c r="L38" s="334"/>
      <c r="M38" s="334"/>
      <c r="N38" s="334"/>
      <c r="O38" s="335"/>
      <c r="P38" s="336"/>
      <c r="Q38" s="49"/>
    </row>
    <row r="39" spans="1:17" ht="13.5" thickBot="1" x14ac:dyDescent="0.25">
      <c r="A39" s="49"/>
      <c r="B39" s="154" t="s">
        <v>34</v>
      </c>
      <c r="C39" s="441" t="s">
        <v>30</v>
      </c>
      <c r="D39" s="442"/>
      <c r="E39" s="442"/>
      <c r="F39" s="442"/>
      <c r="G39" s="443"/>
      <c r="H39" s="441" t="s">
        <v>7</v>
      </c>
      <c r="I39" s="442"/>
      <c r="J39" s="442"/>
      <c r="K39" s="442"/>
      <c r="L39" s="443"/>
      <c r="M39" s="441" t="s">
        <v>31</v>
      </c>
      <c r="N39" s="442"/>
      <c r="O39" s="444"/>
      <c r="P39" s="443"/>
      <c r="Q39" s="49"/>
    </row>
    <row r="40" spans="1:17" ht="108.75" customHeight="1" x14ac:dyDescent="0.2">
      <c r="A40" s="49"/>
      <c r="B40" s="96" t="s">
        <v>151</v>
      </c>
      <c r="C40" s="432" t="s">
        <v>153</v>
      </c>
      <c r="D40" s="433"/>
      <c r="E40" s="433"/>
      <c r="F40" s="433"/>
      <c r="G40" s="434"/>
      <c r="H40" s="432" t="s">
        <v>121</v>
      </c>
      <c r="I40" s="433"/>
      <c r="J40" s="433"/>
      <c r="K40" s="433"/>
      <c r="L40" s="434"/>
      <c r="M40" s="330" t="s">
        <v>220</v>
      </c>
      <c r="N40" s="330"/>
      <c r="O40" s="330"/>
      <c r="P40" s="331"/>
      <c r="Q40" s="49"/>
    </row>
    <row r="41" spans="1:17" ht="121.5" customHeight="1" x14ac:dyDescent="0.2">
      <c r="A41" s="49"/>
      <c r="B41" s="96" t="s">
        <v>152</v>
      </c>
      <c r="C41" s="432" t="s">
        <v>153</v>
      </c>
      <c r="D41" s="433"/>
      <c r="E41" s="433"/>
      <c r="F41" s="433"/>
      <c r="G41" s="434"/>
      <c r="H41" s="432" t="s">
        <v>121</v>
      </c>
      <c r="I41" s="433"/>
      <c r="J41" s="433"/>
      <c r="K41" s="433"/>
      <c r="L41" s="434"/>
      <c r="M41" s="330" t="s">
        <v>220</v>
      </c>
      <c r="N41" s="330"/>
      <c r="O41" s="330"/>
      <c r="P41" s="331"/>
      <c r="Q41" s="49"/>
    </row>
    <row r="42" spans="1:17" ht="13.5" customHeight="1" x14ac:dyDescent="0.2">
      <c r="A42" s="49"/>
      <c r="B42" s="97"/>
      <c r="C42" s="428"/>
      <c r="D42" s="429"/>
      <c r="E42" s="429"/>
      <c r="F42" s="429"/>
      <c r="G42" s="430"/>
      <c r="H42" s="428"/>
      <c r="I42" s="429"/>
      <c r="J42" s="429"/>
      <c r="K42" s="429"/>
      <c r="L42" s="430"/>
      <c r="M42" s="428"/>
      <c r="N42" s="429"/>
      <c r="O42" s="429"/>
      <c r="P42" s="431"/>
      <c r="Q42" s="49"/>
    </row>
    <row r="43" spans="1:17" ht="4.5" customHeight="1" thickBot="1" x14ac:dyDescent="0.25">
      <c r="A43" s="49"/>
      <c r="B43" s="59"/>
      <c r="C43" s="59"/>
      <c r="D43" s="59"/>
      <c r="E43" s="59"/>
      <c r="F43" s="59"/>
      <c r="G43" s="59"/>
      <c r="H43" s="59"/>
      <c r="I43" s="59"/>
      <c r="J43" s="59"/>
      <c r="K43" s="59"/>
      <c r="L43" s="59"/>
      <c r="M43" s="59"/>
      <c r="N43" s="59"/>
      <c r="O43" s="59"/>
      <c r="P43" s="59"/>
      <c r="Q43" s="49"/>
    </row>
    <row r="44" spans="1:17" ht="13.5" customHeight="1" thickBot="1" x14ac:dyDescent="0.25">
      <c r="A44" s="49"/>
      <c r="B44" s="281" t="s">
        <v>8</v>
      </c>
      <c r="C44" s="282"/>
      <c r="D44" s="282"/>
      <c r="E44" s="282"/>
      <c r="F44" s="282"/>
      <c r="G44" s="282"/>
      <c r="H44" s="282"/>
      <c r="I44" s="282"/>
      <c r="J44" s="282"/>
      <c r="K44" s="282"/>
      <c r="L44" s="282"/>
      <c r="M44" s="282"/>
      <c r="N44" s="282"/>
      <c r="O44" s="282"/>
      <c r="P44" s="283"/>
      <c r="Q44" s="49"/>
    </row>
    <row r="45" spans="1:17" ht="4.5" customHeight="1" thickBot="1" x14ac:dyDescent="0.25">
      <c r="A45" s="49"/>
      <c r="B45" s="60"/>
      <c r="C45" s="55"/>
      <c r="D45" s="55"/>
      <c r="E45" s="55"/>
      <c r="F45" s="55"/>
      <c r="G45" s="55"/>
      <c r="H45" s="55"/>
      <c r="I45" s="55"/>
      <c r="J45" s="55"/>
      <c r="K45" s="55"/>
      <c r="L45" s="55"/>
      <c r="M45" s="55"/>
      <c r="N45" s="55"/>
      <c r="O45" s="55"/>
      <c r="P45" s="61"/>
      <c r="Q45" s="49"/>
    </row>
    <row r="46" spans="1:17" x14ac:dyDescent="0.2">
      <c r="A46" s="49"/>
      <c r="B46" s="339" t="s">
        <v>32</v>
      </c>
      <c r="C46" s="62" t="s">
        <v>9</v>
      </c>
      <c r="D46" s="63" t="s">
        <v>11</v>
      </c>
      <c r="E46" s="63" t="s">
        <v>12</v>
      </c>
      <c r="F46" s="63" t="s">
        <v>13</v>
      </c>
      <c r="G46" s="63" t="s">
        <v>14</v>
      </c>
      <c r="H46" s="63" t="s">
        <v>15</v>
      </c>
      <c r="I46" s="63" t="s">
        <v>16</v>
      </c>
      <c r="J46" s="63" t="s">
        <v>17</v>
      </c>
      <c r="K46" s="63" t="s">
        <v>18</v>
      </c>
      <c r="L46" s="63" t="s">
        <v>19</v>
      </c>
      <c r="M46" s="63" t="s">
        <v>20</v>
      </c>
      <c r="N46" s="63" t="s">
        <v>21</v>
      </c>
      <c r="O46" s="64" t="s">
        <v>22</v>
      </c>
      <c r="P46" s="65" t="s">
        <v>10</v>
      </c>
      <c r="Q46" s="49"/>
    </row>
    <row r="47" spans="1:17" ht="13.5" thickBot="1" x14ac:dyDescent="0.25">
      <c r="A47" s="49"/>
      <c r="B47" s="340"/>
      <c r="C47" s="66" t="s">
        <v>10</v>
      </c>
      <c r="D47" s="67"/>
      <c r="E47" s="67"/>
      <c r="F47" s="152">
        <f>Registro_DerPet!D10</f>
        <v>1</v>
      </c>
      <c r="G47" s="67"/>
      <c r="H47" s="67"/>
      <c r="I47" s="152">
        <f>Registro_DerPet!F10</f>
        <v>1</v>
      </c>
      <c r="J47" s="69"/>
      <c r="K47" s="69"/>
      <c r="L47" s="152">
        <f>Registro_DerPet!H10</f>
        <v>1</v>
      </c>
      <c r="M47" s="69"/>
      <c r="N47" s="69"/>
      <c r="O47" s="152">
        <f>Registro_DerPet!J10</f>
        <v>1</v>
      </c>
      <c r="P47" s="152">
        <f>Registro_DerPet!L10</f>
        <v>1</v>
      </c>
      <c r="Q47" s="49"/>
    </row>
    <row r="48" spans="1:17" ht="4.5" customHeight="1" thickBot="1" x14ac:dyDescent="0.25">
      <c r="A48" s="49"/>
      <c r="B48" s="81">
        <v>0.9</v>
      </c>
      <c r="C48" s="82"/>
      <c r="D48" s="82"/>
      <c r="E48" s="82"/>
      <c r="F48" s="82">
        <v>0.9</v>
      </c>
      <c r="G48" s="82"/>
      <c r="H48" s="82"/>
      <c r="I48" s="82">
        <v>0.9</v>
      </c>
      <c r="J48" s="82"/>
      <c r="K48" s="82"/>
      <c r="L48" s="82">
        <v>0.9</v>
      </c>
      <c r="M48" s="82"/>
      <c r="N48" s="82"/>
      <c r="O48" s="82">
        <v>0.9</v>
      </c>
      <c r="P48" s="83">
        <v>0.9</v>
      </c>
      <c r="Q48" s="49"/>
    </row>
    <row r="49" spans="1:17" ht="13.5" thickBot="1" x14ac:dyDescent="0.25">
      <c r="A49" s="49"/>
      <c r="B49" s="281" t="s">
        <v>33</v>
      </c>
      <c r="C49" s="282"/>
      <c r="D49" s="282"/>
      <c r="E49" s="282"/>
      <c r="F49" s="282"/>
      <c r="G49" s="282"/>
      <c r="H49" s="282"/>
      <c r="I49" s="282"/>
      <c r="J49" s="282"/>
      <c r="K49" s="282"/>
      <c r="L49" s="282"/>
      <c r="M49" s="282"/>
      <c r="N49" s="282"/>
      <c r="O49" s="282"/>
      <c r="P49" s="283"/>
      <c r="Q49" s="49"/>
    </row>
    <row r="50" spans="1:17" ht="12.75" customHeight="1" x14ac:dyDescent="0.2">
      <c r="A50" s="49"/>
      <c r="B50" s="344"/>
      <c r="C50" s="345"/>
      <c r="D50" s="345"/>
      <c r="E50" s="345"/>
      <c r="F50" s="345"/>
      <c r="G50" s="345"/>
      <c r="H50" s="345"/>
      <c r="I50" s="345"/>
      <c r="J50" s="345"/>
      <c r="K50" s="345"/>
      <c r="L50" s="345"/>
      <c r="M50" s="345"/>
      <c r="N50" s="345"/>
      <c r="O50" s="345"/>
      <c r="P50" s="346"/>
      <c r="Q50" s="49"/>
    </row>
    <row r="51" spans="1:17" ht="12.75" customHeight="1" x14ac:dyDescent="0.2">
      <c r="A51" s="49"/>
      <c r="B51" s="347"/>
      <c r="C51" s="348"/>
      <c r="D51" s="348"/>
      <c r="E51" s="348"/>
      <c r="F51" s="348"/>
      <c r="G51" s="348"/>
      <c r="H51" s="348"/>
      <c r="I51" s="348"/>
      <c r="J51" s="348"/>
      <c r="K51" s="348"/>
      <c r="L51" s="348"/>
      <c r="M51" s="348"/>
      <c r="N51" s="348"/>
      <c r="O51" s="348"/>
      <c r="P51" s="349"/>
      <c r="Q51" s="49"/>
    </row>
    <row r="52" spans="1:17" ht="12.75" customHeight="1" x14ac:dyDescent="0.2">
      <c r="A52" s="49"/>
      <c r="B52" s="347"/>
      <c r="C52" s="348"/>
      <c r="D52" s="348"/>
      <c r="E52" s="348"/>
      <c r="F52" s="348"/>
      <c r="G52" s="348"/>
      <c r="H52" s="348"/>
      <c r="I52" s="348"/>
      <c r="J52" s="348"/>
      <c r="K52" s="348"/>
      <c r="L52" s="348"/>
      <c r="M52" s="348"/>
      <c r="N52" s="348"/>
      <c r="O52" s="348"/>
      <c r="P52" s="349"/>
      <c r="Q52" s="49"/>
    </row>
    <row r="53" spans="1:17" ht="12.75" customHeight="1" x14ac:dyDescent="0.2">
      <c r="A53" s="49"/>
      <c r="B53" s="347"/>
      <c r="C53" s="348"/>
      <c r="D53" s="348"/>
      <c r="E53" s="348"/>
      <c r="F53" s="348"/>
      <c r="G53" s="348"/>
      <c r="H53" s="348"/>
      <c r="I53" s="348"/>
      <c r="J53" s="348"/>
      <c r="K53" s="348"/>
      <c r="L53" s="348"/>
      <c r="M53" s="348"/>
      <c r="N53" s="348"/>
      <c r="O53" s="348"/>
      <c r="P53" s="349"/>
      <c r="Q53" s="49"/>
    </row>
    <row r="54" spans="1:17" ht="12.75" customHeight="1" x14ac:dyDescent="0.2">
      <c r="A54" s="49"/>
      <c r="B54" s="347"/>
      <c r="C54" s="348"/>
      <c r="D54" s="348"/>
      <c r="E54" s="348"/>
      <c r="F54" s="348"/>
      <c r="G54" s="348"/>
      <c r="H54" s="348"/>
      <c r="I54" s="348"/>
      <c r="J54" s="348"/>
      <c r="K54" s="348"/>
      <c r="L54" s="348"/>
      <c r="M54" s="348"/>
      <c r="N54" s="348"/>
      <c r="O54" s="348"/>
      <c r="P54" s="349"/>
      <c r="Q54" s="49"/>
    </row>
    <row r="55" spans="1:17" ht="12.75" customHeight="1" x14ac:dyDescent="0.2">
      <c r="A55" s="49"/>
      <c r="B55" s="347"/>
      <c r="C55" s="348"/>
      <c r="D55" s="348"/>
      <c r="E55" s="348"/>
      <c r="F55" s="348"/>
      <c r="G55" s="348"/>
      <c r="H55" s="348"/>
      <c r="I55" s="348"/>
      <c r="J55" s="348"/>
      <c r="K55" s="348"/>
      <c r="L55" s="348"/>
      <c r="M55" s="348"/>
      <c r="N55" s="348"/>
      <c r="O55" s="348"/>
      <c r="P55" s="349"/>
      <c r="Q55" s="49"/>
    </row>
    <row r="56" spans="1:17" ht="12.75" customHeight="1" x14ac:dyDescent="0.2">
      <c r="A56" s="49"/>
      <c r="B56" s="347"/>
      <c r="C56" s="348"/>
      <c r="D56" s="348"/>
      <c r="E56" s="348"/>
      <c r="F56" s="348"/>
      <c r="G56" s="348"/>
      <c r="H56" s="348"/>
      <c r="I56" s="348"/>
      <c r="J56" s="348"/>
      <c r="K56" s="348"/>
      <c r="L56" s="348"/>
      <c r="M56" s="348"/>
      <c r="N56" s="348"/>
      <c r="O56" s="348"/>
      <c r="P56" s="349"/>
      <c r="Q56" s="49"/>
    </row>
    <row r="57" spans="1:17" ht="12.75" customHeight="1" x14ac:dyDescent="0.2">
      <c r="A57" s="49"/>
      <c r="B57" s="347"/>
      <c r="C57" s="348"/>
      <c r="D57" s="348"/>
      <c r="E57" s="348"/>
      <c r="F57" s="348"/>
      <c r="G57" s="348"/>
      <c r="H57" s="348"/>
      <c r="I57" s="348"/>
      <c r="J57" s="348"/>
      <c r="K57" s="348"/>
      <c r="L57" s="348"/>
      <c r="M57" s="348"/>
      <c r="N57" s="348"/>
      <c r="O57" s="348"/>
      <c r="P57" s="349"/>
      <c r="Q57" s="49"/>
    </row>
    <row r="58" spans="1:17" ht="12.75" customHeight="1" x14ac:dyDescent="0.2">
      <c r="A58" s="49"/>
      <c r="B58" s="347"/>
      <c r="C58" s="348"/>
      <c r="D58" s="348"/>
      <c r="E58" s="348"/>
      <c r="F58" s="348"/>
      <c r="G58" s="348"/>
      <c r="H58" s="348"/>
      <c r="I58" s="348"/>
      <c r="J58" s="348"/>
      <c r="K58" s="348"/>
      <c r="L58" s="348"/>
      <c r="M58" s="348"/>
      <c r="N58" s="348"/>
      <c r="O58" s="348"/>
      <c r="P58" s="349"/>
      <c r="Q58" s="49"/>
    </row>
    <row r="59" spans="1:17" ht="12.75" customHeight="1" x14ac:dyDescent="0.2">
      <c r="A59" s="49"/>
      <c r="B59" s="347"/>
      <c r="C59" s="348"/>
      <c r="D59" s="348"/>
      <c r="E59" s="348"/>
      <c r="F59" s="348"/>
      <c r="G59" s="348"/>
      <c r="H59" s="348"/>
      <c r="I59" s="348"/>
      <c r="J59" s="348"/>
      <c r="K59" s="348"/>
      <c r="L59" s="348"/>
      <c r="M59" s="348"/>
      <c r="N59" s="348"/>
      <c r="O59" s="348"/>
      <c r="P59" s="349"/>
      <c r="Q59" s="49"/>
    </row>
    <row r="60" spans="1:17" ht="12.75" customHeight="1" x14ac:dyDescent="0.2">
      <c r="A60" s="49"/>
      <c r="B60" s="347"/>
      <c r="C60" s="348"/>
      <c r="D60" s="348"/>
      <c r="E60" s="348"/>
      <c r="F60" s="348"/>
      <c r="G60" s="348"/>
      <c r="H60" s="348"/>
      <c r="I60" s="348"/>
      <c r="J60" s="348"/>
      <c r="K60" s="348"/>
      <c r="L60" s="348"/>
      <c r="M60" s="348"/>
      <c r="N60" s="348"/>
      <c r="O60" s="348"/>
      <c r="P60" s="349"/>
      <c r="Q60" s="49"/>
    </row>
    <row r="61" spans="1:17" ht="12.75" customHeight="1" x14ac:dyDescent="0.2">
      <c r="A61" s="49"/>
      <c r="B61" s="347"/>
      <c r="C61" s="348"/>
      <c r="D61" s="348"/>
      <c r="E61" s="348"/>
      <c r="F61" s="348"/>
      <c r="G61" s="348"/>
      <c r="H61" s="348"/>
      <c r="I61" s="348"/>
      <c r="J61" s="348"/>
      <c r="K61" s="348"/>
      <c r="L61" s="348"/>
      <c r="M61" s="348"/>
      <c r="N61" s="348"/>
      <c r="O61" s="348"/>
      <c r="P61" s="349"/>
      <c r="Q61" s="49"/>
    </row>
    <row r="62" spans="1:17" ht="12.75" customHeight="1" x14ac:dyDescent="0.2">
      <c r="A62" s="49"/>
      <c r="B62" s="347"/>
      <c r="C62" s="348"/>
      <c r="D62" s="348"/>
      <c r="E62" s="348"/>
      <c r="F62" s="348"/>
      <c r="G62" s="348"/>
      <c r="H62" s="348"/>
      <c r="I62" s="348"/>
      <c r="J62" s="348"/>
      <c r="K62" s="348"/>
      <c r="L62" s="348"/>
      <c r="M62" s="348"/>
      <c r="N62" s="348"/>
      <c r="O62" s="348"/>
      <c r="P62" s="349"/>
      <c r="Q62" s="49"/>
    </row>
    <row r="63" spans="1:17" ht="12.75" customHeight="1" x14ac:dyDescent="0.2">
      <c r="A63" s="49"/>
      <c r="B63" s="347"/>
      <c r="C63" s="348"/>
      <c r="D63" s="348"/>
      <c r="E63" s="348"/>
      <c r="F63" s="348"/>
      <c r="G63" s="348"/>
      <c r="H63" s="348"/>
      <c r="I63" s="348"/>
      <c r="J63" s="348"/>
      <c r="K63" s="348"/>
      <c r="L63" s="348"/>
      <c r="M63" s="348"/>
      <c r="N63" s="348"/>
      <c r="O63" s="348"/>
      <c r="P63" s="349"/>
      <c r="Q63" s="49"/>
    </row>
    <row r="64" spans="1:17" ht="12.75" customHeight="1" x14ac:dyDescent="0.2">
      <c r="A64" s="49"/>
      <c r="B64" s="347"/>
      <c r="C64" s="348"/>
      <c r="D64" s="348"/>
      <c r="E64" s="348"/>
      <c r="F64" s="348"/>
      <c r="G64" s="348"/>
      <c r="H64" s="348"/>
      <c r="I64" s="348"/>
      <c r="J64" s="348"/>
      <c r="K64" s="348"/>
      <c r="L64" s="348"/>
      <c r="M64" s="348"/>
      <c r="N64" s="348"/>
      <c r="O64" s="348"/>
      <c r="P64" s="349"/>
      <c r="Q64" s="49"/>
    </row>
    <row r="65" spans="1:19" ht="13.5" customHeight="1" thickBot="1" x14ac:dyDescent="0.25">
      <c r="A65" s="49"/>
      <c r="B65" s="350"/>
      <c r="C65" s="351"/>
      <c r="D65" s="351"/>
      <c r="E65" s="351"/>
      <c r="F65" s="351"/>
      <c r="G65" s="351"/>
      <c r="H65" s="351"/>
      <c r="I65" s="351"/>
      <c r="J65" s="351"/>
      <c r="K65" s="351"/>
      <c r="L65" s="351"/>
      <c r="M65" s="351"/>
      <c r="N65" s="351"/>
      <c r="O65" s="351"/>
      <c r="P65" s="352"/>
      <c r="Q65" s="49"/>
    </row>
    <row r="66" spans="1:19" s="21" customFormat="1" ht="4.5" customHeight="1" thickBot="1" x14ac:dyDescent="0.25">
      <c r="A66" s="353"/>
      <c r="B66" s="353"/>
      <c r="C66" s="353"/>
      <c r="D66" s="353"/>
      <c r="E66" s="353"/>
      <c r="F66" s="353"/>
      <c r="G66" s="353"/>
      <c r="H66" s="353"/>
      <c r="I66" s="353"/>
      <c r="J66" s="353"/>
      <c r="K66" s="353"/>
      <c r="L66" s="353"/>
      <c r="M66" s="353"/>
      <c r="N66" s="353"/>
      <c r="O66" s="353"/>
      <c r="P66" s="353"/>
      <c r="Q66" s="353"/>
      <c r="S66" s="48"/>
    </row>
    <row r="67" spans="1:19" ht="17.25" customHeight="1" x14ac:dyDescent="0.2">
      <c r="A67" s="49"/>
      <c r="B67" s="357" t="s">
        <v>5</v>
      </c>
      <c r="C67" s="435" t="s">
        <v>144</v>
      </c>
      <c r="D67" s="436"/>
      <c r="E67" s="436"/>
      <c r="F67" s="436"/>
      <c r="G67" s="436"/>
      <c r="H67" s="436"/>
      <c r="I67" s="436"/>
      <c r="J67" s="436"/>
      <c r="K67" s="436"/>
      <c r="L67" s="436"/>
      <c r="M67" s="436"/>
      <c r="N67" s="436"/>
      <c r="O67" s="436"/>
      <c r="P67" s="437"/>
      <c r="Q67" s="49"/>
    </row>
    <row r="68" spans="1:19" ht="54.75" customHeight="1" x14ac:dyDescent="0.2">
      <c r="A68" s="49"/>
      <c r="B68" s="358"/>
      <c r="C68" s="369" t="s">
        <v>298</v>
      </c>
      <c r="D68" s="370"/>
      <c r="E68" s="370"/>
      <c r="F68" s="370"/>
      <c r="G68" s="370"/>
      <c r="H68" s="370"/>
      <c r="I68" s="370"/>
      <c r="J68" s="370"/>
      <c r="K68" s="370"/>
      <c r="L68" s="370"/>
      <c r="M68" s="370"/>
      <c r="N68" s="370"/>
      <c r="O68" s="370"/>
      <c r="P68" s="371"/>
      <c r="Q68" s="49"/>
    </row>
    <row r="69" spans="1:19" ht="17.25" customHeight="1" x14ac:dyDescent="0.2">
      <c r="A69" s="49"/>
      <c r="B69" s="358"/>
      <c r="C69" s="438" t="s">
        <v>146</v>
      </c>
      <c r="D69" s="439"/>
      <c r="E69" s="439"/>
      <c r="F69" s="439"/>
      <c r="G69" s="439"/>
      <c r="H69" s="439"/>
      <c r="I69" s="439"/>
      <c r="J69" s="439"/>
      <c r="K69" s="439"/>
      <c r="L69" s="439"/>
      <c r="M69" s="439"/>
      <c r="N69" s="439"/>
      <c r="O69" s="439"/>
      <c r="P69" s="440"/>
      <c r="Q69" s="49"/>
    </row>
    <row r="70" spans="1:19" ht="45.75" customHeight="1" thickBot="1" x14ac:dyDescent="0.25">
      <c r="A70" s="49"/>
      <c r="B70" s="359"/>
      <c r="C70" s="369" t="s">
        <v>299</v>
      </c>
      <c r="D70" s="370"/>
      <c r="E70" s="370"/>
      <c r="F70" s="370"/>
      <c r="G70" s="370"/>
      <c r="H70" s="370"/>
      <c r="I70" s="370"/>
      <c r="J70" s="370"/>
      <c r="K70" s="370"/>
      <c r="L70" s="370"/>
      <c r="M70" s="370"/>
      <c r="N70" s="370"/>
      <c r="O70" s="370"/>
      <c r="P70" s="371"/>
      <c r="Q70" s="49"/>
    </row>
    <row r="71" spans="1:19" ht="30.75" customHeight="1" thickBot="1" x14ac:dyDescent="0.25">
      <c r="A71" s="49"/>
      <c r="B71" s="84" t="s">
        <v>64</v>
      </c>
      <c r="C71" s="354" t="s">
        <v>210</v>
      </c>
      <c r="D71" s="291"/>
      <c r="E71" s="291"/>
      <c r="F71" s="291"/>
      <c r="G71" s="291"/>
      <c r="H71" s="291"/>
      <c r="I71" s="291"/>
      <c r="J71" s="291"/>
      <c r="K71" s="291"/>
      <c r="L71" s="291"/>
      <c r="M71" s="291"/>
      <c r="N71" s="291"/>
      <c r="O71" s="291"/>
      <c r="P71" s="292"/>
      <c r="Q71" s="49"/>
      <c r="S71" s="21"/>
    </row>
    <row r="72" spans="1:19" ht="27.75" customHeight="1" thickBot="1" x14ac:dyDescent="0.25">
      <c r="A72" s="49"/>
      <c r="B72" s="84" t="s">
        <v>77</v>
      </c>
      <c r="C72" s="355" t="s">
        <v>78</v>
      </c>
      <c r="D72" s="355"/>
      <c r="E72" s="355"/>
      <c r="F72" s="355"/>
      <c r="G72" s="355"/>
      <c r="H72" s="355"/>
      <c r="I72" s="355"/>
      <c r="J72" s="355"/>
      <c r="K72" s="355"/>
      <c r="L72" s="355"/>
      <c r="M72" s="355"/>
      <c r="N72" s="355"/>
      <c r="O72" s="355"/>
      <c r="P72" s="356"/>
      <c r="Q72" s="49"/>
    </row>
    <row r="82" spans="1:19" x14ac:dyDescent="0.2">
      <c r="B82" s="86"/>
      <c r="C82" s="86"/>
      <c r="D82" s="86"/>
      <c r="E82" s="86"/>
      <c r="F82" s="86"/>
      <c r="G82" s="86"/>
      <c r="H82" s="86"/>
      <c r="I82" s="86"/>
      <c r="J82" s="86"/>
      <c r="K82" s="86"/>
      <c r="L82" s="86"/>
      <c r="M82" s="86"/>
    </row>
    <row r="83" spans="1:19" x14ac:dyDescent="0.2">
      <c r="B83" s="86"/>
      <c r="C83" s="86"/>
      <c r="D83" s="86"/>
      <c r="E83" s="86"/>
      <c r="F83" s="86"/>
      <c r="G83" s="86"/>
      <c r="H83" s="86"/>
      <c r="I83" s="86"/>
      <c r="J83" s="86"/>
      <c r="K83" s="86"/>
      <c r="L83" s="86"/>
      <c r="M83" s="86"/>
    </row>
    <row r="84" spans="1:19" x14ac:dyDescent="0.2">
      <c r="B84" s="86"/>
      <c r="C84" s="86"/>
      <c r="D84" s="86"/>
      <c r="E84" s="86"/>
      <c r="F84" s="86"/>
      <c r="G84" s="86"/>
      <c r="H84" s="86"/>
      <c r="I84" s="86"/>
      <c r="J84" s="86"/>
      <c r="K84" s="86"/>
      <c r="L84" s="86"/>
      <c r="M84" s="86"/>
    </row>
    <row r="85" spans="1:19" x14ac:dyDescent="0.2">
      <c r="B85" s="86"/>
      <c r="C85" s="86"/>
      <c r="D85" s="86"/>
      <c r="E85" s="86"/>
      <c r="F85" s="86"/>
      <c r="G85" s="86"/>
      <c r="H85" s="86"/>
      <c r="I85" s="86"/>
      <c r="J85" s="86"/>
      <c r="K85" s="86"/>
      <c r="L85" s="86"/>
      <c r="M85" s="86"/>
    </row>
    <row r="86" spans="1:19" x14ac:dyDescent="0.2">
      <c r="B86" s="86"/>
      <c r="C86" s="86"/>
      <c r="D86" s="86"/>
      <c r="E86" s="86"/>
      <c r="F86" s="86"/>
      <c r="G86" s="86"/>
      <c r="H86" s="86"/>
      <c r="I86" s="86"/>
      <c r="J86" s="86"/>
      <c r="K86" s="86"/>
      <c r="L86" s="86"/>
      <c r="M86" s="86"/>
    </row>
    <row r="87" spans="1:19" x14ac:dyDescent="0.2">
      <c r="B87" s="86"/>
      <c r="C87" s="86"/>
      <c r="D87" s="86"/>
      <c r="E87" s="86"/>
      <c r="F87" s="86"/>
      <c r="G87" s="86"/>
      <c r="H87" s="86"/>
      <c r="J87" s="86"/>
      <c r="K87" s="86"/>
      <c r="L87" s="86"/>
      <c r="M87" s="86"/>
    </row>
    <row r="88" spans="1:19" x14ac:dyDescent="0.2">
      <c r="B88" s="86"/>
      <c r="C88" s="86"/>
      <c r="D88" s="86"/>
      <c r="E88" s="86"/>
      <c r="F88" s="86"/>
      <c r="G88" s="86"/>
      <c r="H88" s="86"/>
      <c r="J88" s="86"/>
      <c r="K88" s="86"/>
      <c r="L88" s="86"/>
      <c r="M88" s="86"/>
    </row>
    <row r="89" spans="1:19" x14ac:dyDescent="0.2">
      <c r="B89" s="86"/>
      <c r="C89" s="86"/>
      <c r="D89" s="86"/>
      <c r="E89" s="86"/>
      <c r="F89" s="86"/>
      <c r="G89" s="86"/>
      <c r="H89" s="86"/>
      <c r="J89" s="86"/>
      <c r="K89" s="86"/>
      <c r="L89" s="86"/>
      <c r="M89" s="86"/>
    </row>
    <row r="90" spans="1:19" x14ac:dyDescent="0.2">
      <c r="A90" s="87"/>
      <c r="B90" s="87"/>
      <c r="C90" s="87"/>
      <c r="D90" s="87"/>
      <c r="E90" s="87"/>
      <c r="F90" s="87"/>
      <c r="G90" s="87"/>
      <c r="H90" s="87"/>
      <c r="I90" s="87"/>
      <c r="J90" s="87"/>
      <c r="K90" s="87"/>
      <c r="L90" s="87"/>
      <c r="M90" s="87"/>
      <c r="N90" s="87"/>
      <c r="O90" s="87"/>
      <c r="P90" s="87"/>
      <c r="Q90" s="87"/>
      <c r="R90" s="87"/>
    </row>
    <row r="91" spans="1:19" x14ac:dyDescent="0.2">
      <c r="A91" s="88"/>
      <c r="B91" s="88"/>
      <c r="C91" s="88"/>
      <c r="D91" s="88"/>
      <c r="E91" s="88"/>
      <c r="F91" s="88"/>
      <c r="G91" s="88"/>
      <c r="H91" s="88"/>
      <c r="I91" s="88"/>
      <c r="J91" s="88"/>
      <c r="K91" s="88"/>
      <c r="L91" s="88"/>
      <c r="M91" s="88"/>
      <c r="N91" s="88"/>
      <c r="O91" s="88"/>
      <c r="P91" s="88"/>
      <c r="Q91" s="88"/>
      <c r="R91" s="88"/>
    </row>
    <row r="92" spans="1:19" x14ac:dyDescent="0.2">
      <c r="A92" s="88"/>
      <c r="B92" s="88"/>
      <c r="C92" s="88"/>
      <c r="D92" s="88"/>
      <c r="E92" s="88"/>
      <c r="F92" s="88"/>
      <c r="G92" s="88"/>
      <c r="H92" s="88"/>
      <c r="I92" s="88"/>
      <c r="J92" s="88"/>
      <c r="K92" s="88"/>
      <c r="L92" s="88"/>
      <c r="M92" s="88"/>
      <c r="N92" s="88"/>
      <c r="O92" s="88"/>
      <c r="P92" s="88"/>
      <c r="Q92" s="88"/>
      <c r="R92" s="88"/>
    </row>
    <row r="93" spans="1:19" x14ac:dyDescent="0.2">
      <c r="A93" s="88"/>
      <c r="B93" s="88" t="s">
        <v>39</v>
      </c>
      <c r="C93" s="88" t="s">
        <v>38</v>
      </c>
      <c r="D93" s="88" t="s">
        <v>40</v>
      </c>
      <c r="E93" s="88"/>
      <c r="F93" s="88"/>
      <c r="G93" s="88"/>
      <c r="H93" s="88"/>
      <c r="I93" s="88"/>
      <c r="J93" s="88"/>
      <c r="K93" s="88"/>
      <c r="L93" s="88"/>
      <c r="M93" s="88"/>
      <c r="N93" s="88"/>
      <c r="O93" s="88"/>
      <c r="P93" s="88"/>
      <c r="Q93" s="89" t="s">
        <v>70</v>
      </c>
      <c r="R93" s="88"/>
    </row>
    <row r="94" spans="1:19" x14ac:dyDescent="0.2">
      <c r="A94" s="88"/>
      <c r="B94" s="89" t="s">
        <v>41</v>
      </c>
      <c r="C94" s="89" t="s">
        <v>43</v>
      </c>
      <c r="D94" s="90" t="s">
        <v>89</v>
      </c>
      <c r="E94" s="88"/>
      <c r="F94" s="88"/>
      <c r="G94" s="88"/>
      <c r="H94" s="88"/>
      <c r="I94" s="88"/>
      <c r="J94" s="88"/>
      <c r="K94" s="88"/>
      <c r="L94" s="88"/>
      <c r="M94" s="89" t="s">
        <v>67</v>
      </c>
      <c r="N94" s="88"/>
      <c r="O94" s="88"/>
      <c r="P94" s="88"/>
      <c r="Q94" s="89" t="s">
        <v>71</v>
      </c>
      <c r="R94" s="88"/>
    </row>
    <row r="95" spans="1:19" x14ac:dyDescent="0.2">
      <c r="A95" s="88"/>
      <c r="B95" s="89" t="s">
        <v>79</v>
      </c>
      <c r="C95" s="89" t="s">
        <v>44</v>
      </c>
      <c r="D95" s="90" t="s">
        <v>90</v>
      </c>
      <c r="E95" s="88"/>
      <c r="F95" s="88"/>
      <c r="G95" s="88"/>
      <c r="H95" s="88"/>
      <c r="I95" s="88"/>
      <c r="J95" s="88"/>
      <c r="K95" s="88"/>
      <c r="L95" s="88"/>
      <c r="M95" s="89" t="s">
        <v>69</v>
      </c>
      <c r="N95" s="88"/>
      <c r="O95" s="88"/>
      <c r="P95" s="88"/>
      <c r="Q95" s="89" t="s">
        <v>73</v>
      </c>
      <c r="R95" s="88"/>
      <c r="S95" s="87"/>
    </row>
    <row r="96" spans="1:19" x14ac:dyDescent="0.2">
      <c r="A96" s="88"/>
      <c r="B96" s="89" t="s">
        <v>42</v>
      </c>
      <c r="C96" s="89" t="s">
        <v>45</v>
      </c>
      <c r="D96" s="90" t="s">
        <v>91</v>
      </c>
      <c r="E96" s="88"/>
      <c r="F96" s="88"/>
      <c r="G96" s="88"/>
      <c r="H96" s="88"/>
      <c r="I96" s="88"/>
      <c r="J96" s="88"/>
      <c r="K96" s="88"/>
      <c r="L96" s="88"/>
      <c r="M96" s="89" t="s">
        <v>78</v>
      </c>
      <c r="N96" s="88"/>
      <c r="O96" s="88"/>
      <c r="P96" s="88"/>
      <c r="Q96" s="89" t="s">
        <v>72</v>
      </c>
      <c r="R96" s="88"/>
      <c r="S96" s="88"/>
    </row>
    <row r="97" spans="1:19" x14ac:dyDescent="0.2">
      <c r="A97" s="88"/>
      <c r="B97" s="88"/>
      <c r="C97" s="89" t="s">
        <v>46</v>
      </c>
      <c r="D97" s="90" t="s">
        <v>92</v>
      </c>
      <c r="E97" s="88"/>
      <c r="F97" s="88"/>
      <c r="G97" s="88"/>
      <c r="H97" s="88"/>
      <c r="I97" s="88"/>
      <c r="J97" s="88"/>
      <c r="K97" s="88"/>
      <c r="L97" s="88"/>
      <c r="M97" s="89"/>
      <c r="N97" s="88"/>
      <c r="O97" s="88"/>
      <c r="P97" s="88"/>
      <c r="Q97" s="89" t="s">
        <v>74</v>
      </c>
      <c r="R97" s="88"/>
      <c r="S97" s="88"/>
    </row>
    <row r="98" spans="1:19" x14ac:dyDescent="0.2">
      <c r="A98" s="88"/>
      <c r="B98" s="88"/>
      <c r="C98" s="89" t="s">
        <v>47</v>
      </c>
      <c r="D98" s="90" t="s">
        <v>93</v>
      </c>
      <c r="E98" s="88"/>
      <c r="F98" s="88"/>
      <c r="G98" s="88"/>
      <c r="H98" s="88"/>
      <c r="I98" s="88"/>
      <c r="J98" s="88"/>
      <c r="K98" s="88"/>
      <c r="L98" s="88"/>
      <c r="M98" s="88"/>
      <c r="N98" s="88" t="s">
        <v>68</v>
      </c>
      <c r="O98" s="88"/>
      <c r="P98" s="88"/>
      <c r="Q98" s="89" t="s">
        <v>75</v>
      </c>
      <c r="R98" s="88"/>
      <c r="S98" s="88"/>
    </row>
    <row r="99" spans="1:19" x14ac:dyDescent="0.2">
      <c r="A99" s="88"/>
      <c r="B99" s="88"/>
      <c r="C99" s="89" t="s">
        <v>48</v>
      </c>
      <c r="D99" s="90" t="s">
        <v>94</v>
      </c>
      <c r="E99" s="88"/>
      <c r="F99" s="88"/>
      <c r="G99" s="88"/>
      <c r="H99" s="88"/>
      <c r="I99" s="88"/>
      <c r="J99" s="88"/>
      <c r="K99" s="88"/>
      <c r="L99" s="88"/>
      <c r="M99" s="88"/>
      <c r="N99" s="88"/>
      <c r="O99" s="88"/>
      <c r="P99" s="88"/>
      <c r="Q99" s="88"/>
      <c r="R99" s="88"/>
      <c r="S99" s="88"/>
    </row>
    <row r="100" spans="1:19" x14ac:dyDescent="0.2">
      <c r="A100" s="88"/>
      <c r="B100" s="88"/>
      <c r="C100" s="89" t="s">
        <v>49</v>
      </c>
      <c r="D100" s="90" t="s">
        <v>57</v>
      </c>
      <c r="E100" s="88"/>
      <c r="F100" s="88"/>
      <c r="G100" s="88"/>
      <c r="H100" s="88"/>
      <c r="I100" s="88"/>
      <c r="J100" s="88"/>
      <c r="K100" s="88"/>
      <c r="L100" s="88"/>
      <c r="M100" s="88"/>
      <c r="N100" s="88"/>
      <c r="O100" s="88"/>
      <c r="P100" s="88"/>
      <c r="Q100" s="88"/>
      <c r="R100" s="88"/>
      <c r="S100" s="88"/>
    </row>
    <row r="101" spans="1:19" x14ac:dyDescent="0.2">
      <c r="A101" s="88"/>
      <c r="B101" s="88"/>
      <c r="C101" s="88"/>
      <c r="D101" s="90" t="s">
        <v>56</v>
      </c>
      <c r="E101" s="88"/>
      <c r="F101" s="88"/>
      <c r="G101" s="88"/>
      <c r="H101" s="88"/>
      <c r="I101" s="88"/>
      <c r="J101" s="88"/>
      <c r="K101" s="88"/>
      <c r="L101" s="88"/>
      <c r="M101" s="88"/>
      <c r="N101" s="88"/>
      <c r="O101" s="88"/>
      <c r="P101" s="88"/>
      <c r="Q101" s="88"/>
      <c r="R101" s="88"/>
      <c r="S101" s="88"/>
    </row>
    <row r="102" spans="1:19" x14ac:dyDescent="0.2">
      <c r="A102" s="88"/>
      <c r="B102" s="88"/>
      <c r="C102" s="88"/>
      <c r="D102" s="90" t="s">
        <v>51</v>
      </c>
      <c r="E102" s="88"/>
      <c r="F102" s="88"/>
      <c r="G102" s="88"/>
      <c r="H102" s="88"/>
      <c r="I102" s="88"/>
      <c r="J102" s="88"/>
      <c r="K102" s="88"/>
      <c r="L102" s="88"/>
      <c r="M102" s="88"/>
      <c r="N102" s="88"/>
      <c r="O102" s="88"/>
      <c r="P102" s="88"/>
      <c r="Q102" s="88"/>
      <c r="R102" s="88"/>
      <c r="S102" s="88"/>
    </row>
    <row r="103" spans="1:19" x14ac:dyDescent="0.2">
      <c r="A103" s="88"/>
      <c r="B103" s="88"/>
      <c r="C103" s="88"/>
      <c r="D103" s="90" t="s">
        <v>50</v>
      </c>
      <c r="E103" s="88"/>
      <c r="F103" s="88"/>
      <c r="G103" s="88"/>
      <c r="H103" s="88"/>
      <c r="I103" s="88"/>
      <c r="J103" s="88"/>
      <c r="K103" s="88"/>
      <c r="L103" s="88"/>
      <c r="M103" s="88"/>
      <c r="N103" s="88"/>
      <c r="O103" s="88"/>
      <c r="P103" s="88"/>
      <c r="Q103" s="89">
        <v>2015</v>
      </c>
      <c r="R103" s="88"/>
      <c r="S103" s="88"/>
    </row>
    <row r="104" spans="1:19" ht="12.75" customHeight="1" x14ac:dyDescent="0.2">
      <c r="A104" s="88"/>
      <c r="B104" s="88"/>
      <c r="C104" s="88"/>
      <c r="D104" s="90" t="s">
        <v>53</v>
      </c>
      <c r="E104" s="88"/>
      <c r="F104" s="88"/>
      <c r="G104" s="88"/>
      <c r="H104" s="88"/>
      <c r="I104" s="88"/>
      <c r="J104" s="88"/>
      <c r="K104" s="88"/>
      <c r="L104" s="88"/>
      <c r="M104" s="88"/>
      <c r="N104" s="88"/>
      <c r="O104" s="88"/>
      <c r="P104" s="88"/>
      <c r="Q104" s="89">
        <v>2016</v>
      </c>
      <c r="R104" s="88"/>
      <c r="S104" s="88"/>
    </row>
    <row r="105" spans="1:19" x14ac:dyDescent="0.2">
      <c r="A105" s="88"/>
      <c r="B105" s="88"/>
      <c r="C105" s="88"/>
      <c r="D105" s="90" t="s">
        <v>52</v>
      </c>
      <c r="E105" s="88"/>
      <c r="F105" s="88"/>
      <c r="G105" s="88"/>
      <c r="H105" s="88"/>
      <c r="I105" s="88"/>
      <c r="J105" s="88"/>
      <c r="K105" s="88"/>
      <c r="L105" s="88"/>
      <c r="M105" s="88"/>
      <c r="N105" s="88"/>
      <c r="O105" s="88"/>
      <c r="P105" s="88"/>
      <c r="Q105" s="89">
        <v>2017</v>
      </c>
      <c r="R105" s="88"/>
      <c r="S105" s="88"/>
    </row>
    <row r="106" spans="1:19" x14ac:dyDescent="0.2">
      <c r="A106" s="88"/>
      <c r="B106" s="88"/>
      <c r="C106" s="88"/>
      <c r="D106" s="90" t="s">
        <v>54</v>
      </c>
      <c r="E106" s="88"/>
      <c r="F106" s="88"/>
      <c r="G106" s="88"/>
      <c r="H106" s="88"/>
      <c r="I106" s="88"/>
      <c r="J106" s="88"/>
      <c r="K106" s="88"/>
      <c r="L106" s="88"/>
      <c r="M106" s="88"/>
      <c r="N106" s="88"/>
      <c r="O106" s="88"/>
      <c r="P106" s="88"/>
      <c r="Q106" s="89">
        <v>2018</v>
      </c>
      <c r="R106" s="88"/>
      <c r="S106" s="88"/>
    </row>
    <row r="107" spans="1:19" x14ac:dyDescent="0.2">
      <c r="A107" s="88"/>
      <c r="B107" s="88"/>
      <c r="C107" s="88"/>
      <c r="D107" s="90" t="s">
        <v>95</v>
      </c>
      <c r="E107" s="88"/>
      <c r="F107" s="88"/>
      <c r="G107" s="88"/>
      <c r="H107" s="88"/>
      <c r="I107" s="88"/>
      <c r="J107" s="88"/>
      <c r="K107" s="88"/>
      <c r="L107" s="88"/>
      <c r="M107" s="88"/>
      <c r="N107" s="88"/>
      <c r="O107" s="88"/>
      <c r="P107" s="88"/>
      <c r="Q107" s="88"/>
      <c r="R107" s="88"/>
      <c r="S107" s="88"/>
    </row>
    <row r="108" spans="1:19" x14ac:dyDescent="0.2">
      <c r="A108" s="88"/>
      <c r="B108" s="88"/>
      <c r="C108" s="88"/>
      <c r="D108" s="90" t="s">
        <v>81</v>
      </c>
      <c r="E108" s="88"/>
      <c r="F108" s="88"/>
      <c r="G108" s="88"/>
      <c r="H108" s="88"/>
      <c r="I108" s="88"/>
      <c r="J108" s="88"/>
      <c r="K108" s="88"/>
      <c r="L108" s="88"/>
      <c r="M108" s="88"/>
      <c r="N108" s="88"/>
      <c r="O108" s="88"/>
      <c r="P108" s="88"/>
      <c r="Q108" s="88"/>
      <c r="R108" s="88"/>
      <c r="S108" s="88"/>
    </row>
    <row r="109" spans="1:19" x14ac:dyDescent="0.2">
      <c r="A109" s="88"/>
      <c r="B109" s="91"/>
      <c r="C109" s="88"/>
      <c r="D109" s="90" t="s">
        <v>82</v>
      </c>
      <c r="E109" s="88"/>
      <c r="F109" s="88"/>
      <c r="G109" s="88"/>
      <c r="H109" s="88"/>
      <c r="I109" s="88"/>
      <c r="J109" s="88"/>
      <c r="K109" s="88"/>
      <c r="L109" s="88"/>
      <c r="M109" s="88"/>
      <c r="N109" s="88"/>
      <c r="O109" s="88"/>
      <c r="P109" s="88"/>
      <c r="Q109" s="88"/>
      <c r="R109" s="88"/>
      <c r="S109" s="88"/>
    </row>
    <row r="110" spans="1:19" x14ac:dyDescent="0.2">
      <c r="A110" s="88"/>
      <c r="B110" s="91"/>
      <c r="C110" s="88"/>
      <c r="D110" s="90" t="s">
        <v>80</v>
      </c>
      <c r="E110" s="88"/>
      <c r="F110" s="88"/>
      <c r="G110" s="88"/>
      <c r="H110" s="88"/>
      <c r="I110" s="88"/>
      <c r="J110" s="88"/>
      <c r="K110" s="88"/>
      <c r="L110" s="88"/>
      <c r="M110" s="88"/>
      <c r="N110" s="88"/>
      <c r="O110" s="88"/>
      <c r="P110" s="88"/>
      <c r="Q110" s="88"/>
      <c r="R110" s="88"/>
      <c r="S110" s="88"/>
    </row>
    <row r="111" spans="1:19" x14ac:dyDescent="0.2">
      <c r="A111" s="88"/>
      <c r="B111" s="91"/>
      <c r="C111" s="88"/>
      <c r="D111" s="90" t="s">
        <v>96</v>
      </c>
      <c r="E111" s="88"/>
      <c r="F111" s="88"/>
      <c r="G111" s="88"/>
      <c r="H111" s="88"/>
      <c r="I111" s="88"/>
      <c r="J111" s="88"/>
      <c r="K111" s="88"/>
      <c r="L111" s="88"/>
      <c r="M111" s="88"/>
      <c r="N111" s="88"/>
      <c r="O111" s="88"/>
      <c r="P111" s="88"/>
      <c r="Q111" s="88"/>
      <c r="R111" s="88"/>
      <c r="S111" s="88"/>
    </row>
    <row r="112" spans="1:19" x14ac:dyDescent="0.2">
      <c r="A112" s="88"/>
      <c r="B112" s="91"/>
      <c r="C112" s="88"/>
      <c r="D112" s="90" t="s">
        <v>97</v>
      </c>
      <c r="E112" s="88"/>
      <c r="F112" s="88"/>
      <c r="G112" s="88"/>
      <c r="H112" s="88"/>
      <c r="I112" s="88"/>
      <c r="J112" s="88"/>
      <c r="K112" s="88"/>
      <c r="L112" s="88"/>
      <c r="M112" s="88"/>
      <c r="N112" s="88"/>
      <c r="O112" s="88"/>
      <c r="P112" s="88"/>
      <c r="Q112" s="88"/>
      <c r="R112" s="88"/>
      <c r="S112" s="88"/>
    </row>
    <row r="113" spans="1:19" x14ac:dyDescent="0.2">
      <c r="A113" s="88"/>
      <c r="B113" s="91"/>
      <c r="C113" s="88"/>
      <c r="D113" s="90" t="s">
        <v>98</v>
      </c>
      <c r="E113" s="88"/>
      <c r="F113" s="88"/>
      <c r="G113" s="88"/>
      <c r="H113" s="88"/>
      <c r="I113" s="88"/>
      <c r="J113" s="88"/>
      <c r="K113" s="88"/>
      <c r="L113" s="88"/>
      <c r="M113" s="88"/>
      <c r="N113" s="88"/>
      <c r="O113" s="88"/>
      <c r="P113" s="88"/>
      <c r="Q113" s="88"/>
      <c r="R113" s="88"/>
      <c r="S113" s="88"/>
    </row>
    <row r="114" spans="1:19" x14ac:dyDescent="0.2">
      <c r="A114" s="88"/>
      <c r="B114" s="91"/>
      <c r="C114" s="88"/>
      <c r="D114" s="90" t="s">
        <v>99</v>
      </c>
      <c r="E114" s="88"/>
      <c r="F114" s="88"/>
      <c r="G114" s="88"/>
      <c r="H114" s="88"/>
      <c r="I114" s="88"/>
      <c r="J114" s="88"/>
      <c r="K114" s="88"/>
      <c r="L114" s="88"/>
      <c r="M114" s="88"/>
      <c r="N114" s="88"/>
      <c r="O114" s="88"/>
      <c r="P114" s="88"/>
      <c r="Q114" s="88"/>
      <c r="R114" s="88"/>
      <c r="S114" s="88"/>
    </row>
    <row r="115" spans="1:19" x14ac:dyDescent="0.2">
      <c r="A115" s="88"/>
      <c r="B115" s="91"/>
      <c r="C115" s="88"/>
      <c r="D115" s="90" t="s">
        <v>100</v>
      </c>
      <c r="E115" s="88"/>
      <c r="F115" s="88"/>
      <c r="G115" s="88"/>
      <c r="H115" s="88"/>
      <c r="I115" s="88"/>
      <c r="J115" s="88"/>
      <c r="K115" s="88"/>
      <c r="L115" s="88"/>
      <c r="M115" s="88"/>
      <c r="N115" s="88"/>
      <c r="O115" s="88"/>
      <c r="P115" s="88"/>
      <c r="Q115" s="88"/>
      <c r="R115" s="88"/>
      <c r="S115" s="88"/>
    </row>
    <row r="116" spans="1:19" x14ac:dyDescent="0.2">
      <c r="A116" s="88"/>
      <c r="B116" s="92"/>
      <c r="C116" s="88"/>
      <c r="D116" s="90" t="s">
        <v>101</v>
      </c>
      <c r="E116" s="88"/>
      <c r="F116" s="88"/>
      <c r="G116" s="88"/>
      <c r="H116" s="88"/>
      <c r="I116" s="88"/>
      <c r="J116" s="88"/>
      <c r="K116" s="88"/>
      <c r="L116" s="88"/>
      <c r="M116" s="88"/>
      <c r="N116" s="88"/>
      <c r="O116" s="88"/>
      <c r="P116" s="88"/>
      <c r="Q116" s="88"/>
      <c r="R116" s="88"/>
      <c r="S116" s="88"/>
    </row>
    <row r="117" spans="1:19" x14ac:dyDescent="0.2">
      <c r="A117" s="88"/>
      <c r="B117" s="92"/>
      <c r="C117" s="88"/>
      <c r="D117" s="90" t="s">
        <v>102</v>
      </c>
      <c r="E117" s="88"/>
      <c r="F117" s="88"/>
      <c r="G117" s="88"/>
      <c r="H117" s="88"/>
      <c r="I117" s="88"/>
      <c r="J117" s="88"/>
      <c r="K117" s="88"/>
      <c r="L117" s="88"/>
      <c r="M117" s="88"/>
      <c r="N117" s="88"/>
      <c r="O117" s="88"/>
      <c r="P117" s="88"/>
      <c r="Q117" s="88"/>
      <c r="R117" s="88"/>
      <c r="S117" s="88"/>
    </row>
    <row r="118" spans="1:19" x14ac:dyDescent="0.2">
      <c r="A118" s="88"/>
      <c r="C118" s="88"/>
      <c r="D118" s="90" t="s">
        <v>103</v>
      </c>
      <c r="E118" s="88"/>
      <c r="F118" s="88"/>
      <c r="G118" s="88"/>
      <c r="H118" s="88"/>
      <c r="I118" s="88"/>
      <c r="J118" s="88"/>
      <c r="K118" s="88"/>
      <c r="L118" s="88"/>
      <c r="M118" s="88"/>
      <c r="N118" s="88"/>
      <c r="O118" s="88"/>
      <c r="P118" s="88"/>
      <c r="Q118" s="88"/>
      <c r="R118" s="88"/>
      <c r="S118" s="88"/>
    </row>
    <row r="119" spans="1:19" x14ac:dyDescent="0.2">
      <c r="A119" s="88"/>
      <c r="B119" s="92"/>
      <c r="C119" s="88"/>
      <c r="D119" s="90" t="s">
        <v>55</v>
      </c>
      <c r="E119" s="88"/>
      <c r="F119" s="88"/>
      <c r="G119" s="88"/>
      <c r="H119" s="88"/>
      <c r="I119" s="88"/>
      <c r="J119" s="88"/>
      <c r="K119" s="88"/>
      <c r="L119" s="88"/>
      <c r="M119" s="88"/>
      <c r="N119" s="88"/>
      <c r="O119" s="88"/>
      <c r="P119" s="88"/>
      <c r="Q119" s="88"/>
      <c r="R119" s="88"/>
      <c r="S119" s="88"/>
    </row>
    <row r="120" spans="1:19" x14ac:dyDescent="0.2">
      <c r="A120" s="88"/>
      <c r="B120" s="92"/>
      <c r="C120" s="88"/>
      <c r="D120" s="88"/>
      <c r="E120" s="88"/>
      <c r="F120" s="88"/>
      <c r="G120" s="88"/>
      <c r="H120" s="88"/>
      <c r="I120" s="88"/>
      <c r="J120" s="88"/>
      <c r="K120" s="88"/>
      <c r="L120" s="88"/>
      <c r="M120" s="88"/>
      <c r="N120" s="88"/>
      <c r="O120" s="88"/>
      <c r="P120" s="88"/>
      <c r="Q120" s="88"/>
      <c r="R120" s="88"/>
      <c r="S120" s="88"/>
    </row>
    <row r="121" spans="1:19" x14ac:dyDescent="0.2">
      <c r="A121" s="88"/>
      <c r="B121" s="92"/>
      <c r="C121" s="88"/>
      <c r="D121" s="88"/>
      <c r="E121" s="88"/>
      <c r="F121" s="88"/>
      <c r="G121" s="88"/>
      <c r="H121" s="88"/>
      <c r="I121" s="88"/>
      <c r="J121" s="88"/>
      <c r="K121" s="88"/>
      <c r="L121" s="88"/>
      <c r="M121" s="88"/>
      <c r="N121" s="88"/>
      <c r="O121" s="88"/>
      <c r="P121" s="88"/>
      <c r="Q121" s="88"/>
      <c r="R121" s="88"/>
      <c r="S121" s="88"/>
    </row>
    <row r="122" spans="1:19" x14ac:dyDescent="0.2">
      <c r="A122" s="88"/>
      <c r="B122" s="92"/>
      <c r="C122" s="88"/>
      <c r="D122" s="88"/>
      <c r="E122" s="88"/>
      <c r="F122" s="88"/>
      <c r="G122" s="88"/>
      <c r="H122" s="88"/>
      <c r="I122" s="88"/>
      <c r="J122" s="88"/>
      <c r="K122" s="88"/>
      <c r="L122" s="88"/>
      <c r="M122" s="88"/>
      <c r="N122" s="88"/>
      <c r="O122" s="88"/>
      <c r="P122" s="88"/>
      <c r="Q122" s="88"/>
      <c r="R122" s="88"/>
      <c r="S122" s="88"/>
    </row>
    <row r="123" spans="1:19" x14ac:dyDescent="0.2">
      <c r="A123" s="88"/>
      <c r="B123" s="92"/>
      <c r="C123" s="88"/>
      <c r="D123" s="88"/>
      <c r="E123" s="88"/>
      <c r="F123" s="88"/>
      <c r="G123" s="88"/>
      <c r="H123" s="88"/>
      <c r="I123" s="88"/>
      <c r="J123" s="88"/>
      <c r="K123" s="88"/>
      <c r="L123" s="88"/>
      <c r="M123" s="88"/>
      <c r="N123" s="88"/>
      <c r="O123" s="88"/>
      <c r="P123" s="88"/>
      <c r="Q123" s="88"/>
      <c r="R123" s="88"/>
      <c r="S123" s="88"/>
    </row>
    <row r="124" spans="1:19" x14ac:dyDescent="0.2">
      <c r="A124" s="88"/>
      <c r="B124" s="92"/>
      <c r="C124" s="88"/>
      <c r="D124" s="88"/>
      <c r="E124" s="88"/>
      <c r="F124" s="88"/>
      <c r="G124" s="88"/>
      <c r="H124" s="88"/>
      <c r="I124" s="88"/>
      <c r="J124" s="88"/>
      <c r="K124" s="88"/>
      <c r="L124" s="88"/>
      <c r="M124" s="88"/>
      <c r="N124" s="88"/>
      <c r="O124" s="88"/>
      <c r="P124" s="88"/>
      <c r="Q124" s="88"/>
      <c r="R124" s="88"/>
      <c r="S124" s="88"/>
    </row>
    <row r="125" spans="1:19" x14ac:dyDescent="0.2">
      <c r="A125" s="88"/>
      <c r="B125" s="92"/>
      <c r="C125" s="88"/>
      <c r="D125" s="88"/>
      <c r="E125" s="88"/>
      <c r="F125" s="88"/>
      <c r="G125" s="88"/>
      <c r="H125" s="88"/>
      <c r="I125" s="88"/>
      <c r="J125" s="88"/>
      <c r="K125" s="88"/>
      <c r="L125" s="88"/>
      <c r="M125" s="88"/>
      <c r="N125" s="88"/>
      <c r="O125" s="88"/>
      <c r="P125" s="88"/>
      <c r="Q125" s="88"/>
      <c r="R125" s="88"/>
      <c r="S125" s="88"/>
    </row>
    <row r="126" spans="1:19" x14ac:dyDescent="0.2">
      <c r="A126" s="88"/>
      <c r="B126" s="92"/>
      <c r="C126" s="88"/>
      <c r="D126" s="88"/>
      <c r="E126" s="88"/>
      <c r="F126" s="88"/>
      <c r="G126" s="88"/>
      <c r="H126" s="88"/>
      <c r="I126" s="88"/>
      <c r="J126" s="88"/>
      <c r="K126" s="88"/>
      <c r="L126" s="88"/>
      <c r="M126" s="88"/>
      <c r="N126" s="88"/>
      <c r="O126" s="88"/>
      <c r="P126" s="88"/>
      <c r="Q126" s="88"/>
      <c r="R126" s="88"/>
      <c r="S126" s="88"/>
    </row>
    <row r="127" spans="1:19" x14ac:dyDescent="0.2">
      <c r="A127" s="88"/>
      <c r="B127" s="91"/>
      <c r="C127" s="88"/>
      <c r="D127" s="88"/>
      <c r="E127" s="88"/>
      <c r="F127" s="88"/>
      <c r="G127" s="88"/>
      <c r="H127" s="88"/>
      <c r="I127" s="88"/>
      <c r="J127" s="88"/>
      <c r="K127" s="88"/>
      <c r="L127" s="88"/>
      <c r="M127" s="88"/>
      <c r="N127" s="88"/>
      <c r="O127" s="88"/>
      <c r="P127" s="88"/>
      <c r="Q127" s="88"/>
      <c r="R127" s="88"/>
      <c r="S127" s="88"/>
    </row>
    <row r="128" spans="1:19" x14ac:dyDescent="0.2">
      <c r="A128" s="88"/>
      <c r="B128" s="91"/>
      <c r="C128" s="88"/>
      <c r="D128" s="88"/>
      <c r="E128" s="88"/>
      <c r="F128" s="88"/>
      <c r="G128" s="88"/>
      <c r="H128" s="88"/>
      <c r="I128" s="88"/>
      <c r="J128" s="88"/>
      <c r="K128" s="88"/>
      <c r="L128" s="88"/>
      <c r="M128" s="88"/>
      <c r="N128" s="88"/>
      <c r="O128" s="88"/>
      <c r="P128" s="88"/>
      <c r="Q128" s="88"/>
      <c r="R128" s="88"/>
      <c r="S128" s="88"/>
    </row>
    <row r="129" spans="1:19" x14ac:dyDescent="0.2">
      <c r="A129" s="88"/>
      <c r="B129" s="215" t="s">
        <v>248</v>
      </c>
      <c r="C129" s="88"/>
      <c r="D129" s="88"/>
      <c r="E129" s="88"/>
      <c r="F129" s="88"/>
      <c r="G129" s="88"/>
      <c r="H129" s="88"/>
      <c r="I129" s="88"/>
      <c r="J129" s="88"/>
      <c r="K129" s="88"/>
      <c r="L129" s="88"/>
      <c r="M129" s="88"/>
      <c r="N129" s="88"/>
      <c r="O129" s="88"/>
      <c r="P129" s="88"/>
      <c r="Q129" s="88"/>
      <c r="R129" s="88"/>
      <c r="S129" s="88"/>
    </row>
    <row r="130" spans="1:19" x14ac:dyDescent="0.2">
      <c r="B130" s="215" t="s">
        <v>249</v>
      </c>
      <c r="S130" s="88"/>
    </row>
    <row r="131" spans="1:19" x14ac:dyDescent="0.2">
      <c r="B131" s="215" t="s">
        <v>250</v>
      </c>
      <c r="S131" s="88"/>
    </row>
    <row r="132" spans="1:19" x14ac:dyDescent="0.2">
      <c r="B132" s="215" t="s">
        <v>251</v>
      </c>
      <c r="S132" s="88"/>
    </row>
    <row r="133" spans="1:19" x14ac:dyDescent="0.2">
      <c r="B133" s="216" t="s">
        <v>252</v>
      </c>
      <c r="S133" s="88"/>
    </row>
    <row r="134" spans="1:19" x14ac:dyDescent="0.2">
      <c r="B134" s="93"/>
      <c r="S134" s="88"/>
    </row>
    <row r="135" spans="1:19" x14ac:dyDescent="0.2">
      <c r="B135" s="93"/>
    </row>
    <row r="136" spans="1:19" x14ac:dyDescent="0.2">
      <c r="B136" s="93"/>
    </row>
    <row r="137" spans="1:19" x14ac:dyDescent="0.2">
      <c r="B137" s="93"/>
    </row>
    <row r="138" spans="1:19" x14ac:dyDescent="0.2">
      <c r="B138" s="93"/>
    </row>
    <row r="139" spans="1:19" x14ac:dyDescent="0.2">
      <c r="B139" s="93"/>
    </row>
    <row r="140" spans="1:19" x14ac:dyDescent="0.2">
      <c r="B140" s="93"/>
    </row>
    <row r="141" spans="1:19" x14ac:dyDescent="0.2">
      <c r="B141" s="93"/>
    </row>
    <row r="142" spans="1:19" x14ac:dyDescent="0.2">
      <c r="B142" s="93"/>
    </row>
    <row r="143" spans="1:19" x14ac:dyDescent="0.2">
      <c r="B143" s="93"/>
    </row>
    <row r="144" spans="1:19" x14ac:dyDescent="0.2">
      <c r="B144" s="93"/>
    </row>
    <row r="145" spans="2:2" x14ac:dyDescent="0.2">
      <c r="B145" s="93"/>
    </row>
    <row r="146" spans="2:2" x14ac:dyDescent="0.2">
      <c r="B146" s="93"/>
    </row>
    <row r="147" spans="2:2" x14ac:dyDescent="0.2">
      <c r="B147" s="93"/>
    </row>
    <row r="148" spans="2:2" x14ac:dyDescent="0.2">
      <c r="B148" s="93"/>
    </row>
    <row r="149" spans="2:2" x14ac:dyDescent="0.2">
      <c r="B149" s="93"/>
    </row>
    <row r="150" spans="2:2" x14ac:dyDescent="0.2">
      <c r="B150" s="93"/>
    </row>
    <row r="151" spans="2:2" x14ac:dyDescent="0.2">
      <c r="B151" s="93"/>
    </row>
    <row r="152" spans="2:2" x14ac:dyDescent="0.2">
      <c r="B152" s="93"/>
    </row>
    <row r="153" spans="2:2" x14ac:dyDescent="0.2">
      <c r="B153" s="93"/>
    </row>
    <row r="154" spans="2:2" x14ac:dyDescent="0.2">
      <c r="B154" s="93"/>
    </row>
    <row r="155" spans="2:2" x14ac:dyDescent="0.2">
      <c r="B155" s="93"/>
    </row>
    <row r="156" spans="2:2" x14ac:dyDescent="0.2">
      <c r="B156" s="93"/>
    </row>
    <row r="157" spans="2:2" x14ac:dyDescent="0.2">
      <c r="B157" s="93"/>
    </row>
    <row r="158" spans="2:2" x14ac:dyDescent="0.2">
      <c r="B158" s="93"/>
    </row>
    <row r="159" spans="2:2" x14ac:dyDescent="0.2">
      <c r="B159" s="93"/>
    </row>
    <row r="160" spans="2:2" x14ac:dyDescent="0.2">
      <c r="B160" s="93"/>
    </row>
    <row r="161" spans="2:2" x14ac:dyDescent="0.2">
      <c r="B161" s="93"/>
    </row>
    <row r="162" spans="2:2" x14ac:dyDescent="0.2">
      <c r="B162" s="93"/>
    </row>
    <row r="163" spans="2:2" x14ac:dyDescent="0.2">
      <c r="B163" s="93"/>
    </row>
    <row r="164" spans="2:2" x14ac:dyDescent="0.2">
      <c r="B164" s="93"/>
    </row>
    <row r="165" spans="2:2" x14ac:dyDescent="0.2">
      <c r="B165" s="93"/>
    </row>
    <row r="166" spans="2:2" x14ac:dyDescent="0.2">
      <c r="B166" s="93"/>
    </row>
    <row r="167" spans="2:2" x14ac:dyDescent="0.2">
      <c r="B167" s="93"/>
    </row>
    <row r="168" spans="2:2" x14ac:dyDescent="0.2">
      <c r="B168" s="93"/>
    </row>
  </sheetData>
  <sheetProtection sheet="1" objects="1" scenarios="1" formatColumns="0" formatRows="0"/>
  <mergeCells count="68">
    <mergeCell ref="B11:P11"/>
    <mergeCell ref="C12:P12"/>
    <mergeCell ref="C5:M5"/>
    <mergeCell ref="N5:P5"/>
    <mergeCell ref="B7:P8"/>
    <mergeCell ref="B9:P9"/>
    <mergeCell ref="C10:I10"/>
    <mergeCell ref="J10:M10"/>
    <mergeCell ref="N10:P10"/>
    <mergeCell ref="B2:B5"/>
    <mergeCell ref="C2:M2"/>
    <mergeCell ref="N2:P2"/>
    <mergeCell ref="C3:M3"/>
    <mergeCell ref="N3:P3"/>
    <mergeCell ref="C4:M4"/>
    <mergeCell ref="N4:P4"/>
    <mergeCell ref="B13:P13"/>
    <mergeCell ref="C14:P14"/>
    <mergeCell ref="B15:P15"/>
    <mergeCell ref="C16:P16"/>
    <mergeCell ref="B17:P17"/>
    <mergeCell ref="C18:P18"/>
    <mergeCell ref="B19:P19"/>
    <mergeCell ref="B20:P20"/>
    <mergeCell ref="B21:P21"/>
    <mergeCell ref="C22:P22"/>
    <mergeCell ref="B29:P29"/>
    <mergeCell ref="B23:P23"/>
    <mergeCell ref="C24:P24"/>
    <mergeCell ref="B25:P25"/>
    <mergeCell ref="C26:P26"/>
    <mergeCell ref="B27:P27"/>
    <mergeCell ref="D28:G28"/>
    <mergeCell ref="H28:J28"/>
    <mergeCell ref="K28:M28"/>
    <mergeCell ref="N28:O28"/>
    <mergeCell ref="C30:P30"/>
    <mergeCell ref="B31:P31"/>
    <mergeCell ref="C32:P32"/>
    <mergeCell ref="B33:P33"/>
    <mergeCell ref="C34:P34"/>
    <mergeCell ref="B35:P35"/>
    <mergeCell ref="C36:P36"/>
    <mergeCell ref="B38:P38"/>
    <mergeCell ref="C39:G39"/>
    <mergeCell ref="H39:L39"/>
    <mergeCell ref="M39:P39"/>
    <mergeCell ref="B50:P65"/>
    <mergeCell ref="A66:Q66"/>
    <mergeCell ref="C71:P71"/>
    <mergeCell ref="B49:P49"/>
    <mergeCell ref="B44:P44"/>
    <mergeCell ref="B46:B47"/>
    <mergeCell ref="C42:G42"/>
    <mergeCell ref="C72:P72"/>
    <mergeCell ref="B67:B70"/>
    <mergeCell ref="C67:P67"/>
    <mergeCell ref="C68:P68"/>
    <mergeCell ref="C69:P69"/>
    <mergeCell ref="C70:P70"/>
    <mergeCell ref="H42:L42"/>
    <mergeCell ref="M42:P42"/>
    <mergeCell ref="C40:G40"/>
    <mergeCell ref="H40:L40"/>
    <mergeCell ref="M40:P40"/>
    <mergeCell ref="C41:G41"/>
    <mergeCell ref="H41:L41"/>
    <mergeCell ref="M41:P41"/>
  </mergeCells>
  <conditionalFormatting sqref="F47">
    <cfRule type="cellIs" dxfId="111" priority="21" stopIfTrue="1" operator="equal">
      <formula>" "</formula>
    </cfRule>
    <cfRule type="cellIs" dxfId="110" priority="22" stopIfTrue="1" operator="lessThanOrEqual">
      <formula>$S$5</formula>
    </cfRule>
    <cfRule type="cellIs" dxfId="109" priority="23" stopIfTrue="1" operator="greaterThanOrEqual">
      <formula>$S$2</formula>
    </cfRule>
    <cfRule type="cellIs" dxfId="105" priority="24" stopIfTrue="1" operator="between">
      <formula>$S$4</formula>
      <formula>$S$3</formula>
    </cfRule>
  </conditionalFormatting>
  <conditionalFormatting sqref="L47 I47 O47:P47">
    <cfRule type="cellIs" dxfId="108" priority="1" stopIfTrue="1" operator="equal">
      <formula>" "</formula>
    </cfRule>
    <cfRule type="cellIs" dxfId="107" priority="2" stopIfTrue="1" operator="lessThanOrEqual">
      <formula>$S$5</formula>
    </cfRule>
    <cfRule type="cellIs" dxfId="106" priority="3" stopIfTrue="1" operator="greaterThanOrEqual">
      <formula>$S$2</formula>
    </cfRule>
    <cfRule type="cellIs" dxfId="104" priority="4" stopIfTrue="1" operator="between">
      <formula>$S$4</formula>
      <formula>$S$3</formula>
    </cfRule>
  </conditionalFormatting>
  <dataValidations count="6">
    <dataValidation type="list" allowBlank="1" showInputMessage="1" showErrorMessage="1" sqref="C12:P12">
      <formula1>$D$94:$D$111</formula1>
    </dataValidation>
    <dataValidation type="list" allowBlank="1" showInputMessage="1" showErrorMessage="1" sqref="C32:P32 C36:P36 C34:P34">
      <formula1>$Q$93:$Q$98</formula1>
    </dataValidation>
    <dataValidation type="list" allowBlank="1" showInputMessage="1" showErrorMessage="1" sqref="C72:P72">
      <formula1>$M$94:$M$96</formula1>
    </dataValidation>
    <dataValidation type="list" allowBlank="1" showInputMessage="1" showErrorMessage="1" sqref="C10:I10">
      <formula1>"2023,2024,2025,2026,2027"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18:P18">
      <formula1>$B$129:$B$133</formula1>
    </dataValidation>
  </dataValidations>
  <printOptions horizontalCentered="1" verticalCentered="1"/>
  <pageMargins left="0" right="0" top="0" bottom="0" header="0" footer="0"/>
  <pageSetup scale="80" orientation="portrait"/>
  <headerFooter alignWithMargins="0"/>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7030A0"/>
  </sheetPr>
  <dimension ref="A1:AL140"/>
  <sheetViews>
    <sheetView showGridLines="0" topLeftCell="A15" zoomScale="85" zoomScaleNormal="85" workbookViewId="0">
      <selection activeCell="G18" sqref="G18"/>
    </sheetView>
  </sheetViews>
  <sheetFormatPr baseColWidth="10" defaultColWidth="9.140625" defaultRowHeight="12.75" x14ac:dyDescent="0.2"/>
  <cols>
    <col min="1" max="1" width="24.85546875" style="42" customWidth="1"/>
    <col min="2" max="2" width="40.7109375" style="32" customWidth="1"/>
    <col min="3" max="3" width="16.7109375" style="32" customWidth="1"/>
    <col min="4" max="4" width="15.7109375" style="32" customWidth="1"/>
    <col min="5" max="5" width="16.7109375" style="32" customWidth="1"/>
    <col min="6" max="6" width="15.7109375" style="32" customWidth="1"/>
    <col min="7" max="7" width="16.7109375" style="32" customWidth="1"/>
    <col min="8" max="8" width="15.7109375" style="32" customWidth="1"/>
    <col min="9" max="9" width="17.28515625" style="32" customWidth="1"/>
    <col min="10" max="10" width="15.7109375" style="32" customWidth="1"/>
    <col min="11" max="11" width="13.42578125" style="32" customWidth="1"/>
    <col min="12" max="12" width="15.7109375" style="32" customWidth="1"/>
    <col min="13" max="13" width="40.140625" style="32" customWidth="1"/>
    <col min="14" max="14" width="35.42578125" style="32" customWidth="1"/>
    <col min="15" max="16" width="8.7109375" style="32" customWidth="1"/>
    <col min="17" max="17" width="11.42578125" style="75" hidden="1" customWidth="1"/>
    <col min="18" max="20" width="8.7109375" style="32" customWidth="1"/>
    <col min="21" max="21" width="8.7109375" style="44" customWidth="1"/>
    <col min="22" max="22" width="8.7109375" style="32" customWidth="1"/>
    <col min="23" max="23" width="8.7109375" style="44" customWidth="1"/>
    <col min="24" max="24" width="27.28515625" style="32" customWidth="1"/>
    <col min="25" max="25" width="5.42578125" style="32" customWidth="1"/>
    <col min="26" max="16384" width="9.140625" style="32"/>
  </cols>
  <sheetData>
    <row r="1" spans="1:38" ht="21" customHeight="1" x14ac:dyDescent="0.25">
      <c r="A1" s="386"/>
      <c r="B1" s="378" t="s">
        <v>58</v>
      </c>
      <c r="C1" s="379"/>
      <c r="D1" s="379"/>
      <c r="E1" s="379"/>
      <c r="F1" s="379"/>
      <c r="G1" s="379"/>
      <c r="H1" s="379"/>
      <c r="I1" s="379"/>
      <c r="J1" s="379"/>
      <c r="K1" s="379"/>
      <c r="L1" s="379"/>
      <c r="M1" s="380"/>
      <c r="N1" s="381" t="s">
        <v>59</v>
      </c>
      <c r="O1" s="382"/>
      <c r="P1" s="29"/>
      <c r="R1" s="29"/>
      <c r="S1" s="29"/>
      <c r="T1" s="29"/>
      <c r="U1" s="29"/>
      <c r="V1" s="29"/>
      <c r="W1" s="29"/>
      <c r="X1" s="29"/>
      <c r="Y1" s="30"/>
      <c r="Z1" s="31"/>
    </row>
    <row r="2" spans="1:38" ht="18" x14ac:dyDescent="0.25">
      <c r="A2" s="386"/>
      <c r="B2" s="378" t="s">
        <v>83</v>
      </c>
      <c r="C2" s="379"/>
      <c r="D2" s="379"/>
      <c r="E2" s="379"/>
      <c r="F2" s="379"/>
      <c r="G2" s="379"/>
      <c r="H2" s="379"/>
      <c r="I2" s="379"/>
      <c r="J2" s="379"/>
      <c r="K2" s="379"/>
      <c r="L2" s="379"/>
      <c r="M2" s="380"/>
      <c r="N2" s="381" t="s">
        <v>173</v>
      </c>
      <c r="O2" s="382"/>
      <c r="P2" s="29"/>
      <c r="Q2" s="76">
        <v>0.9</v>
      </c>
      <c r="R2" s="29"/>
      <c r="S2" s="29"/>
      <c r="T2" s="29"/>
      <c r="U2" s="29"/>
      <c r="V2" s="29"/>
      <c r="W2" s="29"/>
      <c r="X2" s="29"/>
      <c r="Y2" s="30"/>
      <c r="Z2" s="31"/>
    </row>
    <row r="3" spans="1:38" ht="18" x14ac:dyDescent="0.25">
      <c r="A3" s="386"/>
      <c r="B3" s="378" t="s">
        <v>84</v>
      </c>
      <c r="C3" s="379"/>
      <c r="D3" s="379"/>
      <c r="E3" s="379"/>
      <c r="F3" s="379"/>
      <c r="G3" s="379"/>
      <c r="H3" s="379"/>
      <c r="I3" s="379"/>
      <c r="J3" s="379"/>
      <c r="K3" s="379"/>
      <c r="L3" s="379"/>
      <c r="M3" s="380"/>
      <c r="N3" s="381" t="s">
        <v>178</v>
      </c>
      <c r="O3" s="382"/>
      <c r="P3" s="29"/>
      <c r="Q3" s="76">
        <v>0.89999899999999999</v>
      </c>
      <c r="R3" s="29"/>
      <c r="S3" s="29"/>
      <c r="T3" s="29"/>
      <c r="U3" s="29"/>
      <c r="V3" s="29"/>
      <c r="W3" s="29"/>
      <c r="X3" s="29"/>
      <c r="Y3" s="30"/>
      <c r="Z3" s="31"/>
    </row>
    <row r="4" spans="1:38" ht="21.75" customHeight="1" x14ac:dyDescent="0.25">
      <c r="A4" s="386"/>
      <c r="B4" s="378" t="s">
        <v>85</v>
      </c>
      <c r="C4" s="379"/>
      <c r="D4" s="379"/>
      <c r="E4" s="379"/>
      <c r="F4" s="379"/>
      <c r="G4" s="379"/>
      <c r="H4" s="379"/>
      <c r="I4" s="379"/>
      <c r="J4" s="379"/>
      <c r="K4" s="379"/>
      <c r="L4" s="379"/>
      <c r="M4" s="380"/>
      <c r="N4" s="382" t="s">
        <v>63</v>
      </c>
      <c r="O4" s="382"/>
      <c r="P4" s="33"/>
      <c r="Q4" s="76">
        <v>0.70999990000000002</v>
      </c>
      <c r="R4" s="33"/>
      <c r="S4" s="33"/>
      <c r="T4" s="33"/>
      <c r="U4" s="33"/>
      <c r="V4" s="33"/>
      <c r="W4" s="33"/>
      <c r="X4" s="33"/>
      <c r="Y4" s="30"/>
      <c r="Z4" s="31"/>
    </row>
    <row r="5" spans="1:38" ht="21.75" customHeight="1" x14ac:dyDescent="0.25">
      <c r="A5" s="6"/>
      <c r="B5" s="3"/>
      <c r="C5" s="7"/>
      <c r="D5" s="7"/>
      <c r="E5" s="7"/>
      <c r="F5" s="7"/>
      <c r="G5" s="7"/>
      <c r="H5" s="7"/>
      <c r="I5" s="7"/>
      <c r="J5" s="7"/>
      <c r="K5" s="7"/>
      <c r="L5" s="7"/>
      <c r="M5" s="7"/>
      <c r="N5" s="7"/>
      <c r="O5" s="7"/>
      <c r="P5" s="34"/>
      <c r="Q5" s="76">
        <v>0.7</v>
      </c>
      <c r="R5" s="34"/>
      <c r="S5" s="34"/>
      <c r="T5" s="34"/>
      <c r="U5" s="34"/>
      <c r="V5" s="34"/>
      <c r="W5" s="34"/>
      <c r="X5" s="35"/>
      <c r="Y5" s="35"/>
      <c r="Z5" s="33"/>
      <c r="AA5" s="33"/>
      <c r="AB5" s="33"/>
      <c r="AC5" s="33"/>
      <c r="AD5" s="33"/>
      <c r="AE5" s="33"/>
      <c r="AF5" s="33"/>
      <c r="AG5" s="33"/>
      <c r="AH5" s="33"/>
      <c r="AI5" s="33"/>
      <c r="AJ5" s="33"/>
      <c r="AK5" s="30"/>
      <c r="AL5" s="31"/>
    </row>
    <row r="6" spans="1:38" ht="23.25" customHeight="1" x14ac:dyDescent="0.25">
      <c r="A6" s="19" t="s">
        <v>0</v>
      </c>
      <c r="B6" s="416" t="str">
        <f>DerechosPeticion!C12</f>
        <v>INVESTIGACIONES ADMINISTRATIVAS</v>
      </c>
      <c r="C6" s="417"/>
      <c r="D6" s="417"/>
      <c r="E6" s="417"/>
      <c r="F6" s="417"/>
      <c r="G6" s="417"/>
      <c r="H6" s="417"/>
      <c r="I6" s="417"/>
      <c r="J6" s="417"/>
      <c r="K6" s="417"/>
      <c r="L6" s="417"/>
      <c r="M6" s="417"/>
      <c r="N6" s="418"/>
      <c r="O6" s="18"/>
      <c r="P6" s="36"/>
      <c r="R6" s="36"/>
      <c r="S6" s="36"/>
      <c r="T6" s="36"/>
      <c r="U6" s="36"/>
      <c r="V6" s="36"/>
      <c r="W6" s="36"/>
      <c r="X6" s="36"/>
      <c r="Y6" s="36"/>
    </row>
    <row r="7" spans="1:38" ht="23.25" customHeight="1" thickBot="1" x14ac:dyDescent="0.3">
      <c r="A7" s="15"/>
      <c r="B7" s="17"/>
      <c r="C7" s="16"/>
      <c r="D7" s="16"/>
      <c r="E7" s="16"/>
      <c r="F7" s="16"/>
      <c r="G7" s="16"/>
      <c r="H7" s="16"/>
      <c r="I7" s="16"/>
      <c r="J7" s="16"/>
      <c r="K7" s="16"/>
      <c r="L7" s="16"/>
      <c r="M7" s="16"/>
      <c r="N7" s="16"/>
      <c r="O7" s="16"/>
      <c r="P7" s="37"/>
      <c r="R7" s="37"/>
      <c r="S7" s="37"/>
      <c r="T7" s="37"/>
      <c r="U7" s="37"/>
      <c r="V7" s="37"/>
      <c r="W7" s="37"/>
      <c r="X7" s="37"/>
      <c r="Y7" s="37"/>
    </row>
    <row r="8" spans="1:38" ht="20.25" customHeight="1" thickBot="1" x14ac:dyDescent="0.25">
      <c r="A8" s="383" t="s">
        <v>86</v>
      </c>
      <c r="B8" s="383" t="s">
        <v>32</v>
      </c>
      <c r="C8" s="467" t="str">
        <f>DerechosPeticion!C14</f>
        <v>Trámite de Derechos de Petición</v>
      </c>
      <c r="D8" s="467"/>
      <c r="E8" s="467"/>
      <c r="F8" s="467"/>
      <c r="G8" s="467"/>
      <c r="H8" s="467"/>
      <c r="I8" s="467"/>
      <c r="J8" s="467"/>
      <c r="K8" s="467"/>
      <c r="L8" s="467"/>
      <c r="M8" s="467"/>
      <c r="N8" s="468"/>
      <c r="O8" s="22"/>
      <c r="P8" s="38"/>
      <c r="R8" s="38"/>
      <c r="S8" s="38"/>
      <c r="T8" s="38"/>
      <c r="U8" s="38"/>
      <c r="V8" s="38"/>
      <c r="W8" s="38"/>
      <c r="X8" s="38"/>
      <c r="Y8" s="38"/>
      <c r="Z8" s="39"/>
      <c r="AA8" s="39"/>
      <c r="AB8" s="39"/>
    </row>
    <row r="9" spans="1:38" ht="41.25" customHeight="1" thickBot="1" x14ac:dyDescent="0.25">
      <c r="A9" s="384"/>
      <c r="B9" s="384"/>
      <c r="C9" s="74" t="s">
        <v>117</v>
      </c>
      <c r="D9" s="74" t="s">
        <v>87</v>
      </c>
      <c r="E9" s="74" t="s">
        <v>118</v>
      </c>
      <c r="F9" s="74" t="s">
        <v>87</v>
      </c>
      <c r="G9" s="74" t="s">
        <v>119</v>
      </c>
      <c r="H9" s="74" t="s">
        <v>87</v>
      </c>
      <c r="I9" s="74" t="s">
        <v>120</v>
      </c>
      <c r="J9" s="74" t="s">
        <v>87</v>
      </c>
      <c r="K9" s="74" t="s">
        <v>10</v>
      </c>
      <c r="L9" s="74" t="s">
        <v>87</v>
      </c>
      <c r="M9" s="385" t="s">
        <v>88</v>
      </c>
      <c r="N9" s="385"/>
      <c r="O9" s="20"/>
      <c r="P9" s="40"/>
      <c r="R9" s="40"/>
      <c r="S9" s="40"/>
      <c r="T9" s="40"/>
      <c r="U9" s="40"/>
      <c r="V9" s="40"/>
      <c r="W9" s="40"/>
      <c r="X9" s="41"/>
    </row>
    <row r="10" spans="1:38" s="41" customFormat="1" ht="69.95" customHeight="1" x14ac:dyDescent="0.2">
      <c r="A10" s="465" t="s">
        <v>154</v>
      </c>
      <c r="B10" s="72" t="str">
        <f>DerechosPeticion!B40</f>
        <v>Número de derechos de petición tramitados en tiempo oportuno (15 dias habiles)</v>
      </c>
      <c r="C10" s="164">
        <f>C12+C14+C16+C18+C20</f>
        <v>152</v>
      </c>
      <c r="D10" s="463">
        <f>IF(C10&gt;=1,C10/C11," ")</f>
        <v>1</v>
      </c>
      <c r="E10" s="164">
        <f>E12+E14+E16+E18+E20</f>
        <v>158</v>
      </c>
      <c r="F10" s="463">
        <f>IF(E10&gt;=1,E10/E11," ")</f>
        <v>1</v>
      </c>
      <c r="G10" s="164">
        <f>G12+G14+G16+G18+G20</f>
        <v>161</v>
      </c>
      <c r="H10" s="463">
        <f>IF(G10&gt;=1,G10/G11," ")</f>
        <v>1</v>
      </c>
      <c r="I10" s="164">
        <f>I12+I14+I16+I18+I20</f>
        <v>223</v>
      </c>
      <c r="J10" s="463">
        <f>IF(I10&gt;=1,I10/I11," ")</f>
        <v>1</v>
      </c>
      <c r="K10" s="164">
        <f t="shared" ref="K10:K21" si="0">C10+E10+G10+I10</f>
        <v>694</v>
      </c>
      <c r="L10" s="463">
        <f>IF(K10&gt;=1,K10/K11," ")</f>
        <v>1</v>
      </c>
      <c r="M10" s="469"/>
      <c r="N10" s="470"/>
      <c r="O10" s="21"/>
      <c r="Q10" s="75"/>
    </row>
    <row r="11" spans="1:38" s="41" customFormat="1" ht="69.95" customHeight="1" thickBot="1" x14ac:dyDescent="0.25">
      <c r="A11" s="466"/>
      <c r="B11" s="73" t="str">
        <f>DerechosPeticion!B41</f>
        <v>Número de derechos de petición que deben ser tramitados en el periodo evaluado</v>
      </c>
      <c r="C11" s="166">
        <f>C13+C15+C17+C19+C21</f>
        <v>152</v>
      </c>
      <c r="D11" s="464"/>
      <c r="E11" s="166">
        <f>E13+E15+E17+E19+E21</f>
        <v>158</v>
      </c>
      <c r="F11" s="464"/>
      <c r="G11" s="166">
        <f>G13+G15+G17+G19+G21</f>
        <v>161</v>
      </c>
      <c r="H11" s="464"/>
      <c r="I11" s="166">
        <f>I13+I15+I17+I19+I21</f>
        <v>223</v>
      </c>
      <c r="J11" s="464"/>
      <c r="K11" s="166">
        <f t="shared" si="0"/>
        <v>694</v>
      </c>
      <c r="L11" s="464"/>
      <c r="M11" s="471"/>
      <c r="N11" s="472"/>
      <c r="O11" s="21"/>
      <c r="Q11" s="75"/>
    </row>
    <row r="12" spans="1:38" s="41" customFormat="1" ht="69.95" customHeight="1" x14ac:dyDescent="0.2">
      <c r="A12" s="475" t="s">
        <v>180</v>
      </c>
      <c r="B12" s="172" t="str">
        <f>$B$10</f>
        <v>Número de derechos de petición tramitados en tiempo oportuno (15 dias habiles)</v>
      </c>
      <c r="C12" s="148">
        <v>2</v>
      </c>
      <c r="D12" s="463">
        <f>IF(C12&gt;=1,C12/C13," ")</f>
        <v>1</v>
      </c>
      <c r="E12" s="146">
        <v>5</v>
      </c>
      <c r="F12" s="463">
        <f>IF(E12&gt;=1,E12/E13," ")</f>
        <v>1</v>
      </c>
      <c r="G12" s="146">
        <v>10</v>
      </c>
      <c r="H12" s="463">
        <f>IF(G12&gt;=1,G12/G13," ")</f>
        <v>1</v>
      </c>
      <c r="I12" s="146">
        <v>5</v>
      </c>
      <c r="J12" s="463">
        <f>IF(I12&gt;=1,I12/I13," ")</f>
        <v>1</v>
      </c>
      <c r="K12" s="164">
        <f t="shared" si="0"/>
        <v>22</v>
      </c>
      <c r="L12" s="463">
        <f>IF(K12&gt;=1,K12/K13," ")</f>
        <v>1</v>
      </c>
      <c r="M12" s="473" t="s">
        <v>274</v>
      </c>
      <c r="N12" s="474"/>
      <c r="O12" s="21"/>
      <c r="Q12" s="75"/>
    </row>
    <row r="13" spans="1:38" s="41" customFormat="1" ht="69.95" customHeight="1" thickBot="1" x14ac:dyDescent="0.25">
      <c r="A13" s="476"/>
      <c r="B13" s="172" t="str">
        <f>$B$11</f>
        <v>Número de derechos de petición que deben ser tramitados en el periodo evaluado</v>
      </c>
      <c r="C13" s="147">
        <v>2</v>
      </c>
      <c r="D13" s="464"/>
      <c r="E13" s="147">
        <v>5</v>
      </c>
      <c r="F13" s="464"/>
      <c r="G13" s="147">
        <v>10</v>
      </c>
      <c r="H13" s="464"/>
      <c r="I13" s="147">
        <v>5</v>
      </c>
      <c r="J13" s="464"/>
      <c r="K13" s="166">
        <f t="shared" si="0"/>
        <v>22</v>
      </c>
      <c r="L13" s="464"/>
      <c r="M13" s="459"/>
      <c r="N13" s="460"/>
      <c r="O13" s="21"/>
      <c r="Q13" s="75"/>
    </row>
    <row r="14" spans="1:38" s="41" customFormat="1" ht="69.95" customHeight="1" x14ac:dyDescent="0.2">
      <c r="A14" s="461" t="s">
        <v>155</v>
      </c>
      <c r="B14" s="172" t="str">
        <f>$B$10</f>
        <v>Número de derechos de petición tramitados en tiempo oportuno (15 dias habiles)</v>
      </c>
      <c r="C14" s="146">
        <v>2</v>
      </c>
      <c r="D14" s="463">
        <f>IF(C14&gt;=1,C14/C15," ")</f>
        <v>1</v>
      </c>
      <c r="E14" s="146">
        <v>2</v>
      </c>
      <c r="F14" s="463">
        <f>IF(E14&gt;=1,E14/E15," ")</f>
        <v>1</v>
      </c>
      <c r="G14" s="146">
        <v>2</v>
      </c>
      <c r="H14" s="463">
        <f>IF(G14&gt;=1,G14/G15," ")</f>
        <v>1</v>
      </c>
      <c r="I14" s="146">
        <v>4</v>
      </c>
      <c r="J14" s="463">
        <f>IF(I14&gt;=1,I14/I15," ")</f>
        <v>1</v>
      </c>
      <c r="K14" s="164">
        <f t="shared" si="0"/>
        <v>10</v>
      </c>
      <c r="L14" s="463">
        <f>IF(K14&gt;=1,K14/K15," ")</f>
        <v>1</v>
      </c>
      <c r="M14" s="457" t="s">
        <v>289</v>
      </c>
      <c r="N14" s="458"/>
      <c r="O14" s="21"/>
      <c r="Q14" s="75"/>
    </row>
    <row r="15" spans="1:38" s="41" customFormat="1" ht="69.95" customHeight="1" thickBot="1" x14ac:dyDescent="0.25">
      <c r="A15" s="462"/>
      <c r="B15" s="172" t="str">
        <f>$B$11</f>
        <v>Número de derechos de petición que deben ser tramitados en el periodo evaluado</v>
      </c>
      <c r="C15" s="147">
        <v>2</v>
      </c>
      <c r="D15" s="464"/>
      <c r="E15" s="147">
        <v>2</v>
      </c>
      <c r="F15" s="464"/>
      <c r="G15" s="147">
        <v>2</v>
      </c>
      <c r="H15" s="464"/>
      <c r="I15" s="147">
        <v>4</v>
      </c>
      <c r="J15" s="464"/>
      <c r="K15" s="166">
        <f t="shared" si="0"/>
        <v>10</v>
      </c>
      <c r="L15" s="464"/>
      <c r="M15" s="459"/>
      <c r="N15" s="460"/>
      <c r="O15" s="21"/>
      <c r="Q15" s="75"/>
    </row>
    <row r="16" spans="1:38" s="41" customFormat="1" ht="69.95" customHeight="1" x14ac:dyDescent="0.2">
      <c r="A16" s="461" t="s">
        <v>156</v>
      </c>
      <c r="B16" s="172" t="str">
        <f>$B$10</f>
        <v>Número de derechos de petición tramitados en tiempo oportuno (15 dias habiles)</v>
      </c>
      <c r="C16" s="146">
        <v>7</v>
      </c>
      <c r="D16" s="463">
        <f>IF(C16&gt;=1,C16/C17," ")</f>
        <v>1</v>
      </c>
      <c r="E16" s="146">
        <v>11</v>
      </c>
      <c r="F16" s="463">
        <f>IF(E16&gt;=1,E16/E17," ")</f>
        <v>1</v>
      </c>
      <c r="G16" s="146">
        <v>2</v>
      </c>
      <c r="H16" s="463">
        <f>IF(G16&gt;=1,G16/G17," ")</f>
        <v>1</v>
      </c>
      <c r="I16" s="146">
        <v>1</v>
      </c>
      <c r="J16" s="463">
        <f>IF(I16&gt;=1,I16/I17," ")</f>
        <v>1</v>
      </c>
      <c r="K16" s="164">
        <f t="shared" si="0"/>
        <v>21</v>
      </c>
      <c r="L16" s="463">
        <f>IF(K16&gt;=1,K16/K17," ")</f>
        <v>1</v>
      </c>
      <c r="M16" s="457" t="s">
        <v>284</v>
      </c>
      <c r="N16" s="458"/>
      <c r="O16" s="21"/>
      <c r="Q16" s="75"/>
    </row>
    <row r="17" spans="1:20" s="41" customFormat="1" ht="69.95" customHeight="1" thickBot="1" x14ac:dyDescent="0.25">
      <c r="A17" s="462"/>
      <c r="B17" s="172" t="str">
        <f>$B$11</f>
        <v>Número de derechos de petición que deben ser tramitados en el periodo evaluado</v>
      </c>
      <c r="C17" s="147">
        <v>7</v>
      </c>
      <c r="D17" s="464"/>
      <c r="E17" s="147">
        <v>11</v>
      </c>
      <c r="F17" s="464"/>
      <c r="G17" s="147">
        <v>2</v>
      </c>
      <c r="H17" s="464"/>
      <c r="I17" s="147">
        <v>1</v>
      </c>
      <c r="J17" s="464"/>
      <c r="K17" s="166">
        <f t="shared" si="0"/>
        <v>21</v>
      </c>
      <c r="L17" s="464"/>
      <c r="M17" s="459"/>
      <c r="N17" s="460"/>
      <c r="O17" s="21"/>
      <c r="Q17" s="75"/>
    </row>
    <row r="18" spans="1:20" s="41" customFormat="1" ht="69.95" customHeight="1" thickBot="1" x14ac:dyDescent="0.25">
      <c r="A18" s="461" t="s">
        <v>212</v>
      </c>
      <c r="B18" s="172" t="str">
        <f>$B$10</f>
        <v>Número de derechos de petición tramitados en tiempo oportuno (15 dias habiles)</v>
      </c>
      <c r="C18" s="146">
        <v>14</v>
      </c>
      <c r="D18" s="463">
        <f>IF(C18&gt;=1,C18/C19," ")</f>
        <v>1</v>
      </c>
      <c r="E18" s="146">
        <v>6</v>
      </c>
      <c r="F18" s="463">
        <f>IF(E18&gt;=1,E18/E19," ")</f>
        <v>1</v>
      </c>
      <c r="G18" s="146">
        <v>16</v>
      </c>
      <c r="H18" s="463">
        <f>IF(G18&gt;=1,G18/G19," ")</f>
        <v>1</v>
      </c>
      <c r="I18" s="146">
        <v>11</v>
      </c>
      <c r="J18" s="463">
        <f>IF(I18&gt;=1,I18/I19," ")</f>
        <v>1</v>
      </c>
      <c r="K18" s="164">
        <f t="shared" si="0"/>
        <v>47</v>
      </c>
      <c r="L18" s="463">
        <f>IF(K18&gt;=1,K18/K19," ")</f>
        <v>1</v>
      </c>
      <c r="M18" s="457"/>
      <c r="N18" s="458"/>
      <c r="O18" s="21"/>
      <c r="Q18" s="75"/>
    </row>
    <row r="19" spans="1:20" s="41" customFormat="1" ht="69.95" customHeight="1" thickBot="1" x14ac:dyDescent="0.25">
      <c r="A19" s="462"/>
      <c r="B19" s="172" t="str">
        <f>$B$11</f>
        <v>Número de derechos de petición que deben ser tramitados en el periodo evaluado</v>
      </c>
      <c r="C19" s="147">
        <v>14</v>
      </c>
      <c r="D19" s="464"/>
      <c r="E19" s="233">
        <v>6</v>
      </c>
      <c r="F19" s="464"/>
      <c r="G19" s="147">
        <v>16</v>
      </c>
      <c r="H19" s="464"/>
      <c r="I19" s="147">
        <v>11</v>
      </c>
      <c r="J19" s="464"/>
      <c r="K19" s="166">
        <f t="shared" si="0"/>
        <v>47</v>
      </c>
      <c r="L19" s="464"/>
      <c r="M19" s="459"/>
      <c r="N19" s="460"/>
      <c r="O19" s="21"/>
      <c r="Q19" s="75"/>
    </row>
    <row r="20" spans="1:20" s="41" customFormat="1" ht="69.95" customHeight="1" thickBot="1" x14ac:dyDescent="0.25">
      <c r="A20" s="410" t="s">
        <v>211</v>
      </c>
      <c r="B20" s="172" t="str">
        <f>$B$10</f>
        <v>Número de derechos de petición tramitados en tiempo oportuno (15 dias habiles)</v>
      </c>
      <c r="C20" s="146">
        <v>127</v>
      </c>
      <c r="D20" s="463">
        <f>IF(C20&gt;=1,C20/C21," ")</f>
        <v>1</v>
      </c>
      <c r="E20" s="146">
        <f>60+74</f>
        <v>134</v>
      </c>
      <c r="F20" s="463">
        <f>IF(E20&gt;=1,E20/E21," ")</f>
        <v>1</v>
      </c>
      <c r="G20" s="146">
        <f>40+13+78</f>
        <v>131</v>
      </c>
      <c r="H20" s="463">
        <f>IF(G20&gt;=1,G20/G21," ")</f>
        <v>1</v>
      </c>
      <c r="I20" s="146">
        <f>103+99+0</f>
        <v>202</v>
      </c>
      <c r="J20" s="463">
        <f>IF(I20&gt;=1,I20/I21," ")</f>
        <v>1</v>
      </c>
      <c r="K20" s="164">
        <f t="shared" si="0"/>
        <v>594</v>
      </c>
      <c r="L20" s="463">
        <f>IF(K20&gt;=1,K20/K21," ")</f>
        <v>1</v>
      </c>
      <c r="M20" s="457" t="s">
        <v>272</v>
      </c>
      <c r="N20" s="458"/>
      <c r="O20" s="21"/>
      <c r="Q20" s="75"/>
    </row>
    <row r="21" spans="1:20" s="41" customFormat="1" ht="69.95" customHeight="1" thickBot="1" x14ac:dyDescent="0.25">
      <c r="A21" s="462"/>
      <c r="B21" s="172" t="str">
        <f>$B$11</f>
        <v>Número de derechos de petición que deben ser tramitados en el periodo evaluado</v>
      </c>
      <c r="C21" s="147">
        <v>127</v>
      </c>
      <c r="D21" s="464"/>
      <c r="E21" s="146">
        <f>60+74</f>
        <v>134</v>
      </c>
      <c r="F21" s="464"/>
      <c r="G21" s="146">
        <f>40+13+78</f>
        <v>131</v>
      </c>
      <c r="H21" s="464"/>
      <c r="I21" s="146">
        <f>103+99+0</f>
        <v>202</v>
      </c>
      <c r="J21" s="464"/>
      <c r="K21" s="166">
        <f t="shared" si="0"/>
        <v>594</v>
      </c>
      <c r="L21" s="464"/>
      <c r="M21" s="459"/>
      <c r="N21" s="460"/>
      <c r="O21" s="21"/>
      <c r="Q21" s="75"/>
    </row>
    <row r="22" spans="1:20" x14ac:dyDescent="0.2">
      <c r="C22" s="43"/>
      <c r="D22" s="43"/>
      <c r="E22" s="43"/>
      <c r="F22" s="43"/>
      <c r="G22" s="43"/>
      <c r="H22" s="43"/>
      <c r="I22" s="43"/>
      <c r="J22" s="43"/>
      <c r="K22" s="43"/>
      <c r="L22" s="43"/>
      <c r="M22" s="43"/>
      <c r="N22" s="43"/>
      <c r="O22" s="43"/>
      <c r="P22" s="43"/>
      <c r="R22" s="43"/>
      <c r="S22" s="43"/>
      <c r="T22" s="43"/>
    </row>
    <row r="23" spans="1:20" x14ac:dyDescent="0.2">
      <c r="C23" s="43"/>
      <c r="D23" s="43"/>
      <c r="E23" s="43"/>
      <c r="F23" s="43"/>
      <c r="G23" s="43"/>
      <c r="H23" s="43"/>
      <c r="I23" s="43"/>
      <c r="J23" s="43"/>
      <c r="K23" s="43"/>
      <c r="L23" s="43"/>
      <c r="M23" s="43"/>
      <c r="N23" s="43"/>
      <c r="O23" s="43"/>
      <c r="P23" s="43"/>
      <c r="R23" s="43"/>
      <c r="S23" s="43"/>
      <c r="T23" s="43"/>
    </row>
    <row r="24" spans="1:20" x14ac:dyDescent="0.2">
      <c r="C24" s="43"/>
      <c r="D24" s="43"/>
      <c r="E24" s="43"/>
      <c r="F24" s="43"/>
      <c r="G24" s="43"/>
      <c r="H24" s="43"/>
      <c r="I24" s="43"/>
      <c r="J24" s="43"/>
      <c r="K24" s="43"/>
      <c r="L24" s="43"/>
      <c r="M24" s="43"/>
      <c r="N24" s="43"/>
      <c r="O24" s="43"/>
      <c r="P24" s="43"/>
      <c r="R24" s="43"/>
      <c r="S24" s="43"/>
      <c r="T24" s="43"/>
    </row>
    <row r="25" spans="1:20" x14ac:dyDescent="0.2">
      <c r="C25" s="43"/>
      <c r="D25" s="43"/>
      <c r="E25" s="43"/>
      <c r="F25" s="43"/>
      <c r="G25" s="43"/>
      <c r="H25" s="43"/>
      <c r="I25" s="43"/>
      <c r="J25" s="43"/>
      <c r="K25" s="43"/>
      <c r="L25" s="43"/>
      <c r="M25" s="43"/>
      <c r="N25" s="43"/>
      <c r="O25" s="43"/>
      <c r="P25" s="43"/>
      <c r="R25" s="43"/>
      <c r="S25" s="43"/>
      <c r="T25" s="43"/>
    </row>
    <row r="26" spans="1:20" x14ac:dyDescent="0.2">
      <c r="C26" s="43"/>
      <c r="D26" s="43"/>
      <c r="E26" s="43"/>
      <c r="F26" s="43"/>
      <c r="G26" s="43"/>
      <c r="H26" s="43"/>
      <c r="I26" s="43"/>
      <c r="J26" s="43"/>
      <c r="K26" s="43"/>
      <c r="L26" s="43"/>
      <c r="M26" s="43"/>
      <c r="N26" s="43"/>
      <c r="O26" s="43"/>
      <c r="P26" s="43"/>
      <c r="R26" s="43"/>
      <c r="S26" s="43"/>
      <c r="T26" s="43"/>
    </row>
    <row r="27" spans="1:20" x14ac:dyDescent="0.2">
      <c r="C27" s="43"/>
      <c r="D27" s="43"/>
      <c r="E27" s="43"/>
      <c r="F27" s="43"/>
      <c r="G27" s="43"/>
      <c r="H27" s="43"/>
      <c r="I27" s="43"/>
      <c r="J27" s="43"/>
      <c r="K27" s="43"/>
      <c r="L27" s="43"/>
      <c r="M27" s="43"/>
      <c r="N27" s="43"/>
      <c r="O27" s="43"/>
      <c r="P27" s="43"/>
      <c r="R27" s="43"/>
      <c r="S27" s="43"/>
      <c r="T27" s="43"/>
    </row>
    <row r="28" spans="1:20" x14ac:dyDescent="0.2">
      <c r="C28" s="43"/>
      <c r="D28" s="43"/>
      <c r="E28" s="43"/>
      <c r="F28" s="43"/>
      <c r="G28" s="43"/>
      <c r="H28" s="43"/>
      <c r="I28" s="43"/>
      <c r="J28" s="43"/>
      <c r="K28" s="43"/>
      <c r="L28" s="43"/>
      <c r="M28" s="43"/>
      <c r="N28" s="43"/>
      <c r="O28" s="43"/>
      <c r="P28" s="43"/>
      <c r="R28" s="43"/>
      <c r="S28" s="43"/>
      <c r="T28" s="43"/>
    </row>
    <row r="29" spans="1:20" x14ac:dyDescent="0.2">
      <c r="C29" s="43"/>
      <c r="D29" s="43"/>
      <c r="E29" s="43"/>
      <c r="F29" s="43"/>
      <c r="G29" s="43"/>
      <c r="H29" s="43"/>
      <c r="I29" s="43"/>
      <c r="J29" s="43"/>
      <c r="K29" s="43"/>
      <c r="L29" s="43"/>
      <c r="M29" s="43"/>
      <c r="N29" s="43"/>
      <c r="O29" s="43"/>
      <c r="P29" s="43"/>
      <c r="R29" s="43"/>
      <c r="S29" s="43"/>
      <c r="T29" s="43"/>
    </row>
    <row r="30" spans="1:20" x14ac:dyDescent="0.2">
      <c r="C30" s="43"/>
      <c r="D30" s="43"/>
      <c r="E30" s="43"/>
      <c r="F30" s="43"/>
      <c r="G30" s="43"/>
      <c r="H30" s="43"/>
      <c r="I30" s="43"/>
      <c r="J30" s="43"/>
      <c r="K30" s="43"/>
      <c r="L30" s="43"/>
      <c r="M30" s="43"/>
      <c r="N30" s="43"/>
      <c r="O30" s="43"/>
      <c r="P30" s="43"/>
      <c r="R30" s="43"/>
      <c r="S30" s="43"/>
      <c r="T30" s="43"/>
    </row>
    <row r="31" spans="1:20" x14ac:dyDescent="0.2">
      <c r="C31" s="43"/>
      <c r="D31" s="43"/>
      <c r="E31" s="43"/>
      <c r="F31" s="43"/>
      <c r="G31" s="43"/>
      <c r="H31" s="43"/>
      <c r="I31" s="43"/>
      <c r="J31" s="43"/>
      <c r="K31" s="43"/>
      <c r="L31" s="43"/>
      <c r="M31" s="43"/>
      <c r="N31" s="43"/>
      <c r="O31" s="43"/>
      <c r="P31" s="43"/>
      <c r="R31" s="43"/>
      <c r="S31" s="43"/>
      <c r="T31" s="43"/>
    </row>
    <row r="32" spans="1:20" x14ac:dyDescent="0.2">
      <c r="C32" s="43"/>
      <c r="D32" s="43"/>
      <c r="E32" s="43"/>
      <c r="F32" s="43"/>
      <c r="G32" s="43"/>
      <c r="H32" s="43"/>
      <c r="I32" s="43"/>
      <c r="J32" s="43"/>
      <c r="K32" s="43"/>
      <c r="L32" s="43"/>
      <c r="M32" s="43"/>
      <c r="N32" s="43"/>
      <c r="O32" s="43"/>
      <c r="P32" s="43"/>
      <c r="R32" s="43"/>
      <c r="S32" s="43"/>
      <c r="T32" s="43"/>
    </row>
    <row r="33" spans="3:20" x14ac:dyDescent="0.2">
      <c r="C33" s="43"/>
      <c r="D33" s="43"/>
      <c r="E33" s="43"/>
      <c r="F33" s="43"/>
      <c r="G33" s="43"/>
      <c r="H33" s="43"/>
      <c r="I33" s="43"/>
      <c r="J33" s="43"/>
      <c r="K33" s="43"/>
      <c r="L33" s="43"/>
      <c r="M33" s="43"/>
      <c r="N33" s="43"/>
      <c r="O33" s="43"/>
      <c r="P33" s="43"/>
      <c r="R33" s="43"/>
      <c r="S33" s="43"/>
      <c r="T33" s="43"/>
    </row>
    <row r="34" spans="3:20" x14ac:dyDescent="0.2">
      <c r="C34" s="43"/>
      <c r="D34" s="43"/>
      <c r="E34" s="43"/>
      <c r="F34" s="43"/>
      <c r="G34" s="43"/>
      <c r="H34" s="43"/>
      <c r="I34" s="43"/>
      <c r="J34" s="43"/>
      <c r="K34" s="43"/>
      <c r="L34" s="43"/>
      <c r="M34" s="43"/>
      <c r="N34" s="43"/>
      <c r="O34" s="43"/>
      <c r="P34" s="43"/>
      <c r="R34" s="43"/>
      <c r="S34" s="43"/>
      <c r="T34" s="43"/>
    </row>
    <row r="35" spans="3:20" x14ac:dyDescent="0.2">
      <c r="C35" s="43"/>
      <c r="D35" s="43"/>
      <c r="E35" s="43"/>
      <c r="F35" s="43"/>
      <c r="G35" s="43"/>
      <c r="H35" s="43"/>
      <c r="I35" s="43"/>
      <c r="J35" s="43"/>
      <c r="K35" s="43"/>
      <c r="L35" s="43"/>
      <c r="M35" s="43"/>
      <c r="N35" s="43"/>
      <c r="O35" s="43"/>
      <c r="P35" s="43"/>
      <c r="R35" s="43"/>
      <c r="S35" s="43"/>
      <c r="T35" s="43"/>
    </row>
    <row r="36" spans="3:20" x14ac:dyDescent="0.2">
      <c r="C36" s="43"/>
      <c r="D36" s="43"/>
      <c r="E36" s="43"/>
      <c r="F36" s="43"/>
      <c r="G36" s="43"/>
      <c r="H36" s="43"/>
      <c r="I36" s="43"/>
      <c r="J36" s="43"/>
      <c r="K36" s="43"/>
      <c r="L36" s="43"/>
      <c r="M36" s="43"/>
      <c r="N36" s="43"/>
      <c r="O36" s="43"/>
      <c r="P36" s="43"/>
      <c r="R36" s="43"/>
      <c r="S36" s="43"/>
      <c r="T36" s="43"/>
    </row>
    <row r="37" spans="3:20" x14ac:dyDescent="0.2">
      <c r="C37" s="43"/>
      <c r="D37" s="43"/>
      <c r="E37" s="43"/>
      <c r="F37" s="43"/>
      <c r="G37" s="43"/>
      <c r="H37" s="43"/>
      <c r="I37" s="43"/>
      <c r="J37" s="43"/>
      <c r="K37" s="43"/>
      <c r="L37" s="43"/>
      <c r="M37" s="43"/>
      <c r="N37" s="43"/>
      <c r="O37" s="43"/>
      <c r="P37" s="43"/>
      <c r="R37" s="43"/>
      <c r="S37" s="43"/>
      <c r="T37" s="43"/>
    </row>
    <row r="38" spans="3:20" x14ac:dyDescent="0.2">
      <c r="C38" s="43"/>
      <c r="D38" s="43"/>
      <c r="E38" s="43"/>
      <c r="F38" s="43"/>
      <c r="G38" s="43"/>
      <c r="H38" s="43"/>
      <c r="I38" s="43"/>
      <c r="J38" s="43"/>
      <c r="K38" s="43"/>
      <c r="L38" s="43"/>
      <c r="M38" s="43"/>
      <c r="N38" s="43"/>
      <c r="O38" s="43"/>
      <c r="P38" s="43"/>
      <c r="R38" s="43"/>
      <c r="S38" s="43"/>
      <c r="T38" s="43"/>
    </row>
    <row r="39" spans="3:20" x14ac:dyDescent="0.2">
      <c r="C39" s="43"/>
      <c r="D39" s="43"/>
      <c r="E39" s="43"/>
      <c r="F39" s="43"/>
      <c r="G39" s="43"/>
      <c r="H39" s="43"/>
      <c r="I39" s="43"/>
      <c r="J39" s="43"/>
      <c r="K39" s="43"/>
      <c r="L39" s="43"/>
      <c r="M39" s="43"/>
      <c r="N39" s="43"/>
      <c r="O39" s="43"/>
      <c r="P39" s="43"/>
      <c r="R39" s="43"/>
      <c r="S39" s="43"/>
      <c r="T39" s="43"/>
    </row>
    <row r="40" spans="3:20" x14ac:dyDescent="0.2">
      <c r="C40" s="43"/>
      <c r="D40" s="43"/>
      <c r="E40" s="43"/>
      <c r="F40" s="43"/>
      <c r="G40" s="43"/>
      <c r="H40" s="43"/>
      <c r="I40" s="43"/>
      <c r="J40" s="43"/>
      <c r="K40" s="43"/>
      <c r="L40" s="43"/>
      <c r="M40" s="43"/>
      <c r="N40" s="43"/>
      <c r="O40" s="43"/>
      <c r="P40" s="43"/>
      <c r="R40" s="43"/>
      <c r="S40" s="43"/>
      <c r="T40" s="43"/>
    </row>
    <row r="41" spans="3:20" x14ac:dyDescent="0.2">
      <c r="C41" s="43"/>
      <c r="D41" s="43"/>
      <c r="E41" s="43"/>
      <c r="F41" s="43"/>
      <c r="G41" s="43"/>
      <c r="H41" s="43"/>
      <c r="I41" s="43"/>
      <c r="J41" s="43"/>
      <c r="K41" s="43"/>
      <c r="L41" s="43"/>
      <c r="M41" s="43"/>
      <c r="N41" s="43"/>
      <c r="O41" s="43"/>
      <c r="P41" s="43"/>
      <c r="R41" s="43"/>
      <c r="S41" s="43"/>
      <c r="T41" s="43"/>
    </row>
    <row r="42" spans="3:20" x14ac:dyDescent="0.2">
      <c r="C42" s="43"/>
      <c r="D42" s="43"/>
      <c r="E42" s="43"/>
      <c r="F42" s="43"/>
      <c r="G42" s="43"/>
      <c r="H42" s="43"/>
      <c r="I42" s="43"/>
      <c r="J42" s="43"/>
      <c r="K42" s="43"/>
      <c r="L42" s="43"/>
      <c r="M42" s="43"/>
      <c r="N42" s="43"/>
      <c r="O42" s="43"/>
      <c r="P42" s="43"/>
      <c r="R42" s="43"/>
      <c r="S42" s="43"/>
      <c r="T42" s="43"/>
    </row>
    <row r="43" spans="3:20" x14ac:dyDescent="0.2">
      <c r="C43" s="43"/>
      <c r="D43" s="43"/>
      <c r="E43" s="43"/>
      <c r="F43" s="43"/>
      <c r="G43" s="43"/>
      <c r="H43" s="43"/>
      <c r="I43" s="43"/>
      <c r="J43" s="43"/>
      <c r="K43" s="43"/>
      <c r="L43" s="43"/>
      <c r="M43" s="43"/>
      <c r="N43" s="43"/>
      <c r="O43" s="43"/>
      <c r="P43" s="43"/>
      <c r="R43" s="43"/>
      <c r="S43" s="43"/>
      <c r="T43" s="43"/>
    </row>
    <row r="53" spans="2:23" x14ac:dyDescent="0.2">
      <c r="B53" s="45"/>
      <c r="C53" s="46"/>
      <c r="D53" s="46"/>
      <c r="E53" s="46"/>
      <c r="F53" s="46"/>
      <c r="G53" s="46"/>
      <c r="H53" s="46"/>
      <c r="I53" s="46"/>
      <c r="J53" s="46"/>
      <c r="K53" s="46"/>
      <c r="L53" s="46"/>
      <c r="M53" s="46"/>
      <c r="N53" s="46"/>
      <c r="O53" s="46"/>
      <c r="P53" s="46"/>
      <c r="R53" s="46"/>
      <c r="S53" s="46"/>
      <c r="T53" s="46"/>
      <c r="U53" s="46"/>
      <c r="V53" s="46"/>
      <c r="W53" s="46"/>
    </row>
    <row r="54" spans="2:23" x14ac:dyDescent="0.2">
      <c r="B54" s="47"/>
      <c r="C54" s="46"/>
      <c r="D54" s="46"/>
      <c r="E54" s="46"/>
      <c r="F54" s="46"/>
      <c r="G54" s="46"/>
      <c r="H54" s="46"/>
      <c r="I54" s="46"/>
      <c r="J54" s="46"/>
      <c r="K54" s="46"/>
      <c r="L54" s="46"/>
      <c r="M54" s="46"/>
      <c r="N54" s="46"/>
      <c r="O54" s="46"/>
      <c r="P54" s="46"/>
      <c r="R54" s="46"/>
      <c r="S54" s="46"/>
      <c r="T54" s="46"/>
      <c r="U54" s="46"/>
      <c r="V54" s="46"/>
      <c r="W54" s="46"/>
    </row>
    <row r="73" spans="17:17" x14ac:dyDescent="0.2">
      <c r="Q73" s="41"/>
    </row>
    <row r="101" spans="17:17" x14ac:dyDescent="0.2">
      <c r="Q101" s="77"/>
    </row>
    <row r="102" spans="17:17" x14ac:dyDescent="0.2">
      <c r="Q102" s="78"/>
    </row>
    <row r="103" spans="17:17" x14ac:dyDescent="0.2">
      <c r="Q103" s="78"/>
    </row>
    <row r="104" spans="17:17" x14ac:dyDescent="0.2">
      <c r="Q104" s="78"/>
    </row>
    <row r="105" spans="17:17" x14ac:dyDescent="0.2">
      <c r="Q105" s="78"/>
    </row>
    <row r="106" spans="17:17" x14ac:dyDescent="0.2">
      <c r="Q106" s="78"/>
    </row>
    <row r="107" spans="17:17" x14ac:dyDescent="0.2">
      <c r="Q107" s="78"/>
    </row>
    <row r="108" spans="17:17" x14ac:dyDescent="0.2">
      <c r="Q108" s="78"/>
    </row>
    <row r="109" spans="17:17" x14ac:dyDescent="0.2">
      <c r="Q109" s="78"/>
    </row>
    <row r="110" spans="17:17" x14ac:dyDescent="0.2">
      <c r="Q110" s="78"/>
    </row>
    <row r="111" spans="17:17" x14ac:dyDescent="0.2">
      <c r="Q111" s="78"/>
    </row>
    <row r="112" spans="17:17" x14ac:dyDescent="0.2">
      <c r="Q112" s="78"/>
    </row>
    <row r="113" spans="17:17" x14ac:dyDescent="0.2">
      <c r="Q113" s="78"/>
    </row>
    <row r="114" spans="17:17" x14ac:dyDescent="0.2">
      <c r="Q114" s="78"/>
    </row>
    <row r="115" spans="17:17" x14ac:dyDescent="0.2">
      <c r="Q115" s="78"/>
    </row>
    <row r="116" spans="17:17" x14ac:dyDescent="0.2">
      <c r="Q116" s="78"/>
    </row>
    <row r="117" spans="17:17" x14ac:dyDescent="0.2">
      <c r="Q117" s="78"/>
    </row>
    <row r="118" spans="17:17" x14ac:dyDescent="0.2">
      <c r="Q118" s="78"/>
    </row>
    <row r="119" spans="17:17" x14ac:dyDescent="0.2">
      <c r="Q119" s="78"/>
    </row>
    <row r="120" spans="17:17" x14ac:dyDescent="0.2">
      <c r="Q120" s="78"/>
    </row>
    <row r="121" spans="17:17" x14ac:dyDescent="0.2">
      <c r="Q121" s="78"/>
    </row>
    <row r="122" spans="17:17" x14ac:dyDescent="0.2">
      <c r="Q122" s="78"/>
    </row>
    <row r="123" spans="17:17" x14ac:dyDescent="0.2">
      <c r="Q123" s="78"/>
    </row>
    <row r="124" spans="17:17" x14ac:dyDescent="0.2">
      <c r="Q124" s="78"/>
    </row>
    <row r="125" spans="17:17" x14ac:dyDescent="0.2">
      <c r="Q125" s="78"/>
    </row>
    <row r="126" spans="17:17" x14ac:dyDescent="0.2">
      <c r="Q126" s="78"/>
    </row>
    <row r="127" spans="17:17" x14ac:dyDescent="0.2">
      <c r="Q127" s="78"/>
    </row>
    <row r="128" spans="17:17" x14ac:dyDescent="0.2">
      <c r="Q128" s="78"/>
    </row>
    <row r="129" spans="17:17" x14ac:dyDescent="0.2">
      <c r="Q129" s="78"/>
    </row>
    <row r="130" spans="17:17" x14ac:dyDescent="0.2">
      <c r="Q130" s="78"/>
    </row>
    <row r="131" spans="17:17" x14ac:dyDescent="0.2">
      <c r="Q131" s="78"/>
    </row>
    <row r="132" spans="17:17" x14ac:dyDescent="0.2">
      <c r="Q132" s="78"/>
    </row>
    <row r="133" spans="17:17" x14ac:dyDescent="0.2">
      <c r="Q133" s="78"/>
    </row>
    <row r="134" spans="17:17" x14ac:dyDescent="0.2">
      <c r="Q134" s="78"/>
    </row>
    <row r="135" spans="17:17" x14ac:dyDescent="0.2">
      <c r="Q135" s="78"/>
    </row>
    <row r="136" spans="17:17" x14ac:dyDescent="0.2">
      <c r="Q136" s="78"/>
    </row>
    <row r="137" spans="17:17" x14ac:dyDescent="0.2">
      <c r="Q137" s="78"/>
    </row>
    <row r="138" spans="17:17" x14ac:dyDescent="0.2">
      <c r="Q138" s="78"/>
    </row>
    <row r="139" spans="17:17" x14ac:dyDescent="0.2">
      <c r="Q139" s="78"/>
    </row>
    <row r="140" spans="17:17" x14ac:dyDescent="0.2">
      <c r="Q140" s="78"/>
    </row>
  </sheetData>
  <sheetProtection formatCells="0" formatColumns="0" formatRows="0"/>
  <mergeCells count="56">
    <mergeCell ref="L16:L17"/>
    <mergeCell ref="M16:N17"/>
    <mergeCell ref="A14:A15"/>
    <mergeCell ref="J16:J17"/>
    <mergeCell ref="H12:H13"/>
    <mergeCell ref="J12:J13"/>
    <mergeCell ref="D12:D13"/>
    <mergeCell ref="F12:F13"/>
    <mergeCell ref="A12:A13"/>
    <mergeCell ref="A16:A17"/>
    <mergeCell ref="D16:D17"/>
    <mergeCell ref="F16:F17"/>
    <mergeCell ref="H16:H17"/>
    <mergeCell ref="B4:M4"/>
    <mergeCell ref="N4:O4"/>
    <mergeCell ref="M9:N9"/>
    <mergeCell ref="M14:N15"/>
    <mergeCell ref="D10:D11"/>
    <mergeCell ref="H10:H11"/>
    <mergeCell ref="D14:D15"/>
    <mergeCell ref="F14:F15"/>
    <mergeCell ref="H14:H15"/>
    <mergeCell ref="J14:J15"/>
    <mergeCell ref="L14:L15"/>
    <mergeCell ref="L12:L13"/>
    <mergeCell ref="M12:N13"/>
    <mergeCell ref="A1:A4"/>
    <mergeCell ref="A10:A11"/>
    <mergeCell ref="C8:N8"/>
    <mergeCell ref="L10:L11"/>
    <mergeCell ref="F10:F11"/>
    <mergeCell ref="J10:J11"/>
    <mergeCell ref="B8:B9"/>
    <mergeCell ref="A8:A9"/>
    <mergeCell ref="B6:N6"/>
    <mergeCell ref="M10:N11"/>
    <mergeCell ref="B1:M1"/>
    <mergeCell ref="N1:O1"/>
    <mergeCell ref="B2:M2"/>
    <mergeCell ref="N2:O2"/>
    <mergeCell ref="B3:M3"/>
    <mergeCell ref="N3:O3"/>
    <mergeCell ref="M20:N21"/>
    <mergeCell ref="A20:A21"/>
    <mergeCell ref="D20:D21"/>
    <mergeCell ref="F20:F21"/>
    <mergeCell ref="H20:H21"/>
    <mergeCell ref="J20:J21"/>
    <mergeCell ref="L20:L21"/>
    <mergeCell ref="M18:N19"/>
    <mergeCell ref="A18:A19"/>
    <mergeCell ref="D18:D19"/>
    <mergeCell ref="F18:F19"/>
    <mergeCell ref="H18:H19"/>
    <mergeCell ref="J18:J19"/>
    <mergeCell ref="L18:L19"/>
  </mergeCells>
  <pageMargins left="0.75" right="0.75" top="1" bottom="1" header="0" footer="0"/>
  <pageSetup paperSize="119" scale="66" orientation="portrait" r:id="rId1"/>
  <headerFooter alignWithMargins="0"/>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tabColor rgb="FF7030A0"/>
  </sheetPr>
  <dimension ref="A1:S172"/>
  <sheetViews>
    <sheetView topLeftCell="A55" zoomScaleNormal="100" workbookViewId="0">
      <selection activeCell="C70" sqref="C70:P70"/>
    </sheetView>
  </sheetViews>
  <sheetFormatPr baseColWidth="10" defaultColWidth="9.140625" defaultRowHeight="12.75" x14ac:dyDescent="0.2"/>
  <cols>
    <col min="1" max="1" width="1.140625" style="48" customWidth="1"/>
    <col min="2" max="2" width="32" style="48" customWidth="1"/>
    <col min="3" max="3" width="16.85546875" style="48" customWidth="1"/>
    <col min="4" max="4" width="5" style="48" bestFit="1" customWidth="1"/>
    <col min="5" max="5" width="4.7109375" style="48" bestFit="1" customWidth="1"/>
    <col min="6" max="6" width="9.42578125" style="48" bestFit="1" customWidth="1"/>
    <col min="7" max="7" width="5.42578125" style="48" bestFit="1" customWidth="1"/>
    <col min="8" max="8" width="5.140625" style="48" bestFit="1" customWidth="1"/>
    <col min="9" max="9" width="9.42578125" style="48" bestFit="1" customWidth="1"/>
    <col min="10" max="10" width="4.140625" style="48" bestFit="1" customWidth="1"/>
    <col min="11" max="11" width="6.42578125" style="48" bestFit="1" customWidth="1"/>
    <col min="12" max="12" width="9.42578125" style="48" bestFit="1" customWidth="1"/>
    <col min="13" max="13" width="8.42578125" style="48" customWidth="1"/>
    <col min="14" max="14" width="6.42578125" style="48" customWidth="1"/>
    <col min="15" max="15" width="10.28515625" style="48" customWidth="1"/>
    <col min="16" max="16" width="14.42578125" style="48" customWidth="1"/>
    <col min="17" max="18" width="11.7109375" style="48" customWidth="1"/>
    <col min="19" max="19" width="11.42578125" style="48" hidden="1" customWidth="1"/>
    <col min="20" max="16384" width="9.140625" style="48"/>
  </cols>
  <sheetData>
    <row r="1" spans="1:19" ht="6" customHeight="1" thickBot="1" x14ac:dyDescent="0.25"/>
    <row r="2" spans="1:19" ht="16.5" customHeight="1" x14ac:dyDescent="0.2">
      <c r="B2" s="253"/>
      <c r="C2" s="256" t="s">
        <v>58</v>
      </c>
      <c r="D2" s="257"/>
      <c r="E2" s="257"/>
      <c r="F2" s="257"/>
      <c r="G2" s="257"/>
      <c r="H2" s="257"/>
      <c r="I2" s="257"/>
      <c r="J2" s="257"/>
      <c r="K2" s="257"/>
      <c r="L2" s="257"/>
      <c r="M2" s="258"/>
      <c r="N2" s="259" t="s">
        <v>137</v>
      </c>
      <c r="O2" s="260"/>
      <c r="P2" s="261"/>
      <c r="S2" s="79">
        <v>1</v>
      </c>
    </row>
    <row r="3" spans="1:19" ht="15.75" customHeight="1" x14ac:dyDescent="0.2">
      <c r="B3" s="254"/>
      <c r="C3" s="262" t="s">
        <v>60</v>
      </c>
      <c r="D3" s="263"/>
      <c r="E3" s="263"/>
      <c r="F3" s="263"/>
      <c r="G3" s="263"/>
      <c r="H3" s="263"/>
      <c r="I3" s="263"/>
      <c r="J3" s="263"/>
      <c r="K3" s="263"/>
      <c r="L3" s="263"/>
      <c r="M3" s="264"/>
      <c r="N3" s="265" t="s">
        <v>173</v>
      </c>
      <c r="O3" s="266"/>
      <c r="P3" s="267"/>
      <c r="S3" s="79">
        <v>0.999</v>
      </c>
    </row>
    <row r="4" spans="1:19" ht="22.5" customHeight="1" x14ac:dyDescent="0.2">
      <c r="B4" s="254"/>
      <c r="C4" s="262" t="s">
        <v>61</v>
      </c>
      <c r="D4" s="263"/>
      <c r="E4" s="263"/>
      <c r="F4" s="263"/>
      <c r="G4" s="263"/>
      <c r="H4" s="263"/>
      <c r="I4" s="263"/>
      <c r="J4" s="263"/>
      <c r="K4" s="263"/>
      <c r="L4" s="263"/>
      <c r="M4" s="264"/>
      <c r="N4" s="265" t="s">
        <v>174</v>
      </c>
      <c r="O4" s="266"/>
      <c r="P4" s="267"/>
      <c r="S4" s="79">
        <v>0.89900000000000002</v>
      </c>
    </row>
    <row r="5" spans="1:19" ht="21.75" customHeight="1" thickBot="1" x14ac:dyDescent="0.25">
      <c r="B5" s="255"/>
      <c r="C5" s="268" t="s">
        <v>62</v>
      </c>
      <c r="D5" s="269"/>
      <c r="E5" s="269"/>
      <c r="F5" s="269"/>
      <c r="G5" s="269"/>
      <c r="H5" s="269"/>
      <c r="I5" s="269"/>
      <c r="J5" s="269"/>
      <c r="K5" s="269"/>
      <c r="L5" s="269"/>
      <c r="M5" s="270"/>
      <c r="N5" s="271" t="s">
        <v>63</v>
      </c>
      <c r="O5" s="272"/>
      <c r="P5" s="273"/>
      <c r="S5" s="79">
        <v>0.89900000000000002</v>
      </c>
    </row>
    <row r="6" spans="1:19" ht="5.25" customHeight="1" thickBot="1" x14ac:dyDescent="0.25"/>
    <row r="7" spans="1:19" ht="12.75" customHeight="1" x14ac:dyDescent="0.2">
      <c r="A7" s="49"/>
      <c r="B7" s="235" t="s">
        <v>66</v>
      </c>
      <c r="C7" s="236"/>
      <c r="D7" s="236"/>
      <c r="E7" s="236"/>
      <c r="F7" s="236"/>
      <c r="G7" s="236"/>
      <c r="H7" s="236"/>
      <c r="I7" s="236"/>
      <c r="J7" s="236"/>
      <c r="K7" s="236"/>
      <c r="L7" s="236"/>
      <c r="M7" s="236"/>
      <c r="N7" s="236"/>
      <c r="O7" s="236"/>
      <c r="P7" s="237"/>
      <c r="Q7" s="49"/>
    </row>
    <row r="8" spans="1:19" ht="13.5" customHeight="1" thickBot="1" x14ac:dyDescent="0.25">
      <c r="A8" s="49"/>
      <c r="B8" s="238"/>
      <c r="C8" s="239"/>
      <c r="D8" s="239"/>
      <c r="E8" s="239"/>
      <c r="F8" s="239"/>
      <c r="G8" s="239"/>
      <c r="H8" s="239"/>
      <c r="I8" s="239"/>
      <c r="J8" s="239"/>
      <c r="K8" s="239"/>
      <c r="L8" s="239"/>
      <c r="M8" s="239"/>
      <c r="N8" s="239"/>
      <c r="O8" s="239"/>
      <c r="P8" s="240"/>
      <c r="Q8" s="49"/>
    </row>
    <row r="9" spans="1:19" ht="6.75" customHeight="1" thickBot="1" x14ac:dyDescent="0.25">
      <c r="A9" s="49"/>
      <c r="B9" s="241"/>
      <c r="C9" s="241"/>
      <c r="D9" s="241"/>
      <c r="E9" s="241"/>
      <c r="F9" s="241"/>
      <c r="G9" s="241"/>
      <c r="H9" s="241"/>
      <c r="I9" s="241"/>
      <c r="J9" s="241"/>
      <c r="K9" s="241"/>
      <c r="L9" s="241"/>
      <c r="M9" s="241"/>
      <c r="N9" s="241"/>
      <c r="O9" s="241"/>
      <c r="P9" s="241"/>
      <c r="Q9" s="49"/>
    </row>
    <row r="10" spans="1:19" ht="26.25" customHeight="1" thickBot="1" x14ac:dyDescent="0.25">
      <c r="A10" s="49"/>
      <c r="B10" s="50" t="s">
        <v>76</v>
      </c>
      <c r="C10" s="242">
        <v>2023</v>
      </c>
      <c r="D10" s="243"/>
      <c r="E10" s="243"/>
      <c r="F10" s="243"/>
      <c r="G10" s="243"/>
      <c r="H10" s="243"/>
      <c r="I10" s="244"/>
      <c r="J10" s="245" t="s">
        <v>1</v>
      </c>
      <c r="K10" s="246"/>
      <c r="L10" s="246"/>
      <c r="M10" s="246"/>
      <c r="N10" s="247" t="s">
        <v>177</v>
      </c>
      <c r="O10" s="248"/>
      <c r="P10" s="249"/>
      <c r="Q10" s="49"/>
    </row>
    <row r="11" spans="1:19" ht="4.5" customHeight="1" thickBot="1" x14ac:dyDescent="0.25">
      <c r="A11" s="49"/>
      <c r="B11" s="250"/>
      <c r="C11" s="251"/>
      <c r="D11" s="251"/>
      <c r="E11" s="251"/>
      <c r="F11" s="251"/>
      <c r="G11" s="251"/>
      <c r="H11" s="251"/>
      <c r="I11" s="251"/>
      <c r="J11" s="251"/>
      <c r="K11" s="251"/>
      <c r="L11" s="251"/>
      <c r="M11" s="251"/>
      <c r="N11" s="251"/>
      <c r="O11" s="251"/>
      <c r="P11" s="252"/>
      <c r="Q11" s="49"/>
    </row>
    <row r="12" spans="1:19" ht="13.5" thickBot="1" x14ac:dyDescent="0.25">
      <c r="A12" s="49"/>
      <c r="B12" s="51" t="s">
        <v>0</v>
      </c>
      <c r="C12" s="299" t="s">
        <v>56</v>
      </c>
      <c r="D12" s="299"/>
      <c r="E12" s="299"/>
      <c r="F12" s="299"/>
      <c r="G12" s="299"/>
      <c r="H12" s="299"/>
      <c r="I12" s="299"/>
      <c r="J12" s="299"/>
      <c r="K12" s="299"/>
      <c r="L12" s="299"/>
      <c r="M12" s="299"/>
      <c r="N12" s="299"/>
      <c r="O12" s="299"/>
      <c r="P12" s="300"/>
      <c r="Q12" s="49"/>
    </row>
    <row r="13" spans="1:19" ht="4.5" customHeight="1" thickBot="1" x14ac:dyDescent="0.25">
      <c r="A13" s="49"/>
      <c r="B13" s="301"/>
      <c r="C13" s="302"/>
      <c r="D13" s="302"/>
      <c r="E13" s="302"/>
      <c r="F13" s="302"/>
      <c r="G13" s="302"/>
      <c r="H13" s="302"/>
      <c r="I13" s="302"/>
      <c r="J13" s="302"/>
      <c r="K13" s="302"/>
      <c r="L13" s="302"/>
      <c r="M13" s="302"/>
      <c r="N13" s="302"/>
      <c r="O13" s="302"/>
      <c r="P13" s="303"/>
      <c r="Q13" s="49"/>
    </row>
    <row r="14" spans="1:19" ht="13.5" thickBot="1" x14ac:dyDescent="0.25">
      <c r="A14" s="49"/>
      <c r="B14" s="51" t="s">
        <v>6</v>
      </c>
      <c r="C14" s="451" t="s">
        <v>213</v>
      </c>
      <c r="D14" s="452"/>
      <c r="E14" s="452"/>
      <c r="F14" s="452"/>
      <c r="G14" s="452"/>
      <c r="H14" s="452"/>
      <c r="I14" s="452"/>
      <c r="J14" s="452"/>
      <c r="K14" s="452"/>
      <c r="L14" s="452"/>
      <c r="M14" s="452"/>
      <c r="N14" s="452"/>
      <c r="O14" s="452"/>
      <c r="P14" s="453"/>
      <c r="Q14" s="49"/>
    </row>
    <row r="15" spans="1:19" ht="4.5" customHeight="1" thickBot="1" x14ac:dyDescent="0.25">
      <c r="A15" s="49"/>
      <c r="B15" s="293"/>
      <c r="C15" s="294"/>
      <c r="D15" s="294"/>
      <c r="E15" s="294"/>
      <c r="F15" s="294"/>
      <c r="G15" s="294"/>
      <c r="H15" s="294"/>
      <c r="I15" s="294"/>
      <c r="J15" s="294"/>
      <c r="K15" s="294"/>
      <c r="L15" s="294"/>
      <c r="M15" s="294"/>
      <c r="N15" s="294"/>
      <c r="O15" s="294"/>
      <c r="P15" s="295"/>
      <c r="Q15" s="49"/>
    </row>
    <row r="16" spans="1:19" ht="37.5" customHeight="1" thickBot="1" x14ac:dyDescent="0.25">
      <c r="A16" s="49"/>
      <c r="B16" s="51" t="s">
        <v>36</v>
      </c>
      <c r="C16" s="490" t="s">
        <v>214</v>
      </c>
      <c r="D16" s="491"/>
      <c r="E16" s="491"/>
      <c r="F16" s="491"/>
      <c r="G16" s="491"/>
      <c r="H16" s="491"/>
      <c r="I16" s="491"/>
      <c r="J16" s="491"/>
      <c r="K16" s="491"/>
      <c r="L16" s="491"/>
      <c r="M16" s="491"/>
      <c r="N16" s="491"/>
      <c r="O16" s="491"/>
      <c r="P16" s="492"/>
      <c r="Q16" s="49"/>
    </row>
    <row r="17" spans="1:17" ht="4.5" customHeight="1" thickBot="1" x14ac:dyDescent="0.25">
      <c r="A17" s="49"/>
      <c r="B17" s="293"/>
      <c r="C17" s="294"/>
      <c r="D17" s="294"/>
      <c r="E17" s="294"/>
      <c r="F17" s="294"/>
      <c r="G17" s="294"/>
      <c r="H17" s="294"/>
      <c r="I17" s="294"/>
      <c r="J17" s="294"/>
      <c r="K17" s="294"/>
      <c r="L17" s="294"/>
      <c r="M17" s="294"/>
      <c r="N17" s="294"/>
      <c r="O17" s="294"/>
      <c r="P17" s="295"/>
      <c r="Q17" s="49"/>
    </row>
    <row r="18" spans="1:17" ht="26.25" customHeight="1" thickBot="1" x14ac:dyDescent="0.25">
      <c r="A18" s="49"/>
      <c r="B18" s="51" t="s">
        <v>23</v>
      </c>
      <c r="C18" s="277" t="s">
        <v>250</v>
      </c>
      <c r="D18" s="278"/>
      <c r="E18" s="278"/>
      <c r="F18" s="278"/>
      <c r="G18" s="278"/>
      <c r="H18" s="278"/>
      <c r="I18" s="278"/>
      <c r="J18" s="278"/>
      <c r="K18" s="278"/>
      <c r="L18" s="278"/>
      <c r="M18" s="278"/>
      <c r="N18" s="278"/>
      <c r="O18" s="278"/>
      <c r="P18" s="279"/>
      <c r="Q18" s="49"/>
    </row>
    <row r="19" spans="1:17" ht="4.5" customHeight="1" thickBot="1" x14ac:dyDescent="0.25">
      <c r="A19" s="49"/>
      <c r="B19" s="280"/>
      <c r="C19" s="280"/>
      <c r="D19" s="280"/>
      <c r="E19" s="280"/>
      <c r="F19" s="280"/>
      <c r="G19" s="280"/>
      <c r="H19" s="280"/>
      <c r="I19" s="280"/>
      <c r="J19" s="280"/>
      <c r="K19" s="280"/>
      <c r="L19" s="280"/>
      <c r="M19" s="280"/>
      <c r="N19" s="280"/>
      <c r="O19" s="280"/>
      <c r="P19" s="280"/>
      <c r="Q19" s="49"/>
    </row>
    <row r="20" spans="1:17" ht="17.25" customHeight="1" thickBot="1" x14ac:dyDescent="0.25">
      <c r="A20" s="49"/>
      <c r="B20" s="281" t="s">
        <v>37</v>
      </c>
      <c r="C20" s="282"/>
      <c r="D20" s="282"/>
      <c r="E20" s="282"/>
      <c r="F20" s="282"/>
      <c r="G20" s="282"/>
      <c r="H20" s="282"/>
      <c r="I20" s="282"/>
      <c r="J20" s="282"/>
      <c r="K20" s="282"/>
      <c r="L20" s="282"/>
      <c r="M20" s="282"/>
      <c r="N20" s="282"/>
      <c r="O20" s="282"/>
      <c r="P20" s="283"/>
      <c r="Q20" s="49"/>
    </row>
    <row r="21" spans="1:17" ht="4.5" customHeight="1" thickBot="1" x14ac:dyDescent="0.25">
      <c r="A21" s="49"/>
      <c r="B21" s="284"/>
      <c r="C21" s="285"/>
      <c r="D21" s="285"/>
      <c r="E21" s="285"/>
      <c r="F21" s="285"/>
      <c r="G21" s="285"/>
      <c r="H21" s="285"/>
      <c r="I21" s="285"/>
      <c r="J21" s="285"/>
      <c r="K21" s="285"/>
      <c r="L21" s="285"/>
      <c r="M21" s="285"/>
      <c r="N21" s="285"/>
      <c r="O21" s="285"/>
      <c r="P21" s="286"/>
      <c r="Q21" s="49"/>
    </row>
    <row r="22" spans="1:17" ht="54" customHeight="1" thickBot="1" x14ac:dyDescent="0.25">
      <c r="A22" s="49"/>
      <c r="B22" s="51" t="s">
        <v>3</v>
      </c>
      <c r="C22" s="287" t="s">
        <v>215</v>
      </c>
      <c r="D22" s="288"/>
      <c r="E22" s="288"/>
      <c r="F22" s="288"/>
      <c r="G22" s="288"/>
      <c r="H22" s="288"/>
      <c r="I22" s="288"/>
      <c r="J22" s="288"/>
      <c r="K22" s="288"/>
      <c r="L22" s="288"/>
      <c r="M22" s="288"/>
      <c r="N22" s="288"/>
      <c r="O22" s="288"/>
      <c r="P22" s="289"/>
      <c r="Q22" s="49"/>
    </row>
    <row r="23" spans="1:17" ht="4.5" customHeight="1" thickBot="1" x14ac:dyDescent="0.25">
      <c r="A23" s="49"/>
      <c r="B23" s="293"/>
      <c r="C23" s="294"/>
      <c r="D23" s="294"/>
      <c r="E23" s="294"/>
      <c r="F23" s="294"/>
      <c r="G23" s="294"/>
      <c r="H23" s="294"/>
      <c r="I23" s="294"/>
      <c r="J23" s="294"/>
      <c r="K23" s="294"/>
      <c r="L23" s="294"/>
      <c r="M23" s="294"/>
      <c r="N23" s="294"/>
      <c r="O23" s="294"/>
      <c r="P23" s="295"/>
      <c r="Q23" s="49"/>
    </row>
    <row r="24" spans="1:17" ht="54.75" customHeight="1" thickBot="1" x14ac:dyDescent="0.25">
      <c r="A24" s="49"/>
      <c r="B24" s="51" t="s">
        <v>24</v>
      </c>
      <c r="C24" s="484" t="s">
        <v>216</v>
      </c>
      <c r="D24" s="485"/>
      <c r="E24" s="485"/>
      <c r="F24" s="485"/>
      <c r="G24" s="485"/>
      <c r="H24" s="485"/>
      <c r="I24" s="485"/>
      <c r="J24" s="485"/>
      <c r="K24" s="485"/>
      <c r="L24" s="485"/>
      <c r="M24" s="485"/>
      <c r="N24" s="485"/>
      <c r="O24" s="485"/>
      <c r="P24" s="486"/>
      <c r="Q24" s="49"/>
    </row>
    <row r="25" spans="1:17" ht="4.5" customHeight="1" thickBot="1" x14ac:dyDescent="0.25">
      <c r="A25" s="49"/>
      <c r="B25" s="313"/>
      <c r="C25" s="314"/>
      <c r="D25" s="314"/>
      <c r="E25" s="314"/>
      <c r="F25" s="314"/>
      <c r="G25" s="314"/>
      <c r="H25" s="314"/>
      <c r="I25" s="314"/>
      <c r="J25" s="314"/>
      <c r="K25" s="314"/>
      <c r="L25" s="314"/>
      <c r="M25" s="314"/>
      <c r="N25" s="314"/>
      <c r="O25" s="314"/>
      <c r="P25" s="315"/>
      <c r="Q25" s="49"/>
    </row>
    <row r="26" spans="1:17" ht="13.5" customHeight="1" thickBot="1" x14ac:dyDescent="0.25">
      <c r="A26" s="49"/>
      <c r="B26" s="52" t="s">
        <v>2</v>
      </c>
      <c r="C26" s="487">
        <v>1</v>
      </c>
      <c r="D26" s="488"/>
      <c r="E26" s="488"/>
      <c r="F26" s="488"/>
      <c r="G26" s="488"/>
      <c r="H26" s="488"/>
      <c r="I26" s="488"/>
      <c r="J26" s="488"/>
      <c r="K26" s="488"/>
      <c r="L26" s="488"/>
      <c r="M26" s="488"/>
      <c r="N26" s="488"/>
      <c r="O26" s="488"/>
      <c r="P26" s="489"/>
      <c r="Q26" s="49"/>
    </row>
    <row r="27" spans="1:17" ht="4.5" customHeight="1" thickBot="1" x14ac:dyDescent="0.25">
      <c r="A27" s="49"/>
      <c r="B27" s="319"/>
      <c r="C27" s="320"/>
      <c r="D27" s="320"/>
      <c r="E27" s="320"/>
      <c r="F27" s="320"/>
      <c r="G27" s="320"/>
      <c r="H27" s="320"/>
      <c r="I27" s="320"/>
      <c r="J27" s="320"/>
      <c r="K27" s="320"/>
      <c r="L27" s="320"/>
      <c r="M27" s="320"/>
      <c r="N27" s="320"/>
      <c r="O27" s="320"/>
      <c r="P27" s="321"/>
      <c r="Q27" s="49"/>
    </row>
    <row r="28" spans="1:17" s="80" customFormat="1" ht="18" customHeight="1" thickBot="1" x14ac:dyDescent="0.25">
      <c r="A28" s="54"/>
      <c r="B28" s="99" t="s">
        <v>25</v>
      </c>
      <c r="C28" s="153" t="s">
        <v>26</v>
      </c>
      <c r="D28" s="322" t="s">
        <v>232</v>
      </c>
      <c r="E28" s="317"/>
      <c r="F28" s="317"/>
      <c r="G28" s="318"/>
      <c r="H28" s="323" t="s">
        <v>27</v>
      </c>
      <c r="I28" s="323"/>
      <c r="J28" s="323"/>
      <c r="K28" s="322" t="s">
        <v>233</v>
      </c>
      <c r="L28" s="317"/>
      <c r="M28" s="318"/>
      <c r="N28" s="324" t="s">
        <v>28</v>
      </c>
      <c r="O28" s="325"/>
      <c r="P28" s="94" t="s">
        <v>234</v>
      </c>
      <c r="Q28" s="54"/>
    </row>
    <row r="29" spans="1:17" ht="4.5" customHeight="1" thickBot="1" x14ac:dyDescent="0.25">
      <c r="A29" s="49"/>
      <c r="B29" s="326"/>
      <c r="C29" s="327"/>
      <c r="D29" s="327"/>
      <c r="E29" s="327"/>
      <c r="F29" s="327"/>
      <c r="G29" s="327"/>
      <c r="H29" s="327"/>
      <c r="I29" s="327"/>
      <c r="J29" s="327"/>
      <c r="K29" s="327"/>
      <c r="L29" s="327"/>
      <c r="M29" s="327"/>
      <c r="N29" s="327"/>
      <c r="O29" s="327"/>
      <c r="P29" s="328"/>
      <c r="Q29" s="49"/>
    </row>
    <row r="30" spans="1:17" ht="13.5" thickBot="1" x14ac:dyDescent="0.25">
      <c r="A30" s="49"/>
      <c r="B30" s="53" t="s">
        <v>7</v>
      </c>
      <c r="C30" s="483" t="s">
        <v>125</v>
      </c>
      <c r="D30" s="481"/>
      <c r="E30" s="481"/>
      <c r="F30" s="481"/>
      <c r="G30" s="481"/>
      <c r="H30" s="481"/>
      <c r="I30" s="481"/>
      <c r="J30" s="481"/>
      <c r="K30" s="481"/>
      <c r="L30" s="481"/>
      <c r="M30" s="481"/>
      <c r="N30" s="481"/>
      <c r="O30" s="481"/>
      <c r="P30" s="482"/>
      <c r="Q30" s="49"/>
    </row>
    <row r="31" spans="1:17" ht="4.5" customHeight="1" thickBot="1" x14ac:dyDescent="0.25">
      <c r="A31" s="49"/>
      <c r="B31" s="293"/>
      <c r="C31" s="294"/>
      <c r="D31" s="294"/>
      <c r="E31" s="294"/>
      <c r="F31" s="294"/>
      <c r="G31" s="294"/>
      <c r="H31" s="294"/>
      <c r="I31" s="294"/>
      <c r="J31" s="294"/>
      <c r="K31" s="294"/>
      <c r="L31" s="294"/>
      <c r="M31" s="294"/>
      <c r="N31" s="294"/>
      <c r="O31" s="294"/>
      <c r="P31" s="295"/>
      <c r="Q31" s="49"/>
    </row>
    <row r="32" spans="1:17" ht="13.5" thickBot="1" x14ac:dyDescent="0.25">
      <c r="A32" s="49"/>
      <c r="B32" s="53" t="s">
        <v>4</v>
      </c>
      <c r="C32" s="480" t="s">
        <v>72</v>
      </c>
      <c r="D32" s="481"/>
      <c r="E32" s="481"/>
      <c r="F32" s="481"/>
      <c r="G32" s="481"/>
      <c r="H32" s="481"/>
      <c r="I32" s="481"/>
      <c r="J32" s="481"/>
      <c r="K32" s="481"/>
      <c r="L32" s="481"/>
      <c r="M32" s="481"/>
      <c r="N32" s="481"/>
      <c r="O32" s="481"/>
      <c r="P32" s="482"/>
      <c r="Q32" s="49"/>
    </row>
    <row r="33" spans="1:17" ht="4.5" customHeight="1" thickBot="1" x14ac:dyDescent="0.25">
      <c r="A33" s="49"/>
      <c r="B33" s="293"/>
      <c r="C33" s="294"/>
      <c r="D33" s="294"/>
      <c r="E33" s="294"/>
      <c r="F33" s="294"/>
      <c r="G33" s="294"/>
      <c r="H33" s="294"/>
      <c r="I33" s="294"/>
      <c r="J33" s="294"/>
      <c r="K33" s="294"/>
      <c r="L33" s="294"/>
      <c r="M33" s="294"/>
      <c r="N33" s="294"/>
      <c r="O33" s="294"/>
      <c r="P33" s="295"/>
      <c r="Q33" s="49"/>
    </row>
    <row r="34" spans="1:17" ht="13.5" thickBot="1" x14ac:dyDescent="0.25">
      <c r="A34" s="49"/>
      <c r="B34" s="53" t="s">
        <v>35</v>
      </c>
      <c r="C34" s="483" t="s">
        <v>72</v>
      </c>
      <c r="D34" s="481"/>
      <c r="E34" s="481"/>
      <c r="F34" s="481"/>
      <c r="G34" s="481"/>
      <c r="H34" s="481"/>
      <c r="I34" s="481"/>
      <c r="J34" s="481"/>
      <c r="K34" s="481"/>
      <c r="L34" s="481"/>
      <c r="M34" s="481"/>
      <c r="N34" s="481"/>
      <c r="O34" s="481"/>
      <c r="P34" s="482"/>
      <c r="Q34" s="49"/>
    </row>
    <row r="35" spans="1:17" ht="4.5" customHeight="1" thickBot="1" x14ac:dyDescent="0.25">
      <c r="A35" s="49"/>
      <c r="B35" s="301"/>
      <c r="C35" s="302"/>
      <c r="D35" s="302"/>
      <c r="E35" s="302"/>
      <c r="F35" s="302"/>
      <c r="G35" s="302"/>
      <c r="H35" s="302"/>
      <c r="I35" s="302"/>
      <c r="J35" s="302"/>
      <c r="K35" s="302"/>
      <c r="L35" s="302"/>
      <c r="M35" s="302"/>
      <c r="N35" s="302"/>
      <c r="O35" s="302"/>
      <c r="P35" s="303"/>
      <c r="Q35" s="49"/>
    </row>
    <row r="36" spans="1:17" ht="16.5" customHeight="1" thickBot="1" x14ac:dyDescent="0.25">
      <c r="A36" s="49"/>
      <c r="B36" s="53" t="s">
        <v>65</v>
      </c>
      <c r="C36" s="483" t="s">
        <v>71</v>
      </c>
      <c r="D36" s="481"/>
      <c r="E36" s="481"/>
      <c r="F36" s="481"/>
      <c r="G36" s="481"/>
      <c r="H36" s="481"/>
      <c r="I36" s="481"/>
      <c r="J36" s="481"/>
      <c r="K36" s="481"/>
      <c r="L36" s="481"/>
      <c r="M36" s="481"/>
      <c r="N36" s="481"/>
      <c r="O36" s="481"/>
      <c r="P36" s="482"/>
      <c r="Q36" s="49"/>
    </row>
    <row r="37" spans="1:17" ht="4.5" customHeight="1" thickBot="1" x14ac:dyDescent="0.25">
      <c r="A37" s="49"/>
      <c r="B37" s="55"/>
      <c r="C37" s="55"/>
      <c r="D37" s="55"/>
      <c r="E37" s="55"/>
      <c r="F37" s="55"/>
      <c r="G37" s="55"/>
      <c r="H37" s="55"/>
      <c r="I37" s="55"/>
      <c r="J37" s="55"/>
      <c r="K37" s="55"/>
      <c r="L37" s="55"/>
      <c r="M37" s="55"/>
      <c r="N37" s="55"/>
      <c r="O37" s="55"/>
      <c r="P37" s="55"/>
      <c r="Q37" s="49"/>
    </row>
    <row r="38" spans="1:17" ht="13.5" thickBot="1" x14ac:dyDescent="0.25">
      <c r="A38" s="49"/>
      <c r="B38" s="333" t="s">
        <v>29</v>
      </c>
      <c r="C38" s="334"/>
      <c r="D38" s="334"/>
      <c r="E38" s="334"/>
      <c r="F38" s="334"/>
      <c r="G38" s="334"/>
      <c r="H38" s="334"/>
      <c r="I38" s="334"/>
      <c r="J38" s="334"/>
      <c r="K38" s="334"/>
      <c r="L38" s="334"/>
      <c r="M38" s="334"/>
      <c r="N38" s="334"/>
      <c r="O38" s="335"/>
      <c r="P38" s="336"/>
      <c r="Q38" s="49"/>
    </row>
    <row r="39" spans="1:17" ht="13.5" thickBot="1" x14ac:dyDescent="0.25">
      <c r="A39" s="49"/>
      <c r="B39" s="154" t="s">
        <v>34</v>
      </c>
      <c r="C39" s="441" t="s">
        <v>30</v>
      </c>
      <c r="D39" s="442"/>
      <c r="E39" s="442"/>
      <c r="F39" s="442"/>
      <c r="G39" s="443"/>
      <c r="H39" s="441" t="s">
        <v>7</v>
      </c>
      <c r="I39" s="442"/>
      <c r="J39" s="442"/>
      <c r="K39" s="442"/>
      <c r="L39" s="443"/>
      <c r="M39" s="441" t="s">
        <v>31</v>
      </c>
      <c r="N39" s="442"/>
      <c r="O39" s="444"/>
      <c r="P39" s="443"/>
      <c r="Q39" s="49"/>
    </row>
    <row r="40" spans="1:17" ht="99.75" customHeight="1" x14ac:dyDescent="0.2">
      <c r="A40" s="49"/>
      <c r="B40" s="100" t="s">
        <v>217</v>
      </c>
      <c r="C40" s="432" t="s">
        <v>128</v>
      </c>
      <c r="D40" s="433"/>
      <c r="E40" s="433"/>
      <c r="F40" s="433"/>
      <c r="G40" s="434"/>
      <c r="H40" s="432" t="s">
        <v>121</v>
      </c>
      <c r="I40" s="433"/>
      <c r="J40" s="433"/>
      <c r="K40" s="433"/>
      <c r="L40" s="434"/>
      <c r="M40" s="330" t="s">
        <v>219</v>
      </c>
      <c r="N40" s="330"/>
      <c r="O40" s="330"/>
      <c r="P40" s="331"/>
      <c r="Q40" s="49"/>
    </row>
    <row r="41" spans="1:17" ht="102" customHeight="1" x14ac:dyDescent="0.2">
      <c r="A41" s="49"/>
      <c r="B41" s="101" t="s">
        <v>218</v>
      </c>
      <c r="C41" s="477" t="s">
        <v>128</v>
      </c>
      <c r="D41" s="478"/>
      <c r="E41" s="478"/>
      <c r="F41" s="478"/>
      <c r="G41" s="479"/>
      <c r="H41" s="432" t="s">
        <v>121</v>
      </c>
      <c r="I41" s="433"/>
      <c r="J41" s="433"/>
      <c r="K41" s="433"/>
      <c r="L41" s="434"/>
      <c r="M41" s="330" t="s">
        <v>219</v>
      </c>
      <c r="N41" s="330"/>
      <c r="O41" s="330"/>
      <c r="P41" s="331"/>
      <c r="Q41" s="49"/>
    </row>
    <row r="42" spans="1:17" ht="12.75" customHeight="1" x14ac:dyDescent="0.2">
      <c r="A42" s="49"/>
      <c r="B42" s="97"/>
      <c r="C42" s="428"/>
      <c r="D42" s="429"/>
      <c r="E42" s="429"/>
      <c r="F42" s="429"/>
      <c r="G42" s="430"/>
      <c r="H42" s="428"/>
      <c r="I42" s="429"/>
      <c r="J42" s="429"/>
      <c r="K42" s="429"/>
      <c r="L42" s="430"/>
      <c r="M42" s="428"/>
      <c r="N42" s="429"/>
      <c r="O42" s="429"/>
      <c r="P42" s="431"/>
      <c r="Q42" s="49"/>
    </row>
    <row r="43" spans="1:17" ht="4.5" customHeight="1" thickBot="1" x14ac:dyDescent="0.25">
      <c r="A43" s="49"/>
      <c r="B43" s="59"/>
      <c r="C43" s="59"/>
      <c r="D43" s="59"/>
      <c r="E43" s="59"/>
      <c r="F43" s="59"/>
      <c r="G43" s="59"/>
      <c r="H43" s="59"/>
      <c r="I43" s="59"/>
      <c r="J43" s="59"/>
      <c r="K43" s="59"/>
      <c r="L43" s="59"/>
      <c r="M43" s="59"/>
      <c r="N43" s="59"/>
      <c r="O43" s="59"/>
      <c r="P43" s="59"/>
      <c r="Q43" s="49"/>
    </row>
    <row r="44" spans="1:17" ht="13.5" customHeight="1" thickBot="1" x14ac:dyDescent="0.25">
      <c r="A44" s="49"/>
      <c r="B44" s="281" t="s">
        <v>8</v>
      </c>
      <c r="C44" s="282"/>
      <c r="D44" s="282"/>
      <c r="E44" s="282"/>
      <c r="F44" s="282"/>
      <c r="G44" s="282"/>
      <c r="H44" s="282"/>
      <c r="I44" s="282"/>
      <c r="J44" s="282"/>
      <c r="K44" s="282"/>
      <c r="L44" s="282"/>
      <c r="M44" s="282"/>
      <c r="N44" s="282"/>
      <c r="O44" s="282"/>
      <c r="P44" s="283"/>
      <c r="Q44" s="49"/>
    </row>
    <row r="45" spans="1:17" ht="4.5" customHeight="1" thickBot="1" x14ac:dyDescent="0.25">
      <c r="A45" s="49"/>
      <c r="B45" s="60"/>
      <c r="C45" s="55"/>
      <c r="D45" s="55"/>
      <c r="E45" s="55"/>
      <c r="F45" s="55"/>
      <c r="G45" s="55"/>
      <c r="H45" s="55"/>
      <c r="I45" s="55"/>
      <c r="J45" s="55"/>
      <c r="K45" s="55"/>
      <c r="L45" s="55"/>
      <c r="M45" s="55"/>
      <c r="N45" s="55"/>
      <c r="O45" s="55"/>
      <c r="P45" s="61"/>
      <c r="Q45" s="49"/>
    </row>
    <row r="46" spans="1:17" x14ac:dyDescent="0.2">
      <c r="A46" s="49"/>
      <c r="B46" s="339" t="s">
        <v>32</v>
      </c>
      <c r="C46" s="62" t="s">
        <v>9</v>
      </c>
      <c r="D46" s="63" t="s">
        <v>11</v>
      </c>
      <c r="E46" s="63" t="s">
        <v>12</v>
      </c>
      <c r="F46" s="63" t="s">
        <v>13</v>
      </c>
      <c r="G46" s="63" t="s">
        <v>14</v>
      </c>
      <c r="H46" s="63" t="s">
        <v>15</v>
      </c>
      <c r="I46" s="63" t="s">
        <v>16</v>
      </c>
      <c r="J46" s="63" t="s">
        <v>17</v>
      </c>
      <c r="K46" s="63" t="s">
        <v>18</v>
      </c>
      <c r="L46" s="63" t="s">
        <v>19</v>
      </c>
      <c r="M46" s="63" t="s">
        <v>20</v>
      </c>
      <c r="N46" s="63" t="s">
        <v>21</v>
      </c>
      <c r="O46" s="64" t="s">
        <v>22</v>
      </c>
      <c r="P46" s="65" t="s">
        <v>10</v>
      </c>
      <c r="Q46" s="49"/>
    </row>
    <row r="47" spans="1:17" ht="13.5" thickBot="1" x14ac:dyDescent="0.25">
      <c r="A47" s="49"/>
      <c r="B47" s="340"/>
      <c r="C47" s="66" t="s">
        <v>10</v>
      </c>
      <c r="D47" s="67"/>
      <c r="E47" s="67"/>
      <c r="F47" s="152">
        <f>RegistroRecursos!D10</f>
        <v>1</v>
      </c>
      <c r="G47" s="67"/>
      <c r="H47" s="67"/>
      <c r="I47" s="152">
        <f>RegistroRecursos!F10</f>
        <v>1</v>
      </c>
      <c r="J47" s="69"/>
      <c r="K47" s="69"/>
      <c r="L47" s="152">
        <f>RegistroRecursos!H10</f>
        <v>1</v>
      </c>
      <c r="M47" s="69"/>
      <c r="N47" s="69"/>
      <c r="O47" s="152">
        <f>RegistroRecursos!J10</f>
        <v>1</v>
      </c>
      <c r="P47" s="152">
        <f>RegistroRecursos!L10</f>
        <v>1</v>
      </c>
      <c r="Q47" s="49"/>
    </row>
    <row r="48" spans="1:17" ht="4.5" customHeight="1" thickBot="1" x14ac:dyDescent="0.25">
      <c r="A48" s="49"/>
      <c r="B48" s="81">
        <v>0.9</v>
      </c>
      <c r="C48" s="82"/>
      <c r="D48" s="82"/>
      <c r="E48" s="82"/>
      <c r="F48" s="82">
        <v>1</v>
      </c>
      <c r="G48" s="82"/>
      <c r="H48" s="82"/>
      <c r="I48" s="82">
        <v>1</v>
      </c>
      <c r="J48" s="82"/>
      <c r="K48" s="82"/>
      <c r="L48" s="82">
        <v>1</v>
      </c>
      <c r="M48" s="82"/>
      <c r="N48" s="82"/>
      <c r="O48" s="82">
        <v>1</v>
      </c>
      <c r="P48" s="83">
        <v>1</v>
      </c>
      <c r="Q48" s="49"/>
    </row>
    <row r="49" spans="1:17" ht="13.5" thickBot="1" x14ac:dyDescent="0.25">
      <c r="A49" s="49"/>
      <c r="B49" s="281" t="s">
        <v>33</v>
      </c>
      <c r="C49" s="282"/>
      <c r="D49" s="282"/>
      <c r="E49" s="282"/>
      <c r="F49" s="282"/>
      <c r="G49" s="282"/>
      <c r="H49" s="282"/>
      <c r="I49" s="282"/>
      <c r="J49" s="282"/>
      <c r="K49" s="282"/>
      <c r="L49" s="282"/>
      <c r="M49" s="282"/>
      <c r="N49" s="282"/>
      <c r="O49" s="282"/>
      <c r="P49" s="283"/>
      <c r="Q49" s="49"/>
    </row>
    <row r="50" spans="1:17" x14ac:dyDescent="0.2">
      <c r="A50" s="49"/>
      <c r="B50" s="344"/>
      <c r="C50" s="345"/>
      <c r="D50" s="345"/>
      <c r="E50" s="345"/>
      <c r="F50" s="345"/>
      <c r="G50" s="345"/>
      <c r="H50" s="345"/>
      <c r="I50" s="345"/>
      <c r="J50" s="345"/>
      <c r="K50" s="345"/>
      <c r="L50" s="345"/>
      <c r="M50" s="345"/>
      <c r="N50" s="345"/>
      <c r="O50" s="345"/>
      <c r="P50" s="346"/>
      <c r="Q50" s="49"/>
    </row>
    <row r="51" spans="1:17" x14ac:dyDescent="0.2">
      <c r="A51" s="49"/>
      <c r="B51" s="347"/>
      <c r="C51" s="348"/>
      <c r="D51" s="348"/>
      <c r="E51" s="348"/>
      <c r="F51" s="348"/>
      <c r="G51" s="348"/>
      <c r="H51" s="348"/>
      <c r="I51" s="348"/>
      <c r="J51" s="348"/>
      <c r="K51" s="348"/>
      <c r="L51" s="348"/>
      <c r="M51" s="348"/>
      <c r="N51" s="348"/>
      <c r="O51" s="348"/>
      <c r="P51" s="349"/>
      <c r="Q51" s="49"/>
    </row>
    <row r="52" spans="1:17" x14ac:dyDescent="0.2">
      <c r="A52" s="49"/>
      <c r="B52" s="347"/>
      <c r="C52" s="348"/>
      <c r="D52" s="348"/>
      <c r="E52" s="348"/>
      <c r="F52" s="348"/>
      <c r="G52" s="348"/>
      <c r="H52" s="348"/>
      <c r="I52" s="348"/>
      <c r="J52" s="348"/>
      <c r="K52" s="348"/>
      <c r="L52" s="348"/>
      <c r="M52" s="348"/>
      <c r="N52" s="348"/>
      <c r="O52" s="348"/>
      <c r="P52" s="349"/>
      <c r="Q52" s="49"/>
    </row>
    <row r="53" spans="1:17" x14ac:dyDescent="0.2">
      <c r="A53" s="49"/>
      <c r="B53" s="347"/>
      <c r="C53" s="348"/>
      <c r="D53" s="348"/>
      <c r="E53" s="348"/>
      <c r="F53" s="348"/>
      <c r="G53" s="348"/>
      <c r="H53" s="348"/>
      <c r="I53" s="348"/>
      <c r="J53" s="348"/>
      <c r="K53" s="348"/>
      <c r="L53" s="348"/>
      <c r="M53" s="348"/>
      <c r="N53" s="348"/>
      <c r="O53" s="348"/>
      <c r="P53" s="349"/>
      <c r="Q53" s="49"/>
    </row>
    <row r="54" spans="1:17" x14ac:dyDescent="0.2">
      <c r="A54" s="49"/>
      <c r="B54" s="347"/>
      <c r="C54" s="348"/>
      <c r="D54" s="348"/>
      <c r="E54" s="348"/>
      <c r="F54" s="348"/>
      <c r="G54" s="348"/>
      <c r="H54" s="348"/>
      <c r="I54" s="348"/>
      <c r="J54" s="348"/>
      <c r="K54" s="348"/>
      <c r="L54" s="348"/>
      <c r="M54" s="348"/>
      <c r="N54" s="348"/>
      <c r="O54" s="348"/>
      <c r="P54" s="349"/>
      <c r="Q54" s="49"/>
    </row>
    <row r="55" spans="1:17" x14ac:dyDescent="0.2">
      <c r="A55" s="49"/>
      <c r="B55" s="347"/>
      <c r="C55" s="348"/>
      <c r="D55" s="348"/>
      <c r="E55" s="348"/>
      <c r="F55" s="348"/>
      <c r="G55" s="348"/>
      <c r="H55" s="348"/>
      <c r="I55" s="348"/>
      <c r="J55" s="348"/>
      <c r="K55" s="348"/>
      <c r="L55" s="348"/>
      <c r="M55" s="348"/>
      <c r="N55" s="348"/>
      <c r="O55" s="348"/>
      <c r="P55" s="349"/>
      <c r="Q55" s="49"/>
    </row>
    <row r="56" spans="1:17" x14ac:dyDescent="0.2">
      <c r="A56" s="49"/>
      <c r="B56" s="347"/>
      <c r="C56" s="348"/>
      <c r="D56" s="348"/>
      <c r="E56" s="348"/>
      <c r="F56" s="348"/>
      <c r="G56" s="348"/>
      <c r="H56" s="348"/>
      <c r="I56" s="348"/>
      <c r="J56" s="348"/>
      <c r="K56" s="348"/>
      <c r="L56" s="348"/>
      <c r="M56" s="348"/>
      <c r="N56" s="348"/>
      <c r="O56" s="348"/>
      <c r="P56" s="349"/>
      <c r="Q56" s="49"/>
    </row>
    <row r="57" spans="1:17" x14ac:dyDescent="0.2">
      <c r="A57" s="49"/>
      <c r="B57" s="347"/>
      <c r="C57" s="348"/>
      <c r="D57" s="348"/>
      <c r="E57" s="348"/>
      <c r="F57" s="348"/>
      <c r="G57" s="348"/>
      <c r="H57" s="348"/>
      <c r="I57" s="348"/>
      <c r="J57" s="348"/>
      <c r="K57" s="348"/>
      <c r="L57" s="348"/>
      <c r="M57" s="348"/>
      <c r="N57" s="348"/>
      <c r="O57" s="348"/>
      <c r="P57" s="349"/>
      <c r="Q57" s="49"/>
    </row>
    <row r="58" spans="1:17" x14ac:dyDescent="0.2">
      <c r="A58" s="49"/>
      <c r="B58" s="347"/>
      <c r="C58" s="348"/>
      <c r="D58" s="348"/>
      <c r="E58" s="348"/>
      <c r="F58" s="348"/>
      <c r="G58" s="348"/>
      <c r="H58" s="348"/>
      <c r="I58" s="348"/>
      <c r="J58" s="348"/>
      <c r="K58" s="348"/>
      <c r="L58" s="348"/>
      <c r="M58" s="348"/>
      <c r="N58" s="348"/>
      <c r="O58" s="348"/>
      <c r="P58" s="349"/>
      <c r="Q58" s="49"/>
    </row>
    <row r="59" spans="1:17" x14ac:dyDescent="0.2">
      <c r="A59" s="49"/>
      <c r="B59" s="347"/>
      <c r="C59" s="348"/>
      <c r="D59" s="348"/>
      <c r="E59" s="348"/>
      <c r="F59" s="348"/>
      <c r="G59" s="348"/>
      <c r="H59" s="348"/>
      <c r="I59" s="348"/>
      <c r="J59" s="348"/>
      <c r="K59" s="348"/>
      <c r="L59" s="348"/>
      <c r="M59" s="348"/>
      <c r="N59" s="348"/>
      <c r="O59" s="348"/>
      <c r="P59" s="349"/>
      <c r="Q59" s="49"/>
    </row>
    <row r="60" spans="1:17" x14ac:dyDescent="0.2">
      <c r="A60" s="49"/>
      <c r="B60" s="347"/>
      <c r="C60" s="348"/>
      <c r="D60" s="348"/>
      <c r="E60" s="348"/>
      <c r="F60" s="348"/>
      <c r="G60" s="348"/>
      <c r="H60" s="348"/>
      <c r="I60" s="348"/>
      <c r="J60" s="348"/>
      <c r="K60" s="348"/>
      <c r="L60" s="348"/>
      <c r="M60" s="348"/>
      <c r="N60" s="348"/>
      <c r="O60" s="348"/>
      <c r="P60" s="349"/>
      <c r="Q60" s="49"/>
    </row>
    <row r="61" spans="1:17" x14ac:dyDescent="0.2">
      <c r="A61" s="49"/>
      <c r="B61" s="347"/>
      <c r="C61" s="348"/>
      <c r="D61" s="348"/>
      <c r="E61" s="348"/>
      <c r="F61" s="348"/>
      <c r="G61" s="348"/>
      <c r="H61" s="348"/>
      <c r="I61" s="348"/>
      <c r="J61" s="348"/>
      <c r="K61" s="348"/>
      <c r="L61" s="348"/>
      <c r="M61" s="348"/>
      <c r="N61" s="348"/>
      <c r="O61" s="348"/>
      <c r="P61" s="349"/>
      <c r="Q61" s="49"/>
    </row>
    <row r="62" spans="1:17" x14ac:dyDescent="0.2">
      <c r="A62" s="49"/>
      <c r="B62" s="347"/>
      <c r="C62" s="348"/>
      <c r="D62" s="348"/>
      <c r="E62" s="348"/>
      <c r="F62" s="348"/>
      <c r="G62" s="348"/>
      <c r="H62" s="348"/>
      <c r="I62" s="348"/>
      <c r="J62" s="348"/>
      <c r="K62" s="348"/>
      <c r="L62" s="348"/>
      <c r="M62" s="348"/>
      <c r="N62" s="348"/>
      <c r="O62" s="348"/>
      <c r="P62" s="349"/>
      <c r="Q62" s="49"/>
    </row>
    <row r="63" spans="1:17" x14ac:dyDescent="0.2">
      <c r="A63" s="49"/>
      <c r="B63" s="347"/>
      <c r="C63" s="348"/>
      <c r="D63" s="348"/>
      <c r="E63" s="348"/>
      <c r="F63" s="348"/>
      <c r="G63" s="348"/>
      <c r="H63" s="348"/>
      <c r="I63" s="348"/>
      <c r="J63" s="348"/>
      <c r="K63" s="348"/>
      <c r="L63" s="348"/>
      <c r="M63" s="348"/>
      <c r="N63" s="348"/>
      <c r="O63" s="348"/>
      <c r="P63" s="349"/>
      <c r="Q63" s="49"/>
    </row>
    <row r="64" spans="1:17" x14ac:dyDescent="0.2">
      <c r="A64" s="49"/>
      <c r="B64" s="347"/>
      <c r="C64" s="348"/>
      <c r="D64" s="348"/>
      <c r="E64" s="348"/>
      <c r="F64" s="348"/>
      <c r="G64" s="348"/>
      <c r="H64" s="348"/>
      <c r="I64" s="348"/>
      <c r="J64" s="348"/>
      <c r="K64" s="348"/>
      <c r="L64" s="348"/>
      <c r="M64" s="348"/>
      <c r="N64" s="348"/>
      <c r="O64" s="348"/>
      <c r="P64" s="349"/>
      <c r="Q64" s="49"/>
    </row>
    <row r="65" spans="1:17" ht="13.5" thickBot="1" x14ac:dyDescent="0.25">
      <c r="A65" s="49"/>
      <c r="B65" s="350"/>
      <c r="C65" s="351"/>
      <c r="D65" s="351"/>
      <c r="E65" s="351"/>
      <c r="F65" s="351"/>
      <c r="G65" s="351"/>
      <c r="H65" s="351"/>
      <c r="I65" s="351"/>
      <c r="J65" s="351"/>
      <c r="K65" s="351"/>
      <c r="L65" s="351"/>
      <c r="M65" s="351"/>
      <c r="N65" s="351"/>
      <c r="O65" s="351"/>
      <c r="P65" s="352"/>
      <c r="Q65" s="49"/>
    </row>
    <row r="66" spans="1:17" s="21" customFormat="1" ht="4.5" customHeight="1" thickBot="1" x14ac:dyDescent="0.25">
      <c r="A66" s="353"/>
      <c r="B66" s="353"/>
      <c r="C66" s="353"/>
      <c r="D66" s="353"/>
      <c r="E66" s="353"/>
      <c r="F66" s="353"/>
      <c r="G66" s="353"/>
      <c r="H66" s="353"/>
      <c r="I66" s="353"/>
      <c r="J66" s="353"/>
      <c r="K66" s="353"/>
      <c r="L66" s="353"/>
      <c r="M66" s="353"/>
      <c r="N66" s="353"/>
      <c r="O66" s="353"/>
      <c r="P66" s="353"/>
      <c r="Q66" s="353"/>
    </row>
    <row r="67" spans="1:17" ht="17.25" customHeight="1" x14ac:dyDescent="0.2">
      <c r="A67" s="49"/>
      <c r="B67" s="357" t="s">
        <v>5</v>
      </c>
      <c r="C67" s="435" t="s">
        <v>147</v>
      </c>
      <c r="D67" s="436"/>
      <c r="E67" s="436"/>
      <c r="F67" s="436"/>
      <c r="G67" s="436"/>
      <c r="H67" s="436"/>
      <c r="I67" s="436"/>
      <c r="J67" s="436"/>
      <c r="K67" s="436"/>
      <c r="L67" s="436"/>
      <c r="M67" s="436"/>
      <c r="N67" s="436"/>
      <c r="O67" s="436"/>
      <c r="P67" s="437"/>
      <c r="Q67" s="49"/>
    </row>
    <row r="68" spans="1:17" ht="93.75" customHeight="1" x14ac:dyDescent="0.2">
      <c r="A68" s="49"/>
      <c r="B68" s="358"/>
      <c r="C68" s="369" t="s">
        <v>300</v>
      </c>
      <c r="D68" s="370"/>
      <c r="E68" s="370"/>
      <c r="F68" s="370"/>
      <c r="G68" s="370"/>
      <c r="H68" s="370"/>
      <c r="I68" s="370"/>
      <c r="J68" s="370"/>
      <c r="K68" s="370"/>
      <c r="L68" s="370"/>
      <c r="M68" s="370"/>
      <c r="N68" s="370"/>
      <c r="O68" s="370"/>
      <c r="P68" s="371"/>
      <c r="Q68" s="49"/>
    </row>
    <row r="69" spans="1:17" ht="17.25" customHeight="1" x14ac:dyDescent="0.2">
      <c r="A69" s="49"/>
      <c r="B69" s="358"/>
      <c r="C69" s="438" t="s">
        <v>145</v>
      </c>
      <c r="D69" s="439"/>
      <c r="E69" s="439"/>
      <c r="F69" s="439"/>
      <c r="G69" s="439"/>
      <c r="H69" s="439"/>
      <c r="I69" s="439"/>
      <c r="J69" s="439"/>
      <c r="K69" s="439"/>
      <c r="L69" s="439"/>
      <c r="M69" s="439"/>
      <c r="N69" s="439"/>
      <c r="O69" s="439"/>
      <c r="P69" s="440"/>
      <c r="Q69" s="49"/>
    </row>
    <row r="70" spans="1:17" ht="87" customHeight="1" thickBot="1" x14ac:dyDescent="0.25">
      <c r="A70" s="49"/>
      <c r="B70" s="359"/>
      <c r="C70" s="369" t="s">
        <v>301</v>
      </c>
      <c r="D70" s="370"/>
      <c r="E70" s="370"/>
      <c r="F70" s="370"/>
      <c r="G70" s="370"/>
      <c r="H70" s="370"/>
      <c r="I70" s="370"/>
      <c r="J70" s="370"/>
      <c r="K70" s="370"/>
      <c r="L70" s="370"/>
      <c r="M70" s="370"/>
      <c r="N70" s="370"/>
      <c r="O70" s="370"/>
      <c r="P70" s="371"/>
      <c r="Q70" s="49"/>
    </row>
    <row r="71" spans="1:17" ht="41.25" customHeight="1" thickBot="1" x14ac:dyDescent="0.25">
      <c r="A71" s="49"/>
      <c r="B71" s="84" t="s">
        <v>64</v>
      </c>
      <c r="C71" s="290" t="s">
        <v>179</v>
      </c>
      <c r="D71" s="291"/>
      <c r="E71" s="291"/>
      <c r="F71" s="291"/>
      <c r="G71" s="291"/>
      <c r="H71" s="291"/>
      <c r="I71" s="291"/>
      <c r="J71" s="291"/>
      <c r="K71" s="291"/>
      <c r="L71" s="291"/>
      <c r="M71" s="291"/>
      <c r="N71" s="291"/>
      <c r="O71" s="291"/>
      <c r="P71" s="292"/>
      <c r="Q71" s="49"/>
    </row>
    <row r="72" spans="1:17" ht="27.75" customHeight="1" thickBot="1" x14ac:dyDescent="0.25">
      <c r="A72" s="49"/>
      <c r="B72" s="84" t="s">
        <v>77</v>
      </c>
      <c r="C72" s="355"/>
      <c r="D72" s="355"/>
      <c r="E72" s="355"/>
      <c r="F72" s="355"/>
      <c r="G72" s="355"/>
      <c r="H72" s="355"/>
      <c r="I72" s="355"/>
      <c r="J72" s="355"/>
      <c r="K72" s="355"/>
      <c r="L72" s="355"/>
      <c r="M72" s="355"/>
      <c r="N72" s="355"/>
      <c r="O72" s="355"/>
      <c r="P72" s="356"/>
      <c r="Q72" s="49"/>
    </row>
    <row r="75" spans="1:17" hidden="1" x14ac:dyDescent="0.2">
      <c r="C75" s="85">
        <v>2018</v>
      </c>
    </row>
    <row r="76" spans="1:17" hidden="1" x14ac:dyDescent="0.2">
      <c r="C76" s="48">
        <v>2019</v>
      </c>
    </row>
    <row r="86" spans="1:19" x14ac:dyDescent="0.2">
      <c r="B86" s="86"/>
      <c r="C86" s="86"/>
      <c r="D86" s="86"/>
      <c r="E86" s="86"/>
      <c r="F86" s="86"/>
      <c r="G86" s="86"/>
      <c r="H86" s="86"/>
      <c r="I86" s="86"/>
      <c r="J86" s="86"/>
      <c r="K86" s="86"/>
      <c r="L86" s="86"/>
      <c r="M86" s="86"/>
    </row>
    <row r="87" spans="1:19" x14ac:dyDescent="0.2">
      <c r="B87" s="86"/>
      <c r="C87" s="86"/>
      <c r="D87" s="86"/>
      <c r="E87" s="86"/>
      <c r="F87" s="86"/>
      <c r="G87" s="86"/>
      <c r="H87" s="86"/>
      <c r="I87" s="86"/>
      <c r="J87" s="86"/>
      <c r="K87" s="86"/>
      <c r="L87" s="86"/>
      <c r="M87" s="86"/>
    </row>
    <row r="88" spans="1:19" x14ac:dyDescent="0.2">
      <c r="B88" s="86"/>
      <c r="C88" s="86"/>
      <c r="D88" s="86"/>
      <c r="E88" s="86"/>
      <c r="F88" s="86"/>
      <c r="G88" s="86"/>
      <c r="H88" s="86"/>
      <c r="I88" s="86"/>
      <c r="J88" s="86"/>
      <c r="K88" s="86"/>
      <c r="L88" s="86"/>
      <c r="M88" s="86"/>
    </row>
    <row r="89" spans="1:19" x14ac:dyDescent="0.2">
      <c r="B89" s="86"/>
      <c r="C89" s="86"/>
      <c r="D89" s="86"/>
      <c r="E89" s="86"/>
      <c r="F89" s="86"/>
      <c r="G89" s="86"/>
      <c r="H89" s="86"/>
      <c r="I89" s="86"/>
      <c r="J89" s="86"/>
      <c r="K89" s="86"/>
      <c r="L89" s="86"/>
      <c r="M89" s="86"/>
    </row>
    <row r="90" spans="1:19" x14ac:dyDescent="0.2">
      <c r="B90" s="86"/>
      <c r="C90" s="86"/>
      <c r="D90" s="86"/>
      <c r="E90" s="86"/>
      <c r="F90" s="86"/>
      <c r="G90" s="86"/>
      <c r="H90" s="86"/>
      <c r="I90" s="86"/>
      <c r="J90" s="86"/>
      <c r="K90" s="86"/>
      <c r="L90" s="86"/>
      <c r="M90" s="86"/>
    </row>
    <row r="91" spans="1:19" x14ac:dyDescent="0.2">
      <c r="B91" s="86"/>
      <c r="C91" s="86"/>
      <c r="D91" s="86"/>
      <c r="E91" s="86"/>
      <c r="F91" s="86"/>
      <c r="G91" s="86"/>
      <c r="H91" s="86"/>
      <c r="J91" s="86"/>
      <c r="K91" s="86"/>
      <c r="L91" s="86"/>
      <c r="M91" s="86"/>
    </row>
    <row r="92" spans="1:19" x14ac:dyDescent="0.2">
      <c r="B92" s="86"/>
      <c r="C92" s="86"/>
      <c r="D92" s="86"/>
      <c r="E92" s="86"/>
      <c r="F92" s="86"/>
      <c r="G92" s="86"/>
      <c r="H92" s="86"/>
      <c r="J92" s="86"/>
      <c r="K92" s="86"/>
      <c r="L92" s="86"/>
      <c r="M92" s="86"/>
    </row>
    <row r="93" spans="1:19" x14ac:dyDescent="0.2">
      <c r="B93" s="86"/>
      <c r="C93" s="86"/>
      <c r="D93" s="86"/>
      <c r="E93" s="86"/>
      <c r="F93" s="86"/>
      <c r="G93" s="86"/>
      <c r="H93" s="86"/>
      <c r="J93" s="86"/>
      <c r="K93" s="86"/>
      <c r="L93" s="86"/>
      <c r="M93" s="86"/>
    </row>
    <row r="94" spans="1:19" x14ac:dyDescent="0.2">
      <c r="A94" s="87"/>
      <c r="B94" s="87"/>
      <c r="C94" s="87"/>
      <c r="D94" s="87"/>
      <c r="E94" s="87"/>
      <c r="F94" s="87"/>
      <c r="G94" s="87"/>
      <c r="H94" s="87"/>
      <c r="I94" s="87"/>
      <c r="J94" s="87"/>
      <c r="K94" s="87"/>
      <c r="L94" s="87"/>
      <c r="M94" s="87"/>
      <c r="N94" s="87"/>
      <c r="O94" s="87"/>
      <c r="P94" s="87"/>
      <c r="Q94" s="87"/>
      <c r="R94" s="87"/>
      <c r="S94" s="87"/>
    </row>
    <row r="95" spans="1:19" x14ac:dyDescent="0.2">
      <c r="A95" s="88"/>
      <c r="B95" s="88"/>
      <c r="C95" s="88"/>
      <c r="D95" s="88"/>
      <c r="E95" s="88"/>
      <c r="F95" s="88"/>
      <c r="G95" s="88"/>
      <c r="H95" s="88"/>
      <c r="I95" s="88"/>
      <c r="J95" s="88"/>
      <c r="K95" s="88"/>
      <c r="L95" s="88"/>
      <c r="M95" s="88"/>
      <c r="N95" s="88"/>
      <c r="O95" s="88"/>
      <c r="P95" s="88"/>
      <c r="Q95" s="88"/>
      <c r="R95" s="88"/>
      <c r="S95" s="88"/>
    </row>
    <row r="96" spans="1:19" x14ac:dyDescent="0.2">
      <c r="A96" s="88"/>
      <c r="B96" s="88"/>
      <c r="C96" s="88"/>
      <c r="D96" s="88"/>
      <c r="E96" s="88"/>
      <c r="F96" s="88"/>
      <c r="G96" s="88"/>
      <c r="H96" s="88"/>
      <c r="I96" s="88"/>
      <c r="J96" s="88"/>
      <c r="K96" s="88"/>
      <c r="L96" s="88"/>
      <c r="M96" s="88"/>
      <c r="N96" s="88"/>
      <c r="O96" s="88"/>
      <c r="P96" s="88"/>
      <c r="Q96" s="88"/>
      <c r="R96" s="88"/>
      <c r="S96" s="88"/>
    </row>
    <row r="97" spans="1:19" x14ac:dyDescent="0.2">
      <c r="A97" s="88"/>
      <c r="B97" s="88" t="s">
        <v>39</v>
      </c>
      <c r="C97" s="88" t="s">
        <v>38</v>
      </c>
      <c r="D97" s="88" t="s">
        <v>40</v>
      </c>
      <c r="E97" s="88"/>
      <c r="F97" s="88"/>
      <c r="G97" s="88"/>
      <c r="H97" s="88"/>
      <c r="I97" s="88"/>
      <c r="J97" s="88"/>
      <c r="K97" s="88"/>
      <c r="L97" s="88"/>
      <c r="M97" s="88"/>
      <c r="N97" s="88"/>
      <c r="O97" s="88"/>
      <c r="P97" s="88"/>
      <c r="Q97" s="89" t="s">
        <v>70</v>
      </c>
      <c r="R97" s="88"/>
      <c r="S97" s="88"/>
    </row>
    <row r="98" spans="1:19" x14ac:dyDescent="0.2">
      <c r="A98" s="88"/>
      <c r="B98" s="89" t="s">
        <v>41</v>
      </c>
      <c r="C98" s="89" t="s">
        <v>43</v>
      </c>
      <c r="D98" s="90" t="s">
        <v>89</v>
      </c>
      <c r="E98" s="88"/>
      <c r="F98" s="88"/>
      <c r="G98" s="88"/>
      <c r="H98" s="88"/>
      <c r="I98" s="88"/>
      <c r="J98" s="88"/>
      <c r="K98" s="88"/>
      <c r="L98" s="88"/>
      <c r="M98" s="89" t="s">
        <v>67</v>
      </c>
      <c r="N98" s="88"/>
      <c r="O98" s="88"/>
      <c r="P98" s="88"/>
      <c r="Q98" s="89" t="s">
        <v>71</v>
      </c>
      <c r="R98" s="88"/>
      <c r="S98" s="88"/>
    </row>
    <row r="99" spans="1:19" x14ac:dyDescent="0.2">
      <c r="A99" s="88"/>
      <c r="B99" s="89" t="s">
        <v>79</v>
      </c>
      <c r="C99" s="89" t="s">
        <v>44</v>
      </c>
      <c r="D99" s="90" t="s">
        <v>90</v>
      </c>
      <c r="E99" s="88"/>
      <c r="F99" s="88"/>
      <c r="G99" s="88"/>
      <c r="H99" s="88"/>
      <c r="I99" s="88"/>
      <c r="J99" s="88"/>
      <c r="K99" s="88"/>
      <c r="L99" s="88"/>
      <c r="M99" s="89" t="s">
        <v>69</v>
      </c>
      <c r="N99" s="88"/>
      <c r="O99" s="88"/>
      <c r="P99" s="88"/>
      <c r="Q99" s="89" t="s">
        <v>73</v>
      </c>
      <c r="R99" s="88"/>
      <c r="S99" s="88"/>
    </row>
    <row r="100" spans="1:19" x14ac:dyDescent="0.2">
      <c r="A100" s="88"/>
      <c r="B100" s="89" t="s">
        <v>42</v>
      </c>
      <c r="C100" s="89" t="s">
        <v>45</v>
      </c>
      <c r="D100" s="90" t="s">
        <v>91</v>
      </c>
      <c r="E100" s="88"/>
      <c r="F100" s="88"/>
      <c r="G100" s="88"/>
      <c r="H100" s="88"/>
      <c r="I100" s="88"/>
      <c r="J100" s="88"/>
      <c r="K100" s="88"/>
      <c r="L100" s="88"/>
      <c r="M100" s="89" t="s">
        <v>78</v>
      </c>
      <c r="N100" s="88"/>
      <c r="O100" s="88"/>
      <c r="P100" s="88"/>
      <c r="Q100" s="89" t="s">
        <v>72</v>
      </c>
      <c r="R100" s="88"/>
      <c r="S100" s="88"/>
    </row>
    <row r="101" spans="1:19" x14ac:dyDescent="0.2">
      <c r="A101" s="88"/>
      <c r="B101" s="88"/>
      <c r="C101" s="89" t="s">
        <v>46</v>
      </c>
      <c r="D101" s="90" t="s">
        <v>92</v>
      </c>
      <c r="E101" s="88"/>
      <c r="F101" s="88"/>
      <c r="G101" s="88"/>
      <c r="H101" s="88"/>
      <c r="I101" s="88"/>
      <c r="J101" s="88"/>
      <c r="K101" s="88"/>
      <c r="L101" s="88"/>
      <c r="M101" s="89"/>
      <c r="N101" s="88"/>
      <c r="O101" s="88"/>
      <c r="P101" s="88"/>
      <c r="Q101" s="89" t="s">
        <v>74</v>
      </c>
      <c r="R101" s="88"/>
      <c r="S101" s="88"/>
    </row>
    <row r="102" spans="1:19" x14ac:dyDescent="0.2">
      <c r="A102" s="88"/>
      <c r="B102" s="88"/>
      <c r="C102" s="89" t="s">
        <v>47</v>
      </c>
      <c r="D102" s="90" t="s">
        <v>93</v>
      </c>
      <c r="E102" s="88"/>
      <c r="F102" s="88"/>
      <c r="G102" s="88"/>
      <c r="H102" s="88"/>
      <c r="I102" s="88"/>
      <c r="J102" s="88"/>
      <c r="K102" s="88"/>
      <c r="L102" s="88"/>
      <c r="M102" s="88"/>
      <c r="N102" s="88" t="s">
        <v>68</v>
      </c>
      <c r="O102" s="88"/>
      <c r="P102" s="88"/>
      <c r="Q102" s="89" t="s">
        <v>75</v>
      </c>
      <c r="R102" s="88"/>
      <c r="S102" s="88"/>
    </row>
    <row r="103" spans="1:19" x14ac:dyDescent="0.2">
      <c r="A103" s="88"/>
      <c r="B103" s="88"/>
      <c r="C103" s="89" t="s">
        <v>48</v>
      </c>
      <c r="D103" s="90" t="s">
        <v>94</v>
      </c>
      <c r="E103" s="88"/>
      <c r="F103" s="88"/>
      <c r="G103" s="88"/>
      <c r="H103" s="88"/>
      <c r="I103" s="88"/>
      <c r="J103" s="88"/>
      <c r="K103" s="88"/>
      <c r="L103" s="88"/>
      <c r="M103" s="88"/>
      <c r="N103" s="88"/>
      <c r="O103" s="88"/>
      <c r="P103" s="88"/>
      <c r="Q103" s="88"/>
      <c r="R103" s="88"/>
      <c r="S103" s="88"/>
    </row>
    <row r="104" spans="1:19" x14ac:dyDescent="0.2">
      <c r="A104" s="88"/>
      <c r="B104" s="88"/>
      <c r="C104" s="89" t="s">
        <v>49</v>
      </c>
      <c r="D104" s="90" t="s">
        <v>57</v>
      </c>
      <c r="E104" s="88"/>
      <c r="F104" s="88"/>
      <c r="G104" s="88"/>
      <c r="H104" s="88"/>
      <c r="I104" s="88"/>
      <c r="J104" s="88"/>
      <c r="K104" s="88"/>
      <c r="L104" s="88"/>
      <c r="M104" s="88"/>
      <c r="N104" s="88"/>
      <c r="O104" s="88"/>
      <c r="P104" s="88"/>
      <c r="Q104" s="88"/>
      <c r="R104" s="88"/>
      <c r="S104" s="88"/>
    </row>
    <row r="105" spans="1:19" x14ac:dyDescent="0.2">
      <c r="A105" s="88"/>
      <c r="B105" s="88"/>
      <c r="C105" s="88"/>
      <c r="D105" s="90" t="s">
        <v>56</v>
      </c>
      <c r="E105" s="88"/>
      <c r="F105" s="88"/>
      <c r="G105" s="88"/>
      <c r="H105" s="88"/>
      <c r="I105" s="88"/>
      <c r="J105" s="88"/>
      <c r="K105" s="88"/>
      <c r="L105" s="88"/>
      <c r="M105" s="88"/>
      <c r="N105" s="88"/>
      <c r="O105" s="88"/>
      <c r="P105" s="88"/>
      <c r="Q105" s="88"/>
      <c r="R105" s="88"/>
      <c r="S105" s="88"/>
    </row>
    <row r="106" spans="1:19" x14ac:dyDescent="0.2">
      <c r="A106" s="88"/>
      <c r="B106" s="88"/>
      <c r="C106" s="88"/>
      <c r="D106" s="90" t="s">
        <v>51</v>
      </c>
      <c r="E106" s="88"/>
      <c r="F106" s="88"/>
      <c r="G106" s="88"/>
      <c r="H106" s="88"/>
      <c r="I106" s="88"/>
      <c r="J106" s="88"/>
      <c r="K106" s="88"/>
      <c r="L106" s="88"/>
      <c r="M106" s="88"/>
      <c r="N106" s="88"/>
      <c r="O106" s="88"/>
      <c r="P106" s="88"/>
      <c r="Q106" s="88"/>
      <c r="R106" s="88"/>
      <c r="S106" s="88"/>
    </row>
    <row r="107" spans="1:19" x14ac:dyDescent="0.2">
      <c r="A107" s="88"/>
      <c r="B107" s="88"/>
      <c r="C107" s="88"/>
      <c r="D107" s="90" t="s">
        <v>50</v>
      </c>
      <c r="E107" s="88"/>
      <c r="F107" s="88"/>
      <c r="G107" s="88"/>
      <c r="H107" s="88"/>
      <c r="I107" s="88"/>
      <c r="J107" s="88"/>
      <c r="K107" s="88"/>
      <c r="L107" s="88"/>
      <c r="M107" s="88"/>
      <c r="N107" s="88"/>
      <c r="O107" s="88"/>
      <c r="P107" s="88"/>
      <c r="Q107" s="89">
        <v>2015</v>
      </c>
      <c r="R107" s="88"/>
      <c r="S107" s="88"/>
    </row>
    <row r="108" spans="1:19" ht="12.75" customHeight="1" x14ac:dyDescent="0.2">
      <c r="A108" s="88"/>
      <c r="B108" s="88"/>
      <c r="C108" s="88"/>
      <c r="D108" s="90" t="s">
        <v>53</v>
      </c>
      <c r="E108" s="88"/>
      <c r="F108" s="88"/>
      <c r="G108" s="88"/>
      <c r="H108" s="88"/>
      <c r="I108" s="88"/>
      <c r="J108" s="88"/>
      <c r="K108" s="88"/>
      <c r="L108" s="88"/>
      <c r="M108" s="88"/>
      <c r="N108" s="88"/>
      <c r="O108" s="88"/>
      <c r="P108" s="88"/>
      <c r="Q108" s="89">
        <v>2016</v>
      </c>
      <c r="R108" s="88"/>
      <c r="S108" s="88"/>
    </row>
    <row r="109" spans="1:19" x14ac:dyDescent="0.2">
      <c r="A109" s="88"/>
      <c r="B109" s="88"/>
      <c r="C109" s="88"/>
      <c r="D109" s="90" t="s">
        <v>52</v>
      </c>
      <c r="E109" s="88"/>
      <c r="F109" s="88"/>
      <c r="G109" s="88"/>
      <c r="H109" s="88"/>
      <c r="I109" s="88"/>
      <c r="J109" s="88"/>
      <c r="K109" s="88"/>
      <c r="L109" s="88"/>
      <c r="M109" s="88"/>
      <c r="N109" s="88"/>
      <c r="O109" s="88"/>
      <c r="P109" s="88"/>
      <c r="Q109" s="89">
        <v>2017</v>
      </c>
      <c r="R109" s="88"/>
      <c r="S109" s="88"/>
    </row>
    <row r="110" spans="1:19" x14ac:dyDescent="0.2">
      <c r="A110" s="88"/>
      <c r="B110" s="88"/>
      <c r="C110" s="88"/>
      <c r="D110" s="90" t="s">
        <v>54</v>
      </c>
      <c r="E110" s="88"/>
      <c r="F110" s="88"/>
      <c r="G110" s="88"/>
      <c r="H110" s="88"/>
      <c r="I110" s="88"/>
      <c r="J110" s="88"/>
      <c r="K110" s="88"/>
      <c r="L110" s="88"/>
      <c r="M110" s="88"/>
      <c r="N110" s="88"/>
      <c r="O110" s="88"/>
      <c r="P110" s="88"/>
      <c r="Q110" s="89">
        <v>2018</v>
      </c>
      <c r="R110" s="88"/>
      <c r="S110" s="88"/>
    </row>
    <row r="111" spans="1:19" x14ac:dyDescent="0.2">
      <c r="A111" s="88"/>
      <c r="B111" s="88"/>
      <c r="C111" s="88"/>
      <c r="D111" s="90" t="s">
        <v>95</v>
      </c>
      <c r="E111" s="88"/>
      <c r="F111" s="88"/>
      <c r="G111" s="88"/>
      <c r="H111" s="88"/>
      <c r="I111" s="88"/>
      <c r="J111" s="88"/>
      <c r="K111" s="88"/>
      <c r="L111" s="88"/>
      <c r="M111" s="88"/>
      <c r="N111" s="88"/>
      <c r="O111" s="88"/>
      <c r="P111" s="88"/>
      <c r="Q111" s="88"/>
      <c r="R111" s="88"/>
      <c r="S111" s="88"/>
    </row>
    <row r="112" spans="1:19" x14ac:dyDescent="0.2">
      <c r="A112" s="88"/>
      <c r="B112" s="88"/>
      <c r="C112" s="88"/>
      <c r="D112" s="90" t="s">
        <v>81</v>
      </c>
      <c r="E112" s="88"/>
      <c r="F112" s="88"/>
      <c r="G112" s="88"/>
      <c r="H112" s="88"/>
      <c r="I112" s="88"/>
      <c r="J112" s="88"/>
      <c r="K112" s="88"/>
      <c r="L112" s="88"/>
      <c r="M112" s="88"/>
      <c r="N112" s="88"/>
      <c r="O112" s="88"/>
      <c r="P112" s="88"/>
      <c r="Q112" s="88"/>
      <c r="R112" s="88"/>
      <c r="S112" s="88"/>
    </row>
    <row r="113" spans="1:19" x14ac:dyDescent="0.2">
      <c r="A113" s="88"/>
      <c r="B113" s="91"/>
      <c r="C113" s="88"/>
      <c r="D113" s="90" t="s">
        <v>82</v>
      </c>
      <c r="E113" s="88"/>
      <c r="F113" s="88"/>
      <c r="G113" s="88"/>
      <c r="H113" s="88"/>
      <c r="I113" s="88"/>
      <c r="J113" s="88"/>
      <c r="K113" s="88"/>
      <c r="L113" s="88"/>
      <c r="M113" s="88"/>
      <c r="N113" s="88"/>
      <c r="O113" s="88"/>
      <c r="P113" s="88"/>
      <c r="Q113" s="88"/>
      <c r="R113" s="88"/>
      <c r="S113" s="88"/>
    </row>
    <row r="114" spans="1:19" x14ac:dyDescent="0.2">
      <c r="A114" s="88"/>
      <c r="B114" s="91"/>
      <c r="C114" s="88"/>
      <c r="D114" s="90" t="s">
        <v>80</v>
      </c>
      <c r="E114" s="88"/>
      <c r="F114" s="88"/>
      <c r="G114" s="88"/>
      <c r="H114" s="88"/>
      <c r="I114" s="88"/>
      <c r="J114" s="88"/>
      <c r="K114" s="88"/>
      <c r="L114" s="88"/>
      <c r="M114" s="88"/>
      <c r="N114" s="88"/>
      <c r="O114" s="88"/>
      <c r="P114" s="88"/>
      <c r="Q114" s="88"/>
      <c r="R114" s="88"/>
      <c r="S114" s="88"/>
    </row>
    <row r="115" spans="1:19" x14ac:dyDescent="0.2">
      <c r="A115" s="88"/>
      <c r="B115" s="91"/>
      <c r="C115" s="88"/>
      <c r="D115" s="90" t="s">
        <v>96</v>
      </c>
      <c r="E115" s="88"/>
      <c r="F115" s="88"/>
      <c r="G115" s="88"/>
      <c r="H115" s="88"/>
      <c r="I115" s="88"/>
      <c r="J115" s="88"/>
      <c r="K115" s="88"/>
      <c r="L115" s="88"/>
      <c r="M115" s="88"/>
      <c r="N115" s="88"/>
      <c r="O115" s="88"/>
      <c r="P115" s="88"/>
      <c r="Q115" s="88"/>
      <c r="R115" s="88"/>
      <c r="S115" s="88"/>
    </row>
    <row r="116" spans="1:19" x14ac:dyDescent="0.2">
      <c r="A116" s="88"/>
      <c r="B116" s="91"/>
      <c r="C116" s="88"/>
      <c r="D116" s="90" t="s">
        <v>97</v>
      </c>
      <c r="E116" s="88"/>
      <c r="F116" s="88"/>
      <c r="G116" s="88"/>
      <c r="H116" s="88"/>
      <c r="I116" s="88"/>
      <c r="J116" s="88"/>
      <c r="K116" s="88"/>
      <c r="L116" s="88"/>
      <c r="M116" s="88"/>
      <c r="N116" s="88"/>
      <c r="O116" s="88"/>
      <c r="P116" s="88"/>
      <c r="Q116" s="88"/>
      <c r="R116" s="88"/>
      <c r="S116" s="88"/>
    </row>
    <row r="117" spans="1:19" x14ac:dyDescent="0.2">
      <c r="A117" s="88"/>
      <c r="B117" s="91"/>
      <c r="C117" s="88"/>
      <c r="D117" s="90" t="s">
        <v>98</v>
      </c>
      <c r="E117" s="88"/>
      <c r="F117" s="88"/>
      <c r="G117" s="88"/>
      <c r="H117" s="88"/>
      <c r="I117" s="88"/>
      <c r="J117" s="88"/>
      <c r="K117" s="88"/>
      <c r="L117" s="88"/>
      <c r="M117" s="88"/>
      <c r="N117" s="88"/>
      <c r="O117" s="88"/>
      <c r="P117" s="88"/>
      <c r="Q117" s="88"/>
      <c r="R117" s="88"/>
      <c r="S117" s="88"/>
    </row>
    <row r="118" spans="1:19" x14ac:dyDescent="0.2">
      <c r="A118" s="88"/>
      <c r="B118" s="91"/>
      <c r="C118" s="88"/>
      <c r="D118" s="90" t="s">
        <v>99</v>
      </c>
      <c r="E118" s="88"/>
      <c r="F118" s="88"/>
      <c r="G118" s="88"/>
      <c r="H118" s="88"/>
      <c r="I118" s="88"/>
      <c r="J118" s="88"/>
      <c r="K118" s="88"/>
      <c r="L118" s="88"/>
      <c r="M118" s="88"/>
      <c r="N118" s="88"/>
      <c r="O118" s="88"/>
      <c r="P118" s="88"/>
      <c r="Q118" s="88"/>
      <c r="R118" s="88"/>
      <c r="S118" s="88"/>
    </row>
    <row r="119" spans="1:19" x14ac:dyDescent="0.2">
      <c r="A119" s="88"/>
      <c r="B119" s="91"/>
      <c r="C119" s="88"/>
      <c r="D119" s="90" t="s">
        <v>100</v>
      </c>
      <c r="E119" s="88"/>
      <c r="F119" s="88"/>
      <c r="G119" s="88"/>
      <c r="H119" s="88"/>
      <c r="I119" s="88"/>
      <c r="J119" s="88"/>
      <c r="K119" s="88"/>
      <c r="L119" s="88"/>
      <c r="M119" s="88"/>
      <c r="N119" s="88"/>
      <c r="O119" s="88"/>
      <c r="P119" s="88"/>
      <c r="Q119" s="88"/>
      <c r="R119" s="88"/>
      <c r="S119" s="88"/>
    </row>
    <row r="120" spans="1:19" x14ac:dyDescent="0.2">
      <c r="A120" s="88"/>
      <c r="B120" s="92"/>
      <c r="C120" s="88"/>
      <c r="D120" s="90" t="s">
        <v>101</v>
      </c>
      <c r="E120" s="88"/>
      <c r="F120" s="88"/>
      <c r="G120" s="88"/>
      <c r="H120" s="88"/>
      <c r="I120" s="88"/>
      <c r="J120" s="88"/>
      <c r="K120" s="88"/>
      <c r="L120" s="88"/>
      <c r="M120" s="88"/>
      <c r="N120" s="88"/>
      <c r="O120" s="88"/>
      <c r="P120" s="88"/>
      <c r="Q120" s="88"/>
      <c r="R120" s="88"/>
      <c r="S120" s="88"/>
    </row>
    <row r="121" spans="1:19" x14ac:dyDescent="0.2">
      <c r="A121" s="88"/>
      <c r="C121" s="88"/>
      <c r="D121" s="90" t="s">
        <v>102</v>
      </c>
      <c r="E121" s="88"/>
      <c r="F121" s="88"/>
      <c r="G121" s="88"/>
      <c r="H121" s="88"/>
      <c r="I121" s="88"/>
      <c r="J121" s="88"/>
      <c r="K121" s="88"/>
      <c r="L121" s="88"/>
      <c r="M121" s="88"/>
      <c r="N121" s="88"/>
      <c r="O121" s="88"/>
      <c r="P121" s="88"/>
      <c r="Q121" s="88"/>
      <c r="R121" s="88"/>
      <c r="S121" s="88"/>
    </row>
    <row r="122" spans="1:19" x14ac:dyDescent="0.2">
      <c r="A122" s="88"/>
      <c r="C122" s="88"/>
      <c r="D122" s="90" t="s">
        <v>103</v>
      </c>
      <c r="E122" s="88"/>
      <c r="F122" s="88"/>
      <c r="G122" s="88"/>
      <c r="H122" s="88"/>
      <c r="I122" s="88"/>
      <c r="J122" s="88"/>
      <c r="K122" s="88"/>
      <c r="L122" s="88"/>
      <c r="M122" s="88"/>
      <c r="N122" s="88"/>
      <c r="O122" s="88"/>
      <c r="P122" s="88"/>
      <c r="Q122" s="88"/>
      <c r="R122" s="88"/>
      <c r="S122" s="88"/>
    </row>
    <row r="123" spans="1:19" x14ac:dyDescent="0.2">
      <c r="A123" s="88"/>
      <c r="C123" s="88"/>
      <c r="D123" s="90" t="s">
        <v>55</v>
      </c>
      <c r="E123" s="88"/>
      <c r="F123" s="88"/>
      <c r="G123" s="88"/>
      <c r="H123" s="88"/>
      <c r="I123" s="88"/>
      <c r="J123" s="88"/>
      <c r="K123" s="88"/>
      <c r="L123" s="88"/>
      <c r="M123" s="88"/>
      <c r="N123" s="88"/>
      <c r="O123" s="88"/>
      <c r="P123" s="88"/>
      <c r="Q123" s="88"/>
      <c r="R123" s="88"/>
      <c r="S123" s="88"/>
    </row>
    <row r="124" spans="1:19" x14ac:dyDescent="0.2">
      <c r="A124" s="88"/>
      <c r="C124" s="88"/>
      <c r="D124" s="88"/>
      <c r="E124" s="88"/>
      <c r="F124" s="88"/>
      <c r="G124" s="88"/>
      <c r="H124" s="88"/>
      <c r="I124" s="88"/>
      <c r="J124" s="88"/>
      <c r="K124" s="88"/>
      <c r="L124" s="88"/>
      <c r="M124" s="88"/>
      <c r="N124" s="88"/>
      <c r="O124" s="88"/>
      <c r="P124" s="88"/>
      <c r="Q124" s="88"/>
      <c r="R124" s="88"/>
      <c r="S124" s="88"/>
    </row>
    <row r="125" spans="1:19" x14ac:dyDescent="0.2">
      <c r="A125" s="88"/>
      <c r="C125" s="88"/>
      <c r="D125" s="88"/>
      <c r="E125" s="88"/>
      <c r="F125" s="88"/>
      <c r="G125" s="88"/>
      <c r="H125" s="88"/>
      <c r="I125" s="88"/>
      <c r="J125" s="88"/>
      <c r="K125" s="88"/>
      <c r="L125" s="88"/>
      <c r="M125" s="88"/>
      <c r="N125" s="88"/>
      <c r="O125" s="88"/>
      <c r="P125" s="88"/>
      <c r="Q125" s="88"/>
      <c r="R125" s="88"/>
      <c r="S125" s="88"/>
    </row>
    <row r="126" spans="1:19" x14ac:dyDescent="0.2">
      <c r="A126" s="88"/>
      <c r="C126" s="88"/>
      <c r="D126" s="88"/>
      <c r="E126" s="88"/>
      <c r="F126" s="88"/>
      <c r="G126" s="88"/>
      <c r="H126" s="88"/>
      <c r="I126" s="88"/>
      <c r="J126" s="88"/>
      <c r="K126" s="88"/>
      <c r="L126" s="88"/>
      <c r="M126" s="88"/>
      <c r="N126" s="88"/>
      <c r="O126" s="88"/>
      <c r="P126" s="88"/>
      <c r="Q126" s="88"/>
      <c r="R126" s="88"/>
      <c r="S126" s="88"/>
    </row>
    <row r="127" spans="1:19" x14ac:dyDescent="0.2">
      <c r="A127" s="88"/>
      <c r="C127" s="88"/>
      <c r="D127" s="88"/>
      <c r="E127" s="88"/>
      <c r="F127" s="88"/>
      <c r="G127" s="88"/>
      <c r="H127" s="88"/>
      <c r="I127" s="88"/>
      <c r="J127" s="88"/>
      <c r="K127" s="88"/>
      <c r="L127" s="88"/>
      <c r="M127" s="88"/>
      <c r="N127" s="88"/>
      <c r="O127" s="88"/>
      <c r="P127" s="88"/>
      <c r="Q127" s="88"/>
      <c r="R127" s="88"/>
      <c r="S127" s="88"/>
    </row>
    <row r="128" spans="1:19" x14ac:dyDescent="0.2">
      <c r="A128" s="88"/>
      <c r="B128" s="92"/>
      <c r="C128" s="88"/>
      <c r="D128" s="88"/>
      <c r="E128" s="88"/>
      <c r="F128" s="88"/>
      <c r="G128" s="88"/>
      <c r="H128" s="88"/>
      <c r="I128" s="88"/>
      <c r="J128" s="88"/>
      <c r="K128" s="88"/>
      <c r="L128" s="88"/>
      <c r="M128" s="88"/>
      <c r="N128" s="88"/>
      <c r="O128" s="88"/>
      <c r="P128" s="88"/>
      <c r="Q128" s="88"/>
      <c r="R128" s="88"/>
      <c r="S128" s="88"/>
    </row>
    <row r="129" spans="1:19" x14ac:dyDescent="0.2">
      <c r="A129" s="88"/>
      <c r="B129" s="215" t="s">
        <v>248</v>
      </c>
      <c r="C129" s="88"/>
      <c r="D129" s="88"/>
      <c r="E129" s="88"/>
      <c r="F129" s="88"/>
      <c r="G129" s="88"/>
      <c r="H129" s="88"/>
      <c r="I129" s="88"/>
      <c r="J129" s="88"/>
      <c r="K129" s="88"/>
      <c r="L129" s="88"/>
      <c r="M129" s="88"/>
      <c r="N129" s="88"/>
      <c r="O129" s="88"/>
      <c r="P129" s="88"/>
      <c r="Q129" s="88"/>
      <c r="R129" s="88"/>
      <c r="S129" s="88"/>
    </row>
    <row r="130" spans="1:19" x14ac:dyDescent="0.2">
      <c r="A130" s="88"/>
      <c r="B130" s="215" t="s">
        <v>249</v>
      </c>
      <c r="C130" s="88"/>
      <c r="D130" s="88"/>
      <c r="E130" s="88"/>
      <c r="F130" s="88"/>
      <c r="G130" s="88"/>
      <c r="H130" s="88"/>
      <c r="I130" s="88"/>
      <c r="J130" s="88"/>
      <c r="K130" s="88"/>
      <c r="L130" s="88"/>
      <c r="M130" s="88"/>
      <c r="N130" s="88"/>
      <c r="O130" s="88"/>
      <c r="P130" s="88"/>
      <c r="Q130" s="88"/>
      <c r="R130" s="88"/>
      <c r="S130" s="88"/>
    </row>
    <row r="131" spans="1:19" x14ac:dyDescent="0.2">
      <c r="A131" s="88"/>
      <c r="B131" s="215" t="s">
        <v>250</v>
      </c>
      <c r="C131" s="88"/>
      <c r="D131" s="88"/>
      <c r="E131" s="88"/>
      <c r="F131" s="88"/>
      <c r="G131" s="88"/>
      <c r="H131" s="88"/>
      <c r="I131" s="88"/>
      <c r="J131" s="88"/>
      <c r="K131" s="88"/>
      <c r="L131" s="88"/>
      <c r="M131" s="88"/>
      <c r="N131" s="88"/>
      <c r="O131" s="88"/>
      <c r="P131" s="88"/>
      <c r="Q131" s="88"/>
      <c r="R131" s="88"/>
      <c r="S131" s="88"/>
    </row>
    <row r="132" spans="1:19" x14ac:dyDescent="0.2">
      <c r="A132" s="88"/>
      <c r="B132" s="215" t="s">
        <v>251</v>
      </c>
      <c r="C132" s="88"/>
      <c r="D132" s="88"/>
      <c r="E132" s="88"/>
      <c r="F132" s="88"/>
      <c r="G132" s="88"/>
      <c r="H132" s="88"/>
      <c r="I132" s="88"/>
      <c r="J132" s="88"/>
      <c r="K132" s="88"/>
      <c r="L132" s="88"/>
      <c r="M132" s="88"/>
      <c r="N132" s="88"/>
      <c r="O132" s="88"/>
      <c r="P132" s="88"/>
      <c r="Q132" s="88"/>
      <c r="R132" s="88"/>
      <c r="S132" s="88"/>
    </row>
    <row r="133" spans="1:19" x14ac:dyDescent="0.2">
      <c r="A133" s="88"/>
      <c r="B133" s="216" t="s">
        <v>252</v>
      </c>
      <c r="C133" s="88"/>
      <c r="D133" s="88"/>
      <c r="E133" s="88"/>
      <c r="F133" s="88"/>
      <c r="G133" s="88"/>
      <c r="H133" s="88"/>
      <c r="I133" s="88"/>
      <c r="J133" s="88"/>
      <c r="K133" s="88"/>
      <c r="L133" s="88"/>
      <c r="M133" s="88"/>
      <c r="N133" s="88"/>
      <c r="O133" s="88"/>
      <c r="P133" s="88"/>
      <c r="Q133" s="88"/>
      <c r="R133" s="88"/>
      <c r="S133" s="88"/>
    </row>
    <row r="134" spans="1:19" x14ac:dyDescent="0.2">
      <c r="B134" s="92"/>
    </row>
    <row r="135" spans="1:19" x14ac:dyDescent="0.2">
      <c r="B135" s="92"/>
    </row>
    <row r="139" spans="1:19" x14ac:dyDescent="0.2">
      <c r="B139" s="91"/>
    </row>
    <row r="140" spans="1:19" x14ac:dyDescent="0.2">
      <c r="B140" s="91"/>
    </row>
    <row r="141" spans="1:19" x14ac:dyDescent="0.2">
      <c r="B141" s="91"/>
    </row>
    <row r="142" spans="1:19" x14ac:dyDescent="0.2">
      <c r="B142" s="93"/>
    </row>
    <row r="143" spans="1:19" x14ac:dyDescent="0.2">
      <c r="B143" s="93"/>
    </row>
    <row r="144" spans="1:19" x14ac:dyDescent="0.2">
      <c r="B144" s="93"/>
    </row>
    <row r="145" spans="2:2" x14ac:dyDescent="0.2">
      <c r="B145" s="93"/>
    </row>
    <row r="146" spans="2:2" x14ac:dyDescent="0.2">
      <c r="B146" s="93"/>
    </row>
    <row r="147" spans="2:2" x14ac:dyDescent="0.2">
      <c r="B147" s="93"/>
    </row>
    <row r="148" spans="2:2" x14ac:dyDescent="0.2">
      <c r="B148" s="93"/>
    </row>
    <row r="149" spans="2:2" x14ac:dyDescent="0.2">
      <c r="B149" s="93"/>
    </row>
    <row r="150" spans="2:2" x14ac:dyDescent="0.2">
      <c r="B150" s="103"/>
    </row>
    <row r="151" spans="2:2" x14ac:dyDescent="0.2">
      <c r="B151" s="104"/>
    </row>
    <row r="152" spans="2:2" x14ac:dyDescent="0.2">
      <c r="B152" s="104"/>
    </row>
    <row r="153" spans="2:2" x14ac:dyDescent="0.2">
      <c r="B153" s="104"/>
    </row>
    <row r="154" spans="2:2" x14ac:dyDescent="0.2">
      <c r="B154" s="104"/>
    </row>
    <row r="155" spans="2:2" x14ac:dyDescent="0.2">
      <c r="B155" s="104"/>
    </row>
    <row r="156" spans="2:2" x14ac:dyDescent="0.2">
      <c r="B156" s="104"/>
    </row>
    <row r="157" spans="2:2" x14ac:dyDescent="0.2">
      <c r="B157" s="104"/>
    </row>
    <row r="158" spans="2:2" x14ac:dyDescent="0.2">
      <c r="B158" s="104"/>
    </row>
    <row r="159" spans="2:2" x14ac:dyDescent="0.2">
      <c r="B159" s="104"/>
    </row>
    <row r="160" spans="2:2" x14ac:dyDescent="0.2">
      <c r="B160" s="104"/>
    </row>
    <row r="161" spans="2:2" x14ac:dyDescent="0.2">
      <c r="B161" s="104"/>
    </row>
    <row r="162" spans="2:2" x14ac:dyDescent="0.2">
      <c r="B162" s="104"/>
    </row>
    <row r="163" spans="2:2" x14ac:dyDescent="0.2">
      <c r="B163" s="104"/>
    </row>
    <row r="164" spans="2:2" x14ac:dyDescent="0.2">
      <c r="B164" s="104"/>
    </row>
    <row r="165" spans="2:2" x14ac:dyDescent="0.2">
      <c r="B165" s="104"/>
    </row>
    <row r="166" spans="2:2" x14ac:dyDescent="0.2">
      <c r="B166" s="104"/>
    </row>
    <row r="167" spans="2:2" x14ac:dyDescent="0.2">
      <c r="B167" s="104"/>
    </row>
    <row r="168" spans="2:2" x14ac:dyDescent="0.2">
      <c r="B168" s="104"/>
    </row>
    <row r="169" spans="2:2" x14ac:dyDescent="0.2">
      <c r="B169" s="104"/>
    </row>
    <row r="170" spans="2:2" x14ac:dyDescent="0.2">
      <c r="B170" s="104"/>
    </row>
    <row r="171" spans="2:2" x14ac:dyDescent="0.2">
      <c r="B171" s="104"/>
    </row>
    <row r="172" spans="2:2" x14ac:dyDescent="0.2">
      <c r="B172" s="104"/>
    </row>
  </sheetData>
  <sheetProtection sheet="1" objects="1" scenarios="1" formatColumns="0" formatRows="0"/>
  <mergeCells count="68">
    <mergeCell ref="B11:P11"/>
    <mergeCell ref="C12:P12"/>
    <mergeCell ref="C5:M5"/>
    <mergeCell ref="N5:P5"/>
    <mergeCell ref="B7:P8"/>
    <mergeCell ref="B9:P9"/>
    <mergeCell ref="C10:I10"/>
    <mergeCell ref="J10:M10"/>
    <mergeCell ref="N10:P10"/>
    <mergeCell ref="B2:B5"/>
    <mergeCell ref="C2:M2"/>
    <mergeCell ref="N2:P2"/>
    <mergeCell ref="C3:M3"/>
    <mergeCell ref="N3:P3"/>
    <mergeCell ref="C4:M4"/>
    <mergeCell ref="N4:P4"/>
    <mergeCell ref="B13:P13"/>
    <mergeCell ref="C14:P14"/>
    <mergeCell ref="B15:P15"/>
    <mergeCell ref="C16:P16"/>
    <mergeCell ref="B17:P17"/>
    <mergeCell ref="C18:P18"/>
    <mergeCell ref="B19:P19"/>
    <mergeCell ref="B20:P20"/>
    <mergeCell ref="B21:P21"/>
    <mergeCell ref="C22:P22"/>
    <mergeCell ref="B29:P29"/>
    <mergeCell ref="B23:P23"/>
    <mergeCell ref="C24:P24"/>
    <mergeCell ref="B25:P25"/>
    <mergeCell ref="C26:P26"/>
    <mergeCell ref="B27:P27"/>
    <mergeCell ref="D28:G28"/>
    <mergeCell ref="H28:J28"/>
    <mergeCell ref="K28:M28"/>
    <mergeCell ref="N28:O28"/>
    <mergeCell ref="C30:P30"/>
    <mergeCell ref="B31:P31"/>
    <mergeCell ref="C32:P32"/>
    <mergeCell ref="B33:P33"/>
    <mergeCell ref="C34:P34"/>
    <mergeCell ref="B35:P35"/>
    <mergeCell ref="C36:P36"/>
    <mergeCell ref="B38:P38"/>
    <mergeCell ref="C39:G39"/>
    <mergeCell ref="H39:L39"/>
    <mergeCell ref="M39:P39"/>
    <mergeCell ref="B50:P65"/>
    <mergeCell ref="A66:Q66"/>
    <mergeCell ref="C71:P71"/>
    <mergeCell ref="B49:P49"/>
    <mergeCell ref="B44:P44"/>
    <mergeCell ref="B46:B47"/>
    <mergeCell ref="C42:G42"/>
    <mergeCell ref="C72:P72"/>
    <mergeCell ref="B67:B70"/>
    <mergeCell ref="C67:P67"/>
    <mergeCell ref="C68:P68"/>
    <mergeCell ref="C69:P69"/>
    <mergeCell ref="C70:P70"/>
    <mergeCell ref="H42:L42"/>
    <mergeCell ref="M42:P42"/>
    <mergeCell ref="C40:G40"/>
    <mergeCell ref="H40:L40"/>
    <mergeCell ref="M40:P40"/>
    <mergeCell ref="C41:G41"/>
    <mergeCell ref="H41:L41"/>
    <mergeCell ref="M41:P41"/>
  </mergeCells>
  <conditionalFormatting sqref="F47">
    <cfRule type="cellIs" dxfId="103" priority="33" stopIfTrue="1" operator="equal">
      <formula>" "</formula>
    </cfRule>
    <cfRule type="cellIs" dxfId="102" priority="34" stopIfTrue="1" operator="lessThanOrEqual">
      <formula>$S$5</formula>
    </cfRule>
    <cfRule type="cellIs" dxfId="101" priority="35" stopIfTrue="1" operator="greaterThanOrEqual">
      <formula>$S$2</formula>
    </cfRule>
    <cfRule type="cellIs" dxfId="88" priority="36" stopIfTrue="1" operator="between">
      <formula>$S$4</formula>
      <formula>$S$3</formula>
    </cfRule>
  </conditionalFormatting>
  <conditionalFormatting sqref="P47">
    <cfRule type="cellIs" dxfId="100" priority="13" stopIfTrue="1" operator="equal">
      <formula>" "</formula>
    </cfRule>
    <cfRule type="cellIs" dxfId="99" priority="14" stopIfTrue="1" operator="lessThanOrEqual">
      <formula>$S$5</formula>
    </cfRule>
    <cfRule type="cellIs" dxfId="98" priority="15" stopIfTrue="1" operator="greaterThanOrEqual">
      <formula>$S$2</formula>
    </cfRule>
    <cfRule type="cellIs" dxfId="87" priority="16" stopIfTrue="1" operator="between">
      <formula>$S$4</formula>
      <formula>$S$3</formula>
    </cfRule>
  </conditionalFormatting>
  <conditionalFormatting sqref="I47">
    <cfRule type="cellIs" dxfId="97" priority="9" stopIfTrue="1" operator="equal">
      <formula>" "</formula>
    </cfRule>
    <cfRule type="cellIs" dxfId="96" priority="10" stopIfTrue="1" operator="lessThanOrEqual">
      <formula>$S$5</formula>
    </cfRule>
    <cfRule type="cellIs" dxfId="95" priority="11" stopIfTrue="1" operator="greaterThanOrEqual">
      <formula>$S$2</formula>
    </cfRule>
    <cfRule type="cellIs" dxfId="86" priority="12" stopIfTrue="1" operator="between">
      <formula>$S$4</formula>
      <formula>$S$3</formula>
    </cfRule>
  </conditionalFormatting>
  <conditionalFormatting sqref="L47">
    <cfRule type="cellIs" dxfId="94" priority="5" stopIfTrue="1" operator="equal">
      <formula>" "</formula>
    </cfRule>
    <cfRule type="cellIs" dxfId="93" priority="6" stopIfTrue="1" operator="lessThanOrEqual">
      <formula>$S$5</formula>
    </cfRule>
    <cfRule type="cellIs" dxfId="92" priority="7" stopIfTrue="1" operator="greaterThanOrEqual">
      <formula>$S$2</formula>
    </cfRule>
    <cfRule type="cellIs" dxfId="85" priority="8" stopIfTrue="1" operator="between">
      <formula>$S$4</formula>
      <formula>$S$3</formula>
    </cfRule>
  </conditionalFormatting>
  <conditionalFormatting sqref="O47">
    <cfRule type="cellIs" dxfId="91" priority="1" stopIfTrue="1" operator="equal">
      <formula>" "</formula>
    </cfRule>
    <cfRule type="cellIs" dxfId="90" priority="2" stopIfTrue="1" operator="lessThanOrEqual">
      <formula>$S$5</formula>
    </cfRule>
    <cfRule type="cellIs" dxfId="89" priority="3" stopIfTrue="1" operator="greaterThanOrEqual">
      <formula>$S$2</formula>
    </cfRule>
    <cfRule type="cellIs" dxfId="84" priority="4" stopIfTrue="1" operator="between">
      <formula>$S$4</formula>
      <formula>$S$3</formula>
    </cfRule>
  </conditionalFormatting>
  <dataValidations count="6">
    <dataValidation type="list" allowBlank="1" showInputMessage="1" showErrorMessage="1" sqref="C72:P72">
      <formula1>$M$98:$M$100</formula1>
    </dataValidation>
    <dataValidation type="list" allowBlank="1" showInputMessage="1" showErrorMessage="1" sqref="C32:P32 C36:P36 C34:P34">
      <formula1>$Q$97:$Q$102</formula1>
    </dataValidation>
    <dataValidation type="list" allowBlank="1" showInputMessage="1" showErrorMessage="1" sqref="C12:P12">
      <formula1>$D$98:$D$115</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8:P18">
      <formula1>$B$129:$B$133</formula1>
    </dataValidation>
  </dataValidations>
  <printOptions horizontalCentered="1" verticalCentered="1"/>
  <pageMargins left="0" right="0" top="0" bottom="0" header="0" footer="0"/>
  <pageSetup scale="80" orientation="portrait"/>
  <headerFooter alignWithMargins="0"/>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7030A0"/>
  </sheetPr>
  <dimension ref="A1:AH69"/>
  <sheetViews>
    <sheetView showGridLines="0" topLeftCell="A19" zoomScale="70" zoomScaleNormal="70" workbookViewId="0">
      <selection activeCell="I20" sqref="I20"/>
    </sheetView>
  </sheetViews>
  <sheetFormatPr baseColWidth="10" defaultColWidth="9.140625" defaultRowHeight="12.75" x14ac:dyDescent="0.2"/>
  <cols>
    <col min="1" max="1" width="27.140625" style="10" customWidth="1"/>
    <col min="2" max="2" width="27.140625" style="4" customWidth="1"/>
    <col min="3" max="12" width="14.7109375" style="4" customWidth="1"/>
    <col min="13" max="13" width="8.7109375" style="4" customWidth="1"/>
    <col min="14" max="14" width="66.140625" style="4" customWidth="1"/>
    <col min="15" max="15" width="8.7109375" style="4" customWidth="1"/>
    <col min="16" max="16" width="8.7109375" style="4" hidden="1" customWidth="1"/>
    <col min="17" max="17" width="8.7109375" style="9" customWidth="1"/>
    <col min="18" max="18" width="8.7109375" style="4" customWidth="1"/>
    <col min="19" max="19" width="8.7109375" style="9" customWidth="1"/>
    <col min="20" max="20" width="27.28515625" style="4" customWidth="1"/>
    <col min="21" max="21" width="5.42578125" style="4" customWidth="1"/>
    <col min="22" max="16384" width="9.140625" style="4"/>
  </cols>
  <sheetData>
    <row r="1" spans="1:34" ht="21" customHeight="1" x14ac:dyDescent="0.25">
      <c r="A1" s="386"/>
      <c r="B1" s="378" t="s">
        <v>58</v>
      </c>
      <c r="C1" s="379"/>
      <c r="D1" s="379"/>
      <c r="E1" s="379"/>
      <c r="F1" s="379"/>
      <c r="G1" s="379"/>
      <c r="H1" s="379"/>
      <c r="I1" s="379"/>
      <c r="J1" s="379"/>
      <c r="K1" s="379"/>
      <c r="L1" s="379"/>
      <c r="M1" s="380"/>
      <c r="N1" s="381" t="s">
        <v>59</v>
      </c>
      <c r="O1" s="382"/>
      <c r="P1" s="1">
        <v>0.8</v>
      </c>
      <c r="Q1" s="1"/>
      <c r="R1" s="1"/>
      <c r="S1" s="1"/>
      <c r="T1" s="1"/>
      <c r="U1" s="2"/>
      <c r="V1" s="3"/>
    </row>
    <row r="2" spans="1:34" ht="18" x14ac:dyDescent="0.25">
      <c r="A2" s="386"/>
      <c r="B2" s="378" t="s">
        <v>83</v>
      </c>
      <c r="C2" s="379"/>
      <c r="D2" s="379"/>
      <c r="E2" s="379"/>
      <c r="F2" s="379"/>
      <c r="G2" s="379"/>
      <c r="H2" s="379"/>
      <c r="I2" s="379"/>
      <c r="J2" s="379"/>
      <c r="K2" s="379"/>
      <c r="L2" s="379"/>
      <c r="M2" s="380"/>
      <c r="N2" s="381" t="s">
        <v>173</v>
      </c>
      <c r="O2" s="382"/>
      <c r="P2" s="1">
        <v>0.79999900000000002</v>
      </c>
      <c r="Q2" s="1"/>
      <c r="R2" s="1"/>
      <c r="S2" s="1"/>
      <c r="T2" s="1"/>
      <c r="U2" s="2"/>
      <c r="V2" s="3"/>
    </row>
    <row r="3" spans="1:34" ht="18" x14ac:dyDescent="0.25">
      <c r="A3" s="386"/>
      <c r="B3" s="378" t="s">
        <v>84</v>
      </c>
      <c r="C3" s="379"/>
      <c r="D3" s="379"/>
      <c r="E3" s="379"/>
      <c r="F3" s="379"/>
      <c r="G3" s="379"/>
      <c r="H3" s="379"/>
      <c r="I3" s="379"/>
      <c r="J3" s="379"/>
      <c r="K3" s="379"/>
      <c r="L3" s="379"/>
      <c r="M3" s="380"/>
      <c r="N3" s="381" t="s">
        <v>178</v>
      </c>
      <c r="O3" s="382"/>
      <c r="P3" s="1">
        <v>0.71</v>
      </c>
      <c r="Q3" s="1"/>
      <c r="R3" s="1"/>
      <c r="S3" s="1"/>
      <c r="T3" s="1"/>
      <c r="U3" s="2"/>
      <c r="V3" s="3"/>
    </row>
    <row r="4" spans="1:34" ht="21.75" customHeight="1" x14ac:dyDescent="0.25">
      <c r="A4" s="386"/>
      <c r="B4" s="378" t="s">
        <v>85</v>
      </c>
      <c r="C4" s="379"/>
      <c r="D4" s="379"/>
      <c r="E4" s="379"/>
      <c r="F4" s="379"/>
      <c r="G4" s="379"/>
      <c r="H4" s="379"/>
      <c r="I4" s="379"/>
      <c r="J4" s="379"/>
      <c r="K4" s="379"/>
      <c r="L4" s="379"/>
      <c r="M4" s="380"/>
      <c r="N4" s="382" t="s">
        <v>63</v>
      </c>
      <c r="O4" s="382"/>
      <c r="P4" s="1">
        <v>0.70999999000000003</v>
      </c>
      <c r="Q4" s="5"/>
      <c r="R4" s="5"/>
      <c r="S4" s="5"/>
      <c r="T4" s="5"/>
      <c r="U4" s="2"/>
      <c r="V4" s="3"/>
    </row>
    <row r="5" spans="1:34" ht="21.75" customHeight="1" x14ac:dyDescent="0.25">
      <c r="A5" s="6"/>
      <c r="B5" s="3"/>
      <c r="C5" s="7"/>
      <c r="D5" s="7"/>
      <c r="E5" s="7"/>
      <c r="F5" s="7"/>
      <c r="G5" s="7"/>
      <c r="H5" s="7"/>
      <c r="I5" s="7"/>
      <c r="J5" s="7"/>
      <c r="K5" s="7"/>
      <c r="L5" s="7"/>
      <c r="M5" s="7"/>
      <c r="N5" s="7"/>
      <c r="O5" s="7"/>
      <c r="P5" s="1">
        <v>0</v>
      </c>
      <c r="Q5" s="7"/>
      <c r="R5" s="7"/>
      <c r="S5" s="7"/>
      <c r="T5" s="8"/>
      <c r="U5" s="8"/>
      <c r="V5" s="5"/>
      <c r="W5" s="5"/>
      <c r="X5" s="5"/>
      <c r="Y5" s="5"/>
      <c r="Z5" s="5"/>
      <c r="AA5" s="5"/>
      <c r="AB5" s="5"/>
      <c r="AC5" s="5"/>
      <c r="AD5" s="5"/>
      <c r="AE5" s="5"/>
      <c r="AF5" s="5"/>
      <c r="AG5" s="2"/>
      <c r="AH5" s="3"/>
    </row>
    <row r="6" spans="1:34" ht="23.25" customHeight="1" x14ac:dyDescent="0.25">
      <c r="A6" s="19" t="s">
        <v>0</v>
      </c>
      <c r="B6" s="506" t="str">
        <f>Recursos!C12</f>
        <v>INVESTIGACIONES ADMINISTRATIVAS</v>
      </c>
      <c r="C6" s="507"/>
      <c r="D6" s="507"/>
      <c r="E6" s="507"/>
      <c r="F6" s="507"/>
      <c r="G6" s="507"/>
      <c r="H6" s="507"/>
      <c r="I6" s="507"/>
      <c r="J6" s="507"/>
      <c r="K6" s="507"/>
      <c r="L6" s="507"/>
      <c r="M6" s="507"/>
      <c r="N6" s="507"/>
      <c r="O6" s="18"/>
      <c r="P6" s="18"/>
      <c r="Q6" s="18"/>
      <c r="R6" s="18"/>
      <c r="S6" s="18"/>
      <c r="T6" s="18"/>
      <c r="U6" s="18"/>
    </row>
    <row r="7" spans="1:34" ht="23.25" customHeight="1" thickBot="1" x14ac:dyDescent="0.3">
      <c r="A7" s="15"/>
      <c r="B7" s="17"/>
      <c r="C7" s="16"/>
      <c r="D7" s="16"/>
      <c r="E7" s="16"/>
      <c r="F7" s="16"/>
      <c r="G7" s="16"/>
      <c r="H7" s="16"/>
      <c r="I7" s="16"/>
      <c r="J7" s="16"/>
      <c r="K7" s="16"/>
      <c r="L7" s="16"/>
      <c r="M7" s="16"/>
      <c r="N7" s="16"/>
      <c r="O7" s="16"/>
      <c r="P7" s="16"/>
      <c r="Q7" s="16"/>
      <c r="R7" s="16"/>
      <c r="S7" s="16"/>
      <c r="T7" s="16"/>
      <c r="U7" s="16"/>
    </row>
    <row r="8" spans="1:34" ht="37.5" customHeight="1" x14ac:dyDescent="0.2">
      <c r="A8" s="502" t="s">
        <v>86</v>
      </c>
      <c r="B8" s="504" t="s">
        <v>32</v>
      </c>
      <c r="C8" s="508" t="str">
        <f>Recursos!C14</f>
        <v>Atención de resoluciones que resuelven recursos</v>
      </c>
      <c r="D8" s="508"/>
      <c r="E8" s="508"/>
      <c r="F8" s="508"/>
      <c r="G8" s="508"/>
      <c r="H8" s="508"/>
      <c r="I8" s="508"/>
      <c r="J8" s="508"/>
      <c r="K8" s="508"/>
      <c r="L8" s="508"/>
      <c r="M8" s="504" t="s">
        <v>88</v>
      </c>
      <c r="N8" s="509"/>
      <c r="O8" s="22"/>
      <c r="P8" s="22"/>
      <c r="Q8" s="22"/>
      <c r="R8" s="22"/>
      <c r="S8" s="22"/>
      <c r="T8" s="22"/>
      <c r="U8" s="22"/>
      <c r="V8" s="23"/>
      <c r="W8" s="23"/>
      <c r="X8" s="23"/>
    </row>
    <row r="9" spans="1:34" ht="41.25" customHeight="1" thickBot="1" x14ac:dyDescent="0.25">
      <c r="A9" s="503"/>
      <c r="B9" s="505"/>
      <c r="C9" s="74" t="s">
        <v>123</v>
      </c>
      <c r="D9" s="74" t="s">
        <v>87</v>
      </c>
      <c r="E9" s="74" t="s">
        <v>118</v>
      </c>
      <c r="F9" s="74" t="s">
        <v>87</v>
      </c>
      <c r="G9" s="74" t="s">
        <v>119</v>
      </c>
      <c r="H9" s="74" t="s">
        <v>87</v>
      </c>
      <c r="I9" s="74" t="s">
        <v>120</v>
      </c>
      <c r="J9" s="74" t="s">
        <v>87</v>
      </c>
      <c r="K9" s="74" t="s">
        <v>10</v>
      </c>
      <c r="L9" s="74" t="s">
        <v>87</v>
      </c>
      <c r="M9" s="505"/>
      <c r="N9" s="510"/>
      <c r="O9" s="20"/>
      <c r="P9" s="20"/>
      <c r="Q9" s="20"/>
      <c r="R9" s="20"/>
      <c r="S9" s="20"/>
      <c r="T9" s="21"/>
    </row>
    <row r="10" spans="1:34" ht="69.95" customHeight="1" x14ac:dyDescent="0.2">
      <c r="A10" s="513" t="s">
        <v>122</v>
      </c>
      <c r="B10" s="151" t="str">
        <f>Recursos!B40</f>
        <v xml:space="preserve">Número de Resoluciones que resuelven el recurso </v>
      </c>
      <c r="C10" s="164">
        <f>C12+C14+C16+C18+C20+C22</f>
        <v>32</v>
      </c>
      <c r="D10" s="463">
        <f>IF(C10&gt;=1,C10/C11," ")</f>
        <v>1</v>
      </c>
      <c r="E10" s="164">
        <f>E12+E14+E16+E18+E20+E22</f>
        <v>26</v>
      </c>
      <c r="F10" s="463">
        <f>IF(E10&gt;=1,E10/E11," ")</f>
        <v>1</v>
      </c>
      <c r="G10" s="164">
        <f>G12+G14+G16+G18+G20+G22</f>
        <v>12</v>
      </c>
      <c r="H10" s="463">
        <f>IF(G10&gt;=1,G10/G11," ")</f>
        <v>1</v>
      </c>
      <c r="I10" s="164">
        <f>I12+I14+I16+I18+I20+I22</f>
        <v>9</v>
      </c>
      <c r="J10" s="463">
        <f>IF(I10&gt;=1,I10/I11," ")</f>
        <v>1</v>
      </c>
      <c r="K10" s="164">
        <f t="shared" ref="K10:K23" si="0">C10+E10+G10+I10</f>
        <v>79</v>
      </c>
      <c r="L10" s="463">
        <f>IF(K10&gt;=1,K10/K11," ")</f>
        <v>1</v>
      </c>
      <c r="M10" s="498"/>
      <c r="N10" s="499"/>
      <c r="O10" s="105"/>
      <c r="P10" s="497"/>
      <c r="Q10" s="105"/>
      <c r="R10" s="497"/>
      <c r="S10" s="105"/>
    </row>
    <row r="11" spans="1:34" ht="69.95" customHeight="1" thickBot="1" x14ac:dyDescent="0.25">
      <c r="A11" s="514"/>
      <c r="B11" s="213" t="str">
        <f>Recursos!B41</f>
        <v>Número de recursos presentados que deben ser resueltos en el periodo evaluado</v>
      </c>
      <c r="C11" s="166">
        <f>C13+C15+C17+C19+C21+C23</f>
        <v>32</v>
      </c>
      <c r="D11" s="464"/>
      <c r="E11" s="166">
        <f>E13+E15+E17+E19+E21+E23</f>
        <v>26</v>
      </c>
      <c r="F11" s="464"/>
      <c r="G11" s="166">
        <f>G13+G15+G17+G19+G21+G23</f>
        <v>12</v>
      </c>
      <c r="H11" s="464"/>
      <c r="I11" s="166">
        <f>I13+I15+I17+I19+I21+I23</f>
        <v>9</v>
      </c>
      <c r="J11" s="464"/>
      <c r="K11" s="166">
        <f t="shared" si="0"/>
        <v>79</v>
      </c>
      <c r="L11" s="464"/>
      <c r="M11" s="500"/>
      <c r="N11" s="501"/>
      <c r="O11" s="105"/>
      <c r="P11" s="497"/>
      <c r="Q11" s="105"/>
      <c r="R11" s="497"/>
      <c r="S11" s="105"/>
    </row>
    <row r="12" spans="1:34" ht="69.95" customHeight="1" x14ac:dyDescent="0.2">
      <c r="A12" s="511" t="s">
        <v>180</v>
      </c>
      <c r="B12" s="24" t="str">
        <f>+$B$10</f>
        <v xml:space="preserve">Número de Resoluciones que resuelven el recurso </v>
      </c>
      <c r="C12" s="146">
        <v>4</v>
      </c>
      <c r="D12" s="463">
        <f>IF(C12&gt;=1,C12/C13," ")</f>
        <v>1</v>
      </c>
      <c r="E12" s="146">
        <v>0</v>
      </c>
      <c r="F12" s="463" t="str">
        <f>IF(E12&gt;=1,E12/E13," ")</f>
        <v xml:space="preserve"> </v>
      </c>
      <c r="G12" s="146">
        <v>0</v>
      </c>
      <c r="H12" s="463" t="str">
        <f>IF(G12&gt;=1,G12/G13," ")</f>
        <v xml:space="preserve"> </v>
      </c>
      <c r="I12" s="146">
        <v>0</v>
      </c>
      <c r="J12" s="463" t="str">
        <f>IF(I12&gt;=1,I12/I13," ")</f>
        <v xml:space="preserve"> </v>
      </c>
      <c r="K12" s="164">
        <f t="shared" si="0"/>
        <v>4</v>
      </c>
      <c r="L12" s="463">
        <f>IF(K12&gt;=1,K12/K13," ")</f>
        <v>1</v>
      </c>
      <c r="M12" s="493" t="s">
        <v>275</v>
      </c>
      <c r="N12" s="494"/>
      <c r="O12" s="105"/>
      <c r="P12" s="27"/>
      <c r="Q12" s="105"/>
      <c r="R12" s="27"/>
      <c r="S12" s="105"/>
    </row>
    <row r="13" spans="1:34" ht="69.95" customHeight="1" thickBot="1" x14ac:dyDescent="0.25">
      <c r="A13" s="512"/>
      <c r="B13" s="25" t="str">
        <f>+$B$11</f>
        <v>Número de recursos presentados que deben ser resueltos en el periodo evaluado</v>
      </c>
      <c r="C13" s="147">
        <v>4</v>
      </c>
      <c r="D13" s="464"/>
      <c r="E13" s="147">
        <v>0</v>
      </c>
      <c r="F13" s="464"/>
      <c r="G13" s="171">
        <v>0</v>
      </c>
      <c r="H13" s="464"/>
      <c r="I13" s="171">
        <v>0</v>
      </c>
      <c r="J13" s="464"/>
      <c r="K13" s="166">
        <f t="shared" si="0"/>
        <v>4</v>
      </c>
      <c r="L13" s="464"/>
      <c r="M13" s="495"/>
      <c r="N13" s="496"/>
      <c r="O13" s="105"/>
      <c r="P13" s="27"/>
      <c r="Q13" s="105"/>
      <c r="R13" s="27"/>
      <c r="S13" s="105"/>
    </row>
    <row r="14" spans="1:34" ht="69.95" customHeight="1" x14ac:dyDescent="0.2">
      <c r="A14" s="461" t="s">
        <v>107</v>
      </c>
      <c r="B14" s="24" t="str">
        <f>+$B$10</f>
        <v xml:space="preserve">Número de Resoluciones que resuelven el recurso </v>
      </c>
      <c r="C14" s="146">
        <v>1</v>
      </c>
      <c r="D14" s="463">
        <f>IF(C14&gt;=1,C14/C15," ")</f>
        <v>1</v>
      </c>
      <c r="E14" s="146">
        <v>0</v>
      </c>
      <c r="F14" s="463" t="str">
        <f>IF(E14&gt;=1,E14/E15," ")</f>
        <v xml:space="preserve"> </v>
      </c>
      <c r="G14" s="146">
        <v>0</v>
      </c>
      <c r="H14" s="463" t="str">
        <f>IF(G14&gt;=1,G14/G15," ")</f>
        <v xml:space="preserve"> </v>
      </c>
      <c r="I14" s="146">
        <v>0</v>
      </c>
      <c r="J14" s="463" t="str">
        <f>IF(I14&gt;=1,I14/I15," ")</f>
        <v xml:space="preserve"> </v>
      </c>
      <c r="K14" s="164">
        <f t="shared" si="0"/>
        <v>1</v>
      </c>
      <c r="L14" s="463">
        <f>IF(K14&gt;=1,K14/K15," ")</f>
        <v>1</v>
      </c>
      <c r="M14" s="493" t="s">
        <v>285</v>
      </c>
      <c r="N14" s="494"/>
      <c r="O14" s="105"/>
      <c r="P14" s="27"/>
      <c r="Q14" s="105"/>
      <c r="R14" s="27"/>
      <c r="S14" s="105"/>
    </row>
    <row r="15" spans="1:34" ht="69.95" customHeight="1" thickBot="1" x14ac:dyDescent="0.25">
      <c r="A15" s="462"/>
      <c r="B15" s="25" t="str">
        <f>+$B$11</f>
        <v>Número de recursos presentados que deben ser resueltos en el periodo evaluado</v>
      </c>
      <c r="C15" s="147">
        <v>1</v>
      </c>
      <c r="D15" s="464"/>
      <c r="E15" s="147">
        <v>0</v>
      </c>
      <c r="F15" s="464"/>
      <c r="G15" s="214">
        <v>0</v>
      </c>
      <c r="H15" s="464"/>
      <c r="I15" s="171">
        <v>0</v>
      </c>
      <c r="J15" s="464"/>
      <c r="K15" s="166">
        <f t="shared" si="0"/>
        <v>1</v>
      </c>
      <c r="L15" s="464"/>
      <c r="M15" s="495"/>
      <c r="N15" s="496"/>
      <c r="O15" s="105"/>
      <c r="P15" s="27"/>
      <c r="Q15" s="105"/>
      <c r="R15" s="27"/>
      <c r="S15" s="105"/>
    </row>
    <row r="16" spans="1:34" s="21" customFormat="1" ht="69.95" customHeight="1" x14ac:dyDescent="0.2">
      <c r="A16" s="461" t="s">
        <v>114</v>
      </c>
      <c r="B16" s="24" t="str">
        <f>+$B$10</f>
        <v xml:space="preserve">Número de Resoluciones que resuelven el recurso </v>
      </c>
      <c r="C16" s="146">
        <v>5</v>
      </c>
      <c r="D16" s="463">
        <f>IF(C16&gt;=1,C16/C17," ")</f>
        <v>1</v>
      </c>
      <c r="E16" s="146">
        <v>12</v>
      </c>
      <c r="F16" s="463">
        <f>IF(E16&gt;=1,E16/E17," ")</f>
        <v>1</v>
      </c>
      <c r="G16" s="146">
        <v>5</v>
      </c>
      <c r="H16" s="463">
        <f>IF(G16&gt;=1,G16/G17," ")</f>
        <v>1</v>
      </c>
      <c r="I16" s="146">
        <v>3</v>
      </c>
      <c r="J16" s="463">
        <f>IF(I16&gt;=1,I16/I17," ")</f>
        <v>1</v>
      </c>
      <c r="K16" s="164">
        <f t="shared" si="0"/>
        <v>25</v>
      </c>
      <c r="L16" s="463">
        <f>IF(K16&gt;=1,K16/K17," ")</f>
        <v>1</v>
      </c>
      <c r="M16" s="493" t="s">
        <v>290</v>
      </c>
      <c r="N16" s="494"/>
    </row>
    <row r="17" spans="1:18" s="21" customFormat="1" ht="69.95" customHeight="1" thickBot="1" x14ac:dyDescent="0.25">
      <c r="A17" s="462"/>
      <c r="B17" s="25" t="str">
        <f>+$B$11</f>
        <v>Número de recursos presentados que deben ser resueltos en el periodo evaluado</v>
      </c>
      <c r="C17" s="147">
        <v>5</v>
      </c>
      <c r="D17" s="464"/>
      <c r="E17" s="147">
        <v>12</v>
      </c>
      <c r="F17" s="464"/>
      <c r="G17" s="171">
        <v>5</v>
      </c>
      <c r="H17" s="464"/>
      <c r="I17" s="171">
        <v>3</v>
      </c>
      <c r="J17" s="464"/>
      <c r="K17" s="166">
        <f t="shared" si="0"/>
        <v>25</v>
      </c>
      <c r="L17" s="464"/>
      <c r="M17" s="495"/>
      <c r="N17" s="496"/>
    </row>
    <row r="18" spans="1:18" s="21" customFormat="1" ht="69.95" customHeight="1" x14ac:dyDescent="0.2">
      <c r="A18" s="461" t="s">
        <v>106</v>
      </c>
      <c r="B18" s="24" t="str">
        <f>+$B$10</f>
        <v xml:space="preserve">Número de Resoluciones que resuelven el recurso </v>
      </c>
      <c r="C18" s="146">
        <v>21</v>
      </c>
      <c r="D18" s="463">
        <f>IF(C18&gt;=1,C18/C19," ")</f>
        <v>1</v>
      </c>
      <c r="E18" s="146">
        <v>14</v>
      </c>
      <c r="F18" s="463">
        <f>IF(E18&gt;=1,E18/E19," ")</f>
        <v>1</v>
      </c>
      <c r="G18" s="146">
        <v>5</v>
      </c>
      <c r="H18" s="463">
        <f>IF(G18&gt;=1,G18/G19," ")</f>
        <v>1</v>
      </c>
      <c r="I18" s="146">
        <v>5</v>
      </c>
      <c r="J18" s="463">
        <f>IF(I18&gt;=1,I18/I19," ")</f>
        <v>1</v>
      </c>
      <c r="K18" s="164">
        <f t="shared" si="0"/>
        <v>45</v>
      </c>
      <c r="L18" s="463">
        <f>IF(K18&gt;=1,K18/K19," ")</f>
        <v>1</v>
      </c>
      <c r="M18" s="493" t="s">
        <v>279</v>
      </c>
      <c r="N18" s="494"/>
    </row>
    <row r="19" spans="1:18" s="21" customFormat="1" ht="69.95" customHeight="1" thickBot="1" x14ac:dyDescent="0.25">
      <c r="A19" s="462"/>
      <c r="B19" s="25" t="str">
        <f>+$B$11</f>
        <v>Número de recursos presentados que deben ser resueltos en el periodo evaluado</v>
      </c>
      <c r="C19" s="147">
        <v>21</v>
      </c>
      <c r="D19" s="464"/>
      <c r="E19" s="147">
        <v>14</v>
      </c>
      <c r="F19" s="464"/>
      <c r="G19" s="171">
        <v>5</v>
      </c>
      <c r="H19" s="464"/>
      <c r="I19" s="171">
        <v>5</v>
      </c>
      <c r="J19" s="464"/>
      <c r="K19" s="166">
        <f t="shared" si="0"/>
        <v>45</v>
      </c>
      <c r="L19" s="464"/>
      <c r="M19" s="495"/>
      <c r="N19" s="496"/>
    </row>
    <row r="20" spans="1:18" s="21" customFormat="1" ht="69.95" customHeight="1" x14ac:dyDescent="0.2">
      <c r="A20" s="461" t="s">
        <v>138</v>
      </c>
      <c r="B20" s="24" t="str">
        <f>+$B$10</f>
        <v xml:space="preserve">Número de Resoluciones que resuelven el recurso </v>
      </c>
      <c r="C20" s="146">
        <v>1</v>
      </c>
      <c r="D20" s="463">
        <f>IF(C20&gt;=1,C20/C21," ")</f>
        <v>1</v>
      </c>
      <c r="E20" s="146">
        <v>0</v>
      </c>
      <c r="F20" s="463" t="str">
        <f>IF(E20&gt;=1,E20/E21," ")</f>
        <v xml:space="preserve"> </v>
      </c>
      <c r="G20" s="146">
        <v>0</v>
      </c>
      <c r="H20" s="463" t="str">
        <f>IF(G20&gt;=1,G20/G21," ")</f>
        <v xml:space="preserve"> </v>
      </c>
      <c r="I20" s="146">
        <v>1</v>
      </c>
      <c r="J20" s="463">
        <f>IF(I20&gt;=1,I20/I21," ")</f>
        <v>1</v>
      </c>
      <c r="K20" s="164">
        <v>1</v>
      </c>
      <c r="L20" s="463">
        <f>IF(K20&gt;=1,K20/K21," ")</f>
        <v>1</v>
      </c>
      <c r="M20" s="493" t="s">
        <v>266</v>
      </c>
      <c r="N20" s="494"/>
    </row>
    <row r="21" spans="1:18" s="21" customFormat="1" ht="69.95" customHeight="1" thickBot="1" x14ac:dyDescent="0.25">
      <c r="A21" s="462"/>
      <c r="B21" s="25" t="str">
        <f>+$B$11</f>
        <v>Número de recursos presentados que deben ser resueltos en el periodo evaluado</v>
      </c>
      <c r="C21" s="147">
        <v>1</v>
      </c>
      <c r="D21" s="464"/>
      <c r="E21" s="147">
        <v>0</v>
      </c>
      <c r="F21" s="464"/>
      <c r="G21" s="171">
        <v>0</v>
      </c>
      <c r="H21" s="464"/>
      <c r="I21" s="171">
        <v>1</v>
      </c>
      <c r="J21" s="464"/>
      <c r="K21" s="166">
        <v>1</v>
      </c>
      <c r="L21" s="464"/>
      <c r="M21" s="495"/>
      <c r="N21" s="496"/>
    </row>
    <row r="22" spans="1:18" s="21" customFormat="1" ht="69.95" customHeight="1" x14ac:dyDescent="0.2">
      <c r="A22" s="410" t="s">
        <v>211</v>
      </c>
      <c r="B22" s="24" t="str">
        <f>+$B$10</f>
        <v xml:space="preserve">Número de Resoluciones que resuelven el recurso </v>
      </c>
      <c r="C22" s="146">
        <v>0</v>
      </c>
      <c r="D22" s="463" t="str">
        <f>IF(C22&gt;=1,C22/C23," ")</f>
        <v xml:space="preserve"> </v>
      </c>
      <c r="E22" s="146">
        <v>0</v>
      </c>
      <c r="F22" s="463" t="str">
        <f>IF(E22&gt;=1,E22/E23," ")</f>
        <v xml:space="preserve"> </v>
      </c>
      <c r="G22" s="146">
        <v>2</v>
      </c>
      <c r="H22" s="463">
        <f>IF(G22&gt;=1,G22/G23," ")</f>
        <v>1</v>
      </c>
      <c r="I22" s="146">
        <v>0</v>
      </c>
      <c r="J22" s="463" t="str">
        <f>IF(I22&gt;=1,I22/I23," ")</f>
        <v xml:space="preserve"> </v>
      </c>
      <c r="K22" s="164">
        <f t="shared" si="0"/>
        <v>2</v>
      </c>
      <c r="L22" s="463">
        <f>IF(K22&gt;=1,K22/K23," ")</f>
        <v>1</v>
      </c>
      <c r="M22" s="493" t="s">
        <v>262</v>
      </c>
      <c r="N22" s="494"/>
    </row>
    <row r="23" spans="1:18" s="21" customFormat="1" ht="69.95" customHeight="1" thickBot="1" x14ac:dyDescent="0.25">
      <c r="A23" s="462"/>
      <c r="B23" s="25" t="str">
        <f>+$B$11</f>
        <v>Número de recursos presentados que deben ser resueltos en el periodo evaluado</v>
      </c>
      <c r="C23" s="147">
        <v>0</v>
      </c>
      <c r="D23" s="464"/>
      <c r="E23" s="147">
        <v>0</v>
      </c>
      <c r="F23" s="464"/>
      <c r="G23" s="171">
        <v>2</v>
      </c>
      <c r="H23" s="464"/>
      <c r="I23" s="171">
        <v>0</v>
      </c>
      <c r="J23" s="464"/>
      <c r="K23" s="166">
        <f t="shared" si="0"/>
        <v>2</v>
      </c>
      <c r="L23" s="464"/>
      <c r="M23" s="495"/>
      <c r="N23" s="496"/>
    </row>
    <row r="24" spans="1:18" x14ac:dyDescent="0.2">
      <c r="C24" s="11"/>
      <c r="D24" s="11"/>
      <c r="E24" s="11"/>
      <c r="F24" s="11"/>
      <c r="G24" s="11"/>
      <c r="H24" s="11"/>
      <c r="I24" s="11"/>
      <c r="J24" s="11"/>
      <c r="K24" s="11"/>
      <c r="L24" s="11"/>
      <c r="M24" s="11"/>
      <c r="N24" s="11"/>
      <c r="O24" s="11"/>
      <c r="P24" s="11"/>
      <c r="R24" s="4">
        <v>325</v>
      </c>
    </row>
    <row r="25" spans="1:18" x14ac:dyDescent="0.2">
      <c r="C25" s="11"/>
      <c r="D25" s="11"/>
      <c r="E25" s="11"/>
      <c r="F25" s="11"/>
      <c r="G25" s="11"/>
      <c r="H25" s="11"/>
      <c r="I25" s="11"/>
      <c r="J25" s="11"/>
      <c r="K25" s="11"/>
      <c r="L25" s="11"/>
      <c r="M25" s="11"/>
      <c r="N25" s="11"/>
      <c r="O25" s="11"/>
      <c r="P25" s="11"/>
    </row>
    <row r="26" spans="1:18" x14ac:dyDescent="0.2">
      <c r="C26" s="11"/>
      <c r="D26" s="11"/>
      <c r="E26" s="11"/>
      <c r="F26" s="11"/>
      <c r="G26" s="11"/>
      <c r="H26" s="11"/>
      <c r="I26" s="11"/>
      <c r="J26" s="11"/>
      <c r="K26" s="11"/>
      <c r="L26" s="11"/>
      <c r="M26" s="11"/>
      <c r="N26" s="11"/>
      <c r="O26" s="11"/>
      <c r="P26" s="11"/>
    </row>
    <row r="27" spans="1:18" x14ac:dyDescent="0.2">
      <c r="C27" s="11"/>
      <c r="D27" s="11"/>
      <c r="E27" s="11"/>
      <c r="F27" s="11"/>
      <c r="G27" s="11"/>
      <c r="H27" s="11"/>
      <c r="I27" s="11"/>
      <c r="J27" s="11"/>
      <c r="K27" s="11"/>
      <c r="L27" s="11"/>
      <c r="M27" s="11"/>
      <c r="N27" s="11"/>
      <c r="O27" s="11"/>
      <c r="P27" s="11"/>
    </row>
    <row r="28" spans="1:18" x14ac:dyDescent="0.2">
      <c r="C28" s="11"/>
      <c r="D28" s="11"/>
      <c r="E28" s="11"/>
      <c r="F28" s="11"/>
      <c r="G28" s="11"/>
      <c r="H28" s="11"/>
      <c r="I28" s="11"/>
      <c r="J28" s="11"/>
      <c r="K28" s="11"/>
      <c r="L28" s="11"/>
      <c r="M28" s="11"/>
      <c r="N28" s="11"/>
      <c r="O28" s="11"/>
      <c r="P28" s="11"/>
    </row>
    <row r="29" spans="1:18" x14ac:dyDescent="0.2">
      <c r="C29" s="11"/>
      <c r="D29" s="11"/>
      <c r="E29" s="11"/>
      <c r="F29" s="11"/>
      <c r="G29" s="11"/>
      <c r="H29" s="11"/>
      <c r="I29" s="11"/>
      <c r="J29" s="11"/>
      <c r="K29" s="11"/>
      <c r="L29" s="11"/>
      <c r="M29" s="11"/>
      <c r="N29" s="11"/>
      <c r="O29" s="11"/>
      <c r="P29" s="11"/>
    </row>
    <row r="30" spans="1:18" x14ac:dyDescent="0.2">
      <c r="C30" s="11"/>
      <c r="D30" s="11"/>
      <c r="E30" s="11"/>
      <c r="F30" s="11"/>
      <c r="G30" s="11"/>
      <c r="H30" s="11"/>
      <c r="I30" s="11"/>
      <c r="J30" s="11"/>
      <c r="K30" s="11"/>
      <c r="L30" s="11"/>
      <c r="M30" s="11"/>
      <c r="N30" s="11"/>
      <c r="O30" s="11"/>
      <c r="P30" s="11"/>
    </row>
    <row r="31" spans="1:18" x14ac:dyDescent="0.2">
      <c r="C31" s="11"/>
      <c r="D31" s="11"/>
      <c r="E31" s="11"/>
      <c r="F31" s="11"/>
      <c r="G31" s="11"/>
      <c r="H31" s="11"/>
      <c r="I31" s="11"/>
      <c r="J31" s="11"/>
      <c r="K31" s="11"/>
      <c r="L31" s="11"/>
      <c r="M31" s="11"/>
      <c r="N31" s="11"/>
      <c r="O31" s="11"/>
      <c r="P31" s="11"/>
    </row>
    <row r="32" spans="1:18" x14ac:dyDescent="0.2">
      <c r="C32" s="11"/>
      <c r="D32" s="11"/>
      <c r="E32" s="11"/>
      <c r="F32" s="11"/>
      <c r="G32" s="11"/>
      <c r="H32" s="11"/>
      <c r="I32" s="11"/>
      <c r="J32" s="11"/>
      <c r="K32" s="11"/>
      <c r="L32" s="11"/>
      <c r="M32" s="11"/>
      <c r="N32" s="11"/>
      <c r="O32" s="11"/>
      <c r="P32" s="11"/>
    </row>
    <row r="33" spans="3:16" x14ac:dyDescent="0.2">
      <c r="C33" s="11"/>
      <c r="D33" s="11"/>
      <c r="E33" s="11"/>
      <c r="F33" s="11"/>
      <c r="G33" s="11"/>
      <c r="H33" s="11"/>
      <c r="I33" s="11"/>
      <c r="J33" s="11"/>
      <c r="K33" s="11"/>
      <c r="L33" s="11"/>
      <c r="M33" s="11"/>
      <c r="N33" s="11"/>
      <c r="O33" s="11"/>
      <c r="P33" s="11"/>
    </row>
    <row r="34" spans="3:16" x14ac:dyDescent="0.2">
      <c r="C34" s="11"/>
      <c r="D34" s="11"/>
      <c r="E34" s="11"/>
      <c r="F34" s="11"/>
      <c r="G34" s="11"/>
      <c r="H34" s="11"/>
      <c r="I34" s="11"/>
      <c r="J34" s="11"/>
      <c r="K34" s="11"/>
      <c r="L34" s="11"/>
      <c r="M34" s="11"/>
      <c r="N34" s="11"/>
      <c r="O34" s="11"/>
      <c r="P34" s="11"/>
    </row>
    <row r="35" spans="3:16" x14ac:dyDescent="0.2">
      <c r="C35" s="11"/>
      <c r="D35" s="11"/>
      <c r="E35" s="11"/>
      <c r="F35" s="11"/>
      <c r="G35" s="11"/>
      <c r="H35" s="11"/>
      <c r="I35" s="11"/>
      <c r="J35" s="11"/>
      <c r="K35" s="11"/>
      <c r="L35" s="11"/>
      <c r="M35" s="11"/>
      <c r="N35" s="11"/>
      <c r="O35" s="11"/>
      <c r="P35" s="11"/>
    </row>
    <row r="36" spans="3:16" x14ac:dyDescent="0.2">
      <c r="C36" s="11"/>
      <c r="D36" s="11"/>
      <c r="E36" s="11"/>
      <c r="F36" s="11"/>
      <c r="G36" s="11"/>
      <c r="H36" s="11"/>
      <c r="I36" s="11"/>
      <c r="J36" s="11"/>
      <c r="K36" s="11"/>
      <c r="L36" s="11"/>
      <c r="M36" s="11"/>
      <c r="N36" s="11"/>
      <c r="O36" s="11"/>
      <c r="P36" s="11"/>
    </row>
    <row r="37" spans="3:16" x14ac:dyDescent="0.2">
      <c r="C37" s="11"/>
      <c r="D37" s="11"/>
      <c r="E37" s="11"/>
      <c r="F37" s="11"/>
      <c r="G37" s="11"/>
      <c r="H37" s="11"/>
      <c r="I37" s="11"/>
      <c r="J37" s="11"/>
      <c r="K37" s="11"/>
      <c r="L37" s="11"/>
      <c r="M37" s="11"/>
      <c r="N37" s="11"/>
      <c r="O37" s="11"/>
      <c r="P37" s="11"/>
    </row>
    <row r="38" spans="3:16" x14ac:dyDescent="0.2">
      <c r="C38" s="11"/>
      <c r="D38" s="11"/>
      <c r="E38" s="11"/>
      <c r="F38" s="11"/>
      <c r="G38" s="11"/>
      <c r="H38" s="11"/>
      <c r="I38" s="11"/>
      <c r="J38" s="11"/>
      <c r="K38" s="11"/>
      <c r="L38" s="11"/>
      <c r="M38" s="11"/>
      <c r="N38" s="11"/>
      <c r="O38" s="11"/>
      <c r="P38" s="11"/>
    </row>
    <row r="39" spans="3:16" x14ac:dyDescent="0.2">
      <c r="C39" s="11"/>
      <c r="D39" s="11"/>
      <c r="E39" s="11"/>
      <c r="F39" s="11"/>
      <c r="G39" s="11"/>
      <c r="H39" s="11"/>
      <c r="I39" s="11"/>
      <c r="J39" s="11"/>
      <c r="K39" s="11"/>
      <c r="L39" s="11"/>
      <c r="M39" s="11"/>
      <c r="N39" s="11"/>
      <c r="O39" s="11"/>
      <c r="P39" s="11"/>
    </row>
    <row r="40" spans="3:16" x14ac:dyDescent="0.2">
      <c r="C40" s="11"/>
      <c r="D40" s="11"/>
      <c r="E40" s="11"/>
      <c r="F40" s="11"/>
      <c r="G40" s="11"/>
      <c r="H40" s="11"/>
      <c r="I40" s="11"/>
      <c r="J40" s="11"/>
      <c r="K40" s="11"/>
      <c r="L40" s="11"/>
      <c r="M40" s="11"/>
      <c r="N40" s="11"/>
      <c r="O40" s="11"/>
      <c r="P40" s="11"/>
    </row>
    <row r="41" spans="3:16" x14ac:dyDescent="0.2">
      <c r="C41" s="11"/>
      <c r="D41" s="11"/>
      <c r="E41" s="11"/>
      <c r="F41" s="11"/>
      <c r="G41" s="11"/>
      <c r="H41" s="11"/>
      <c r="I41" s="11"/>
      <c r="J41" s="11"/>
      <c r="K41" s="11"/>
      <c r="L41" s="11"/>
      <c r="M41" s="11"/>
      <c r="N41" s="11"/>
      <c r="O41" s="11"/>
      <c r="P41" s="11"/>
    </row>
    <row r="42" spans="3:16" x14ac:dyDescent="0.2">
      <c r="C42" s="11"/>
      <c r="D42" s="11"/>
      <c r="E42" s="11"/>
      <c r="F42" s="11"/>
      <c r="G42" s="11"/>
      <c r="H42" s="11"/>
      <c r="I42" s="11"/>
      <c r="J42" s="11"/>
      <c r="K42" s="11"/>
      <c r="L42" s="11"/>
      <c r="M42" s="11"/>
      <c r="N42" s="11"/>
      <c r="O42" s="11"/>
      <c r="P42" s="11"/>
    </row>
    <row r="43" spans="3:16" x14ac:dyDescent="0.2">
      <c r="C43" s="11"/>
      <c r="D43" s="11"/>
      <c r="E43" s="11"/>
      <c r="F43" s="11"/>
      <c r="G43" s="11"/>
      <c r="H43" s="11"/>
      <c r="I43" s="11"/>
      <c r="J43" s="11"/>
      <c r="K43" s="11"/>
      <c r="L43" s="11"/>
      <c r="M43" s="11"/>
      <c r="N43" s="11"/>
      <c r="O43" s="11"/>
      <c r="P43" s="11"/>
    </row>
    <row r="44" spans="3:16" x14ac:dyDescent="0.2">
      <c r="C44" s="11"/>
      <c r="D44" s="11"/>
      <c r="E44" s="11"/>
      <c r="F44" s="11"/>
      <c r="G44" s="11"/>
      <c r="H44" s="11"/>
      <c r="I44" s="11"/>
      <c r="J44" s="11"/>
      <c r="K44" s="11"/>
      <c r="L44" s="11"/>
      <c r="M44" s="11"/>
      <c r="N44" s="11"/>
      <c r="O44" s="11"/>
      <c r="P44" s="11"/>
    </row>
    <row r="45" spans="3:16" x14ac:dyDescent="0.2">
      <c r="C45" s="11"/>
      <c r="D45" s="11"/>
      <c r="E45" s="11"/>
      <c r="F45" s="11"/>
      <c r="G45" s="11"/>
      <c r="H45" s="11"/>
      <c r="I45" s="11"/>
      <c r="J45" s="11"/>
      <c r="K45" s="11"/>
      <c r="L45" s="11"/>
      <c r="M45" s="11"/>
      <c r="N45" s="11"/>
      <c r="O45" s="11"/>
      <c r="P45" s="11"/>
    </row>
    <row r="46" spans="3:16" x14ac:dyDescent="0.2">
      <c r="C46" s="11"/>
      <c r="D46" s="11"/>
      <c r="E46" s="11"/>
      <c r="F46" s="11"/>
      <c r="G46" s="11"/>
      <c r="H46" s="11"/>
      <c r="I46" s="11"/>
      <c r="J46" s="11"/>
      <c r="K46" s="11"/>
      <c r="L46" s="11"/>
      <c r="M46" s="11"/>
      <c r="N46" s="11"/>
      <c r="O46" s="11"/>
      <c r="P46" s="11"/>
    </row>
    <row r="47" spans="3:16" x14ac:dyDescent="0.2">
      <c r="C47" s="11"/>
      <c r="D47" s="11"/>
      <c r="E47" s="11"/>
      <c r="F47" s="11"/>
      <c r="G47" s="11"/>
      <c r="H47" s="11"/>
      <c r="I47" s="11"/>
      <c r="J47" s="11"/>
      <c r="K47" s="11"/>
      <c r="L47" s="11"/>
      <c r="M47" s="11"/>
      <c r="N47" s="11"/>
      <c r="O47" s="11"/>
      <c r="P47" s="11"/>
    </row>
    <row r="48" spans="3:16" x14ac:dyDescent="0.2">
      <c r="C48" s="11"/>
      <c r="D48" s="11"/>
      <c r="E48" s="11"/>
      <c r="F48" s="11"/>
      <c r="G48" s="11"/>
      <c r="H48" s="11"/>
      <c r="I48" s="11"/>
      <c r="J48" s="11"/>
      <c r="K48" s="11"/>
      <c r="L48" s="11"/>
      <c r="M48" s="11"/>
      <c r="N48" s="11"/>
      <c r="O48" s="11"/>
      <c r="P48" s="11"/>
    </row>
    <row r="49" spans="3:16" x14ac:dyDescent="0.2">
      <c r="C49" s="11"/>
      <c r="D49" s="11"/>
      <c r="E49" s="11"/>
      <c r="F49" s="11"/>
      <c r="G49" s="11"/>
      <c r="H49" s="11"/>
      <c r="I49" s="11"/>
      <c r="J49" s="11"/>
      <c r="K49" s="11"/>
      <c r="L49" s="11"/>
      <c r="M49" s="11"/>
      <c r="N49" s="11"/>
      <c r="O49" s="11"/>
      <c r="P49" s="11"/>
    </row>
    <row r="50" spans="3:16" x14ac:dyDescent="0.2">
      <c r="C50" s="11"/>
      <c r="D50" s="11"/>
      <c r="E50" s="11"/>
      <c r="F50" s="11"/>
      <c r="G50" s="11"/>
      <c r="H50" s="11"/>
      <c r="I50" s="11"/>
      <c r="J50" s="11"/>
      <c r="K50" s="11"/>
      <c r="L50" s="11"/>
      <c r="M50" s="11"/>
      <c r="N50" s="11"/>
      <c r="O50" s="11"/>
      <c r="P50" s="11"/>
    </row>
    <row r="51" spans="3:16" x14ac:dyDescent="0.2">
      <c r="C51" s="11"/>
      <c r="D51" s="11"/>
      <c r="E51" s="11"/>
      <c r="F51" s="11"/>
      <c r="G51" s="11"/>
      <c r="H51" s="11"/>
      <c r="I51" s="11"/>
      <c r="J51" s="11"/>
      <c r="K51" s="11"/>
      <c r="L51" s="11"/>
      <c r="M51" s="11"/>
      <c r="N51" s="11"/>
      <c r="O51" s="11"/>
      <c r="P51" s="11"/>
    </row>
    <row r="52" spans="3:16" x14ac:dyDescent="0.2">
      <c r="C52" s="11"/>
      <c r="D52" s="11"/>
      <c r="E52" s="11"/>
      <c r="F52" s="11"/>
      <c r="G52" s="11"/>
      <c r="H52" s="11"/>
      <c r="I52" s="11"/>
      <c r="J52" s="11"/>
      <c r="K52" s="11"/>
      <c r="L52" s="11"/>
      <c r="M52" s="11"/>
      <c r="N52" s="11"/>
      <c r="O52" s="11"/>
      <c r="P52" s="11"/>
    </row>
    <row r="53" spans="3:16" x14ac:dyDescent="0.2">
      <c r="C53" s="11"/>
      <c r="D53" s="11"/>
      <c r="E53" s="11"/>
      <c r="F53" s="11"/>
      <c r="G53" s="11"/>
      <c r="H53" s="11"/>
      <c r="I53" s="11"/>
      <c r="J53" s="11"/>
      <c r="K53" s="11"/>
      <c r="L53" s="11"/>
      <c r="M53" s="11"/>
      <c r="N53" s="11"/>
      <c r="O53" s="11"/>
      <c r="P53" s="11"/>
    </row>
    <row r="54" spans="3:16" x14ac:dyDescent="0.2">
      <c r="C54" s="11"/>
      <c r="D54" s="11"/>
      <c r="E54" s="11"/>
      <c r="F54" s="11"/>
      <c r="G54" s="11"/>
      <c r="H54" s="11"/>
      <c r="I54" s="11"/>
      <c r="J54" s="11"/>
      <c r="K54" s="11"/>
      <c r="L54" s="11"/>
      <c r="M54" s="11"/>
      <c r="N54" s="11"/>
      <c r="O54" s="11"/>
      <c r="P54" s="11"/>
    </row>
    <row r="55" spans="3:16" x14ac:dyDescent="0.2">
      <c r="C55" s="11"/>
      <c r="D55" s="11"/>
      <c r="E55" s="11"/>
      <c r="F55" s="11"/>
      <c r="G55" s="11"/>
      <c r="H55" s="11"/>
      <c r="I55" s="11"/>
      <c r="J55" s="11"/>
      <c r="K55" s="11"/>
      <c r="L55" s="11"/>
      <c r="M55" s="11"/>
      <c r="N55" s="11"/>
      <c r="O55" s="11"/>
      <c r="P55" s="11"/>
    </row>
    <row r="56" spans="3:16" x14ac:dyDescent="0.2">
      <c r="C56" s="11"/>
      <c r="D56" s="11"/>
      <c r="E56" s="11"/>
      <c r="F56" s="11"/>
      <c r="G56" s="11"/>
      <c r="H56" s="11"/>
      <c r="I56" s="11"/>
      <c r="J56" s="11"/>
      <c r="K56" s="11"/>
      <c r="L56" s="11"/>
      <c r="M56" s="11"/>
      <c r="N56" s="11"/>
      <c r="O56" s="11"/>
      <c r="P56" s="11"/>
    </row>
    <row r="57" spans="3:16" x14ac:dyDescent="0.2">
      <c r="C57" s="11"/>
      <c r="D57" s="11"/>
      <c r="E57" s="11"/>
      <c r="F57" s="11"/>
      <c r="G57" s="11"/>
      <c r="H57" s="11"/>
      <c r="I57" s="11"/>
      <c r="J57" s="11"/>
      <c r="K57" s="11"/>
      <c r="L57" s="11"/>
      <c r="M57" s="11"/>
      <c r="N57" s="11"/>
      <c r="O57" s="11"/>
      <c r="P57" s="11"/>
    </row>
    <row r="58" spans="3:16" x14ac:dyDescent="0.2">
      <c r="C58" s="11"/>
      <c r="D58" s="11"/>
      <c r="E58" s="11"/>
      <c r="F58" s="11"/>
      <c r="G58" s="11"/>
      <c r="H58" s="11"/>
      <c r="I58" s="11"/>
      <c r="J58" s="11"/>
      <c r="K58" s="11"/>
      <c r="L58" s="11"/>
      <c r="M58" s="11"/>
      <c r="N58" s="11"/>
      <c r="O58" s="11"/>
      <c r="P58" s="11"/>
    </row>
    <row r="68" spans="2:19" x14ac:dyDescent="0.2">
      <c r="B68" s="12"/>
      <c r="C68" s="13"/>
      <c r="D68" s="13"/>
      <c r="E68" s="13"/>
      <c r="F68" s="13"/>
      <c r="G68" s="13"/>
      <c r="H68" s="13"/>
      <c r="I68" s="13"/>
      <c r="J68" s="13"/>
      <c r="K68" s="13"/>
      <c r="L68" s="13"/>
      <c r="M68" s="13"/>
      <c r="N68" s="13"/>
      <c r="O68" s="13"/>
      <c r="P68" s="13"/>
      <c r="Q68" s="13"/>
      <c r="R68" s="13"/>
      <c r="S68" s="13"/>
    </row>
    <row r="69" spans="2:19" x14ac:dyDescent="0.2">
      <c r="B69" s="14"/>
      <c r="C69" s="13"/>
      <c r="D69" s="13"/>
      <c r="E69" s="13"/>
      <c r="F69" s="13"/>
      <c r="G69" s="13"/>
      <c r="H69" s="13"/>
      <c r="I69" s="13"/>
      <c r="J69" s="13"/>
      <c r="K69" s="13"/>
      <c r="L69" s="13"/>
      <c r="M69" s="13"/>
      <c r="N69" s="13"/>
      <c r="O69" s="13"/>
      <c r="P69" s="13"/>
      <c r="Q69" s="13"/>
      <c r="R69" s="13"/>
      <c r="S69" s="13"/>
    </row>
  </sheetData>
  <sheetProtection formatCells="0" formatColumns="0" formatRows="0" insertColumns="0" insertRows="0"/>
  <mergeCells count="65">
    <mergeCell ref="A22:A23"/>
    <mergeCell ref="A20:A21"/>
    <mergeCell ref="A16:A17"/>
    <mergeCell ref="D16:D17"/>
    <mergeCell ref="F16:F17"/>
    <mergeCell ref="A18:A19"/>
    <mergeCell ref="D18:D19"/>
    <mergeCell ref="F18:F19"/>
    <mergeCell ref="J22:J23"/>
    <mergeCell ref="H14:H15"/>
    <mergeCell ref="H12:H13"/>
    <mergeCell ref="D22:D23"/>
    <mergeCell ref="F22:F23"/>
    <mergeCell ref="N2:O2"/>
    <mergeCell ref="B3:M3"/>
    <mergeCell ref="N3:O3"/>
    <mergeCell ref="M22:N23"/>
    <mergeCell ref="J10:J11"/>
    <mergeCell ref="H22:H23"/>
    <mergeCell ref="M14:N15"/>
    <mergeCell ref="L14:L15"/>
    <mergeCell ref="L22:L23"/>
    <mergeCell ref="L10:L11"/>
    <mergeCell ref="M18:N19"/>
    <mergeCell ref="J14:J15"/>
    <mergeCell ref="H10:H11"/>
    <mergeCell ref="H18:H19"/>
    <mergeCell ref="J18:J19"/>
    <mergeCell ref="L18:L19"/>
    <mergeCell ref="A14:A15"/>
    <mergeCell ref="M8:N9"/>
    <mergeCell ref="A12:A13"/>
    <mergeCell ref="B4:M4"/>
    <mergeCell ref="A10:A11"/>
    <mergeCell ref="N4:O4"/>
    <mergeCell ref="F10:F11"/>
    <mergeCell ref="D10:D11"/>
    <mergeCell ref="A1:A4"/>
    <mergeCell ref="A8:A9"/>
    <mergeCell ref="B8:B9"/>
    <mergeCell ref="B6:N6"/>
    <mergeCell ref="C8:L8"/>
    <mergeCell ref="B1:M1"/>
    <mergeCell ref="N1:O1"/>
    <mergeCell ref="B2:M2"/>
    <mergeCell ref="R10:R11"/>
    <mergeCell ref="H16:H17"/>
    <mergeCell ref="J16:J17"/>
    <mergeCell ref="P10:P11"/>
    <mergeCell ref="M16:N17"/>
    <mergeCell ref="M10:N11"/>
    <mergeCell ref="L16:L17"/>
    <mergeCell ref="M12:N13"/>
    <mergeCell ref="J12:J13"/>
    <mergeCell ref="L12:L13"/>
    <mergeCell ref="M20:N21"/>
    <mergeCell ref="L20:L21"/>
    <mergeCell ref="D14:D15"/>
    <mergeCell ref="F14:F15"/>
    <mergeCell ref="D12:D13"/>
    <mergeCell ref="F12:F13"/>
    <mergeCell ref="D20:D21"/>
    <mergeCell ref="F20:F21"/>
    <mergeCell ref="H20:H21"/>
    <mergeCell ref="J20:J21"/>
  </mergeCells>
  <pageMargins left="0.75" right="0.75" top="1" bottom="1" header="0" footer="0"/>
  <pageSetup paperSize="119" scale="66" orientation="portrait" r:id="rId1"/>
  <headerFooter alignWithMargins="0"/>
  <colBreaks count="1" manualBreakCount="1">
    <brk id="8" max="1048575" man="1"/>
  </col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AE173"/>
  <sheetViews>
    <sheetView topLeftCell="A64" zoomScale="85" zoomScaleNormal="85" workbookViewId="0">
      <selection activeCell="C72" sqref="C72:P72"/>
    </sheetView>
  </sheetViews>
  <sheetFormatPr baseColWidth="10" defaultColWidth="9.140625" defaultRowHeight="12.75" x14ac:dyDescent="0.2"/>
  <cols>
    <col min="1" max="1" width="0.85546875" style="48" customWidth="1"/>
    <col min="2" max="2" width="32" style="48" customWidth="1"/>
    <col min="3" max="3" width="16.85546875" style="48" customWidth="1"/>
    <col min="4" max="4" width="5" style="48" bestFit="1" customWidth="1"/>
    <col min="5" max="5" width="4.7109375" style="48" bestFit="1" customWidth="1"/>
    <col min="6" max="6" width="9.42578125" style="48" bestFit="1" customWidth="1"/>
    <col min="7" max="7" width="5.42578125" style="48" bestFit="1" customWidth="1"/>
    <col min="8" max="8" width="5.140625" style="48" bestFit="1" customWidth="1"/>
    <col min="9" max="9" width="9.42578125" style="48" bestFit="1" customWidth="1"/>
    <col min="10" max="10" width="4.140625" style="48" bestFit="1" customWidth="1"/>
    <col min="11" max="11" width="6.42578125" style="48" bestFit="1" customWidth="1"/>
    <col min="12" max="12" width="9.42578125" style="48" bestFit="1" customWidth="1"/>
    <col min="13" max="13" width="8.42578125" style="48" customWidth="1"/>
    <col min="14" max="14" width="6.42578125" style="48" customWidth="1"/>
    <col min="15" max="15" width="12" style="48" customWidth="1"/>
    <col min="16" max="16" width="14.42578125" style="48" customWidth="1"/>
    <col min="17" max="18" width="11.7109375" style="48" customWidth="1"/>
    <col min="19" max="19" width="11.42578125" style="48" hidden="1" customWidth="1"/>
    <col min="20" max="16384" width="9.140625" style="48"/>
  </cols>
  <sheetData>
    <row r="1" spans="1:19" ht="4.5" customHeight="1" thickBot="1" x14ac:dyDescent="0.25"/>
    <row r="2" spans="1:19" ht="16.5" customHeight="1" x14ac:dyDescent="0.2">
      <c r="B2" s="253"/>
      <c r="C2" s="256" t="s">
        <v>58</v>
      </c>
      <c r="D2" s="257"/>
      <c r="E2" s="257"/>
      <c r="F2" s="257"/>
      <c r="G2" s="257"/>
      <c r="H2" s="257"/>
      <c r="I2" s="257"/>
      <c r="J2" s="257"/>
      <c r="K2" s="257"/>
      <c r="L2" s="257"/>
      <c r="M2" s="258"/>
      <c r="N2" s="259" t="s">
        <v>137</v>
      </c>
      <c r="O2" s="260"/>
      <c r="P2" s="261"/>
      <c r="S2" s="79">
        <v>0.85</v>
      </c>
    </row>
    <row r="3" spans="1:19" ht="15.75" customHeight="1" x14ac:dyDescent="0.2">
      <c r="B3" s="254"/>
      <c r="C3" s="262" t="s">
        <v>60</v>
      </c>
      <c r="D3" s="263"/>
      <c r="E3" s="263"/>
      <c r="F3" s="263"/>
      <c r="G3" s="263"/>
      <c r="H3" s="263"/>
      <c r="I3" s="263"/>
      <c r="J3" s="263"/>
      <c r="K3" s="263"/>
      <c r="L3" s="263"/>
      <c r="M3" s="264"/>
      <c r="N3" s="265" t="s">
        <v>173</v>
      </c>
      <c r="O3" s="266"/>
      <c r="P3" s="267"/>
      <c r="S3" s="79">
        <v>0.84899999999999998</v>
      </c>
    </row>
    <row r="4" spans="1:19" ht="22.5" customHeight="1" x14ac:dyDescent="0.2">
      <c r="B4" s="254"/>
      <c r="C4" s="262" t="s">
        <v>61</v>
      </c>
      <c r="D4" s="263"/>
      <c r="E4" s="263"/>
      <c r="F4" s="263"/>
      <c r="G4" s="263"/>
      <c r="H4" s="263"/>
      <c r="I4" s="263"/>
      <c r="J4" s="263"/>
      <c r="K4" s="263"/>
      <c r="L4" s="263"/>
      <c r="M4" s="264"/>
      <c r="N4" s="265" t="s">
        <v>174</v>
      </c>
      <c r="O4" s="266"/>
      <c r="P4" s="267"/>
      <c r="S4" s="79">
        <v>0.71</v>
      </c>
    </row>
    <row r="5" spans="1:19" ht="21.75" customHeight="1" thickBot="1" x14ac:dyDescent="0.25">
      <c r="B5" s="255"/>
      <c r="C5" s="268" t="s">
        <v>62</v>
      </c>
      <c r="D5" s="269"/>
      <c r="E5" s="269"/>
      <c r="F5" s="269"/>
      <c r="G5" s="269"/>
      <c r="H5" s="269"/>
      <c r="I5" s="269"/>
      <c r="J5" s="269"/>
      <c r="K5" s="269"/>
      <c r="L5" s="269"/>
      <c r="M5" s="270"/>
      <c r="N5" s="271" t="s">
        <v>63</v>
      </c>
      <c r="O5" s="272"/>
      <c r="P5" s="273"/>
      <c r="S5" s="79">
        <v>0.70999999000000003</v>
      </c>
    </row>
    <row r="6" spans="1:19" ht="13.5" thickBot="1" x14ac:dyDescent="0.25"/>
    <row r="7" spans="1:19" ht="12.75" customHeight="1" x14ac:dyDescent="0.2">
      <c r="A7" s="49"/>
      <c r="B7" s="235" t="s">
        <v>66</v>
      </c>
      <c r="C7" s="236"/>
      <c r="D7" s="236"/>
      <c r="E7" s="236"/>
      <c r="F7" s="236"/>
      <c r="G7" s="236"/>
      <c r="H7" s="236"/>
      <c r="I7" s="236"/>
      <c r="J7" s="236"/>
      <c r="K7" s="236"/>
      <c r="L7" s="236"/>
      <c r="M7" s="236"/>
      <c r="N7" s="236"/>
      <c r="O7" s="236"/>
      <c r="P7" s="237"/>
      <c r="Q7" s="49"/>
    </row>
    <row r="8" spans="1:19" ht="13.5" customHeight="1" thickBot="1" x14ac:dyDescent="0.25">
      <c r="A8" s="49"/>
      <c r="B8" s="238"/>
      <c r="C8" s="239"/>
      <c r="D8" s="239"/>
      <c r="E8" s="239"/>
      <c r="F8" s="239"/>
      <c r="G8" s="239"/>
      <c r="H8" s="239"/>
      <c r="I8" s="239"/>
      <c r="J8" s="239"/>
      <c r="K8" s="239"/>
      <c r="L8" s="239"/>
      <c r="M8" s="239"/>
      <c r="N8" s="239"/>
      <c r="O8" s="239"/>
      <c r="P8" s="240"/>
      <c r="Q8" s="49"/>
    </row>
    <row r="9" spans="1:19" ht="6.75" customHeight="1" thickBot="1" x14ac:dyDescent="0.25">
      <c r="A9" s="49"/>
      <c r="B9" s="241"/>
      <c r="C9" s="241"/>
      <c r="D9" s="241"/>
      <c r="E9" s="241"/>
      <c r="F9" s="241"/>
      <c r="G9" s="241"/>
      <c r="H9" s="241"/>
      <c r="I9" s="241"/>
      <c r="J9" s="241"/>
      <c r="K9" s="241"/>
      <c r="L9" s="241"/>
      <c r="M9" s="241"/>
      <c r="N9" s="241"/>
      <c r="O9" s="241"/>
      <c r="P9" s="241"/>
      <c r="Q9" s="49"/>
    </row>
    <row r="10" spans="1:19" ht="26.25" customHeight="1" thickBot="1" x14ac:dyDescent="0.25">
      <c r="A10" s="49"/>
      <c r="B10" s="50" t="s">
        <v>76</v>
      </c>
      <c r="C10" s="242">
        <v>2023</v>
      </c>
      <c r="D10" s="243"/>
      <c r="E10" s="243"/>
      <c r="F10" s="243"/>
      <c r="G10" s="243"/>
      <c r="H10" s="243"/>
      <c r="I10" s="244"/>
      <c r="J10" s="245" t="s">
        <v>1</v>
      </c>
      <c r="K10" s="246"/>
      <c r="L10" s="246"/>
      <c r="M10" s="246"/>
      <c r="N10" s="247" t="s">
        <v>177</v>
      </c>
      <c r="O10" s="248"/>
      <c r="P10" s="249"/>
      <c r="Q10" s="49"/>
    </row>
    <row r="11" spans="1:19" ht="4.5" customHeight="1" thickBot="1" x14ac:dyDescent="0.25">
      <c r="A11" s="49"/>
      <c r="B11" s="250"/>
      <c r="C11" s="251"/>
      <c r="D11" s="251"/>
      <c r="E11" s="251"/>
      <c r="F11" s="251"/>
      <c r="G11" s="251"/>
      <c r="H11" s="251"/>
      <c r="I11" s="251"/>
      <c r="J11" s="251"/>
      <c r="K11" s="251"/>
      <c r="L11" s="251"/>
      <c r="M11" s="251"/>
      <c r="N11" s="251"/>
      <c r="O11" s="251"/>
      <c r="P11" s="252"/>
      <c r="Q11" s="49"/>
    </row>
    <row r="12" spans="1:19" ht="13.5" thickBot="1" x14ac:dyDescent="0.25">
      <c r="A12" s="49"/>
      <c r="B12" s="51" t="s">
        <v>0</v>
      </c>
      <c r="C12" s="299" t="s">
        <v>56</v>
      </c>
      <c r="D12" s="299"/>
      <c r="E12" s="299"/>
      <c r="F12" s="299"/>
      <c r="G12" s="299"/>
      <c r="H12" s="299"/>
      <c r="I12" s="299"/>
      <c r="J12" s="299"/>
      <c r="K12" s="299"/>
      <c r="L12" s="299"/>
      <c r="M12" s="299"/>
      <c r="N12" s="299"/>
      <c r="O12" s="299"/>
      <c r="P12" s="300"/>
      <c r="Q12" s="49"/>
    </row>
    <row r="13" spans="1:19" ht="4.5" customHeight="1" thickBot="1" x14ac:dyDescent="0.25">
      <c r="A13" s="49"/>
      <c r="B13" s="301"/>
      <c r="C13" s="302"/>
      <c r="D13" s="302"/>
      <c r="E13" s="302"/>
      <c r="F13" s="302"/>
      <c r="G13" s="302"/>
      <c r="H13" s="302"/>
      <c r="I13" s="302"/>
      <c r="J13" s="302"/>
      <c r="K13" s="302"/>
      <c r="L13" s="302"/>
      <c r="M13" s="302"/>
      <c r="N13" s="302"/>
      <c r="O13" s="302"/>
      <c r="P13" s="303"/>
      <c r="Q13" s="49"/>
    </row>
    <row r="14" spans="1:19" ht="13.5" thickBot="1" x14ac:dyDescent="0.25">
      <c r="A14" s="49"/>
      <c r="B14" s="51" t="s">
        <v>6</v>
      </c>
      <c r="C14" s="304" t="s">
        <v>157</v>
      </c>
      <c r="D14" s="305"/>
      <c r="E14" s="305"/>
      <c r="F14" s="305"/>
      <c r="G14" s="305"/>
      <c r="H14" s="305"/>
      <c r="I14" s="305"/>
      <c r="J14" s="305"/>
      <c r="K14" s="305"/>
      <c r="L14" s="305"/>
      <c r="M14" s="305"/>
      <c r="N14" s="305"/>
      <c r="O14" s="305"/>
      <c r="P14" s="306"/>
      <c r="Q14" s="49"/>
    </row>
    <row r="15" spans="1:19" ht="4.5" customHeight="1" thickBot="1" x14ac:dyDescent="0.25">
      <c r="A15" s="49"/>
      <c r="B15" s="293"/>
      <c r="C15" s="294"/>
      <c r="D15" s="294"/>
      <c r="E15" s="294"/>
      <c r="F15" s="294"/>
      <c r="G15" s="294"/>
      <c r="H15" s="294"/>
      <c r="I15" s="294"/>
      <c r="J15" s="294"/>
      <c r="K15" s="294"/>
      <c r="L15" s="294"/>
      <c r="M15" s="294"/>
      <c r="N15" s="294"/>
      <c r="O15" s="294"/>
      <c r="P15" s="295"/>
      <c r="Q15" s="49"/>
    </row>
    <row r="16" spans="1:19" ht="30.75" customHeight="1" thickBot="1" x14ac:dyDescent="0.25">
      <c r="A16" s="49"/>
      <c r="B16" s="51" t="s">
        <v>36</v>
      </c>
      <c r="C16" s="490" t="s">
        <v>158</v>
      </c>
      <c r="D16" s="491"/>
      <c r="E16" s="491"/>
      <c r="F16" s="491"/>
      <c r="G16" s="491"/>
      <c r="H16" s="491"/>
      <c r="I16" s="491"/>
      <c r="J16" s="491"/>
      <c r="K16" s="491"/>
      <c r="L16" s="491"/>
      <c r="M16" s="491"/>
      <c r="N16" s="491"/>
      <c r="O16" s="491"/>
      <c r="P16" s="492"/>
      <c r="Q16" s="49"/>
    </row>
    <row r="17" spans="1:31" ht="4.5" customHeight="1" thickBot="1" x14ac:dyDescent="0.25">
      <c r="A17" s="49"/>
      <c r="B17" s="293"/>
      <c r="C17" s="294"/>
      <c r="D17" s="294"/>
      <c r="E17" s="294"/>
      <c r="F17" s="294"/>
      <c r="G17" s="294"/>
      <c r="H17" s="294"/>
      <c r="I17" s="294"/>
      <c r="J17" s="294"/>
      <c r="K17" s="294"/>
      <c r="L17" s="294"/>
      <c r="M17" s="294"/>
      <c r="N17" s="294"/>
      <c r="O17" s="294"/>
      <c r="P17" s="295"/>
      <c r="Q17" s="49"/>
    </row>
    <row r="18" spans="1:31" ht="26.25" customHeight="1" thickBot="1" x14ac:dyDescent="0.25">
      <c r="A18" s="49"/>
      <c r="B18" s="51" t="s">
        <v>23</v>
      </c>
      <c r="C18" s="277" t="s">
        <v>252</v>
      </c>
      <c r="D18" s="278"/>
      <c r="E18" s="278"/>
      <c r="F18" s="278"/>
      <c r="G18" s="278"/>
      <c r="H18" s="278"/>
      <c r="I18" s="278"/>
      <c r="J18" s="278"/>
      <c r="K18" s="278"/>
      <c r="L18" s="278"/>
      <c r="M18" s="278"/>
      <c r="N18" s="278"/>
      <c r="O18" s="278"/>
      <c r="P18" s="279"/>
      <c r="Q18" s="49"/>
    </row>
    <row r="19" spans="1:31" ht="4.5" customHeight="1" thickBot="1" x14ac:dyDescent="0.25">
      <c r="A19" s="49"/>
      <c r="B19" s="280"/>
      <c r="C19" s="280"/>
      <c r="D19" s="280"/>
      <c r="E19" s="280"/>
      <c r="F19" s="280"/>
      <c r="G19" s="280"/>
      <c r="H19" s="280"/>
      <c r="I19" s="280"/>
      <c r="J19" s="280"/>
      <c r="K19" s="280"/>
      <c r="L19" s="280"/>
      <c r="M19" s="280"/>
      <c r="N19" s="280"/>
      <c r="O19" s="280"/>
      <c r="P19" s="280"/>
      <c r="Q19" s="49"/>
    </row>
    <row r="20" spans="1:31" ht="17.25" customHeight="1" thickBot="1" x14ac:dyDescent="0.25">
      <c r="A20" s="49"/>
      <c r="B20" s="281" t="s">
        <v>37</v>
      </c>
      <c r="C20" s="282"/>
      <c r="D20" s="282"/>
      <c r="E20" s="282"/>
      <c r="F20" s="282"/>
      <c r="G20" s="282"/>
      <c r="H20" s="282"/>
      <c r="I20" s="282"/>
      <c r="J20" s="282"/>
      <c r="K20" s="282"/>
      <c r="L20" s="282"/>
      <c r="M20" s="282"/>
      <c r="N20" s="282"/>
      <c r="O20" s="282"/>
      <c r="P20" s="283"/>
      <c r="Q20" s="49"/>
    </row>
    <row r="21" spans="1:31" ht="4.5" customHeight="1" thickBot="1" x14ac:dyDescent="0.25">
      <c r="A21" s="49"/>
      <c r="B21" s="284"/>
      <c r="C21" s="285"/>
      <c r="D21" s="285"/>
      <c r="E21" s="285"/>
      <c r="F21" s="285"/>
      <c r="G21" s="285"/>
      <c r="H21" s="285"/>
      <c r="I21" s="285"/>
      <c r="J21" s="285"/>
      <c r="K21" s="285"/>
      <c r="L21" s="285"/>
      <c r="M21" s="285"/>
      <c r="N21" s="285"/>
      <c r="O21" s="285"/>
      <c r="P21" s="286"/>
      <c r="Q21" s="49"/>
    </row>
    <row r="22" spans="1:31" ht="54" customHeight="1" thickBot="1" x14ac:dyDescent="0.25">
      <c r="A22" s="49"/>
      <c r="B22" s="51" t="s">
        <v>3</v>
      </c>
      <c r="C22" s="287" t="s">
        <v>167</v>
      </c>
      <c r="D22" s="288"/>
      <c r="E22" s="288"/>
      <c r="F22" s="288"/>
      <c r="G22" s="288"/>
      <c r="H22" s="288"/>
      <c r="I22" s="288"/>
      <c r="J22" s="288"/>
      <c r="K22" s="288"/>
      <c r="L22" s="288"/>
      <c r="M22" s="288"/>
      <c r="N22" s="288"/>
      <c r="O22" s="288"/>
      <c r="P22" s="289"/>
      <c r="Q22" s="49"/>
    </row>
    <row r="23" spans="1:31" ht="4.5" customHeight="1" thickBot="1" x14ac:dyDescent="0.25">
      <c r="A23" s="49"/>
      <c r="B23" s="293"/>
      <c r="C23" s="294"/>
      <c r="D23" s="294"/>
      <c r="E23" s="294"/>
      <c r="F23" s="294"/>
      <c r="G23" s="294"/>
      <c r="H23" s="294"/>
      <c r="I23" s="294"/>
      <c r="J23" s="294"/>
      <c r="K23" s="294"/>
      <c r="L23" s="294"/>
      <c r="M23" s="294"/>
      <c r="N23" s="294"/>
      <c r="O23" s="294"/>
      <c r="P23" s="295"/>
      <c r="Q23" s="49"/>
    </row>
    <row r="24" spans="1:31" ht="108" customHeight="1" thickBot="1" x14ac:dyDescent="0.25">
      <c r="A24" s="49"/>
      <c r="B24" s="51" t="s">
        <v>24</v>
      </c>
      <c r="C24" s="448" t="s">
        <v>223</v>
      </c>
      <c r="D24" s="449"/>
      <c r="E24" s="449"/>
      <c r="F24" s="449"/>
      <c r="G24" s="449"/>
      <c r="H24" s="449"/>
      <c r="I24" s="449"/>
      <c r="J24" s="449"/>
      <c r="K24" s="449"/>
      <c r="L24" s="449"/>
      <c r="M24" s="449"/>
      <c r="N24" s="449"/>
      <c r="O24" s="449"/>
      <c r="P24" s="450"/>
      <c r="Q24" s="49"/>
    </row>
    <row r="25" spans="1:31" ht="4.5" customHeight="1" thickBot="1" x14ac:dyDescent="0.25">
      <c r="A25" s="49"/>
      <c r="B25" s="313"/>
      <c r="C25" s="314"/>
      <c r="D25" s="314"/>
      <c r="E25" s="314"/>
      <c r="F25" s="314"/>
      <c r="G25" s="314"/>
      <c r="H25" s="314"/>
      <c r="I25" s="314"/>
      <c r="J25" s="314"/>
      <c r="K25" s="314"/>
      <c r="L25" s="314"/>
      <c r="M25" s="314"/>
      <c r="N25" s="314"/>
      <c r="O25" s="314"/>
      <c r="P25" s="315"/>
      <c r="Q25" s="49"/>
    </row>
    <row r="26" spans="1:31" ht="13.5" customHeight="1" thickBot="1" x14ac:dyDescent="0.25">
      <c r="A26" s="49"/>
      <c r="B26" s="52" t="s">
        <v>2</v>
      </c>
      <c r="C26" s="487">
        <v>0.85</v>
      </c>
      <c r="D26" s="488"/>
      <c r="E26" s="488"/>
      <c r="F26" s="488"/>
      <c r="G26" s="488"/>
      <c r="H26" s="488"/>
      <c r="I26" s="488"/>
      <c r="J26" s="488"/>
      <c r="K26" s="488"/>
      <c r="L26" s="488"/>
      <c r="M26" s="488"/>
      <c r="N26" s="488"/>
      <c r="O26" s="488"/>
      <c r="P26" s="489"/>
      <c r="Q26" s="49"/>
    </row>
    <row r="27" spans="1:31" ht="4.5" customHeight="1" thickBot="1" x14ac:dyDescent="0.25">
      <c r="A27" s="49"/>
      <c r="B27" s="319"/>
      <c r="C27" s="320"/>
      <c r="D27" s="320"/>
      <c r="E27" s="320"/>
      <c r="F27" s="320"/>
      <c r="G27" s="320"/>
      <c r="H27" s="320"/>
      <c r="I27" s="320"/>
      <c r="J27" s="320"/>
      <c r="K27" s="320"/>
      <c r="L27" s="320"/>
      <c r="M27" s="320"/>
      <c r="N27" s="320"/>
      <c r="O27" s="320"/>
      <c r="P27" s="321"/>
      <c r="Q27" s="49"/>
    </row>
    <row r="28" spans="1:31" s="80" customFormat="1" ht="18" customHeight="1" thickBot="1" x14ac:dyDescent="0.25">
      <c r="A28" s="54"/>
      <c r="B28" s="99" t="s">
        <v>25</v>
      </c>
      <c r="C28" s="153" t="s">
        <v>26</v>
      </c>
      <c r="D28" s="322" t="s">
        <v>235</v>
      </c>
      <c r="E28" s="317"/>
      <c r="F28" s="317"/>
      <c r="G28" s="318"/>
      <c r="H28" s="323" t="s">
        <v>27</v>
      </c>
      <c r="I28" s="323"/>
      <c r="J28" s="323"/>
      <c r="K28" s="322" t="s">
        <v>236</v>
      </c>
      <c r="L28" s="317"/>
      <c r="M28" s="318"/>
      <c r="N28" s="324" t="s">
        <v>28</v>
      </c>
      <c r="O28" s="325"/>
      <c r="P28" s="94" t="s">
        <v>227</v>
      </c>
      <c r="Q28" s="54"/>
      <c r="R28" s="161"/>
      <c r="S28" s="515"/>
      <c r="T28" s="515"/>
      <c r="U28" s="515"/>
      <c r="V28" s="515"/>
      <c r="W28" s="515"/>
      <c r="X28" s="515"/>
      <c r="Y28" s="515"/>
      <c r="Z28" s="515"/>
      <c r="AA28" s="515"/>
      <c r="AB28" s="515"/>
      <c r="AC28" s="515"/>
      <c r="AD28" s="515"/>
      <c r="AE28" s="162"/>
    </row>
    <row r="29" spans="1:31" ht="4.5" customHeight="1" thickBot="1" x14ac:dyDescent="0.25">
      <c r="A29" s="49"/>
      <c r="B29" s="326"/>
      <c r="C29" s="327"/>
      <c r="D29" s="327"/>
      <c r="E29" s="327"/>
      <c r="F29" s="327"/>
      <c r="G29" s="327"/>
      <c r="H29" s="327"/>
      <c r="I29" s="327"/>
      <c r="J29" s="327"/>
      <c r="K29" s="327"/>
      <c r="L29" s="327"/>
      <c r="M29" s="327"/>
      <c r="N29" s="327"/>
      <c r="O29" s="327"/>
      <c r="P29" s="328"/>
      <c r="Q29" s="49"/>
    </row>
    <row r="30" spans="1:31" ht="13.5" thickBot="1" x14ac:dyDescent="0.25">
      <c r="A30" s="49"/>
      <c r="B30" s="53" t="s">
        <v>7</v>
      </c>
      <c r="C30" s="483" t="s">
        <v>125</v>
      </c>
      <c r="D30" s="481"/>
      <c r="E30" s="481"/>
      <c r="F30" s="481"/>
      <c r="G30" s="481"/>
      <c r="H30" s="481"/>
      <c r="I30" s="481"/>
      <c r="J30" s="481"/>
      <c r="K30" s="481"/>
      <c r="L30" s="481"/>
      <c r="M30" s="481"/>
      <c r="N30" s="481"/>
      <c r="O30" s="481"/>
      <c r="P30" s="482"/>
      <c r="Q30" s="49"/>
    </row>
    <row r="31" spans="1:31" ht="4.5" customHeight="1" thickBot="1" x14ac:dyDescent="0.25">
      <c r="A31" s="49"/>
      <c r="B31" s="293"/>
      <c r="C31" s="294"/>
      <c r="D31" s="294"/>
      <c r="E31" s="294"/>
      <c r="F31" s="294"/>
      <c r="G31" s="294"/>
      <c r="H31" s="294"/>
      <c r="I31" s="294"/>
      <c r="J31" s="294"/>
      <c r="K31" s="294"/>
      <c r="L31" s="294"/>
      <c r="M31" s="294"/>
      <c r="N31" s="294"/>
      <c r="O31" s="294"/>
      <c r="P31" s="295"/>
      <c r="Q31" s="49"/>
    </row>
    <row r="32" spans="1:31" ht="13.5" thickBot="1" x14ac:dyDescent="0.25">
      <c r="A32" s="49"/>
      <c r="B32" s="53" t="s">
        <v>4</v>
      </c>
      <c r="C32" s="480" t="s">
        <v>72</v>
      </c>
      <c r="D32" s="481"/>
      <c r="E32" s="481"/>
      <c r="F32" s="481"/>
      <c r="G32" s="481"/>
      <c r="H32" s="481"/>
      <c r="I32" s="481"/>
      <c r="J32" s="481"/>
      <c r="K32" s="481"/>
      <c r="L32" s="481"/>
      <c r="M32" s="481"/>
      <c r="N32" s="481"/>
      <c r="O32" s="481"/>
      <c r="P32" s="482"/>
      <c r="Q32" s="49"/>
    </row>
    <row r="33" spans="1:17" ht="4.5" customHeight="1" thickBot="1" x14ac:dyDescent="0.25">
      <c r="A33" s="49"/>
      <c r="B33" s="293"/>
      <c r="C33" s="294"/>
      <c r="D33" s="294"/>
      <c r="E33" s="294"/>
      <c r="F33" s="294"/>
      <c r="G33" s="294"/>
      <c r="H33" s="294"/>
      <c r="I33" s="294"/>
      <c r="J33" s="294"/>
      <c r="K33" s="294"/>
      <c r="L33" s="294"/>
      <c r="M33" s="294"/>
      <c r="N33" s="294"/>
      <c r="O33" s="294"/>
      <c r="P33" s="295"/>
      <c r="Q33" s="49"/>
    </row>
    <row r="34" spans="1:17" ht="13.5" thickBot="1" x14ac:dyDescent="0.25">
      <c r="A34" s="49"/>
      <c r="B34" s="53" t="s">
        <v>35</v>
      </c>
      <c r="C34" s="483" t="s">
        <v>72</v>
      </c>
      <c r="D34" s="481"/>
      <c r="E34" s="481"/>
      <c r="F34" s="481"/>
      <c r="G34" s="481"/>
      <c r="H34" s="481"/>
      <c r="I34" s="481"/>
      <c r="J34" s="481"/>
      <c r="K34" s="481"/>
      <c r="L34" s="481"/>
      <c r="M34" s="481"/>
      <c r="N34" s="481"/>
      <c r="O34" s="481"/>
      <c r="P34" s="482"/>
      <c r="Q34" s="49"/>
    </row>
    <row r="35" spans="1:17" ht="4.5" customHeight="1" thickBot="1" x14ac:dyDescent="0.25">
      <c r="A35" s="49"/>
      <c r="B35" s="301"/>
      <c r="C35" s="302"/>
      <c r="D35" s="302"/>
      <c r="E35" s="302"/>
      <c r="F35" s="302"/>
      <c r="G35" s="302"/>
      <c r="H35" s="302"/>
      <c r="I35" s="302"/>
      <c r="J35" s="302"/>
      <c r="K35" s="302"/>
      <c r="L35" s="302"/>
      <c r="M35" s="302"/>
      <c r="N35" s="302"/>
      <c r="O35" s="302"/>
      <c r="P35" s="303"/>
      <c r="Q35" s="49"/>
    </row>
    <row r="36" spans="1:17" ht="16.5" customHeight="1" thickBot="1" x14ac:dyDescent="0.25">
      <c r="A36" s="49"/>
      <c r="B36" s="53" t="s">
        <v>65</v>
      </c>
      <c r="C36" s="483" t="s">
        <v>71</v>
      </c>
      <c r="D36" s="481"/>
      <c r="E36" s="481"/>
      <c r="F36" s="481"/>
      <c r="G36" s="481"/>
      <c r="H36" s="481"/>
      <c r="I36" s="481"/>
      <c r="J36" s="481"/>
      <c r="K36" s="481"/>
      <c r="L36" s="481"/>
      <c r="M36" s="481"/>
      <c r="N36" s="481"/>
      <c r="O36" s="481"/>
      <c r="P36" s="482"/>
      <c r="Q36" s="49"/>
    </row>
    <row r="37" spans="1:17" ht="4.5" customHeight="1" thickBot="1" x14ac:dyDescent="0.25">
      <c r="A37" s="49"/>
      <c r="B37" s="55"/>
      <c r="C37" s="55"/>
      <c r="D37" s="55"/>
      <c r="E37" s="55"/>
      <c r="F37" s="55"/>
      <c r="G37" s="55"/>
      <c r="H37" s="55"/>
      <c r="I37" s="55"/>
      <c r="J37" s="55"/>
      <c r="K37" s="55"/>
      <c r="L37" s="55"/>
      <c r="M37" s="55"/>
      <c r="N37" s="55"/>
      <c r="O37" s="55"/>
      <c r="P37" s="55"/>
      <c r="Q37" s="49"/>
    </row>
    <row r="38" spans="1:17" ht="13.5" thickBot="1" x14ac:dyDescent="0.25">
      <c r="A38" s="49"/>
      <c r="B38" s="333" t="s">
        <v>29</v>
      </c>
      <c r="C38" s="334"/>
      <c r="D38" s="334"/>
      <c r="E38" s="334"/>
      <c r="F38" s="334"/>
      <c r="G38" s="334"/>
      <c r="H38" s="334"/>
      <c r="I38" s="334"/>
      <c r="J38" s="334"/>
      <c r="K38" s="334"/>
      <c r="L38" s="334"/>
      <c r="M38" s="334"/>
      <c r="N38" s="334"/>
      <c r="O38" s="335"/>
      <c r="P38" s="336"/>
      <c r="Q38" s="49"/>
    </row>
    <row r="39" spans="1:17" ht="13.5" thickBot="1" x14ac:dyDescent="0.25">
      <c r="A39" s="49"/>
      <c r="B39" s="154" t="s">
        <v>34</v>
      </c>
      <c r="C39" s="441" t="s">
        <v>30</v>
      </c>
      <c r="D39" s="442"/>
      <c r="E39" s="442"/>
      <c r="F39" s="442"/>
      <c r="G39" s="443"/>
      <c r="H39" s="441" t="s">
        <v>7</v>
      </c>
      <c r="I39" s="442"/>
      <c r="J39" s="442"/>
      <c r="K39" s="442"/>
      <c r="L39" s="443"/>
      <c r="M39" s="441" t="s">
        <v>31</v>
      </c>
      <c r="N39" s="442"/>
      <c r="O39" s="444"/>
      <c r="P39" s="443"/>
      <c r="Q39" s="49"/>
    </row>
    <row r="40" spans="1:17" ht="73.5" customHeight="1" x14ac:dyDescent="0.2">
      <c r="A40" s="49"/>
      <c r="B40" s="96" t="s">
        <v>159</v>
      </c>
      <c r="C40" s="432" t="s">
        <v>128</v>
      </c>
      <c r="D40" s="433"/>
      <c r="E40" s="433"/>
      <c r="F40" s="433"/>
      <c r="G40" s="434"/>
      <c r="H40" s="432" t="s">
        <v>121</v>
      </c>
      <c r="I40" s="433"/>
      <c r="J40" s="433"/>
      <c r="K40" s="433"/>
      <c r="L40" s="434"/>
      <c r="M40" s="330" t="s">
        <v>206</v>
      </c>
      <c r="N40" s="330"/>
      <c r="O40" s="330"/>
      <c r="P40" s="331"/>
      <c r="Q40" s="49"/>
    </row>
    <row r="41" spans="1:17" ht="74.25" customHeight="1" x14ac:dyDescent="0.2">
      <c r="A41" s="49"/>
      <c r="B41" s="106" t="s">
        <v>160</v>
      </c>
      <c r="C41" s="477" t="s">
        <v>128</v>
      </c>
      <c r="D41" s="478"/>
      <c r="E41" s="478"/>
      <c r="F41" s="478"/>
      <c r="G41" s="479"/>
      <c r="H41" s="432" t="s">
        <v>121</v>
      </c>
      <c r="I41" s="433"/>
      <c r="J41" s="433"/>
      <c r="K41" s="433"/>
      <c r="L41" s="434"/>
      <c r="M41" s="330" t="s">
        <v>206</v>
      </c>
      <c r="N41" s="330"/>
      <c r="O41" s="330"/>
      <c r="P41" s="331"/>
      <c r="Q41" s="49"/>
    </row>
    <row r="42" spans="1:17" ht="12.75" customHeight="1" x14ac:dyDescent="0.2">
      <c r="A42" s="49"/>
      <c r="B42" s="97"/>
      <c r="C42" s="428"/>
      <c r="D42" s="429"/>
      <c r="E42" s="429"/>
      <c r="F42" s="429"/>
      <c r="G42" s="430"/>
      <c r="H42" s="428"/>
      <c r="I42" s="429"/>
      <c r="J42" s="429"/>
      <c r="K42" s="429"/>
      <c r="L42" s="430"/>
      <c r="M42" s="428"/>
      <c r="N42" s="429"/>
      <c r="O42" s="429"/>
      <c r="P42" s="431"/>
      <c r="Q42" s="49"/>
    </row>
    <row r="43" spans="1:17" ht="11.25" customHeight="1" thickBot="1" x14ac:dyDescent="0.25">
      <c r="A43" s="49"/>
      <c r="B43" s="102"/>
      <c r="C43" s="516"/>
      <c r="D43" s="517"/>
      <c r="E43" s="517"/>
      <c r="F43" s="517"/>
      <c r="G43" s="518"/>
      <c r="H43" s="516"/>
      <c r="I43" s="517"/>
      <c r="J43" s="517"/>
      <c r="K43" s="517"/>
      <c r="L43" s="518"/>
      <c r="M43" s="516"/>
      <c r="N43" s="517"/>
      <c r="O43" s="517"/>
      <c r="P43" s="519"/>
      <c r="Q43" s="49"/>
    </row>
    <row r="44" spans="1:17" ht="4.5" customHeight="1" thickBot="1" x14ac:dyDescent="0.25">
      <c r="A44" s="49"/>
      <c r="B44" s="59"/>
      <c r="C44" s="59"/>
      <c r="D44" s="59"/>
      <c r="E44" s="59"/>
      <c r="F44" s="59"/>
      <c r="G44" s="59"/>
      <c r="H44" s="59"/>
      <c r="I44" s="59"/>
      <c r="J44" s="59"/>
      <c r="K44" s="59"/>
      <c r="L44" s="59"/>
      <c r="M44" s="59"/>
      <c r="N44" s="59"/>
      <c r="O44" s="59"/>
      <c r="P44" s="59"/>
      <c r="Q44" s="49"/>
    </row>
    <row r="45" spans="1:17" ht="13.5" customHeight="1" thickBot="1" x14ac:dyDescent="0.25">
      <c r="A45" s="49"/>
      <c r="B45" s="281" t="s">
        <v>8</v>
      </c>
      <c r="C45" s="282"/>
      <c r="D45" s="282"/>
      <c r="E45" s="282"/>
      <c r="F45" s="282"/>
      <c r="G45" s="282"/>
      <c r="H45" s="282"/>
      <c r="I45" s="282"/>
      <c r="J45" s="282"/>
      <c r="K45" s="282"/>
      <c r="L45" s="282"/>
      <c r="M45" s="282"/>
      <c r="N45" s="282"/>
      <c r="O45" s="282"/>
      <c r="P45" s="283"/>
      <c r="Q45" s="49"/>
    </row>
    <row r="46" spans="1:17" ht="4.5" customHeight="1" thickBot="1" x14ac:dyDescent="0.25">
      <c r="A46" s="49"/>
      <c r="B46" s="60"/>
      <c r="C46" s="55"/>
      <c r="D46" s="55"/>
      <c r="E46" s="55"/>
      <c r="F46" s="55"/>
      <c r="G46" s="55"/>
      <c r="H46" s="55"/>
      <c r="I46" s="55"/>
      <c r="J46" s="55"/>
      <c r="K46" s="55"/>
      <c r="L46" s="55"/>
      <c r="M46" s="55"/>
      <c r="N46" s="55"/>
      <c r="O46" s="55"/>
      <c r="P46" s="61"/>
      <c r="Q46" s="49"/>
    </row>
    <row r="47" spans="1:17" x14ac:dyDescent="0.2">
      <c r="A47" s="49"/>
      <c r="B47" s="520" t="s">
        <v>32</v>
      </c>
      <c r="C47" s="107" t="s">
        <v>9</v>
      </c>
      <c r="D47" s="63" t="s">
        <v>11</v>
      </c>
      <c r="E47" s="63" t="s">
        <v>12</v>
      </c>
      <c r="F47" s="63" t="s">
        <v>13</v>
      </c>
      <c r="G47" s="63" t="s">
        <v>14</v>
      </c>
      <c r="H47" s="63" t="s">
        <v>15</v>
      </c>
      <c r="I47" s="63" t="s">
        <v>16</v>
      </c>
      <c r="J47" s="63" t="s">
        <v>17</v>
      </c>
      <c r="K47" s="63" t="s">
        <v>18</v>
      </c>
      <c r="L47" s="63" t="s">
        <v>19</v>
      </c>
      <c r="M47" s="63" t="s">
        <v>20</v>
      </c>
      <c r="N47" s="63" t="s">
        <v>21</v>
      </c>
      <c r="O47" s="63" t="s">
        <v>22</v>
      </c>
      <c r="P47" s="65" t="s">
        <v>10</v>
      </c>
      <c r="Q47" s="49"/>
    </row>
    <row r="48" spans="1:17" ht="13.5" thickBot="1" x14ac:dyDescent="0.25">
      <c r="A48" s="49"/>
      <c r="B48" s="521"/>
      <c r="C48" s="108" t="s">
        <v>10</v>
      </c>
      <c r="D48" s="67"/>
      <c r="E48" s="67"/>
      <c r="F48" s="152">
        <f>RegistroCaptacion!D10</f>
        <v>1</v>
      </c>
      <c r="G48" s="67"/>
      <c r="H48" s="67"/>
      <c r="I48" s="152">
        <f>RegistroCaptacion!F10</f>
        <v>1</v>
      </c>
      <c r="J48" s="69"/>
      <c r="K48" s="69"/>
      <c r="L48" s="152">
        <f>RegistroCaptacion!H10</f>
        <v>1</v>
      </c>
      <c r="M48" s="69"/>
      <c r="N48" s="69"/>
      <c r="O48" s="152">
        <f>RegistroCaptacion!J10</f>
        <v>1</v>
      </c>
      <c r="P48" s="152">
        <f>RegistroCaptacion!L10</f>
        <v>1</v>
      </c>
      <c r="Q48" s="49"/>
    </row>
    <row r="49" spans="1:17" ht="4.5" customHeight="1" thickBot="1" x14ac:dyDescent="0.25">
      <c r="A49" s="49"/>
      <c r="B49" s="109">
        <v>0.9</v>
      </c>
      <c r="C49" s="110"/>
      <c r="D49" s="110"/>
      <c r="E49" s="110"/>
      <c r="F49" s="110">
        <v>0.85</v>
      </c>
      <c r="G49" s="110"/>
      <c r="H49" s="110"/>
      <c r="I49" s="110">
        <v>0.85</v>
      </c>
      <c r="J49" s="110"/>
      <c r="K49" s="110"/>
      <c r="L49" s="110">
        <v>0.85</v>
      </c>
      <c r="M49" s="110"/>
      <c r="N49" s="110"/>
      <c r="O49" s="110">
        <v>0.85</v>
      </c>
      <c r="P49" s="110">
        <v>0.85</v>
      </c>
      <c r="Q49" s="49"/>
    </row>
    <row r="50" spans="1:17" ht="13.5" thickBot="1" x14ac:dyDescent="0.25">
      <c r="A50" s="49"/>
      <c r="B50" s="281" t="s">
        <v>33</v>
      </c>
      <c r="C50" s="282"/>
      <c r="D50" s="282"/>
      <c r="E50" s="282"/>
      <c r="F50" s="282"/>
      <c r="G50" s="282"/>
      <c r="H50" s="282"/>
      <c r="I50" s="282"/>
      <c r="J50" s="282"/>
      <c r="K50" s="282"/>
      <c r="L50" s="282"/>
      <c r="M50" s="282"/>
      <c r="N50" s="282"/>
      <c r="O50" s="282"/>
      <c r="P50" s="283"/>
      <c r="Q50" s="49"/>
    </row>
    <row r="51" spans="1:17" x14ac:dyDescent="0.2">
      <c r="A51" s="49"/>
      <c r="B51" s="344"/>
      <c r="C51" s="345"/>
      <c r="D51" s="345"/>
      <c r="E51" s="345"/>
      <c r="F51" s="345"/>
      <c r="G51" s="345"/>
      <c r="H51" s="345"/>
      <c r="I51" s="345"/>
      <c r="J51" s="345"/>
      <c r="K51" s="345"/>
      <c r="L51" s="345"/>
      <c r="M51" s="345"/>
      <c r="N51" s="345"/>
      <c r="O51" s="345"/>
      <c r="P51" s="346"/>
      <c r="Q51" s="49"/>
    </row>
    <row r="52" spans="1:17" x14ac:dyDescent="0.2">
      <c r="A52" s="49"/>
      <c r="B52" s="347"/>
      <c r="C52" s="348"/>
      <c r="D52" s="348"/>
      <c r="E52" s="348"/>
      <c r="F52" s="348"/>
      <c r="G52" s="348"/>
      <c r="H52" s="348"/>
      <c r="I52" s="348"/>
      <c r="J52" s="348"/>
      <c r="K52" s="348"/>
      <c r="L52" s="348"/>
      <c r="M52" s="348"/>
      <c r="N52" s="348"/>
      <c r="O52" s="348"/>
      <c r="P52" s="349"/>
      <c r="Q52" s="49"/>
    </row>
    <row r="53" spans="1:17" x14ac:dyDescent="0.2">
      <c r="A53" s="49"/>
      <c r="B53" s="347"/>
      <c r="C53" s="348"/>
      <c r="D53" s="348"/>
      <c r="E53" s="348"/>
      <c r="F53" s="348"/>
      <c r="G53" s="348"/>
      <c r="H53" s="348"/>
      <c r="I53" s="348"/>
      <c r="J53" s="348"/>
      <c r="K53" s="348"/>
      <c r="L53" s="348"/>
      <c r="M53" s="348"/>
      <c r="N53" s="348"/>
      <c r="O53" s="348"/>
      <c r="P53" s="349"/>
      <c r="Q53" s="49"/>
    </row>
    <row r="54" spans="1:17" x14ac:dyDescent="0.2">
      <c r="A54" s="49"/>
      <c r="B54" s="347"/>
      <c r="C54" s="348"/>
      <c r="D54" s="348"/>
      <c r="E54" s="348"/>
      <c r="F54" s="348"/>
      <c r="G54" s="348"/>
      <c r="H54" s="348"/>
      <c r="I54" s="348"/>
      <c r="J54" s="348"/>
      <c r="K54" s="348"/>
      <c r="L54" s="348"/>
      <c r="M54" s="348"/>
      <c r="N54" s="348"/>
      <c r="O54" s="348"/>
      <c r="P54" s="349"/>
      <c r="Q54" s="49"/>
    </row>
    <row r="55" spans="1:17" x14ac:dyDescent="0.2">
      <c r="A55" s="49"/>
      <c r="B55" s="347"/>
      <c r="C55" s="348"/>
      <c r="D55" s="348"/>
      <c r="E55" s="348"/>
      <c r="F55" s="348"/>
      <c r="G55" s="348"/>
      <c r="H55" s="348"/>
      <c r="I55" s="348"/>
      <c r="J55" s="348"/>
      <c r="K55" s="348"/>
      <c r="L55" s="348"/>
      <c r="M55" s="348"/>
      <c r="N55" s="348"/>
      <c r="O55" s="348"/>
      <c r="P55" s="349"/>
      <c r="Q55" s="49"/>
    </row>
    <row r="56" spans="1:17" x14ac:dyDescent="0.2">
      <c r="A56" s="49"/>
      <c r="B56" s="347"/>
      <c r="C56" s="348"/>
      <c r="D56" s="348"/>
      <c r="E56" s="348"/>
      <c r="F56" s="348"/>
      <c r="G56" s="348"/>
      <c r="H56" s="348"/>
      <c r="I56" s="348"/>
      <c r="J56" s="348"/>
      <c r="K56" s="348"/>
      <c r="L56" s="348"/>
      <c r="M56" s="348"/>
      <c r="N56" s="348"/>
      <c r="O56" s="348"/>
      <c r="P56" s="349"/>
      <c r="Q56" s="49"/>
    </row>
    <row r="57" spans="1:17" x14ac:dyDescent="0.2">
      <c r="A57" s="49"/>
      <c r="B57" s="347"/>
      <c r="C57" s="348"/>
      <c r="D57" s="348"/>
      <c r="E57" s="348"/>
      <c r="F57" s="348"/>
      <c r="G57" s="348"/>
      <c r="H57" s="348"/>
      <c r="I57" s="348"/>
      <c r="J57" s="348"/>
      <c r="K57" s="348"/>
      <c r="L57" s="348"/>
      <c r="M57" s="348"/>
      <c r="N57" s="348"/>
      <c r="O57" s="348"/>
      <c r="P57" s="349"/>
      <c r="Q57" s="49"/>
    </row>
    <row r="58" spans="1:17" x14ac:dyDescent="0.2">
      <c r="A58" s="49"/>
      <c r="B58" s="347"/>
      <c r="C58" s="348"/>
      <c r="D58" s="348"/>
      <c r="E58" s="348"/>
      <c r="F58" s="348"/>
      <c r="G58" s="348"/>
      <c r="H58" s="348"/>
      <c r="I58" s="348"/>
      <c r="J58" s="348"/>
      <c r="K58" s="348"/>
      <c r="L58" s="348"/>
      <c r="M58" s="348"/>
      <c r="N58" s="348"/>
      <c r="O58" s="348"/>
      <c r="P58" s="349"/>
      <c r="Q58" s="49"/>
    </row>
    <row r="59" spans="1:17" x14ac:dyDescent="0.2">
      <c r="A59" s="49"/>
      <c r="B59" s="347"/>
      <c r="C59" s="348"/>
      <c r="D59" s="348"/>
      <c r="E59" s="348"/>
      <c r="F59" s="348"/>
      <c r="G59" s="348"/>
      <c r="H59" s="348"/>
      <c r="I59" s="348"/>
      <c r="J59" s="348"/>
      <c r="K59" s="348"/>
      <c r="L59" s="348"/>
      <c r="M59" s="348"/>
      <c r="N59" s="348"/>
      <c r="O59" s="348"/>
      <c r="P59" s="349"/>
      <c r="Q59" s="49"/>
    </row>
    <row r="60" spans="1:17" x14ac:dyDescent="0.2">
      <c r="A60" s="49"/>
      <c r="B60" s="347"/>
      <c r="C60" s="348"/>
      <c r="D60" s="348"/>
      <c r="E60" s="348"/>
      <c r="F60" s="348"/>
      <c r="G60" s="348"/>
      <c r="H60" s="348"/>
      <c r="I60" s="348"/>
      <c r="J60" s="348"/>
      <c r="K60" s="348"/>
      <c r="L60" s="348"/>
      <c r="M60" s="348"/>
      <c r="N60" s="348"/>
      <c r="O60" s="348"/>
      <c r="P60" s="349"/>
      <c r="Q60" s="49"/>
    </row>
    <row r="61" spans="1:17" x14ac:dyDescent="0.2">
      <c r="A61" s="49"/>
      <c r="B61" s="347"/>
      <c r="C61" s="348"/>
      <c r="D61" s="348"/>
      <c r="E61" s="348"/>
      <c r="F61" s="348"/>
      <c r="G61" s="348"/>
      <c r="H61" s="348"/>
      <c r="I61" s="348"/>
      <c r="J61" s="348"/>
      <c r="K61" s="348"/>
      <c r="L61" s="348"/>
      <c r="M61" s="348"/>
      <c r="N61" s="348"/>
      <c r="O61" s="348"/>
      <c r="P61" s="349"/>
      <c r="Q61" s="49"/>
    </row>
    <row r="62" spans="1:17" x14ac:dyDescent="0.2">
      <c r="A62" s="49"/>
      <c r="B62" s="347"/>
      <c r="C62" s="348"/>
      <c r="D62" s="348"/>
      <c r="E62" s="348"/>
      <c r="F62" s="348"/>
      <c r="G62" s="348"/>
      <c r="H62" s="348"/>
      <c r="I62" s="348"/>
      <c r="J62" s="348"/>
      <c r="K62" s="348"/>
      <c r="L62" s="348"/>
      <c r="M62" s="348"/>
      <c r="N62" s="348"/>
      <c r="O62" s="348"/>
      <c r="P62" s="349"/>
      <c r="Q62" s="49"/>
    </row>
    <row r="63" spans="1:17" x14ac:dyDescent="0.2">
      <c r="A63" s="49"/>
      <c r="B63" s="347"/>
      <c r="C63" s="348"/>
      <c r="D63" s="348"/>
      <c r="E63" s="348"/>
      <c r="F63" s="348"/>
      <c r="G63" s="348"/>
      <c r="H63" s="348"/>
      <c r="I63" s="348"/>
      <c r="J63" s="348"/>
      <c r="K63" s="348"/>
      <c r="L63" s="348"/>
      <c r="M63" s="348"/>
      <c r="N63" s="348"/>
      <c r="O63" s="348"/>
      <c r="P63" s="349"/>
      <c r="Q63" s="49"/>
    </row>
    <row r="64" spans="1:17" x14ac:dyDescent="0.2">
      <c r="A64" s="49"/>
      <c r="B64" s="347"/>
      <c r="C64" s="348"/>
      <c r="D64" s="348"/>
      <c r="E64" s="348"/>
      <c r="F64" s="348"/>
      <c r="G64" s="348"/>
      <c r="H64" s="348"/>
      <c r="I64" s="348"/>
      <c r="J64" s="348"/>
      <c r="K64" s="348"/>
      <c r="L64" s="348"/>
      <c r="M64" s="348"/>
      <c r="N64" s="348"/>
      <c r="O64" s="348"/>
      <c r="P64" s="349"/>
      <c r="Q64" s="49"/>
    </row>
    <row r="65" spans="1:17" x14ac:dyDescent="0.2">
      <c r="A65" s="49"/>
      <c r="B65" s="347"/>
      <c r="C65" s="348"/>
      <c r="D65" s="348"/>
      <c r="E65" s="348"/>
      <c r="F65" s="348"/>
      <c r="G65" s="348"/>
      <c r="H65" s="348"/>
      <c r="I65" s="348"/>
      <c r="J65" s="348"/>
      <c r="K65" s="348"/>
      <c r="L65" s="348"/>
      <c r="M65" s="348"/>
      <c r="N65" s="348"/>
      <c r="O65" s="348"/>
      <c r="P65" s="349"/>
      <c r="Q65" s="49"/>
    </row>
    <row r="66" spans="1:17" ht="13.5" thickBot="1" x14ac:dyDescent="0.25">
      <c r="A66" s="49"/>
      <c r="B66" s="350"/>
      <c r="C66" s="351"/>
      <c r="D66" s="351"/>
      <c r="E66" s="351"/>
      <c r="F66" s="351"/>
      <c r="G66" s="351"/>
      <c r="H66" s="351"/>
      <c r="I66" s="351"/>
      <c r="J66" s="351"/>
      <c r="K66" s="351"/>
      <c r="L66" s="351"/>
      <c r="M66" s="351"/>
      <c r="N66" s="351"/>
      <c r="O66" s="351"/>
      <c r="P66" s="352"/>
      <c r="Q66" s="49"/>
    </row>
    <row r="67" spans="1:17" s="21" customFormat="1" ht="4.5" customHeight="1" thickBot="1" x14ac:dyDescent="0.25">
      <c r="A67" s="353"/>
      <c r="B67" s="353"/>
      <c r="C67" s="353"/>
      <c r="D67" s="353"/>
      <c r="E67" s="353"/>
      <c r="F67" s="353"/>
      <c r="G67" s="353"/>
      <c r="H67" s="353"/>
      <c r="I67" s="353"/>
      <c r="J67" s="353"/>
      <c r="K67" s="353"/>
      <c r="L67" s="353"/>
      <c r="M67" s="353"/>
      <c r="N67" s="353"/>
      <c r="O67" s="353"/>
      <c r="P67" s="353"/>
      <c r="Q67" s="353"/>
    </row>
    <row r="68" spans="1:17" ht="17.25" customHeight="1" x14ac:dyDescent="0.2">
      <c r="A68" s="49"/>
      <c r="B68" s="357" t="s">
        <v>5</v>
      </c>
      <c r="C68" s="435" t="s">
        <v>147</v>
      </c>
      <c r="D68" s="436"/>
      <c r="E68" s="436"/>
      <c r="F68" s="436"/>
      <c r="G68" s="436"/>
      <c r="H68" s="436"/>
      <c r="I68" s="436"/>
      <c r="J68" s="436"/>
      <c r="K68" s="436"/>
      <c r="L68" s="436"/>
      <c r="M68" s="436"/>
      <c r="N68" s="436"/>
      <c r="O68" s="436"/>
      <c r="P68" s="437"/>
      <c r="Q68" s="49"/>
    </row>
    <row r="69" spans="1:17" ht="87.75" customHeight="1" x14ac:dyDescent="0.2">
      <c r="A69" s="49"/>
      <c r="B69" s="358"/>
      <c r="C69" s="522" t="s">
        <v>293</v>
      </c>
      <c r="D69" s="523"/>
      <c r="E69" s="523"/>
      <c r="F69" s="523"/>
      <c r="G69" s="523"/>
      <c r="H69" s="523"/>
      <c r="I69" s="523"/>
      <c r="J69" s="523"/>
      <c r="K69" s="523"/>
      <c r="L69" s="523"/>
      <c r="M69" s="523"/>
      <c r="N69" s="523"/>
      <c r="O69" s="523"/>
      <c r="P69" s="524"/>
      <c r="Q69" s="49"/>
    </row>
    <row r="70" spans="1:17" ht="17.25" customHeight="1" x14ac:dyDescent="0.2">
      <c r="A70" s="49"/>
      <c r="B70" s="358"/>
      <c r="C70" s="438" t="s">
        <v>145</v>
      </c>
      <c r="D70" s="439"/>
      <c r="E70" s="439"/>
      <c r="F70" s="439"/>
      <c r="G70" s="439"/>
      <c r="H70" s="439"/>
      <c r="I70" s="439"/>
      <c r="J70" s="439"/>
      <c r="K70" s="439"/>
      <c r="L70" s="439"/>
      <c r="M70" s="439"/>
      <c r="N70" s="439"/>
      <c r="O70" s="439"/>
      <c r="P70" s="440"/>
      <c r="Q70" s="49"/>
    </row>
    <row r="71" spans="1:17" ht="84.75" customHeight="1" thickBot="1" x14ac:dyDescent="0.25">
      <c r="A71" s="49"/>
      <c r="B71" s="359"/>
      <c r="C71" s="369" t="s">
        <v>294</v>
      </c>
      <c r="D71" s="370"/>
      <c r="E71" s="370"/>
      <c r="F71" s="370"/>
      <c r="G71" s="370"/>
      <c r="H71" s="370"/>
      <c r="I71" s="370"/>
      <c r="J71" s="370"/>
      <c r="K71" s="370"/>
      <c r="L71" s="370"/>
      <c r="M71" s="370"/>
      <c r="N71" s="370"/>
      <c r="O71" s="370"/>
      <c r="P71" s="371"/>
      <c r="Q71" s="49"/>
    </row>
    <row r="72" spans="1:17" ht="41.25" customHeight="1" thickBot="1" x14ac:dyDescent="0.25">
      <c r="A72" s="49"/>
      <c r="B72" s="84" t="s">
        <v>64</v>
      </c>
      <c r="C72" s="290" t="s">
        <v>207</v>
      </c>
      <c r="D72" s="291"/>
      <c r="E72" s="291"/>
      <c r="F72" s="291"/>
      <c r="G72" s="291"/>
      <c r="H72" s="291"/>
      <c r="I72" s="291"/>
      <c r="J72" s="291"/>
      <c r="K72" s="291"/>
      <c r="L72" s="291"/>
      <c r="M72" s="291"/>
      <c r="N72" s="291"/>
      <c r="O72" s="291"/>
      <c r="P72" s="292"/>
      <c r="Q72" s="49"/>
    </row>
    <row r="73" spans="1:17" ht="27.75" customHeight="1" thickBot="1" x14ac:dyDescent="0.25">
      <c r="A73" s="49"/>
      <c r="B73" s="84" t="s">
        <v>77</v>
      </c>
      <c r="C73" s="355"/>
      <c r="D73" s="355"/>
      <c r="E73" s="355"/>
      <c r="F73" s="355"/>
      <c r="G73" s="355"/>
      <c r="H73" s="355"/>
      <c r="I73" s="355"/>
      <c r="J73" s="355"/>
      <c r="K73" s="355"/>
      <c r="L73" s="355"/>
      <c r="M73" s="355"/>
      <c r="N73" s="355"/>
      <c r="O73" s="355"/>
      <c r="P73" s="356"/>
      <c r="Q73" s="49"/>
    </row>
    <row r="76" spans="1:17" hidden="1" x14ac:dyDescent="0.2">
      <c r="C76" s="85">
        <v>2018</v>
      </c>
    </row>
    <row r="77" spans="1:17" hidden="1" x14ac:dyDescent="0.2">
      <c r="C77" s="48">
        <v>2019</v>
      </c>
    </row>
    <row r="87" spans="1:19" x14ac:dyDescent="0.2">
      <c r="B87" s="86"/>
      <c r="C87" s="86"/>
      <c r="D87" s="86"/>
      <c r="E87" s="86"/>
      <c r="F87" s="86"/>
      <c r="G87" s="86"/>
      <c r="H87" s="86"/>
      <c r="I87" s="86"/>
      <c r="J87" s="86"/>
      <c r="K87" s="86"/>
      <c r="L87" s="86"/>
      <c r="M87" s="86"/>
    </row>
    <row r="88" spans="1:19" x14ac:dyDescent="0.2">
      <c r="B88" s="86"/>
      <c r="C88" s="86"/>
      <c r="D88" s="86"/>
      <c r="E88" s="86"/>
      <c r="F88" s="86"/>
      <c r="G88" s="86"/>
      <c r="H88" s="86"/>
      <c r="I88" s="86"/>
      <c r="J88" s="86"/>
      <c r="K88" s="86"/>
      <c r="L88" s="86"/>
      <c r="M88" s="86"/>
    </row>
    <row r="89" spans="1:19" x14ac:dyDescent="0.2">
      <c r="B89" s="86"/>
      <c r="C89" s="86"/>
      <c r="D89" s="86"/>
      <c r="E89" s="86"/>
      <c r="F89" s="86"/>
      <c r="G89" s="86"/>
      <c r="H89" s="86"/>
      <c r="I89" s="86"/>
      <c r="J89" s="86"/>
      <c r="K89" s="86"/>
      <c r="L89" s="86"/>
      <c r="M89" s="86"/>
    </row>
    <row r="90" spans="1:19" x14ac:dyDescent="0.2">
      <c r="B90" s="86"/>
      <c r="C90" s="86"/>
      <c r="D90" s="86"/>
      <c r="E90" s="86"/>
      <c r="F90" s="86"/>
      <c r="G90" s="86"/>
      <c r="H90" s="86"/>
      <c r="I90" s="86"/>
      <c r="J90" s="86"/>
      <c r="K90" s="86"/>
      <c r="L90" s="86"/>
      <c r="M90" s="86"/>
    </row>
    <row r="91" spans="1:19" x14ac:dyDescent="0.2">
      <c r="B91" s="86"/>
      <c r="C91" s="86"/>
      <c r="D91" s="86"/>
      <c r="E91" s="86"/>
      <c r="F91" s="86"/>
      <c r="G91" s="86"/>
      <c r="H91" s="86"/>
      <c r="I91" s="86"/>
      <c r="J91" s="86"/>
      <c r="K91" s="86"/>
      <c r="L91" s="86"/>
      <c r="M91" s="86"/>
    </row>
    <row r="92" spans="1:19" x14ac:dyDescent="0.2">
      <c r="B92" s="86"/>
      <c r="C92" s="86"/>
      <c r="D92" s="86"/>
      <c r="E92" s="86"/>
      <c r="F92" s="86"/>
      <c r="G92" s="86"/>
      <c r="H92" s="86"/>
      <c r="J92" s="86"/>
      <c r="K92" s="86"/>
      <c r="L92" s="86"/>
      <c r="M92" s="86"/>
    </row>
    <row r="93" spans="1:19" x14ac:dyDescent="0.2">
      <c r="B93" s="86"/>
      <c r="C93" s="86"/>
      <c r="D93" s="86"/>
      <c r="E93" s="86"/>
      <c r="F93" s="86"/>
      <c r="G93" s="86"/>
      <c r="H93" s="86"/>
      <c r="J93" s="86"/>
      <c r="K93" s="86"/>
      <c r="L93" s="86"/>
      <c r="M93" s="86"/>
    </row>
    <row r="94" spans="1:19" x14ac:dyDescent="0.2">
      <c r="B94" s="86"/>
      <c r="C94" s="86"/>
      <c r="D94" s="86"/>
      <c r="E94" s="86"/>
      <c r="F94" s="86"/>
      <c r="G94" s="86"/>
      <c r="H94" s="86"/>
      <c r="J94" s="86"/>
      <c r="K94" s="86"/>
      <c r="L94" s="86"/>
      <c r="M94" s="86"/>
    </row>
    <row r="95" spans="1:19" x14ac:dyDescent="0.2">
      <c r="A95" s="87"/>
      <c r="B95" s="87"/>
      <c r="C95" s="87"/>
      <c r="D95" s="87"/>
      <c r="E95" s="87"/>
      <c r="F95" s="87"/>
      <c r="G95" s="87"/>
      <c r="H95" s="87"/>
      <c r="I95" s="87"/>
      <c r="J95" s="87"/>
      <c r="K95" s="87"/>
      <c r="L95" s="87"/>
      <c r="M95" s="87"/>
      <c r="N95" s="87"/>
      <c r="O95" s="87"/>
      <c r="P95" s="87"/>
      <c r="Q95" s="87"/>
      <c r="R95" s="87"/>
      <c r="S95" s="87"/>
    </row>
    <row r="96" spans="1:19" x14ac:dyDescent="0.2">
      <c r="A96" s="88"/>
      <c r="B96" s="88"/>
      <c r="C96" s="88"/>
      <c r="D96" s="88"/>
      <c r="E96" s="88"/>
      <c r="F96" s="88"/>
      <c r="G96" s="88"/>
      <c r="H96" s="88"/>
      <c r="I96" s="88"/>
      <c r="J96" s="88"/>
      <c r="K96" s="88"/>
      <c r="L96" s="88"/>
      <c r="M96" s="88"/>
      <c r="N96" s="88"/>
      <c r="O96" s="88"/>
      <c r="P96" s="88"/>
      <c r="Q96" s="88"/>
      <c r="R96" s="88"/>
      <c r="S96" s="88"/>
    </row>
    <row r="97" spans="1:19" x14ac:dyDescent="0.2">
      <c r="A97" s="88"/>
      <c r="B97" s="88"/>
      <c r="C97" s="88"/>
      <c r="D97" s="88"/>
      <c r="E97" s="88"/>
      <c r="F97" s="88"/>
      <c r="G97" s="88"/>
      <c r="H97" s="88"/>
      <c r="I97" s="88"/>
      <c r="J97" s="88"/>
      <c r="K97" s="88"/>
      <c r="L97" s="88"/>
      <c r="M97" s="88"/>
      <c r="N97" s="88"/>
      <c r="O97" s="88"/>
      <c r="P97" s="88"/>
      <c r="Q97" s="88"/>
      <c r="R97" s="88"/>
      <c r="S97" s="88"/>
    </row>
    <row r="98" spans="1:19" x14ac:dyDescent="0.2">
      <c r="A98" s="88"/>
      <c r="B98" s="88" t="s">
        <v>39</v>
      </c>
      <c r="C98" s="88" t="s">
        <v>38</v>
      </c>
      <c r="D98" s="88" t="s">
        <v>40</v>
      </c>
      <c r="E98" s="88"/>
      <c r="F98" s="88"/>
      <c r="G98" s="88"/>
      <c r="H98" s="88"/>
      <c r="I98" s="88"/>
      <c r="J98" s="88"/>
      <c r="K98" s="88"/>
      <c r="L98" s="88"/>
      <c r="M98" s="88"/>
      <c r="N98" s="88"/>
      <c r="O98" s="88"/>
      <c r="P98" s="88"/>
      <c r="Q98" s="89" t="s">
        <v>70</v>
      </c>
      <c r="R98" s="88"/>
      <c r="S98" s="88"/>
    </row>
    <row r="99" spans="1:19" x14ac:dyDescent="0.2">
      <c r="A99" s="88"/>
      <c r="B99" s="89" t="s">
        <v>41</v>
      </c>
      <c r="C99" s="89" t="s">
        <v>43</v>
      </c>
      <c r="D99" s="90" t="s">
        <v>89</v>
      </c>
      <c r="E99" s="88"/>
      <c r="F99" s="88"/>
      <c r="G99" s="88"/>
      <c r="H99" s="88"/>
      <c r="I99" s="88"/>
      <c r="J99" s="88"/>
      <c r="K99" s="88"/>
      <c r="L99" s="88"/>
      <c r="M99" s="89" t="s">
        <v>67</v>
      </c>
      <c r="N99" s="88"/>
      <c r="O99" s="88"/>
      <c r="P99" s="88"/>
      <c r="Q99" s="89" t="s">
        <v>71</v>
      </c>
      <c r="R99" s="88"/>
      <c r="S99" s="88"/>
    </row>
    <row r="100" spans="1:19" x14ac:dyDescent="0.2">
      <c r="A100" s="88"/>
      <c r="B100" s="89" t="s">
        <v>79</v>
      </c>
      <c r="C100" s="89" t="s">
        <v>44</v>
      </c>
      <c r="D100" s="90" t="s">
        <v>90</v>
      </c>
      <c r="E100" s="88"/>
      <c r="F100" s="88"/>
      <c r="G100" s="88"/>
      <c r="H100" s="88"/>
      <c r="I100" s="88"/>
      <c r="J100" s="88"/>
      <c r="K100" s="88"/>
      <c r="L100" s="88"/>
      <c r="M100" s="89" t="s">
        <v>69</v>
      </c>
      <c r="N100" s="88"/>
      <c r="O100" s="88"/>
      <c r="P100" s="88"/>
      <c r="Q100" s="89" t="s">
        <v>73</v>
      </c>
      <c r="R100" s="88"/>
      <c r="S100" s="88"/>
    </row>
    <row r="101" spans="1:19" x14ac:dyDescent="0.2">
      <c r="A101" s="88"/>
      <c r="B101" s="89" t="s">
        <v>42</v>
      </c>
      <c r="C101" s="89" t="s">
        <v>45</v>
      </c>
      <c r="D101" s="90" t="s">
        <v>91</v>
      </c>
      <c r="E101" s="88"/>
      <c r="F101" s="88"/>
      <c r="G101" s="88"/>
      <c r="H101" s="88"/>
      <c r="I101" s="88"/>
      <c r="J101" s="88"/>
      <c r="K101" s="88"/>
      <c r="L101" s="88"/>
      <c r="M101" s="89" t="s">
        <v>78</v>
      </c>
      <c r="N101" s="88"/>
      <c r="O101" s="88"/>
      <c r="P101" s="88"/>
      <c r="Q101" s="89" t="s">
        <v>72</v>
      </c>
      <c r="R101" s="88"/>
      <c r="S101" s="88"/>
    </row>
    <row r="102" spans="1:19" x14ac:dyDescent="0.2">
      <c r="A102" s="88"/>
      <c r="B102" s="88"/>
      <c r="C102" s="89" t="s">
        <v>46</v>
      </c>
      <c r="D102" s="90" t="s">
        <v>92</v>
      </c>
      <c r="E102" s="88"/>
      <c r="F102" s="88"/>
      <c r="G102" s="88"/>
      <c r="H102" s="88"/>
      <c r="I102" s="88"/>
      <c r="J102" s="88"/>
      <c r="K102" s="88"/>
      <c r="L102" s="88"/>
      <c r="M102" s="89"/>
      <c r="N102" s="88"/>
      <c r="O102" s="88"/>
      <c r="P102" s="88"/>
      <c r="Q102" s="89" t="s">
        <v>74</v>
      </c>
      <c r="R102" s="88"/>
      <c r="S102" s="88"/>
    </row>
    <row r="103" spans="1:19" x14ac:dyDescent="0.2">
      <c r="A103" s="88"/>
      <c r="B103" s="88"/>
      <c r="C103" s="89" t="s">
        <v>47</v>
      </c>
      <c r="D103" s="90" t="s">
        <v>93</v>
      </c>
      <c r="E103" s="88"/>
      <c r="F103" s="88"/>
      <c r="G103" s="88"/>
      <c r="H103" s="88"/>
      <c r="I103" s="88"/>
      <c r="J103" s="88"/>
      <c r="K103" s="88"/>
      <c r="L103" s="88"/>
      <c r="M103" s="88"/>
      <c r="N103" s="88" t="s">
        <v>68</v>
      </c>
      <c r="O103" s="88"/>
      <c r="P103" s="88"/>
      <c r="Q103" s="89" t="s">
        <v>75</v>
      </c>
      <c r="R103" s="88"/>
      <c r="S103" s="88"/>
    </row>
    <row r="104" spans="1:19" x14ac:dyDescent="0.2">
      <c r="A104" s="88"/>
      <c r="B104" s="88"/>
      <c r="C104" s="89" t="s">
        <v>48</v>
      </c>
      <c r="D104" s="90" t="s">
        <v>94</v>
      </c>
      <c r="E104" s="88"/>
      <c r="F104" s="88"/>
      <c r="G104" s="88"/>
      <c r="H104" s="88"/>
      <c r="I104" s="88"/>
      <c r="J104" s="88"/>
      <c r="K104" s="88"/>
      <c r="L104" s="88"/>
      <c r="M104" s="88"/>
      <c r="N104" s="88"/>
      <c r="O104" s="88"/>
      <c r="P104" s="88"/>
      <c r="Q104" s="88"/>
      <c r="R104" s="88"/>
      <c r="S104" s="88"/>
    </row>
    <row r="105" spans="1:19" x14ac:dyDescent="0.2">
      <c r="A105" s="88"/>
      <c r="B105" s="88"/>
      <c r="C105" s="89" t="s">
        <v>49</v>
      </c>
      <c r="D105" s="90" t="s">
        <v>57</v>
      </c>
      <c r="E105" s="88"/>
      <c r="F105" s="88"/>
      <c r="G105" s="88"/>
      <c r="H105" s="88"/>
      <c r="I105" s="88"/>
      <c r="J105" s="88"/>
      <c r="K105" s="88"/>
      <c r="L105" s="88"/>
      <c r="M105" s="88"/>
      <c r="N105" s="88"/>
      <c r="O105" s="88"/>
      <c r="P105" s="88"/>
      <c r="Q105" s="88"/>
      <c r="R105" s="88"/>
      <c r="S105" s="88"/>
    </row>
    <row r="106" spans="1:19" x14ac:dyDescent="0.2">
      <c r="A106" s="88"/>
      <c r="B106" s="88"/>
      <c r="C106" s="88"/>
      <c r="D106" s="90" t="s">
        <v>56</v>
      </c>
      <c r="E106" s="88"/>
      <c r="F106" s="88"/>
      <c r="G106" s="88"/>
      <c r="H106" s="88"/>
      <c r="I106" s="88"/>
      <c r="J106" s="88"/>
      <c r="K106" s="88"/>
      <c r="L106" s="88"/>
      <c r="M106" s="88"/>
      <c r="N106" s="88"/>
      <c r="O106" s="88"/>
      <c r="P106" s="88"/>
      <c r="Q106" s="88"/>
      <c r="R106" s="88"/>
      <c r="S106" s="88"/>
    </row>
    <row r="107" spans="1:19" x14ac:dyDescent="0.2">
      <c r="A107" s="88"/>
      <c r="B107" s="88"/>
      <c r="C107" s="88"/>
      <c r="D107" s="90" t="s">
        <v>51</v>
      </c>
      <c r="E107" s="88"/>
      <c r="F107" s="88"/>
      <c r="G107" s="88"/>
      <c r="H107" s="88"/>
      <c r="I107" s="88"/>
      <c r="J107" s="88"/>
      <c r="K107" s="88"/>
      <c r="L107" s="88"/>
      <c r="M107" s="88"/>
      <c r="N107" s="88"/>
      <c r="O107" s="88"/>
      <c r="P107" s="88"/>
      <c r="Q107" s="88"/>
      <c r="R107" s="88"/>
      <c r="S107" s="88"/>
    </row>
    <row r="108" spans="1:19" x14ac:dyDescent="0.2">
      <c r="A108" s="88"/>
      <c r="B108" s="88"/>
      <c r="C108" s="88"/>
      <c r="D108" s="90" t="s">
        <v>50</v>
      </c>
      <c r="E108" s="88"/>
      <c r="F108" s="88"/>
      <c r="G108" s="88"/>
      <c r="H108" s="88"/>
      <c r="I108" s="88"/>
      <c r="J108" s="88"/>
      <c r="K108" s="88"/>
      <c r="L108" s="88"/>
      <c r="M108" s="88"/>
      <c r="N108" s="88"/>
      <c r="O108" s="88"/>
      <c r="P108" s="88"/>
      <c r="Q108" s="89">
        <v>2015</v>
      </c>
      <c r="R108" s="88"/>
      <c r="S108" s="88"/>
    </row>
    <row r="109" spans="1:19" ht="12.75" customHeight="1" x14ac:dyDescent="0.2">
      <c r="A109" s="88"/>
      <c r="B109" s="88"/>
      <c r="C109" s="88"/>
      <c r="D109" s="90" t="s">
        <v>53</v>
      </c>
      <c r="E109" s="88"/>
      <c r="F109" s="88"/>
      <c r="G109" s="88"/>
      <c r="H109" s="88"/>
      <c r="I109" s="88"/>
      <c r="J109" s="88"/>
      <c r="K109" s="88"/>
      <c r="L109" s="88"/>
      <c r="M109" s="88"/>
      <c r="N109" s="88"/>
      <c r="O109" s="88"/>
      <c r="P109" s="88"/>
      <c r="Q109" s="89">
        <v>2016</v>
      </c>
      <c r="R109" s="88"/>
      <c r="S109" s="88"/>
    </row>
    <row r="110" spans="1:19" x14ac:dyDescent="0.2">
      <c r="A110" s="88"/>
      <c r="B110" s="88"/>
      <c r="C110" s="88"/>
      <c r="D110" s="90" t="s">
        <v>52</v>
      </c>
      <c r="E110" s="88"/>
      <c r="F110" s="88"/>
      <c r="G110" s="88"/>
      <c r="H110" s="88"/>
      <c r="I110" s="88"/>
      <c r="J110" s="88"/>
      <c r="K110" s="88"/>
      <c r="L110" s="88"/>
      <c r="M110" s="88"/>
      <c r="N110" s="88"/>
      <c r="O110" s="88"/>
      <c r="P110" s="88"/>
      <c r="Q110" s="89">
        <v>2017</v>
      </c>
      <c r="R110" s="88"/>
      <c r="S110" s="88"/>
    </row>
    <row r="111" spans="1:19" x14ac:dyDescent="0.2">
      <c r="A111" s="88"/>
      <c r="B111" s="88"/>
      <c r="C111" s="88"/>
      <c r="D111" s="90" t="s">
        <v>54</v>
      </c>
      <c r="E111" s="88"/>
      <c r="F111" s="88"/>
      <c r="G111" s="88"/>
      <c r="H111" s="88"/>
      <c r="I111" s="88"/>
      <c r="J111" s="88"/>
      <c r="K111" s="88"/>
      <c r="L111" s="88"/>
      <c r="M111" s="88"/>
      <c r="N111" s="88"/>
      <c r="O111" s="88"/>
      <c r="P111" s="88"/>
      <c r="Q111" s="89">
        <v>2018</v>
      </c>
      <c r="R111" s="88"/>
      <c r="S111" s="88"/>
    </row>
    <row r="112" spans="1:19" x14ac:dyDescent="0.2">
      <c r="A112" s="88"/>
      <c r="B112" s="88"/>
      <c r="C112" s="88"/>
      <c r="D112" s="90" t="s">
        <v>95</v>
      </c>
      <c r="E112" s="88"/>
      <c r="F112" s="88"/>
      <c r="G112" s="88"/>
      <c r="H112" s="88"/>
      <c r="I112" s="88"/>
      <c r="J112" s="88"/>
      <c r="K112" s="88"/>
      <c r="L112" s="88"/>
      <c r="M112" s="88"/>
      <c r="N112" s="88"/>
      <c r="O112" s="88"/>
      <c r="P112" s="88"/>
      <c r="Q112" s="88"/>
      <c r="R112" s="88"/>
      <c r="S112" s="88"/>
    </row>
    <row r="113" spans="1:19" x14ac:dyDescent="0.2">
      <c r="A113" s="88"/>
      <c r="B113" s="88"/>
      <c r="C113" s="88"/>
      <c r="D113" s="90" t="s">
        <v>81</v>
      </c>
      <c r="E113" s="88"/>
      <c r="F113" s="88"/>
      <c r="G113" s="88"/>
      <c r="H113" s="88"/>
      <c r="I113" s="88"/>
      <c r="J113" s="88"/>
      <c r="K113" s="88"/>
      <c r="L113" s="88"/>
      <c r="M113" s="88"/>
      <c r="N113" s="88"/>
      <c r="O113" s="88"/>
      <c r="P113" s="88"/>
      <c r="Q113" s="88"/>
      <c r="R113" s="88"/>
      <c r="S113" s="88"/>
    </row>
    <row r="114" spans="1:19" x14ac:dyDescent="0.2">
      <c r="A114" s="88"/>
      <c r="B114" s="91"/>
      <c r="C114" s="88"/>
      <c r="D114" s="90" t="s">
        <v>82</v>
      </c>
      <c r="E114" s="88"/>
      <c r="F114" s="88"/>
      <c r="G114" s="88"/>
      <c r="H114" s="88"/>
      <c r="I114" s="88"/>
      <c r="J114" s="88"/>
      <c r="K114" s="88"/>
      <c r="L114" s="88"/>
      <c r="M114" s="88"/>
      <c r="N114" s="88"/>
      <c r="O114" s="88"/>
      <c r="P114" s="88"/>
      <c r="Q114" s="88"/>
      <c r="R114" s="88"/>
      <c r="S114" s="88"/>
    </row>
    <row r="115" spans="1:19" x14ac:dyDescent="0.2">
      <c r="A115" s="88"/>
      <c r="B115" s="91"/>
      <c r="C115" s="88"/>
      <c r="D115" s="90" t="s">
        <v>80</v>
      </c>
      <c r="E115" s="88"/>
      <c r="F115" s="88"/>
      <c r="G115" s="88"/>
      <c r="H115" s="88"/>
      <c r="I115" s="88"/>
      <c r="J115" s="88"/>
      <c r="K115" s="88"/>
      <c r="L115" s="88"/>
      <c r="M115" s="88"/>
      <c r="N115" s="88"/>
      <c r="O115" s="88"/>
      <c r="P115" s="88"/>
      <c r="Q115" s="88"/>
      <c r="R115" s="88"/>
      <c r="S115" s="88"/>
    </row>
    <row r="116" spans="1:19" x14ac:dyDescent="0.2">
      <c r="A116" s="88"/>
      <c r="B116" s="91"/>
      <c r="C116" s="88"/>
      <c r="D116" s="90" t="s">
        <v>96</v>
      </c>
      <c r="E116" s="88"/>
      <c r="F116" s="88"/>
      <c r="G116" s="88"/>
      <c r="H116" s="88"/>
      <c r="I116" s="88"/>
      <c r="J116" s="88"/>
      <c r="K116" s="88"/>
      <c r="L116" s="88"/>
      <c r="M116" s="88"/>
      <c r="N116" s="88"/>
      <c r="O116" s="88"/>
      <c r="P116" s="88"/>
      <c r="Q116" s="88"/>
      <c r="R116" s="88"/>
      <c r="S116" s="88"/>
    </row>
    <row r="117" spans="1:19" x14ac:dyDescent="0.2">
      <c r="A117" s="88"/>
      <c r="B117" s="91"/>
      <c r="C117" s="88"/>
      <c r="D117" s="90" t="s">
        <v>97</v>
      </c>
      <c r="E117" s="88"/>
      <c r="F117" s="88"/>
      <c r="G117" s="88"/>
      <c r="H117" s="88"/>
      <c r="I117" s="88"/>
      <c r="J117" s="88"/>
      <c r="K117" s="88"/>
      <c r="L117" s="88"/>
      <c r="M117" s="88"/>
      <c r="N117" s="88"/>
      <c r="O117" s="88"/>
      <c r="P117" s="88"/>
      <c r="Q117" s="88"/>
      <c r="R117" s="88"/>
      <c r="S117" s="88"/>
    </row>
    <row r="118" spans="1:19" x14ac:dyDescent="0.2">
      <c r="A118" s="88"/>
      <c r="B118" s="91"/>
      <c r="C118" s="88"/>
      <c r="D118" s="90" t="s">
        <v>98</v>
      </c>
      <c r="E118" s="88"/>
      <c r="F118" s="88"/>
      <c r="G118" s="88"/>
      <c r="H118" s="88"/>
      <c r="I118" s="88"/>
      <c r="J118" s="88"/>
      <c r="K118" s="88"/>
      <c r="L118" s="88"/>
      <c r="M118" s="88"/>
      <c r="N118" s="88"/>
      <c r="O118" s="88"/>
      <c r="P118" s="88"/>
      <c r="Q118" s="88"/>
      <c r="R118" s="88"/>
      <c r="S118" s="88"/>
    </row>
    <row r="119" spans="1:19" x14ac:dyDescent="0.2">
      <c r="A119" s="88"/>
      <c r="B119" s="91"/>
      <c r="C119" s="88"/>
      <c r="D119" s="90" t="s">
        <v>99</v>
      </c>
      <c r="E119" s="88"/>
      <c r="F119" s="88"/>
      <c r="G119" s="88"/>
      <c r="H119" s="88"/>
      <c r="I119" s="88"/>
      <c r="J119" s="88"/>
      <c r="K119" s="88"/>
      <c r="L119" s="88"/>
      <c r="M119" s="88"/>
      <c r="N119" s="88"/>
      <c r="O119" s="88"/>
      <c r="P119" s="88"/>
      <c r="Q119" s="88"/>
      <c r="R119" s="88"/>
      <c r="S119" s="88"/>
    </row>
    <row r="120" spans="1:19" x14ac:dyDescent="0.2">
      <c r="A120" s="88"/>
      <c r="B120" s="91"/>
      <c r="C120" s="88"/>
      <c r="D120" s="90" t="s">
        <v>100</v>
      </c>
      <c r="E120" s="88"/>
      <c r="F120" s="88"/>
      <c r="G120" s="88"/>
      <c r="H120" s="88"/>
      <c r="I120" s="88"/>
      <c r="J120" s="88"/>
      <c r="K120" s="88"/>
      <c r="L120" s="88"/>
      <c r="M120" s="88"/>
      <c r="N120" s="88"/>
      <c r="O120" s="88"/>
      <c r="P120" s="88"/>
      <c r="Q120" s="88"/>
      <c r="R120" s="88"/>
      <c r="S120" s="88"/>
    </row>
    <row r="121" spans="1:19" x14ac:dyDescent="0.2">
      <c r="A121" s="88"/>
      <c r="B121" s="92"/>
      <c r="C121" s="88"/>
      <c r="D121" s="90" t="s">
        <v>101</v>
      </c>
      <c r="E121" s="88"/>
      <c r="F121" s="88"/>
      <c r="G121" s="88"/>
      <c r="H121" s="88"/>
      <c r="I121" s="88"/>
      <c r="J121" s="88"/>
      <c r="K121" s="88"/>
      <c r="L121" s="88"/>
      <c r="M121" s="88"/>
      <c r="N121" s="88"/>
      <c r="O121" s="88"/>
      <c r="P121" s="88"/>
      <c r="Q121" s="88"/>
      <c r="R121" s="88"/>
      <c r="S121" s="88"/>
    </row>
    <row r="122" spans="1:19" x14ac:dyDescent="0.2">
      <c r="A122" s="88"/>
      <c r="C122" s="88"/>
      <c r="D122" s="90" t="s">
        <v>102</v>
      </c>
      <c r="E122" s="88"/>
      <c r="F122" s="88"/>
      <c r="G122" s="88"/>
      <c r="H122" s="88"/>
      <c r="I122" s="88"/>
      <c r="J122" s="88"/>
      <c r="K122" s="88"/>
      <c r="L122" s="88"/>
      <c r="M122" s="88"/>
      <c r="N122" s="88"/>
      <c r="O122" s="88"/>
      <c r="P122" s="88"/>
      <c r="Q122" s="88"/>
      <c r="R122" s="88"/>
      <c r="S122" s="88"/>
    </row>
    <row r="123" spans="1:19" x14ac:dyDescent="0.2">
      <c r="A123" s="88"/>
      <c r="C123" s="88"/>
      <c r="D123" s="90" t="s">
        <v>103</v>
      </c>
      <c r="E123" s="88"/>
      <c r="F123" s="88"/>
      <c r="G123" s="88"/>
      <c r="H123" s="88"/>
      <c r="I123" s="88"/>
      <c r="J123" s="88"/>
      <c r="K123" s="88"/>
      <c r="L123" s="88"/>
      <c r="M123" s="88"/>
      <c r="N123" s="88"/>
      <c r="O123" s="88"/>
      <c r="P123" s="88"/>
      <c r="Q123" s="88"/>
      <c r="R123" s="88"/>
      <c r="S123" s="88"/>
    </row>
    <row r="124" spans="1:19" x14ac:dyDescent="0.2">
      <c r="A124" s="88"/>
      <c r="C124" s="88"/>
      <c r="D124" s="90" t="s">
        <v>55</v>
      </c>
      <c r="E124" s="88"/>
      <c r="F124" s="88"/>
      <c r="G124" s="88"/>
      <c r="H124" s="88"/>
      <c r="I124" s="88"/>
      <c r="J124" s="88"/>
      <c r="K124" s="88"/>
      <c r="L124" s="88"/>
      <c r="M124" s="88"/>
      <c r="N124" s="88"/>
      <c r="O124" s="88"/>
      <c r="P124" s="88"/>
      <c r="Q124" s="88"/>
      <c r="R124" s="88"/>
      <c r="S124" s="88"/>
    </row>
    <row r="125" spans="1:19" x14ac:dyDescent="0.2">
      <c r="A125" s="88"/>
      <c r="C125" s="88"/>
      <c r="D125" s="88"/>
      <c r="E125" s="88"/>
      <c r="F125" s="88"/>
      <c r="G125" s="88"/>
      <c r="H125" s="88"/>
      <c r="I125" s="88"/>
      <c r="J125" s="88"/>
      <c r="K125" s="88"/>
      <c r="L125" s="88"/>
      <c r="M125" s="88"/>
      <c r="N125" s="88"/>
      <c r="O125" s="88"/>
      <c r="P125" s="88"/>
      <c r="Q125" s="88"/>
      <c r="R125" s="88"/>
      <c r="S125" s="88"/>
    </row>
    <row r="126" spans="1:19" x14ac:dyDescent="0.2">
      <c r="A126" s="88"/>
      <c r="C126" s="88"/>
      <c r="D126" s="88"/>
      <c r="E126" s="88"/>
      <c r="F126" s="88"/>
      <c r="G126" s="88"/>
      <c r="H126" s="88"/>
      <c r="I126" s="88"/>
      <c r="J126" s="88"/>
      <c r="K126" s="88"/>
      <c r="L126" s="88"/>
      <c r="M126" s="88"/>
      <c r="N126" s="88"/>
      <c r="O126" s="88"/>
      <c r="P126" s="88"/>
      <c r="Q126" s="88"/>
      <c r="R126" s="88"/>
      <c r="S126" s="88"/>
    </row>
    <row r="127" spans="1:19" x14ac:dyDescent="0.2">
      <c r="A127" s="88"/>
      <c r="C127" s="88"/>
      <c r="D127" s="88"/>
      <c r="E127" s="88"/>
      <c r="F127" s="88"/>
      <c r="G127" s="88"/>
      <c r="H127" s="88"/>
      <c r="I127" s="88"/>
      <c r="J127" s="88"/>
      <c r="K127" s="88"/>
      <c r="L127" s="88"/>
      <c r="M127" s="88"/>
      <c r="N127" s="88"/>
      <c r="O127" s="88"/>
      <c r="P127" s="88"/>
      <c r="Q127" s="88"/>
      <c r="R127" s="88"/>
      <c r="S127" s="88"/>
    </row>
    <row r="128" spans="1:19" x14ac:dyDescent="0.2">
      <c r="A128" s="88"/>
      <c r="C128" s="88"/>
      <c r="D128" s="88"/>
      <c r="E128" s="88"/>
      <c r="F128" s="88"/>
      <c r="G128" s="88"/>
      <c r="H128" s="88"/>
      <c r="I128" s="88"/>
      <c r="J128" s="88"/>
      <c r="K128" s="88"/>
      <c r="L128" s="88"/>
      <c r="M128" s="88"/>
      <c r="N128" s="88"/>
      <c r="O128" s="88"/>
      <c r="P128" s="88"/>
      <c r="Q128" s="88"/>
      <c r="R128" s="88"/>
      <c r="S128" s="88"/>
    </row>
    <row r="129" spans="1:19" x14ac:dyDescent="0.2">
      <c r="A129" s="88"/>
      <c r="B129" s="215" t="s">
        <v>248</v>
      </c>
      <c r="C129" s="88"/>
      <c r="D129" s="88"/>
      <c r="E129" s="88"/>
      <c r="F129" s="88"/>
      <c r="G129" s="88"/>
      <c r="H129" s="88"/>
      <c r="I129" s="88"/>
      <c r="J129" s="88"/>
      <c r="K129" s="88"/>
      <c r="L129" s="88"/>
      <c r="M129" s="88"/>
      <c r="N129" s="88"/>
      <c r="O129" s="88"/>
      <c r="P129" s="88"/>
      <c r="Q129" s="88"/>
      <c r="R129" s="88"/>
      <c r="S129" s="88"/>
    </row>
    <row r="130" spans="1:19" x14ac:dyDescent="0.2">
      <c r="A130" s="88"/>
      <c r="B130" s="215" t="s">
        <v>249</v>
      </c>
      <c r="C130" s="88"/>
      <c r="D130" s="88"/>
      <c r="E130" s="88"/>
      <c r="F130" s="88"/>
      <c r="G130" s="88"/>
      <c r="H130" s="88"/>
      <c r="I130" s="88"/>
      <c r="J130" s="88"/>
      <c r="K130" s="88"/>
      <c r="L130" s="88"/>
      <c r="M130" s="88"/>
      <c r="N130" s="88"/>
      <c r="O130" s="88"/>
      <c r="P130" s="88"/>
      <c r="Q130" s="88"/>
      <c r="R130" s="88"/>
      <c r="S130" s="88"/>
    </row>
    <row r="131" spans="1:19" x14ac:dyDescent="0.2">
      <c r="A131" s="88"/>
      <c r="B131" s="215" t="s">
        <v>250</v>
      </c>
      <c r="C131" s="88"/>
      <c r="D131" s="88"/>
      <c r="E131" s="88"/>
      <c r="F131" s="88"/>
      <c r="G131" s="88"/>
      <c r="H131" s="88"/>
      <c r="I131" s="88"/>
      <c r="J131" s="88"/>
      <c r="K131" s="88"/>
      <c r="L131" s="88"/>
      <c r="M131" s="88"/>
      <c r="N131" s="88"/>
      <c r="O131" s="88"/>
      <c r="P131" s="88"/>
      <c r="Q131" s="88"/>
      <c r="R131" s="88"/>
      <c r="S131" s="88"/>
    </row>
    <row r="132" spans="1:19" x14ac:dyDescent="0.2">
      <c r="A132" s="88"/>
      <c r="B132" s="215" t="s">
        <v>251</v>
      </c>
      <c r="C132" s="88"/>
      <c r="D132" s="88"/>
      <c r="E132" s="88"/>
      <c r="F132" s="88"/>
      <c r="G132" s="88"/>
      <c r="H132" s="88"/>
      <c r="I132" s="88"/>
      <c r="J132" s="88"/>
      <c r="K132" s="88"/>
      <c r="L132" s="88"/>
      <c r="M132" s="88"/>
      <c r="N132" s="88"/>
      <c r="O132" s="88"/>
      <c r="P132" s="88"/>
      <c r="Q132" s="88"/>
      <c r="R132" s="88"/>
      <c r="S132" s="88"/>
    </row>
    <row r="133" spans="1:19" x14ac:dyDescent="0.2">
      <c r="A133" s="88"/>
      <c r="B133" s="216" t="s">
        <v>252</v>
      </c>
      <c r="C133" s="88"/>
      <c r="D133" s="88"/>
      <c r="E133" s="88"/>
      <c r="F133" s="88"/>
      <c r="G133" s="88"/>
      <c r="H133" s="88"/>
      <c r="I133" s="88"/>
      <c r="J133" s="88"/>
      <c r="K133" s="88"/>
      <c r="L133" s="88"/>
      <c r="M133" s="88"/>
      <c r="N133" s="88"/>
      <c r="O133" s="88"/>
      <c r="P133" s="88"/>
      <c r="Q133" s="88"/>
      <c r="R133" s="88"/>
      <c r="S133" s="88"/>
    </row>
    <row r="134" spans="1:19" x14ac:dyDescent="0.2">
      <c r="A134" s="88"/>
      <c r="B134" s="92"/>
      <c r="C134" s="88"/>
      <c r="D134" s="88"/>
      <c r="E134" s="88"/>
      <c r="F134" s="88"/>
      <c r="G134" s="88"/>
      <c r="H134" s="88"/>
      <c r="I134" s="88"/>
      <c r="J134" s="88"/>
      <c r="K134" s="88"/>
      <c r="L134" s="88"/>
      <c r="M134" s="88"/>
      <c r="N134" s="88"/>
      <c r="O134" s="88"/>
      <c r="P134" s="88"/>
      <c r="Q134" s="88"/>
      <c r="R134" s="88"/>
      <c r="S134" s="88"/>
    </row>
    <row r="135" spans="1:19" x14ac:dyDescent="0.2">
      <c r="B135" s="92"/>
    </row>
    <row r="136" spans="1:19" x14ac:dyDescent="0.2">
      <c r="B136" s="92"/>
    </row>
    <row r="140" spans="1:19" x14ac:dyDescent="0.2">
      <c r="B140" s="91"/>
    </row>
    <row r="141" spans="1:19" x14ac:dyDescent="0.2">
      <c r="B141" s="91"/>
    </row>
    <row r="142" spans="1:19" x14ac:dyDescent="0.2">
      <c r="B142" s="91"/>
    </row>
    <row r="143" spans="1:19" x14ac:dyDescent="0.2">
      <c r="B143" s="93"/>
    </row>
    <row r="144" spans="1:19" x14ac:dyDescent="0.2">
      <c r="B144" s="93"/>
    </row>
    <row r="145" spans="2:2" x14ac:dyDescent="0.2">
      <c r="B145" s="93"/>
    </row>
    <row r="146" spans="2:2" x14ac:dyDescent="0.2">
      <c r="B146" s="93"/>
    </row>
    <row r="147" spans="2:2" x14ac:dyDescent="0.2">
      <c r="B147" s="93"/>
    </row>
    <row r="148" spans="2:2" x14ac:dyDescent="0.2">
      <c r="B148" s="93"/>
    </row>
    <row r="149" spans="2:2" x14ac:dyDescent="0.2">
      <c r="B149" s="93"/>
    </row>
    <row r="150" spans="2:2" x14ac:dyDescent="0.2">
      <c r="B150" s="93"/>
    </row>
    <row r="151" spans="2:2" x14ac:dyDescent="0.2">
      <c r="B151" s="103"/>
    </row>
    <row r="152" spans="2:2" x14ac:dyDescent="0.2">
      <c r="B152" s="104"/>
    </row>
    <row r="153" spans="2:2" x14ac:dyDescent="0.2">
      <c r="B153" s="104"/>
    </row>
    <row r="154" spans="2:2" x14ac:dyDescent="0.2">
      <c r="B154" s="104"/>
    </row>
    <row r="155" spans="2:2" x14ac:dyDescent="0.2">
      <c r="B155" s="104"/>
    </row>
    <row r="156" spans="2:2" x14ac:dyDescent="0.2">
      <c r="B156" s="104"/>
    </row>
    <row r="157" spans="2:2" x14ac:dyDescent="0.2">
      <c r="B157" s="104"/>
    </row>
    <row r="158" spans="2:2" x14ac:dyDescent="0.2">
      <c r="B158" s="104"/>
    </row>
    <row r="159" spans="2:2" x14ac:dyDescent="0.2">
      <c r="B159" s="104"/>
    </row>
    <row r="160" spans="2:2" x14ac:dyDescent="0.2">
      <c r="B160" s="104"/>
    </row>
    <row r="161" spans="2:2" x14ac:dyDescent="0.2">
      <c r="B161" s="104"/>
    </row>
    <row r="162" spans="2:2" x14ac:dyDescent="0.2">
      <c r="B162" s="104"/>
    </row>
    <row r="163" spans="2:2" x14ac:dyDescent="0.2">
      <c r="B163" s="104"/>
    </row>
    <row r="164" spans="2:2" x14ac:dyDescent="0.2">
      <c r="B164" s="104"/>
    </row>
    <row r="165" spans="2:2" x14ac:dyDescent="0.2">
      <c r="B165" s="104"/>
    </row>
    <row r="166" spans="2:2" x14ac:dyDescent="0.2">
      <c r="B166" s="104"/>
    </row>
    <row r="167" spans="2:2" x14ac:dyDescent="0.2">
      <c r="B167" s="104"/>
    </row>
    <row r="168" spans="2:2" x14ac:dyDescent="0.2">
      <c r="B168" s="104"/>
    </row>
    <row r="169" spans="2:2" x14ac:dyDescent="0.2">
      <c r="B169" s="104"/>
    </row>
    <row r="170" spans="2:2" x14ac:dyDescent="0.2">
      <c r="B170" s="104"/>
    </row>
    <row r="171" spans="2:2" x14ac:dyDescent="0.2">
      <c r="B171" s="104"/>
    </row>
    <row r="172" spans="2:2" x14ac:dyDescent="0.2">
      <c r="B172" s="104"/>
    </row>
    <row r="173" spans="2:2" x14ac:dyDescent="0.2">
      <c r="B173" s="104"/>
    </row>
  </sheetData>
  <sheetProtection sheet="1" objects="1" scenarios="1" formatColumns="0" formatRows="0"/>
  <mergeCells count="75">
    <mergeCell ref="C72:P72"/>
    <mergeCell ref="C73:P73"/>
    <mergeCell ref="B45:P45"/>
    <mergeCell ref="B47:B48"/>
    <mergeCell ref="B50:P50"/>
    <mergeCell ref="B51:P66"/>
    <mergeCell ref="A67:Q67"/>
    <mergeCell ref="B68:B71"/>
    <mergeCell ref="C68:P68"/>
    <mergeCell ref="C69:P69"/>
    <mergeCell ref="C70:P70"/>
    <mergeCell ref="C71:P71"/>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7:P8"/>
    <mergeCell ref="B9:P9"/>
    <mergeCell ref="C10:I10"/>
    <mergeCell ref="J10:M10"/>
    <mergeCell ref="N10:P10"/>
    <mergeCell ref="B2:B5"/>
    <mergeCell ref="C2:M2"/>
    <mergeCell ref="N2:P2"/>
    <mergeCell ref="C3:M3"/>
    <mergeCell ref="N3:P3"/>
    <mergeCell ref="C4:M4"/>
    <mergeCell ref="N4:P4"/>
    <mergeCell ref="C5:M5"/>
    <mergeCell ref="N5:P5"/>
    <mergeCell ref="S28:V28"/>
    <mergeCell ref="W28:Y28"/>
    <mergeCell ref="Z28:AB28"/>
    <mergeCell ref="AC28:AD28"/>
    <mergeCell ref="B11:P11"/>
    <mergeCell ref="B23:P23"/>
    <mergeCell ref="C12:P12"/>
    <mergeCell ref="B13:P13"/>
    <mergeCell ref="C14:P14"/>
    <mergeCell ref="B15:P15"/>
    <mergeCell ref="C16:P16"/>
    <mergeCell ref="B17:P17"/>
    <mergeCell ref="C18:P18"/>
    <mergeCell ref="B19:P19"/>
    <mergeCell ref="B20:P20"/>
    <mergeCell ref="B21:P21"/>
  </mergeCells>
  <conditionalFormatting sqref="F48">
    <cfRule type="cellIs" dxfId="83" priority="33" stopIfTrue="1" operator="equal">
      <formula>" "</formula>
    </cfRule>
    <cfRule type="cellIs" dxfId="82" priority="34" stopIfTrue="1" operator="lessThanOrEqual">
      <formula>$S$5</formula>
    </cfRule>
    <cfRule type="cellIs" dxfId="81" priority="35" stopIfTrue="1" operator="greaterThanOrEqual">
      <formula>$S$2</formula>
    </cfRule>
    <cfRule type="cellIs" dxfId="68" priority="36" stopIfTrue="1" operator="between">
      <formula>$S$4</formula>
      <formula>$S$3</formula>
    </cfRule>
  </conditionalFormatting>
  <conditionalFormatting sqref="I48">
    <cfRule type="cellIs" dxfId="80" priority="13" stopIfTrue="1" operator="equal">
      <formula>" "</formula>
    </cfRule>
    <cfRule type="cellIs" dxfId="79" priority="14" stopIfTrue="1" operator="lessThanOrEqual">
      <formula>$S$5</formula>
    </cfRule>
    <cfRule type="cellIs" dxfId="78" priority="15" stopIfTrue="1" operator="greaterThanOrEqual">
      <formula>$S$2</formula>
    </cfRule>
    <cfRule type="cellIs" dxfId="67" priority="16" stopIfTrue="1" operator="between">
      <formula>$S$4</formula>
      <formula>$S$3</formula>
    </cfRule>
  </conditionalFormatting>
  <conditionalFormatting sqref="L48">
    <cfRule type="cellIs" dxfId="77" priority="9" stopIfTrue="1" operator="equal">
      <formula>" "</formula>
    </cfRule>
    <cfRule type="cellIs" dxfId="76" priority="10" stopIfTrue="1" operator="lessThanOrEqual">
      <formula>$S$5</formula>
    </cfRule>
    <cfRule type="cellIs" dxfId="75" priority="11" stopIfTrue="1" operator="greaterThanOrEqual">
      <formula>$S$2</formula>
    </cfRule>
    <cfRule type="cellIs" dxfId="66" priority="12" stopIfTrue="1" operator="between">
      <formula>$S$4</formula>
      <formula>$S$3</formula>
    </cfRule>
  </conditionalFormatting>
  <conditionalFormatting sqref="O48">
    <cfRule type="cellIs" dxfId="74" priority="5" stopIfTrue="1" operator="equal">
      <formula>" "</formula>
    </cfRule>
    <cfRule type="cellIs" dxfId="73" priority="6" stopIfTrue="1" operator="lessThanOrEqual">
      <formula>$S$5</formula>
    </cfRule>
    <cfRule type="cellIs" dxfId="72" priority="7" stopIfTrue="1" operator="greaterThanOrEqual">
      <formula>$S$2</formula>
    </cfRule>
    <cfRule type="cellIs" dxfId="65" priority="8" stopIfTrue="1" operator="between">
      <formula>$S$4</formula>
      <formula>$S$3</formula>
    </cfRule>
  </conditionalFormatting>
  <conditionalFormatting sqref="P48">
    <cfRule type="cellIs" dxfId="71" priority="1" stopIfTrue="1" operator="equal">
      <formula>" "</formula>
    </cfRule>
    <cfRule type="cellIs" dxfId="70" priority="2" stopIfTrue="1" operator="lessThanOrEqual">
      <formula>$S$5</formula>
    </cfRule>
    <cfRule type="cellIs" dxfId="69" priority="3" stopIfTrue="1" operator="greaterThanOrEqual">
      <formula>$S$2</formula>
    </cfRule>
    <cfRule type="cellIs" dxfId="64" priority="4" stopIfTrue="1" operator="between">
      <formula>$S$4</formula>
      <formula>$S$3</formula>
    </cfRule>
  </conditionalFormatting>
  <dataValidations count="6">
    <dataValidation type="list" allowBlank="1" showInputMessage="1" showErrorMessage="1" sqref="C12:P12">
      <formula1>$D$99:$D$116</formula1>
    </dataValidation>
    <dataValidation type="list" allowBlank="1" showInputMessage="1" showErrorMessage="1" sqref="C32:P32 C34:P34 C36:P36">
      <formula1>$Q$98:$Q$103</formula1>
    </dataValidation>
    <dataValidation type="list" allowBlank="1" showInputMessage="1" showErrorMessage="1" sqref="C73:P73">
      <formula1>$M$99:$M$101</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8:P18">
      <formula1>$B$129:$B$133</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H57"/>
  <sheetViews>
    <sheetView showGridLines="0" topLeftCell="C5" zoomScale="85" zoomScaleNormal="85" workbookViewId="0">
      <selection activeCell="O11" sqref="O11"/>
    </sheetView>
  </sheetViews>
  <sheetFormatPr baseColWidth="10" defaultColWidth="9.140625" defaultRowHeight="12.75" x14ac:dyDescent="0.2"/>
  <cols>
    <col min="1" max="1" width="27.140625" style="10" customWidth="1"/>
    <col min="2" max="2" width="27.140625" style="4" customWidth="1"/>
    <col min="3" max="12" width="15.7109375" style="4" customWidth="1"/>
    <col min="13" max="13" width="8.7109375" style="4" customWidth="1"/>
    <col min="14" max="14" width="43.42578125" style="4" customWidth="1"/>
    <col min="15" max="15" width="8.7109375" style="4" customWidth="1"/>
    <col min="16" max="16" width="8.7109375" style="4" hidden="1" customWidth="1"/>
    <col min="17" max="17" width="8.7109375" style="9" customWidth="1"/>
    <col min="18" max="18" width="8.7109375" style="4" customWidth="1"/>
    <col min="19" max="19" width="8.7109375" style="9" customWidth="1"/>
    <col min="20" max="20" width="27.28515625" style="4" customWidth="1"/>
    <col min="21" max="21" width="5.42578125" style="4" customWidth="1"/>
    <col min="22" max="16384" width="9.140625" style="4"/>
  </cols>
  <sheetData>
    <row r="1" spans="1:34" ht="21" customHeight="1" x14ac:dyDescent="0.25">
      <c r="A1" s="386"/>
      <c r="B1" s="378" t="s">
        <v>58</v>
      </c>
      <c r="C1" s="379"/>
      <c r="D1" s="379"/>
      <c r="E1" s="379"/>
      <c r="F1" s="379"/>
      <c r="G1" s="379"/>
      <c r="H1" s="379"/>
      <c r="I1" s="379"/>
      <c r="J1" s="379"/>
      <c r="K1" s="379"/>
      <c r="L1" s="379"/>
      <c r="M1" s="380"/>
      <c r="N1" s="381" t="s">
        <v>59</v>
      </c>
      <c r="O1" s="382"/>
      <c r="P1" s="1">
        <v>0.8</v>
      </c>
      <c r="Q1" s="1"/>
      <c r="R1" s="1"/>
      <c r="S1" s="1"/>
      <c r="T1" s="1"/>
      <c r="U1" s="2"/>
      <c r="V1" s="3"/>
    </row>
    <row r="2" spans="1:34" ht="18" x14ac:dyDescent="0.25">
      <c r="A2" s="386"/>
      <c r="B2" s="378" t="s">
        <v>83</v>
      </c>
      <c r="C2" s="379"/>
      <c r="D2" s="379"/>
      <c r="E2" s="379"/>
      <c r="F2" s="379"/>
      <c r="G2" s="379"/>
      <c r="H2" s="379"/>
      <c r="I2" s="379"/>
      <c r="J2" s="379"/>
      <c r="K2" s="379"/>
      <c r="L2" s="379"/>
      <c r="M2" s="380"/>
      <c r="N2" s="381" t="s">
        <v>173</v>
      </c>
      <c r="O2" s="382"/>
      <c r="P2" s="1">
        <v>0.79999900000000002</v>
      </c>
      <c r="Q2" s="1"/>
      <c r="R2" s="1"/>
      <c r="S2" s="1"/>
      <c r="T2" s="1"/>
      <c r="U2" s="2"/>
      <c r="V2" s="3"/>
    </row>
    <row r="3" spans="1:34" ht="18" x14ac:dyDescent="0.25">
      <c r="A3" s="386"/>
      <c r="B3" s="378" t="s">
        <v>84</v>
      </c>
      <c r="C3" s="379"/>
      <c r="D3" s="379"/>
      <c r="E3" s="379"/>
      <c r="F3" s="379"/>
      <c r="G3" s="379"/>
      <c r="H3" s="379"/>
      <c r="I3" s="379"/>
      <c r="J3" s="379"/>
      <c r="K3" s="379"/>
      <c r="L3" s="379"/>
      <c r="M3" s="380"/>
      <c r="N3" s="381" t="s">
        <v>178</v>
      </c>
      <c r="O3" s="382"/>
      <c r="P3" s="1">
        <v>0.71</v>
      </c>
      <c r="Q3" s="1"/>
      <c r="R3" s="1"/>
      <c r="S3" s="1"/>
      <c r="T3" s="1"/>
      <c r="U3" s="2"/>
      <c r="V3" s="3"/>
    </row>
    <row r="4" spans="1:34" ht="21.75" customHeight="1" x14ac:dyDescent="0.25">
      <c r="A4" s="386"/>
      <c r="B4" s="378" t="s">
        <v>85</v>
      </c>
      <c r="C4" s="379"/>
      <c r="D4" s="379"/>
      <c r="E4" s="379"/>
      <c r="F4" s="379"/>
      <c r="G4" s="379"/>
      <c r="H4" s="379"/>
      <c r="I4" s="379"/>
      <c r="J4" s="379"/>
      <c r="K4" s="379"/>
      <c r="L4" s="379"/>
      <c r="M4" s="380"/>
      <c r="N4" s="382" t="s">
        <v>63</v>
      </c>
      <c r="O4" s="382"/>
      <c r="P4" s="1">
        <v>0.70999999000000003</v>
      </c>
      <c r="Q4" s="5"/>
      <c r="R4" s="5"/>
      <c r="S4" s="5"/>
      <c r="T4" s="5"/>
      <c r="U4" s="2"/>
      <c r="V4" s="3"/>
    </row>
    <row r="5" spans="1:34" ht="21.75" customHeight="1" x14ac:dyDescent="0.25">
      <c r="A5" s="6"/>
      <c r="B5" s="3"/>
      <c r="C5" s="7"/>
      <c r="D5" s="7"/>
      <c r="E5" s="7"/>
      <c r="F5" s="7"/>
      <c r="G5" s="7"/>
      <c r="H5" s="7"/>
      <c r="I5" s="7"/>
      <c r="J5" s="7"/>
      <c r="K5" s="7"/>
      <c r="L5" s="7"/>
      <c r="M5" s="7"/>
      <c r="N5" s="7"/>
      <c r="O5" s="7"/>
      <c r="P5" s="1">
        <v>0</v>
      </c>
      <c r="Q5" s="7"/>
      <c r="R5" s="7"/>
      <c r="S5" s="7"/>
      <c r="T5" s="8"/>
      <c r="U5" s="8"/>
      <c r="V5" s="5"/>
      <c r="W5" s="5"/>
      <c r="X5" s="5"/>
      <c r="Y5" s="5"/>
      <c r="Z5" s="5"/>
      <c r="AA5" s="5"/>
      <c r="AB5" s="5"/>
      <c r="AC5" s="5"/>
      <c r="AD5" s="5"/>
      <c r="AE5" s="5"/>
      <c r="AF5" s="5"/>
      <c r="AG5" s="2"/>
      <c r="AH5" s="3"/>
    </row>
    <row r="6" spans="1:34" ht="23.25" customHeight="1" x14ac:dyDescent="0.25">
      <c r="A6" s="19" t="s">
        <v>0</v>
      </c>
      <c r="B6" s="532" t="str">
        <f>Captación!C12</f>
        <v>INVESTIGACIONES ADMINISTRATIVAS</v>
      </c>
      <c r="C6" s="533"/>
      <c r="D6" s="533"/>
      <c r="E6" s="533"/>
      <c r="F6" s="533"/>
      <c r="G6" s="533"/>
      <c r="H6" s="533"/>
      <c r="I6" s="533"/>
      <c r="J6" s="533"/>
      <c r="K6" s="533"/>
      <c r="L6" s="533"/>
      <c r="M6" s="533"/>
      <c r="N6" s="533"/>
      <c r="O6" s="18"/>
      <c r="P6" s="18"/>
      <c r="Q6" s="18"/>
      <c r="R6" s="18"/>
      <c r="S6" s="18"/>
      <c r="T6" s="18"/>
      <c r="U6" s="18"/>
    </row>
    <row r="7" spans="1:34" ht="23.25" customHeight="1" thickBot="1" x14ac:dyDescent="0.3">
      <c r="A7" s="15"/>
      <c r="B7" s="17"/>
      <c r="C7" s="16"/>
      <c r="D7" s="16"/>
      <c r="E7" s="16"/>
      <c r="F7" s="16"/>
      <c r="G7" s="16"/>
      <c r="H7" s="16"/>
      <c r="I7" s="16"/>
      <c r="J7" s="16"/>
      <c r="K7" s="16"/>
      <c r="L7" s="16"/>
      <c r="M7" s="16"/>
      <c r="N7" s="16"/>
      <c r="O7" s="16"/>
      <c r="P7" s="16"/>
      <c r="Q7" s="16"/>
      <c r="R7" s="16"/>
      <c r="S7" s="16"/>
      <c r="T7" s="16"/>
      <c r="U7" s="16"/>
    </row>
    <row r="8" spans="1:34" ht="20.25" customHeight="1" x14ac:dyDescent="0.2">
      <c r="A8" s="502" t="s">
        <v>86</v>
      </c>
      <c r="B8" s="504" t="s">
        <v>32</v>
      </c>
      <c r="C8" s="526" t="str">
        <f>Captación!C14</f>
        <v>Investigaciones por Captación Ilegal</v>
      </c>
      <c r="D8" s="526"/>
      <c r="E8" s="526"/>
      <c r="F8" s="526"/>
      <c r="G8" s="526"/>
      <c r="H8" s="526"/>
      <c r="I8" s="526"/>
      <c r="J8" s="526"/>
      <c r="K8" s="526"/>
      <c r="L8" s="526"/>
      <c r="M8" s="504" t="s">
        <v>88</v>
      </c>
      <c r="N8" s="509"/>
      <c r="O8" s="22"/>
      <c r="P8" s="22"/>
      <c r="Q8" s="22"/>
      <c r="R8" s="22"/>
      <c r="S8" s="22"/>
      <c r="T8" s="22"/>
      <c r="U8" s="22"/>
      <c r="V8" s="23"/>
      <c r="W8" s="23"/>
      <c r="X8" s="23"/>
    </row>
    <row r="9" spans="1:34" ht="41.25" customHeight="1" thickBot="1" x14ac:dyDescent="0.25">
      <c r="A9" s="525"/>
      <c r="B9" s="531"/>
      <c r="C9" s="160" t="s">
        <v>123</v>
      </c>
      <c r="D9" s="160" t="s">
        <v>87</v>
      </c>
      <c r="E9" s="160" t="s">
        <v>118</v>
      </c>
      <c r="F9" s="160" t="s">
        <v>87</v>
      </c>
      <c r="G9" s="160" t="s">
        <v>119</v>
      </c>
      <c r="H9" s="160" t="s">
        <v>87</v>
      </c>
      <c r="I9" s="160" t="s">
        <v>120</v>
      </c>
      <c r="J9" s="160" t="s">
        <v>87</v>
      </c>
      <c r="K9" s="160" t="s">
        <v>10</v>
      </c>
      <c r="L9" s="160" t="s">
        <v>87</v>
      </c>
      <c r="M9" s="531"/>
      <c r="N9" s="534"/>
      <c r="O9" s="20"/>
      <c r="P9" s="20"/>
      <c r="Q9" s="20"/>
      <c r="R9" s="20"/>
      <c r="S9" s="20"/>
      <c r="T9" s="21"/>
    </row>
    <row r="10" spans="1:34" s="21" customFormat="1" ht="87" customHeight="1" thickBot="1" x14ac:dyDescent="0.25">
      <c r="A10" s="461" t="s">
        <v>181</v>
      </c>
      <c r="B10" s="173" t="str">
        <f>Captación!B40</f>
        <v>Número de solicitudes de investigación por captación atendidas en el periodo evaluado</v>
      </c>
      <c r="C10" s="146">
        <v>47</v>
      </c>
      <c r="D10" s="463">
        <f>IF(C10&gt;0,C10/C11," ")</f>
        <v>1</v>
      </c>
      <c r="E10" s="146">
        <v>36</v>
      </c>
      <c r="F10" s="463">
        <f>IF(E10&gt;0,E10/E11," ")</f>
        <v>1</v>
      </c>
      <c r="G10" s="146">
        <v>18</v>
      </c>
      <c r="H10" s="463">
        <f>IF(G10&gt;0,G10/G11," ")</f>
        <v>1</v>
      </c>
      <c r="I10" s="146">
        <v>14</v>
      </c>
      <c r="J10" s="463">
        <f>IF(I10&gt;0,I10/I11," ")</f>
        <v>1</v>
      </c>
      <c r="K10" s="164">
        <f>C10+E10+G10+I10</f>
        <v>115</v>
      </c>
      <c r="L10" s="463">
        <f>IF(K10&gt;0,K10/K11," ")</f>
        <v>1</v>
      </c>
      <c r="M10" s="527" t="s">
        <v>295</v>
      </c>
      <c r="N10" s="528"/>
    </row>
    <row r="11" spans="1:34" s="21" customFormat="1" ht="108.75" customHeight="1" thickBot="1" x14ac:dyDescent="0.25">
      <c r="A11" s="462"/>
      <c r="B11" s="217" t="str">
        <f>Captación!B41</f>
        <v>Número de solicitudes de investigación por captación recibidas que se deben atender en el periodo evaluado</v>
      </c>
      <c r="C11" s="147">
        <v>47</v>
      </c>
      <c r="D11" s="464"/>
      <c r="E11" s="147">
        <v>36</v>
      </c>
      <c r="F11" s="464"/>
      <c r="G11" s="147">
        <v>18</v>
      </c>
      <c r="H11" s="464"/>
      <c r="I11" s="147">
        <v>14</v>
      </c>
      <c r="J11" s="464"/>
      <c r="K11" s="164">
        <f>C11+E11+G11+I11</f>
        <v>115</v>
      </c>
      <c r="L11" s="464"/>
      <c r="M11" s="529"/>
      <c r="N11" s="530"/>
    </row>
    <row r="12" spans="1:34" x14ac:dyDescent="0.2">
      <c r="C12" s="11"/>
      <c r="D12" s="11"/>
      <c r="E12" s="11"/>
      <c r="F12" s="11"/>
      <c r="G12" s="11"/>
      <c r="H12" s="11"/>
      <c r="I12" s="11"/>
      <c r="J12" s="11"/>
      <c r="K12" s="11"/>
      <c r="L12" s="11"/>
      <c r="M12" s="11"/>
      <c r="N12" s="11"/>
      <c r="O12" s="11"/>
      <c r="P12" s="11"/>
    </row>
    <row r="13" spans="1:34" x14ac:dyDescent="0.2">
      <c r="C13" s="11"/>
      <c r="D13" s="11"/>
      <c r="E13" s="11">
        <f>47+36</f>
        <v>83</v>
      </c>
      <c r="F13" s="11"/>
      <c r="G13" s="11"/>
      <c r="H13" s="11"/>
      <c r="I13" s="11"/>
      <c r="J13" s="11"/>
      <c r="K13" s="11"/>
      <c r="L13" s="11"/>
      <c r="M13" s="11"/>
      <c r="N13" s="11"/>
      <c r="O13" s="11"/>
      <c r="P13" s="11"/>
    </row>
    <row r="14" spans="1:34" x14ac:dyDescent="0.2">
      <c r="C14" s="11"/>
      <c r="D14" s="11"/>
      <c r="E14" s="11">
        <f>14+18</f>
        <v>32</v>
      </c>
      <c r="F14" s="11"/>
      <c r="G14" s="11"/>
      <c r="H14" s="11"/>
      <c r="I14" s="11"/>
      <c r="J14" s="11"/>
      <c r="K14" s="11"/>
      <c r="L14" s="11"/>
      <c r="M14" s="11"/>
      <c r="N14" s="11"/>
      <c r="O14" s="11"/>
      <c r="P14" s="11"/>
    </row>
    <row r="15" spans="1:34" x14ac:dyDescent="0.2">
      <c r="C15" s="11"/>
      <c r="D15" s="11"/>
      <c r="E15" s="11"/>
      <c r="F15" s="11"/>
      <c r="G15" s="11"/>
      <c r="H15" s="11"/>
      <c r="I15" s="11"/>
      <c r="J15" s="11"/>
      <c r="K15" s="11"/>
      <c r="L15" s="11"/>
      <c r="M15" s="11"/>
      <c r="N15" s="11"/>
      <c r="O15" s="11"/>
      <c r="P15" s="11"/>
    </row>
    <row r="16" spans="1:34" x14ac:dyDescent="0.2">
      <c r="C16" s="11"/>
      <c r="D16" s="11"/>
      <c r="E16" s="11"/>
      <c r="F16" s="11"/>
      <c r="G16" s="11"/>
      <c r="H16" s="11"/>
      <c r="I16" s="11"/>
      <c r="J16" s="11"/>
      <c r="K16" s="11"/>
      <c r="L16" s="11"/>
      <c r="M16" s="11"/>
      <c r="N16" s="11"/>
      <c r="O16" s="11"/>
      <c r="P16" s="11"/>
    </row>
    <row r="17" spans="3:16" x14ac:dyDescent="0.2">
      <c r="C17" s="11"/>
      <c r="D17" s="11"/>
      <c r="E17" s="11"/>
      <c r="F17" s="11"/>
      <c r="G17" s="11"/>
      <c r="H17" s="11"/>
      <c r="I17" s="11"/>
      <c r="J17" s="11"/>
      <c r="K17" s="11"/>
      <c r="L17" s="11"/>
      <c r="M17" s="11"/>
      <c r="N17" s="11"/>
      <c r="O17" s="11"/>
      <c r="P17" s="11"/>
    </row>
    <row r="18" spans="3:16" x14ac:dyDescent="0.2">
      <c r="C18" s="11"/>
      <c r="D18" s="11"/>
      <c r="E18" s="11"/>
      <c r="F18" s="11"/>
      <c r="G18" s="11"/>
      <c r="H18" s="11"/>
      <c r="I18" s="11"/>
      <c r="J18" s="11"/>
      <c r="K18" s="11"/>
      <c r="L18" s="11"/>
      <c r="M18" s="11"/>
      <c r="N18" s="11"/>
      <c r="O18" s="11"/>
      <c r="P18" s="11"/>
    </row>
    <row r="19" spans="3:16" x14ac:dyDescent="0.2">
      <c r="C19" s="11"/>
      <c r="D19" s="11"/>
      <c r="E19" s="11"/>
      <c r="F19" s="11"/>
      <c r="G19" s="11"/>
      <c r="H19" s="11"/>
      <c r="I19" s="11"/>
      <c r="J19" s="11"/>
      <c r="K19" s="11"/>
      <c r="L19" s="11"/>
      <c r="M19" s="11"/>
      <c r="N19" s="11"/>
      <c r="O19" s="11"/>
      <c r="P19" s="11"/>
    </row>
    <row r="20" spans="3:16" x14ac:dyDescent="0.2">
      <c r="C20" s="11"/>
      <c r="D20" s="11"/>
      <c r="E20" s="11"/>
      <c r="F20" s="11"/>
      <c r="G20" s="11"/>
      <c r="H20" s="11"/>
      <c r="I20" s="11"/>
      <c r="J20" s="11"/>
      <c r="K20" s="11"/>
      <c r="L20" s="11"/>
      <c r="M20" s="11"/>
      <c r="N20" s="11"/>
      <c r="O20" s="11"/>
      <c r="P20" s="11"/>
    </row>
    <row r="21" spans="3:16" x14ac:dyDescent="0.2">
      <c r="C21" s="11"/>
      <c r="D21" s="11"/>
      <c r="E21" s="11"/>
      <c r="F21" s="11"/>
      <c r="G21" s="11"/>
      <c r="H21" s="11"/>
      <c r="I21" s="11"/>
      <c r="J21" s="11"/>
      <c r="K21" s="11"/>
      <c r="L21" s="11"/>
      <c r="M21" s="11"/>
      <c r="N21" s="11"/>
      <c r="O21" s="11"/>
      <c r="P21" s="11"/>
    </row>
    <row r="22" spans="3:16" x14ac:dyDescent="0.2">
      <c r="C22" s="11"/>
      <c r="D22" s="11"/>
      <c r="E22" s="11"/>
      <c r="F22" s="11"/>
      <c r="G22" s="11"/>
      <c r="H22" s="11"/>
      <c r="I22" s="11"/>
      <c r="J22" s="11"/>
      <c r="K22" s="11"/>
      <c r="L22" s="11"/>
      <c r="M22" s="11"/>
      <c r="N22" s="11"/>
      <c r="O22" s="11"/>
      <c r="P22" s="11"/>
    </row>
    <row r="23" spans="3:16" x14ac:dyDescent="0.2">
      <c r="C23" s="11"/>
      <c r="D23" s="11"/>
      <c r="E23" s="11"/>
      <c r="F23" s="11"/>
      <c r="G23" s="11"/>
      <c r="H23" s="11"/>
      <c r="I23" s="11"/>
      <c r="J23" s="11"/>
      <c r="K23" s="11"/>
      <c r="L23" s="11"/>
      <c r="M23" s="11"/>
      <c r="N23" s="11"/>
      <c r="O23" s="11"/>
      <c r="P23" s="11"/>
    </row>
    <row r="24" spans="3:16" x14ac:dyDescent="0.2">
      <c r="C24" s="11"/>
      <c r="D24" s="11"/>
      <c r="E24" s="11"/>
      <c r="F24" s="11"/>
      <c r="G24" s="11"/>
      <c r="H24" s="11"/>
      <c r="I24" s="11"/>
      <c r="J24" s="11"/>
      <c r="K24" s="11"/>
      <c r="L24" s="11"/>
      <c r="M24" s="11"/>
      <c r="N24" s="11"/>
      <c r="O24" s="11"/>
      <c r="P24" s="11"/>
    </row>
    <row r="25" spans="3:16" x14ac:dyDescent="0.2">
      <c r="C25" s="11"/>
      <c r="D25" s="11"/>
      <c r="E25" s="11"/>
      <c r="F25" s="11"/>
      <c r="G25" s="11"/>
      <c r="H25" s="11"/>
      <c r="I25" s="11"/>
      <c r="J25" s="11"/>
      <c r="K25" s="11"/>
      <c r="L25" s="11"/>
      <c r="M25" s="11"/>
      <c r="N25" s="11"/>
      <c r="O25" s="11"/>
      <c r="P25" s="11"/>
    </row>
    <row r="26" spans="3:16" x14ac:dyDescent="0.2">
      <c r="C26" s="11"/>
      <c r="D26" s="11"/>
      <c r="E26" s="11"/>
      <c r="F26" s="11"/>
      <c r="G26" s="11"/>
      <c r="H26" s="11"/>
      <c r="I26" s="11"/>
      <c r="J26" s="11"/>
      <c r="K26" s="11"/>
      <c r="L26" s="11"/>
      <c r="M26" s="11"/>
      <c r="N26" s="11"/>
      <c r="O26" s="11"/>
      <c r="P26" s="11"/>
    </row>
    <row r="27" spans="3:16" x14ac:dyDescent="0.2">
      <c r="C27" s="11"/>
      <c r="D27" s="11"/>
      <c r="E27" s="11"/>
      <c r="F27" s="11"/>
      <c r="G27" s="11"/>
      <c r="H27" s="11"/>
      <c r="I27" s="11"/>
      <c r="J27" s="11"/>
      <c r="K27" s="11"/>
      <c r="L27" s="11"/>
      <c r="M27" s="11"/>
      <c r="N27" s="11"/>
      <c r="O27" s="11"/>
      <c r="P27" s="11"/>
    </row>
    <row r="28" spans="3:16" x14ac:dyDescent="0.2">
      <c r="C28" s="11"/>
      <c r="D28" s="11"/>
      <c r="E28" s="11"/>
      <c r="F28" s="11"/>
      <c r="G28" s="11"/>
      <c r="H28" s="11"/>
      <c r="I28" s="11"/>
      <c r="J28" s="11"/>
      <c r="K28" s="11"/>
      <c r="L28" s="11"/>
      <c r="M28" s="11"/>
      <c r="N28" s="11"/>
      <c r="O28" s="11"/>
      <c r="P28" s="11"/>
    </row>
    <row r="29" spans="3:16" x14ac:dyDescent="0.2">
      <c r="C29" s="11"/>
      <c r="D29" s="11"/>
      <c r="E29" s="11"/>
      <c r="F29" s="11"/>
      <c r="G29" s="11"/>
      <c r="H29" s="11"/>
      <c r="I29" s="11"/>
      <c r="J29" s="11"/>
      <c r="K29" s="11"/>
      <c r="L29" s="11"/>
      <c r="M29" s="11"/>
      <c r="N29" s="11"/>
      <c r="O29" s="11"/>
      <c r="P29" s="11"/>
    </row>
    <row r="30" spans="3:16" x14ac:dyDescent="0.2">
      <c r="C30" s="11"/>
      <c r="D30" s="11"/>
      <c r="E30" s="11"/>
      <c r="F30" s="11"/>
      <c r="G30" s="11"/>
      <c r="H30" s="11"/>
      <c r="I30" s="11"/>
      <c r="J30" s="11"/>
      <c r="K30" s="11"/>
      <c r="L30" s="11"/>
      <c r="M30" s="11"/>
      <c r="N30" s="11"/>
      <c r="O30" s="11"/>
      <c r="P30" s="11"/>
    </row>
    <row r="31" spans="3:16" x14ac:dyDescent="0.2">
      <c r="C31" s="11"/>
      <c r="D31" s="11"/>
      <c r="E31" s="11"/>
      <c r="F31" s="11"/>
      <c r="G31" s="11"/>
      <c r="H31" s="11"/>
      <c r="I31" s="11"/>
      <c r="J31" s="11"/>
      <c r="K31" s="11"/>
      <c r="L31" s="11"/>
      <c r="M31" s="11"/>
      <c r="N31" s="11"/>
      <c r="O31" s="11"/>
      <c r="P31" s="11"/>
    </row>
    <row r="32" spans="3:16" x14ac:dyDescent="0.2">
      <c r="C32" s="11"/>
      <c r="D32" s="11"/>
      <c r="E32" s="11"/>
      <c r="F32" s="11"/>
      <c r="G32" s="11"/>
      <c r="H32" s="11"/>
      <c r="I32" s="11"/>
      <c r="J32" s="11"/>
      <c r="K32" s="11"/>
      <c r="L32" s="11"/>
      <c r="M32" s="11"/>
      <c r="N32" s="11"/>
      <c r="O32" s="11"/>
      <c r="P32" s="11"/>
    </row>
    <row r="33" spans="3:16" x14ac:dyDescent="0.2">
      <c r="C33" s="11"/>
      <c r="D33" s="11"/>
      <c r="E33" s="11"/>
      <c r="F33" s="11"/>
      <c r="G33" s="11"/>
      <c r="H33" s="11"/>
      <c r="I33" s="11"/>
      <c r="J33" s="11"/>
      <c r="K33" s="11"/>
      <c r="L33" s="11"/>
      <c r="M33" s="11"/>
      <c r="N33" s="11"/>
      <c r="O33" s="11"/>
      <c r="P33" s="11"/>
    </row>
    <row r="34" spans="3:16" x14ac:dyDescent="0.2">
      <c r="C34" s="11"/>
      <c r="D34" s="11"/>
      <c r="E34" s="11"/>
      <c r="F34" s="11"/>
      <c r="G34" s="11"/>
      <c r="H34" s="11"/>
      <c r="I34" s="11"/>
      <c r="J34" s="11"/>
      <c r="K34" s="11"/>
      <c r="L34" s="11"/>
      <c r="M34" s="11"/>
      <c r="N34" s="11"/>
      <c r="O34" s="11"/>
      <c r="P34" s="11"/>
    </row>
    <row r="35" spans="3:16" x14ac:dyDescent="0.2">
      <c r="C35" s="11"/>
      <c r="D35" s="11"/>
      <c r="E35" s="11"/>
      <c r="F35" s="11"/>
      <c r="G35" s="11"/>
      <c r="H35" s="11"/>
      <c r="I35" s="11"/>
      <c r="J35" s="11"/>
      <c r="K35" s="11"/>
      <c r="L35" s="11"/>
      <c r="M35" s="11"/>
      <c r="N35" s="11"/>
      <c r="O35" s="11"/>
      <c r="P35" s="11"/>
    </row>
    <row r="36" spans="3:16" x14ac:dyDescent="0.2">
      <c r="C36" s="11"/>
      <c r="D36" s="11"/>
      <c r="E36" s="11"/>
      <c r="F36" s="11"/>
      <c r="G36" s="11"/>
      <c r="H36" s="11"/>
      <c r="I36" s="11"/>
      <c r="J36" s="11"/>
      <c r="K36" s="11"/>
      <c r="L36" s="11"/>
      <c r="M36" s="11"/>
      <c r="N36" s="11"/>
      <c r="O36" s="11"/>
      <c r="P36" s="11"/>
    </row>
    <row r="37" spans="3:16" x14ac:dyDescent="0.2">
      <c r="C37" s="11"/>
      <c r="D37" s="11"/>
      <c r="E37" s="11"/>
      <c r="F37" s="11"/>
      <c r="G37" s="11"/>
      <c r="H37" s="11"/>
      <c r="I37" s="11"/>
      <c r="J37" s="11"/>
      <c r="K37" s="11"/>
      <c r="L37" s="11"/>
      <c r="M37" s="11"/>
      <c r="N37" s="11"/>
      <c r="O37" s="11"/>
      <c r="P37" s="11"/>
    </row>
    <row r="38" spans="3:16" x14ac:dyDescent="0.2">
      <c r="C38" s="11"/>
      <c r="D38" s="11"/>
      <c r="E38" s="11"/>
      <c r="F38" s="11"/>
      <c r="G38" s="11"/>
      <c r="H38" s="11"/>
      <c r="I38" s="11"/>
      <c r="J38" s="11"/>
      <c r="K38" s="11"/>
      <c r="L38" s="11"/>
      <c r="M38" s="11"/>
      <c r="N38" s="11"/>
      <c r="O38" s="11"/>
      <c r="P38" s="11"/>
    </row>
    <row r="39" spans="3:16" x14ac:dyDescent="0.2">
      <c r="C39" s="11"/>
      <c r="D39" s="11"/>
      <c r="E39" s="11"/>
      <c r="F39" s="11"/>
      <c r="G39" s="11"/>
      <c r="H39" s="11"/>
      <c r="I39" s="11"/>
      <c r="J39" s="11"/>
      <c r="K39" s="11"/>
      <c r="L39" s="11"/>
      <c r="M39" s="11"/>
      <c r="N39" s="11"/>
      <c r="O39" s="11"/>
      <c r="P39" s="11"/>
    </row>
    <row r="40" spans="3:16" x14ac:dyDescent="0.2">
      <c r="C40" s="11"/>
      <c r="D40" s="11"/>
      <c r="E40" s="11"/>
      <c r="F40" s="11"/>
      <c r="G40" s="11"/>
      <c r="H40" s="11"/>
      <c r="I40" s="11"/>
      <c r="J40" s="11"/>
      <c r="K40" s="11"/>
      <c r="L40" s="11"/>
      <c r="M40" s="11"/>
      <c r="N40" s="11"/>
      <c r="O40" s="11"/>
      <c r="P40" s="11"/>
    </row>
    <row r="41" spans="3:16" x14ac:dyDescent="0.2">
      <c r="C41" s="11"/>
      <c r="D41" s="11"/>
      <c r="E41" s="11"/>
      <c r="F41" s="11"/>
      <c r="G41" s="11"/>
      <c r="H41" s="11"/>
      <c r="I41" s="11"/>
      <c r="J41" s="11"/>
      <c r="K41" s="11"/>
      <c r="L41" s="11"/>
      <c r="M41" s="11"/>
      <c r="N41" s="11"/>
      <c r="O41" s="11"/>
      <c r="P41" s="11"/>
    </row>
    <row r="42" spans="3:16" x14ac:dyDescent="0.2">
      <c r="C42" s="11"/>
      <c r="D42" s="11"/>
      <c r="E42" s="11"/>
      <c r="F42" s="11"/>
      <c r="G42" s="11"/>
      <c r="H42" s="11"/>
      <c r="I42" s="11"/>
      <c r="J42" s="11"/>
      <c r="K42" s="11"/>
      <c r="L42" s="11"/>
      <c r="M42" s="11"/>
      <c r="N42" s="11"/>
      <c r="O42" s="11"/>
      <c r="P42" s="11"/>
    </row>
    <row r="43" spans="3:16" x14ac:dyDescent="0.2">
      <c r="C43" s="11"/>
      <c r="D43" s="11"/>
      <c r="E43" s="11"/>
      <c r="F43" s="11"/>
      <c r="G43" s="11"/>
      <c r="H43" s="11"/>
      <c r="I43" s="11"/>
      <c r="J43" s="11"/>
      <c r="K43" s="11"/>
      <c r="L43" s="11"/>
      <c r="M43" s="11"/>
      <c r="N43" s="11"/>
      <c r="O43" s="11"/>
      <c r="P43" s="11"/>
    </row>
    <row r="44" spans="3:16" x14ac:dyDescent="0.2">
      <c r="C44" s="11"/>
      <c r="D44" s="11"/>
      <c r="E44" s="11"/>
      <c r="F44" s="11"/>
      <c r="G44" s="11"/>
      <c r="H44" s="11"/>
      <c r="I44" s="11"/>
      <c r="J44" s="11"/>
      <c r="K44" s="11"/>
      <c r="L44" s="11"/>
      <c r="M44" s="11"/>
      <c r="N44" s="11"/>
      <c r="O44" s="11"/>
      <c r="P44" s="11"/>
    </row>
    <row r="45" spans="3:16" x14ac:dyDescent="0.2">
      <c r="C45" s="11"/>
      <c r="D45" s="11"/>
      <c r="E45" s="11"/>
      <c r="F45" s="11"/>
      <c r="G45" s="11"/>
      <c r="H45" s="11"/>
      <c r="I45" s="11"/>
      <c r="J45" s="11"/>
      <c r="K45" s="11"/>
      <c r="L45" s="11"/>
      <c r="M45" s="11"/>
      <c r="N45" s="11"/>
      <c r="O45" s="11"/>
      <c r="P45" s="11"/>
    </row>
    <row r="46" spans="3:16" x14ac:dyDescent="0.2">
      <c r="C46" s="11"/>
      <c r="D46" s="11"/>
      <c r="E46" s="11"/>
      <c r="F46" s="11"/>
      <c r="G46" s="11"/>
      <c r="H46" s="11"/>
      <c r="I46" s="11"/>
      <c r="J46" s="11"/>
      <c r="K46" s="11"/>
      <c r="L46" s="11"/>
      <c r="M46" s="11"/>
      <c r="N46" s="11"/>
      <c r="O46" s="11"/>
      <c r="P46" s="11"/>
    </row>
    <row r="56" spans="2:19" x14ac:dyDescent="0.2">
      <c r="B56" s="12"/>
      <c r="C56" s="13"/>
      <c r="D56" s="13"/>
      <c r="E56" s="13"/>
      <c r="F56" s="13"/>
      <c r="G56" s="13"/>
      <c r="H56" s="13"/>
      <c r="I56" s="13"/>
      <c r="J56" s="13"/>
      <c r="K56" s="13"/>
      <c r="L56" s="13"/>
      <c r="M56" s="13"/>
      <c r="N56" s="13"/>
      <c r="O56" s="13"/>
      <c r="P56" s="13"/>
      <c r="Q56" s="13"/>
      <c r="R56" s="13"/>
      <c r="S56" s="13"/>
    </row>
    <row r="57" spans="2:19" x14ac:dyDescent="0.2">
      <c r="B57" s="14"/>
      <c r="C57" s="13"/>
      <c r="D57" s="13"/>
      <c r="E57" s="13"/>
      <c r="F57" s="13"/>
      <c r="G57" s="13"/>
      <c r="H57" s="13"/>
      <c r="I57" s="13"/>
      <c r="J57" s="13"/>
      <c r="K57" s="13"/>
      <c r="L57" s="13"/>
      <c r="M57" s="13"/>
      <c r="N57" s="13"/>
      <c r="O57" s="13"/>
      <c r="P57" s="13"/>
      <c r="Q57" s="13"/>
      <c r="R57" s="13"/>
      <c r="S57" s="13"/>
    </row>
  </sheetData>
  <sheetProtection formatCells="0" formatColumns="0" formatRows="0" insertColumns="0" insertRows="0"/>
  <mergeCells count="21">
    <mergeCell ref="A1:A4"/>
    <mergeCell ref="B3:M3"/>
    <mergeCell ref="N1:O1"/>
    <mergeCell ref="B1:M1"/>
    <mergeCell ref="N3:O3"/>
    <mergeCell ref="N4:O4"/>
    <mergeCell ref="B6:N6"/>
    <mergeCell ref="N2:O2"/>
    <mergeCell ref="B2:M2"/>
    <mergeCell ref="M8:N9"/>
    <mergeCell ref="B4:M4"/>
    <mergeCell ref="J10:J11"/>
    <mergeCell ref="A8:A9"/>
    <mergeCell ref="C8:L8"/>
    <mergeCell ref="L10:L11"/>
    <mergeCell ref="A10:A11"/>
    <mergeCell ref="M10:N11"/>
    <mergeCell ref="F10:F11"/>
    <mergeCell ref="B8:B9"/>
    <mergeCell ref="D10:D11"/>
    <mergeCell ref="H10:H11"/>
  </mergeCells>
  <pageMargins left="0.75" right="0.75" top="1" bottom="1" header="0" footer="0"/>
  <pageSetup paperSize="119" scale="66" orientation="portrait" r:id="rId1"/>
  <headerFooter alignWithMargins="0"/>
  <colBreaks count="1" manualBreakCount="1">
    <brk id="8" max="1048575" man="1"/>
  </col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tabColor theme="9"/>
  </sheetPr>
  <dimension ref="A1:AE174"/>
  <sheetViews>
    <sheetView topLeftCell="A34" zoomScaleNormal="100" workbookViewId="0">
      <selection activeCell="C1" sqref="C1"/>
    </sheetView>
  </sheetViews>
  <sheetFormatPr baseColWidth="10" defaultColWidth="9.140625" defaultRowHeight="12.75" x14ac:dyDescent="0.2"/>
  <cols>
    <col min="1" max="1" width="0.7109375" style="48" customWidth="1"/>
    <col min="2" max="2" width="30" style="48" customWidth="1"/>
    <col min="3" max="3" width="16.85546875" style="48" customWidth="1"/>
    <col min="4" max="4" width="5" style="48" bestFit="1" customWidth="1"/>
    <col min="5" max="5" width="4.7109375" style="48" bestFit="1" customWidth="1"/>
    <col min="6" max="6" width="5.140625" style="48" bestFit="1" customWidth="1"/>
    <col min="7" max="7" width="5.42578125" style="48" bestFit="1" customWidth="1"/>
    <col min="8" max="8" width="5.140625" style="48" bestFit="1" customWidth="1"/>
    <col min="9" max="9" width="8.42578125" style="48" customWidth="1"/>
    <col min="10" max="10" width="4.140625" style="48" bestFit="1" customWidth="1"/>
    <col min="11" max="11" width="6.42578125" style="48" bestFit="1" customWidth="1"/>
    <col min="12" max="12" width="4.85546875" style="48" bestFit="1" customWidth="1"/>
    <col min="13" max="13" width="8.42578125" style="48" customWidth="1"/>
    <col min="14" max="14" width="6.42578125" style="48" customWidth="1"/>
    <col min="15" max="15" width="8.28515625" style="48" customWidth="1"/>
    <col min="16" max="16" width="14.42578125" style="48" customWidth="1"/>
    <col min="17" max="18" width="11.7109375" style="48" customWidth="1"/>
    <col min="19" max="19" width="11.42578125" style="48" hidden="1" customWidth="1"/>
    <col min="20" max="16384" width="9.140625" style="48"/>
  </cols>
  <sheetData>
    <row r="1" spans="1:19" ht="2.25" customHeight="1" thickBot="1" x14ac:dyDescent="0.25"/>
    <row r="2" spans="1:19" ht="16.5" customHeight="1" x14ac:dyDescent="0.2">
      <c r="B2" s="253"/>
      <c r="C2" s="256" t="s">
        <v>58</v>
      </c>
      <c r="D2" s="257"/>
      <c r="E2" s="257"/>
      <c r="F2" s="257"/>
      <c r="G2" s="257"/>
      <c r="H2" s="257"/>
      <c r="I2" s="257"/>
      <c r="J2" s="257"/>
      <c r="K2" s="257"/>
      <c r="L2" s="257"/>
      <c r="M2" s="258"/>
      <c r="N2" s="259" t="s">
        <v>137</v>
      </c>
      <c r="O2" s="260"/>
      <c r="P2" s="261"/>
      <c r="S2" s="79">
        <v>0.9</v>
      </c>
    </row>
    <row r="3" spans="1:19" ht="15.75" customHeight="1" x14ac:dyDescent="0.2">
      <c r="B3" s="254"/>
      <c r="C3" s="262" t="s">
        <v>60</v>
      </c>
      <c r="D3" s="263"/>
      <c r="E3" s="263"/>
      <c r="F3" s="263"/>
      <c r="G3" s="263"/>
      <c r="H3" s="263"/>
      <c r="I3" s="263"/>
      <c r="J3" s="263"/>
      <c r="K3" s="263"/>
      <c r="L3" s="263"/>
      <c r="M3" s="264"/>
      <c r="N3" s="265" t="s">
        <v>173</v>
      </c>
      <c r="O3" s="266"/>
      <c r="P3" s="267"/>
      <c r="S3" s="79">
        <v>0.89900000000000002</v>
      </c>
    </row>
    <row r="4" spans="1:19" ht="15.75" customHeight="1" x14ac:dyDescent="0.2">
      <c r="B4" s="254"/>
      <c r="C4" s="262" t="s">
        <v>61</v>
      </c>
      <c r="D4" s="263"/>
      <c r="E4" s="263"/>
      <c r="F4" s="263"/>
      <c r="G4" s="263"/>
      <c r="H4" s="263"/>
      <c r="I4" s="263"/>
      <c r="J4" s="263"/>
      <c r="K4" s="263"/>
      <c r="L4" s="263"/>
      <c r="M4" s="264"/>
      <c r="N4" s="265" t="s">
        <v>174</v>
      </c>
      <c r="O4" s="266"/>
      <c r="P4" s="267"/>
      <c r="S4" s="79">
        <v>0.71</v>
      </c>
    </row>
    <row r="5" spans="1:19" ht="16.5" customHeight="1" thickBot="1" x14ac:dyDescent="0.25">
      <c r="B5" s="255"/>
      <c r="C5" s="268" t="s">
        <v>62</v>
      </c>
      <c r="D5" s="269"/>
      <c r="E5" s="269"/>
      <c r="F5" s="269"/>
      <c r="G5" s="269"/>
      <c r="H5" s="269"/>
      <c r="I5" s="269"/>
      <c r="J5" s="269"/>
      <c r="K5" s="269"/>
      <c r="L5" s="269"/>
      <c r="M5" s="270"/>
      <c r="N5" s="271" t="s">
        <v>63</v>
      </c>
      <c r="O5" s="272"/>
      <c r="P5" s="273"/>
      <c r="S5" s="79">
        <v>0.70999999000000003</v>
      </c>
    </row>
    <row r="6" spans="1:19" ht="5.25" customHeight="1" thickBot="1" x14ac:dyDescent="0.25"/>
    <row r="7" spans="1:19" ht="12.75" customHeight="1" x14ac:dyDescent="0.2">
      <c r="A7" s="49"/>
      <c r="B7" s="235" t="s">
        <v>66</v>
      </c>
      <c r="C7" s="236"/>
      <c r="D7" s="236"/>
      <c r="E7" s="236"/>
      <c r="F7" s="236"/>
      <c r="G7" s="236"/>
      <c r="H7" s="236"/>
      <c r="I7" s="236"/>
      <c r="J7" s="236"/>
      <c r="K7" s="236"/>
      <c r="L7" s="236"/>
      <c r="M7" s="236"/>
      <c r="N7" s="236"/>
      <c r="O7" s="236"/>
      <c r="P7" s="237"/>
      <c r="Q7" s="49"/>
    </row>
    <row r="8" spans="1:19" ht="13.5" customHeight="1" thickBot="1" x14ac:dyDescent="0.25">
      <c r="A8" s="49"/>
      <c r="B8" s="238"/>
      <c r="C8" s="239"/>
      <c r="D8" s="239"/>
      <c r="E8" s="239"/>
      <c r="F8" s="239"/>
      <c r="G8" s="239"/>
      <c r="H8" s="239"/>
      <c r="I8" s="239"/>
      <c r="J8" s="239"/>
      <c r="K8" s="239"/>
      <c r="L8" s="239"/>
      <c r="M8" s="239"/>
      <c r="N8" s="239"/>
      <c r="O8" s="239"/>
      <c r="P8" s="240"/>
      <c r="Q8" s="49"/>
    </row>
    <row r="9" spans="1:19" ht="6.75" customHeight="1" thickBot="1" x14ac:dyDescent="0.25">
      <c r="A9" s="49"/>
      <c r="B9" s="241"/>
      <c r="C9" s="241"/>
      <c r="D9" s="241"/>
      <c r="E9" s="241"/>
      <c r="F9" s="241"/>
      <c r="G9" s="241"/>
      <c r="H9" s="241"/>
      <c r="I9" s="241"/>
      <c r="J9" s="241"/>
      <c r="K9" s="241"/>
      <c r="L9" s="241"/>
      <c r="M9" s="241"/>
      <c r="N9" s="241"/>
      <c r="O9" s="241"/>
      <c r="P9" s="241"/>
      <c r="Q9" s="49"/>
    </row>
    <row r="10" spans="1:19" ht="26.25" customHeight="1" thickBot="1" x14ac:dyDescent="0.25">
      <c r="A10" s="49"/>
      <c r="B10" s="50" t="s">
        <v>76</v>
      </c>
      <c r="C10" s="242">
        <v>2023</v>
      </c>
      <c r="D10" s="243"/>
      <c r="E10" s="243"/>
      <c r="F10" s="243"/>
      <c r="G10" s="243"/>
      <c r="H10" s="243"/>
      <c r="I10" s="244"/>
      <c r="J10" s="245" t="s">
        <v>1</v>
      </c>
      <c r="K10" s="246"/>
      <c r="L10" s="246"/>
      <c r="M10" s="246"/>
      <c r="N10" s="247" t="s">
        <v>175</v>
      </c>
      <c r="O10" s="248"/>
      <c r="P10" s="249"/>
      <c r="Q10" s="49"/>
    </row>
    <row r="11" spans="1:19" ht="4.5" customHeight="1" thickBot="1" x14ac:dyDescent="0.25">
      <c r="A11" s="49"/>
      <c r="B11" s="250"/>
      <c r="C11" s="251"/>
      <c r="D11" s="251"/>
      <c r="E11" s="251"/>
      <c r="F11" s="251"/>
      <c r="G11" s="251"/>
      <c r="H11" s="251"/>
      <c r="I11" s="251"/>
      <c r="J11" s="251"/>
      <c r="K11" s="251"/>
      <c r="L11" s="251"/>
      <c r="M11" s="251"/>
      <c r="N11" s="251"/>
      <c r="O11" s="251"/>
      <c r="P11" s="252"/>
      <c r="Q11" s="49"/>
    </row>
    <row r="12" spans="1:19" ht="13.5" thickBot="1" x14ac:dyDescent="0.25">
      <c r="A12" s="49"/>
      <c r="B12" s="51" t="s">
        <v>0</v>
      </c>
      <c r="C12" s="299" t="s">
        <v>56</v>
      </c>
      <c r="D12" s="299"/>
      <c r="E12" s="299"/>
      <c r="F12" s="299"/>
      <c r="G12" s="299"/>
      <c r="H12" s="299"/>
      <c r="I12" s="299"/>
      <c r="J12" s="299"/>
      <c r="K12" s="299"/>
      <c r="L12" s="299"/>
      <c r="M12" s="299"/>
      <c r="N12" s="299"/>
      <c r="O12" s="299"/>
      <c r="P12" s="300"/>
      <c r="Q12" s="49"/>
    </row>
    <row r="13" spans="1:19" ht="4.5" customHeight="1" thickBot="1" x14ac:dyDescent="0.25">
      <c r="A13" s="49"/>
      <c r="B13" s="301"/>
      <c r="C13" s="302"/>
      <c r="D13" s="302"/>
      <c r="E13" s="302"/>
      <c r="F13" s="302"/>
      <c r="G13" s="302"/>
      <c r="H13" s="302"/>
      <c r="I13" s="302"/>
      <c r="J13" s="302"/>
      <c r="K13" s="302"/>
      <c r="L13" s="302"/>
      <c r="M13" s="302"/>
      <c r="N13" s="302"/>
      <c r="O13" s="302"/>
      <c r="P13" s="303"/>
      <c r="Q13" s="49"/>
    </row>
    <row r="14" spans="1:19" ht="13.5" thickBot="1" x14ac:dyDescent="0.25">
      <c r="A14" s="49"/>
      <c r="B14" s="51" t="s">
        <v>6</v>
      </c>
      <c r="C14" s="547" t="s">
        <v>116</v>
      </c>
      <c r="D14" s="548"/>
      <c r="E14" s="548"/>
      <c r="F14" s="548"/>
      <c r="G14" s="548"/>
      <c r="H14" s="548"/>
      <c r="I14" s="548"/>
      <c r="J14" s="548"/>
      <c r="K14" s="548"/>
      <c r="L14" s="548"/>
      <c r="M14" s="548"/>
      <c r="N14" s="548"/>
      <c r="O14" s="548"/>
      <c r="P14" s="549"/>
      <c r="Q14" s="49"/>
    </row>
    <row r="15" spans="1:19" ht="4.5" customHeight="1" thickBot="1" x14ac:dyDescent="0.25">
      <c r="A15" s="49"/>
      <c r="B15" s="293"/>
      <c r="C15" s="294"/>
      <c r="D15" s="294"/>
      <c r="E15" s="294"/>
      <c r="F15" s="294"/>
      <c r="G15" s="294"/>
      <c r="H15" s="294"/>
      <c r="I15" s="294"/>
      <c r="J15" s="294"/>
      <c r="K15" s="294"/>
      <c r="L15" s="294"/>
      <c r="M15" s="294"/>
      <c r="N15" s="294"/>
      <c r="O15" s="294"/>
      <c r="P15" s="295"/>
      <c r="Q15" s="49"/>
    </row>
    <row r="16" spans="1:19" ht="13.5" thickBot="1" x14ac:dyDescent="0.25">
      <c r="A16" s="49"/>
      <c r="B16" s="51" t="s">
        <v>36</v>
      </c>
      <c r="C16" s="454" t="s">
        <v>124</v>
      </c>
      <c r="D16" s="455"/>
      <c r="E16" s="455"/>
      <c r="F16" s="455"/>
      <c r="G16" s="455"/>
      <c r="H16" s="455"/>
      <c r="I16" s="455"/>
      <c r="J16" s="455"/>
      <c r="K16" s="455"/>
      <c r="L16" s="455"/>
      <c r="M16" s="455"/>
      <c r="N16" s="455"/>
      <c r="O16" s="455"/>
      <c r="P16" s="456"/>
      <c r="Q16" s="49"/>
    </row>
    <row r="17" spans="1:31" ht="4.5" customHeight="1" thickBot="1" x14ac:dyDescent="0.25">
      <c r="A17" s="49"/>
      <c r="B17" s="293"/>
      <c r="C17" s="294"/>
      <c r="D17" s="294"/>
      <c r="E17" s="294"/>
      <c r="F17" s="294"/>
      <c r="G17" s="294"/>
      <c r="H17" s="294"/>
      <c r="I17" s="294"/>
      <c r="J17" s="294"/>
      <c r="K17" s="294"/>
      <c r="L17" s="294"/>
      <c r="M17" s="294"/>
      <c r="N17" s="294"/>
      <c r="O17" s="294"/>
      <c r="P17" s="295"/>
      <c r="Q17" s="49"/>
    </row>
    <row r="18" spans="1:31" ht="26.25" customHeight="1" thickBot="1" x14ac:dyDescent="0.25">
      <c r="A18" s="49"/>
      <c r="B18" s="51" t="s">
        <v>23</v>
      </c>
      <c r="C18" s="277" t="s">
        <v>252</v>
      </c>
      <c r="D18" s="278"/>
      <c r="E18" s="278"/>
      <c r="F18" s="278"/>
      <c r="G18" s="278"/>
      <c r="H18" s="278"/>
      <c r="I18" s="278"/>
      <c r="J18" s="278"/>
      <c r="K18" s="278"/>
      <c r="L18" s="278"/>
      <c r="M18" s="278"/>
      <c r="N18" s="278"/>
      <c r="O18" s="278"/>
      <c r="P18" s="279"/>
      <c r="Q18" s="49"/>
    </row>
    <row r="19" spans="1:31" ht="4.5" customHeight="1" thickBot="1" x14ac:dyDescent="0.25">
      <c r="A19" s="49"/>
      <c r="B19" s="280"/>
      <c r="C19" s="280"/>
      <c r="D19" s="280"/>
      <c r="E19" s="280"/>
      <c r="F19" s="280"/>
      <c r="G19" s="280"/>
      <c r="H19" s="280"/>
      <c r="I19" s="280"/>
      <c r="J19" s="280"/>
      <c r="K19" s="280"/>
      <c r="L19" s="280"/>
      <c r="M19" s="280"/>
      <c r="N19" s="280"/>
      <c r="O19" s="280"/>
      <c r="P19" s="280"/>
      <c r="Q19" s="49"/>
    </row>
    <row r="20" spans="1:31" ht="17.25" customHeight="1" thickBot="1" x14ac:dyDescent="0.25">
      <c r="A20" s="49"/>
      <c r="B20" s="281" t="s">
        <v>37</v>
      </c>
      <c r="C20" s="282"/>
      <c r="D20" s="282"/>
      <c r="E20" s="282"/>
      <c r="F20" s="282"/>
      <c r="G20" s="282"/>
      <c r="H20" s="282"/>
      <c r="I20" s="282"/>
      <c r="J20" s="282"/>
      <c r="K20" s="282"/>
      <c r="L20" s="282"/>
      <c r="M20" s="282"/>
      <c r="N20" s="282"/>
      <c r="O20" s="282"/>
      <c r="P20" s="283"/>
      <c r="Q20" s="49"/>
    </row>
    <row r="21" spans="1:31" ht="4.5" customHeight="1" thickBot="1" x14ac:dyDescent="0.25">
      <c r="A21" s="49"/>
      <c r="B21" s="284"/>
      <c r="C21" s="285"/>
      <c r="D21" s="285"/>
      <c r="E21" s="285"/>
      <c r="F21" s="285"/>
      <c r="G21" s="285"/>
      <c r="H21" s="285"/>
      <c r="I21" s="285"/>
      <c r="J21" s="285"/>
      <c r="K21" s="285"/>
      <c r="L21" s="285"/>
      <c r="M21" s="285"/>
      <c r="N21" s="285"/>
      <c r="O21" s="285"/>
      <c r="P21" s="286"/>
      <c r="Q21" s="49"/>
    </row>
    <row r="22" spans="1:31" ht="51" customHeight="1" thickBot="1" x14ac:dyDescent="0.25">
      <c r="A22" s="49"/>
      <c r="B22" s="51" t="s">
        <v>3</v>
      </c>
      <c r="C22" s="287" t="s">
        <v>168</v>
      </c>
      <c r="D22" s="288"/>
      <c r="E22" s="288"/>
      <c r="F22" s="288"/>
      <c r="G22" s="288"/>
      <c r="H22" s="288"/>
      <c r="I22" s="288"/>
      <c r="J22" s="288"/>
      <c r="K22" s="288"/>
      <c r="L22" s="288"/>
      <c r="M22" s="288"/>
      <c r="N22" s="288"/>
      <c r="O22" s="288"/>
      <c r="P22" s="289"/>
      <c r="Q22" s="49"/>
    </row>
    <row r="23" spans="1:31" ht="4.5" customHeight="1" thickBot="1" x14ac:dyDescent="0.25">
      <c r="A23" s="49"/>
      <c r="B23" s="293"/>
      <c r="C23" s="294"/>
      <c r="D23" s="294"/>
      <c r="E23" s="294"/>
      <c r="F23" s="294"/>
      <c r="G23" s="294"/>
      <c r="H23" s="294"/>
      <c r="I23" s="294"/>
      <c r="J23" s="294"/>
      <c r="K23" s="294"/>
      <c r="L23" s="294"/>
      <c r="M23" s="294"/>
      <c r="N23" s="294"/>
      <c r="O23" s="294"/>
      <c r="P23" s="295"/>
      <c r="Q23" s="49"/>
    </row>
    <row r="24" spans="1:31" ht="80.25" customHeight="1" thickBot="1" x14ac:dyDescent="0.25">
      <c r="A24" s="49"/>
      <c r="B24" s="51" t="s">
        <v>24</v>
      </c>
      <c r="C24" s="448" t="s">
        <v>169</v>
      </c>
      <c r="D24" s="449"/>
      <c r="E24" s="449"/>
      <c r="F24" s="449"/>
      <c r="G24" s="449"/>
      <c r="H24" s="449"/>
      <c r="I24" s="449"/>
      <c r="J24" s="449"/>
      <c r="K24" s="449"/>
      <c r="L24" s="449"/>
      <c r="M24" s="449"/>
      <c r="N24" s="449"/>
      <c r="O24" s="449"/>
      <c r="P24" s="450"/>
      <c r="Q24" s="49"/>
    </row>
    <row r="25" spans="1:31" ht="4.5" customHeight="1" thickBot="1" x14ac:dyDescent="0.25">
      <c r="A25" s="49"/>
      <c r="B25" s="313"/>
      <c r="C25" s="314"/>
      <c r="D25" s="314"/>
      <c r="E25" s="314"/>
      <c r="F25" s="314"/>
      <c r="G25" s="314"/>
      <c r="H25" s="314"/>
      <c r="I25" s="314"/>
      <c r="J25" s="314"/>
      <c r="K25" s="314"/>
      <c r="L25" s="314"/>
      <c r="M25" s="314"/>
      <c r="N25" s="314"/>
      <c r="O25" s="314"/>
      <c r="P25" s="315"/>
      <c r="Q25" s="49"/>
    </row>
    <row r="26" spans="1:31" ht="13.5" customHeight="1" thickBot="1" x14ac:dyDescent="0.25">
      <c r="A26" s="49"/>
      <c r="B26" s="52" t="s">
        <v>2</v>
      </c>
      <c r="C26" s="487">
        <v>0.9</v>
      </c>
      <c r="D26" s="488"/>
      <c r="E26" s="488"/>
      <c r="F26" s="488"/>
      <c r="G26" s="488"/>
      <c r="H26" s="488"/>
      <c r="I26" s="488"/>
      <c r="J26" s="488"/>
      <c r="K26" s="488"/>
      <c r="L26" s="488"/>
      <c r="M26" s="488"/>
      <c r="N26" s="488"/>
      <c r="O26" s="488"/>
      <c r="P26" s="489"/>
      <c r="Q26" s="49"/>
    </row>
    <row r="27" spans="1:31" ht="4.5" customHeight="1" thickBot="1" x14ac:dyDescent="0.25">
      <c r="A27" s="49"/>
      <c r="B27" s="319"/>
      <c r="C27" s="320"/>
      <c r="D27" s="320"/>
      <c r="E27" s="320"/>
      <c r="F27" s="320"/>
      <c r="G27" s="320"/>
      <c r="H27" s="320"/>
      <c r="I27" s="320"/>
      <c r="J27" s="320"/>
      <c r="K27" s="320"/>
      <c r="L27" s="320"/>
      <c r="M27" s="320"/>
      <c r="N27" s="320"/>
      <c r="O27" s="320"/>
      <c r="P27" s="321"/>
      <c r="Q27" s="49"/>
    </row>
    <row r="28" spans="1:31" ht="12.75" customHeight="1" thickBot="1" x14ac:dyDescent="0.25">
      <c r="A28" s="49"/>
      <c r="B28" s="52" t="s">
        <v>25</v>
      </c>
      <c r="C28" s="153" t="s">
        <v>26</v>
      </c>
      <c r="D28" s="322" t="s">
        <v>237</v>
      </c>
      <c r="E28" s="317"/>
      <c r="F28" s="317"/>
      <c r="G28" s="318"/>
      <c r="H28" s="323" t="s">
        <v>27</v>
      </c>
      <c r="I28" s="323"/>
      <c r="J28" s="323"/>
      <c r="K28" s="322" t="s">
        <v>231</v>
      </c>
      <c r="L28" s="317"/>
      <c r="M28" s="318"/>
      <c r="N28" s="324" t="s">
        <v>28</v>
      </c>
      <c r="O28" s="325"/>
      <c r="P28" s="94" t="s">
        <v>227</v>
      </c>
      <c r="Q28" s="49"/>
      <c r="R28" s="161"/>
      <c r="S28" s="515"/>
      <c r="T28" s="515"/>
      <c r="U28" s="515"/>
      <c r="V28" s="515"/>
      <c r="W28" s="515"/>
      <c r="X28" s="515"/>
      <c r="Y28" s="515"/>
      <c r="Z28" s="515"/>
      <c r="AA28" s="515"/>
      <c r="AB28" s="515"/>
      <c r="AC28" s="515"/>
      <c r="AD28" s="515"/>
      <c r="AE28" s="162"/>
    </row>
    <row r="29" spans="1:31" ht="4.5" customHeight="1" thickBot="1" x14ac:dyDescent="0.25">
      <c r="A29" s="49"/>
      <c r="B29" s="326"/>
      <c r="C29" s="327"/>
      <c r="D29" s="327"/>
      <c r="E29" s="327"/>
      <c r="F29" s="327"/>
      <c r="G29" s="327"/>
      <c r="H29" s="327"/>
      <c r="I29" s="327"/>
      <c r="J29" s="327"/>
      <c r="K29" s="327"/>
      <c r="L29" s="327"/>
      <c r="M29" s="327"/>
      <c r="N29" s="327"/>
      <c r="O29" s="327"/>
      <c r="P29" s="328"/>
      <c r="Q29" s="49"/>
    </row>
    <row r="30" spans="1:31" ht="13.5" thickBot="1" x14ac:dyDescent="0.25">
      <c r="A30" s="49"/>
      <c r="B30" s="53" t="s">
        <v>7</v>
      </c>
      <c r="C30" s="483" t="s">
        <v>125</v>
      </c>
      <c r="D30" s="481"/>
      <c r="E30" s="481"/>
      <c r="F30" s="481"/>
      <c r="G30" s="481"/>
      <c r="H30" s="481"/>
      <c r="I30" s="481"/>
      <c r="J30" s="481"/>
      <c r="K30" s="481"/>
      <c r="L30" s="481"/>
      <c r="M30" s="481"/>
      <c r="N30" s="481"/>
      <c r="O30" s="481"/>
      <c r="P30" s="482"/>
      <c r="Q30" s="49"/>
    </row>
    <row r="31" spans="1:31" ht="4.5" customHeight="1" thickBot="1" x14ac:dyDescent="0.25">
      <c r="A31" s="49"/>
      <c r="B31" s="293"/>
      <c r="C31" s="294"/>
      <c r="D31" s="294"/>
      <c r="E31" s="294"/>
      <c r="F31" s="294"/>
      <c r="G31" s="294"/>
      <c r="H31" s="294"/>
      <c r="I31" s="294"/>
      <c r="J31" s="294"/>
      <c r="K31" s="294"/>
      <c r="L31" s="294"/>
      <c r="M31" s="294"/>
      <c r="N31" s="294"/>
      <c r="O31" s="294"/>
      <c r="P31" s="295"/>
      <c r="Q31" s="49"/>
    </row>
    <row r="32" spans="1:31" ht="13.5" thickBot="1" x14ac:dyDescent="0.25">
      <c r="A32" s="49"/>
      <c r="B32" s="53" t="s">
        <v>4</v>
      </c>
      <c r="C32" s="544" t="s">
        <v>71</v>
      </c>
      <c r="D32" s="545"/>
      <c r="E32" s="545"/>
      <c r="F32" s="545"/>
      <c r="G32" s="545"/>
      <c r="H32" s="545"/>
      <c r="I32" s="545"/>
      <c r="J32" s="545"/>
      <c r="K32" s="545"/>
      <c r="L32" s="545"/>
      <c r="M32" s="545"/>
      <c r="N32" s="545"/>
      <c r="O32" s="545"/>
      <c r="P32" s="546"/>
      <c r="Q32" s="49"/>
    </row>
    <row r="33" spans="1:17" ht="4.5" customHeight="1" thickBot="1" x14ac:dyDescent="0.25">
      <c r="A33" s="49"/>
      <c r="B33" s="293"/>
      <c r="C33" s="294"/>
      <c r="D33" s="294"/>
      <c r="E33" s="294"/>
      <c r="F33" s="294"/>
      <c r="G33" s="294"/>
      <c r="H33" s="294"/>
      <c r="I33" s="294"/>
      <c r="J33" s="294"/>
      <c r="K33" s="294"/>
      <c r="L33" s="294"/>
      <c r="M33" s="294"/>
      <c r="N33" s="294"/>
      <c r="O33" s="294"/>
      <c r="P33" s="295"/>
      <c r="Q33" s="49"/>
    </row>
    <row r="34" spans="1:17" ht="13.5" thickBot="1" x14ac:dyDescent="0.25">
      <c r="A34" s="49"/>
      <c r="B34" s="53" t="s">
        <v>35</v>
      </c>
      <c r="C34" s="483" t="s">
        <v>71</v>
      </c>
      <c r="D34" s="481"/>
      <c r="E34" s="481"/>
      <c r="F34" s="481"/>
      <c r="G34" s="481"/>
      <c r="H34" s="481"/>
      <c r="I34" s="481"/>
      <c r="J34" s="481"/>
      <c r="K34" s="481"/>
      <c r="L34" s="481"/>
      <c r="M34" s="481"/>
      <c r="N34" s="481"/>
      <c r="O34" s="481"/>
      <c r="P34" s="482"/>
      <c r="Q34" s="49"/>
    </row>
    <row r="35" spans="1:17" ht="4.5" customHeight="1" thickBot="1" x14ac:dyDescent="0.25">
      <c r="A35" s="49"/>
      <c r="B35" s="301"/>
      <c r="C35" s="302"/>
      <c r="D35" s="302"/>
      <c r="E35" s="302"/>
      <c r="F35" s="302"/>
      <c r="G35" s="302"/>
      <c r="H35" s="302"/>
      <c r="I35" s="302"/>
      <c r="J35" s="302"/>
      <c r="K35" s="302"/>
      <c r="L35" s="302"/>
      <c r="M35" s="302"/>
      <c r="N35" s="302"/>
      <c r="O35" s="302"/>
      <c r="P35" s="303"/>
      <c r="Q35" s="49"/>
    </row>
    <row r="36" spans="1:17" ht="16.5" customHeight="1" thickBot="1" x14ac:dyDescent="0.25">
      <c r="A36" s="49"/>
      <c r="B36" s="53" t="s">
        <v>65</v>
      </c>
      <c r="C36" s="483" t="s">
        <v>71</v>
      </c>
      <c r="D36" s="481"/>
      <c r="E36" s="481"/>
      <c r="F36" s="481"/>
      <c r="G36" s="481"/>
      <c r="H36" s="481"/>
      <c r="I36" s="481"/>
      <c r="J36" s="481"/>
      <c r="K36" s="481"/>
      <c r="L36" s="481"/>
      <c r="M36" s="481"/>
      <c r="N36" s="481"/>
      <c r="O36" s="481"/>
      <c r="P36" s="482"/>
      <c r="Q36" s="49"/>
    </row>
    <row r="37" spans="1:17" ht="4.5" customHeight="1" thickBot="1" x14ac:dyDescent="0.25">
      <c r="A37" s="49"/>
      <c r="B37" s="55"/>
      <c r="C37" s="55"/>
      <c r="D37" s="55"/>
      <c r="E37" s="55"/>
      <c r="F37" s="55"/>
      <c r="G37" s="55"/>
      <c r="H37" s="55"/>
      <c r="I37" s="55"/>
      <c r="J37" s="55"/>
      <c r="K37" s="55"/>
      <c r="L37" s="55"/>
      <c r="M37" s="55"/>
      <c r="N37" s="55"/>
      <c r="O37" s="55"/>
      <c r="P37" s="55"/>
      <c r="Q37" s="49"/>
    </row>
    <row r="38" spans="1:17" ht="13.5" thickBot="1" x14ac:dyDescent="0.25">
      <c r="A38" s="49"/>
      <c r="B38" s="333" t="s">
        <v>29</v>
      </c>
      <c r="C38" s="334"/>
      <c r="D38" s="334"/>
      <c r="E38" s="334"/>
      <c r="F38" s="334"/>
      <c r="G38" s="334"/>
      <c r="H38" s="334"/>
      <c r="I38" s="334"/>
      <c r="J38" s="334"/>
      <c r="K38" s="334"/>
      <c r="L38" s="334"/>
      <c r="M38" s="334"/>
      <c r="N38" s="334"/>
      <c r="O38" s="335"/>
      <c r="P38" s="336"/>
      <c r="Q38" s="49"/>
    </row>
    <row r="39" spans="1:17" ht="13.5" thickBot="1" x14ac:dyDescent="0.25">
      <c r="A39" s="49"/>
      <c r="B39" s="154" t="s">
        <v>34</v>
      </c>
      <c r="C39" s="441" t="s">
        <v>30</v>
      </c>
      <c r="D39" s="442"/>
      <c r="E39" s="442"/>
      <c r="F39" s="442"/>
      <c r="G39" s="443"/>
      <c r="H39" s="441" t="s">
        <v>7</v>
      </c>
      <c r="I39" s="442"/>
      <c r="J39" s="442"/>
      <c r="K39" s="442"/>
      <c r="L39" s="443"/>
      <c r="M39" s="441" t="s">
        <v>31</v>
      </c>
      <c r="N39" s="442"/>
      <c r="O39" s="444"/>
      <c r="P39" s="443"/>
      <c r="Q39" s="49"/>
    </row>
    <row r="40" spans="1:17" ht="28.5" customHeight="1" x14ac:dyDescent="0.2">
      <c r="A40" s="49"/>
      <c r="B40" s="96" t="s">
        <v>105</v>
      </c>
      <c r="C40" s="432" t="s">
        <v>104</v>
      </c>
      <c r="D40" s="433"/>
      <c r="E40" s="433"/>
      <c r="F40" s="433"/>
      <c r="G40" s="434"/>
      <c r="H40" s="432" t="s">
        <v>121</v>
      </c>
      <c r="I40" s="433"/>
      <c r="J40" s="433"/>
      <c r="K40" s="433"/>
      <c r="L40" s="434"/>
      <c r="M40" s="538" t="s">
        <v>115</v>
      </c>
      <c r="N40" s="539"/>
      <c r="O40" s="539"/>
      <c r="P40" s="540"/>
      <c r="Q40" s="49"/>
    </row>
    <row r="41" spans="1:17" ht="27.75" customHeight="1" x14ac:dyDescent="0.2">
      <c r="A41" s="49"/>
      <c r="B41" s="96" t="s">
        <v>136</v>
      </c>
      <c r="C41" s="477" t="s">
        <v>104</v>
      </c>
      <c r="D41" s="478"/>
      <c r="E41" s="478"/>
      <c r="F41" s="478"/>
      <c r="G41" s="479"/>
      <c r="H41" s="432" t="s">
        <v>121</v>
      </c>
      <c r="I41" s="433"/>
      <c r="J41" s="433"/>
      <c r="K41" s="433"/>
      <c r="L41" s="434"/>
      <c r="M41" s="541" t="s">
        <v>115</v>
      </c>
      <c r="N41" s="542"/>
      <c r="O41" s="542"/>
      <c r="P41" s="543"/>
      <c r="Q41" s="49"/>
    </row>
    <row r="42" spans="1:17" ht="13.5" customHeight="1" x14ac:dyDescent="0.2">
      <c r="A42" s="49"/>
      <c r="B42" s="97"/>
      <c r="C42" s="428"/>
      <c r="D42" s="429"/>
      <c r="E42" s="429"/>
      <c r="F42" s="429"/>
      <c r="G42" s="430"/>
      <c r="H42" s="428"/>
      <c r="I42" s="429"/>
      <c r="J42" s="429"/>
      <c r="K42" s="429"/>
      <c r="L42" s="430"/>
      <c r="M42" s="428"/>
      <c r="N42" s="429"/>
      <c r="O42" s="429"/>
      <c r="P42" s="431"/>
      <c r="Q42" s="49"/>
    </row>
    <row r="43" spans="1:17" ht="12.75" customHeight="1" x14ac:dyDescent="0.2">
      <c r="A43" s="49"/>
      <c r="B43" s="97"/>
      <c r="C43" s="428"/>
      <c r="D43" s="429"/>
      <c r="E43" s="429"/>
      <c r="F43" s="429"/>
      <c r="G43" s="430"/>
      <c r="H43" s="428"/>
      <c r="I43" s="429"/>
      <c r="J43" s="429"/>
      <c r="K43" s="429"/>
      <c r="L43" s="430"/>
      <c r="M43" s="428"/>
      <c r="N43" s="429"/>
      <c r="O43" s="429"/>
      <c r="P43" s="431"/>
      <c r="Q43" s="49"/>
    </row>
    <row r="44" spans="1:17" ht="11.25" customHeight="1" thickBot="1" x14ac:dyDescent="0.25">
      <c r="A44" s="49"/>
      <c r="B44" s="102"/>
      <c r="C44" s="516"/>
      <c r="D44" s="517"/>
      <c r="E44" s="517"/>
      <c r="F44" s="517"/>
      <c r="G44" s="518"/>
      <c r="H44" s="516"/>
      <c r="I44" s="517"/>
      <c r="J44" s="517"/>
      <c r="K44" s="517"/>
      <c r="L44" s="518"/>
      <c r="M44" s="516"/>
      <c r="N44" s="517"/>
      <c r="O44" s="517"/>
      <c r="P44" s="519"/>
      <c r="Q44" s="49"/>
    </row>
    <row r="45" spans="1:17" ht="4.5" customHeight="1" thickBot="1" x14ac:dyDescent="0.25">
      <c r="A45" s="49"/>
      <c r="B45" s="59"/>
      <c r="C45" s="59"/>
      <c r="D45" s="59"/>
      <c r="E45" s="59"/>
      <c r="F45" s="59"/>
      <c r="G45" s="59"/>
      <c r="H45" s="59"/>
      <c r="I45" s="59"/>
      <c r="J45" s="59"/>
      <c r="K45" s="59"/>
      <c r="L45" s="59"/>
      <c r="M45" s="59"/>
      <c r="N45" s="59"/>
      <c r="O45" s="59"/>
      <c r="P45" s="59"/>
      <c r="Q45" s="49"/>
    </row>
    <row r="46" spans="1:17" ht="13.5" customHeight="1" thickBot="1" x14ac:dyDescent="0.25">
      <c r="A46" s="49"/>
      <c r="B46" s="281" t="s">
        <v>8</v>
      </c>
      <c r="C46" s="282"/>
      <c r="D46" s="282"/>
      <c r="E46" s="282"/>
      <c r="F46" s="282"/>
      <c r="G46" s="282"/>
      <c r="H46" s="282"/>
      <c r="I46" s="282"/>
      <c r="J46" s="282"/>
      <c r="K46" s="282"/>
      <c r="L46" s="282"/>
      <c r="M46" s="282"/>
      <c r="N46" s="282"/>
      <c r="O46" s="282"/>
      <c r="P46" s="283"/>
      <c r="Q46" s="49"/>
    </row>
    <row r="47" spans="1:17" ht="4.5" customHeight="1" thickBot="1" x14ac:dyDescent="0.25">
      <c r="A47" s="49"/>
      <c r="B47" s="60"/>
      <c r="C47" s="55"/>
      <c r="D47" s="55"/>
      <c r="E47" s="55"/>
      <c r="F47" s="55"/>
      <c r="G47" s="55"/>
      <c r="H47" s="55"/>
      <c r="I47" s="55"/>
      <c r="J47" s="55"/>
      <c r="K47" s="55"/>
      <c r="L47" s="55"/>
      <c r="M47" s="55"/>
      <c r="N47" s="55"/>
      <c r="O47" s="55"/>
      <c r="P47" s="61"/>
      <c r="Q47" s="49"/>
    </row>
    <row r="48" spans="1:17" x14ac:dyDescent="0.2">
      <c r="A48" s="49"/>
      <c r="B48" s="339" t="s">
        <v>32</v>
      </c>
      <c r="C48" s="62" t="s">
        <v>9</v>
      </c>
      <c r="D48" s="63" t="s">
        <v>11</v>
      </c>
      <c r="E48" s="63" t="s">
        <v>12</v>
      </c>
      <c r="F48" s="63" t="s">
        <v>13</v>
      </c>
      <c r="G48" s="63" t="s">
        <v>14</v>
      </c>
      <c r="H48" s="63" t="s">
        <v>15</v>
      </c>
      <c r="I48" s="63" t="s">
        <v>16</v>
      </c>
      <c r="J48" s="63" t="s">
        <v>17</v>
      </c>
      <c r="K48" s="63" t="s">
        <v>18</v>
      </c>
      <c r="L48" s="63" t="s">
        <v>19</v>
      </c>
      <c r="M48" s="63" t="s">
        <v>20</v>
      </c>
      <c r="N48" s="63" t="s">
        <v>21</v>
      </c>
      <c r="O48" s="64" t="s">
        <v>22</v>
      </c>
      <c r="P48" s="65" t="s">
        <v>10</v>
      </c>
      <c r="Q48" s="49"/>
    </row>
    <row r="49" spans="1:17" ht="13.5" thickBot="1" x14ac:dyDescent="0.25">
      <c r="A49" s="49"/>
      <c r="B49" s="340"/>
      <c r="C49" s="66" t="s">
        <v>10</v>
      </c>
      <c r="D49" s="67"/>
      <c r="E49" s="67"/>
      <c r="F49" s="111"/>
      <c r="G49" s="67"/>
      <c r="H49" s="67"/>
      <c r="I49" s="152">
        <f>RegistroConglom!D10</f>
        <v>1.0055555555555555</v>
      </c>
      <c r="J49" s="67"/>
      <c r="K49" s="67"/>
      <c r="L49" s="111"/>
      <c r="M49" s="111"/>
      <c r="N49" s="67"/>
      <c r="O49" s="152">
        <f>RegistroConglom!F10</f>
        <v>1</v>
      </c>
      <c r="P49" s="152">
        <f>RegistroConglom!H10</f>
        <v>1.0034482758620689</v>
      </c>
      <c r="Q49" s="49"/>
    </row>
    <row r="50" spans="1:17" ht="4.5" customHeight="1" thickBot="1" x14ac:dyDescent="0.25">
      <c r="A50" s="49"/>
      <c r="B50" s="81">
        <v>0.9</v>
      </c>
      <c r="C50" s="82"/>
      <c r="D50" s="82"/>
      <c r="E50" s="82"/>
      <c r="F50" s="82"/>
      <c r="G50" s="82"/>
      <c r="H50" s="82"/>
      <c r="I50" s="82">
        <v>0.9</v>
      </c>
      <c r="J50" s="82"/>
      <c r="K50" s="82"/>
      <c r="L50" s="82"/>
      <c r="M50" s="82"/>
      <c r="N50" s="82"/>
      <c r="O50" s="82">
        <v>0.9</v>
      </c>
      <c r="P50" s="83">
        <v>0.9</v>
      </c>
      <c r="Q50" s="49"/>
    </row>
    <row r="51" spans="1:17" ht="13.5" thickBot="1" x14ac:dyDescent="0.25">
      <c r="A51" s="49"/>
      <c r="B51" s="281" t="s">
        <v>33</v>
      </c>
      <c r="C51" s="282"/>
      <c r="D51" s="282"/>
      <c r="E51" s="282"/>
      <c r="F51" s="282"/>
      <c r="G51" s="282"/>
      <c r="H51" s="282"/>
      <c r="I51" s="282"/>
      <c r="J51" s="282"/>
      <c r="K51" s="282"/>
      <c r="L51" s="282"/>
      <c r="M51" s="282"/>
      <c r="N51" s="282"/>
      <c r="O51" s="282"/>
      <c r="P51" s="283"/>
      <c r="Q51" s="49"/>
    </row>
    <row r="52" spans="1:17" x14ac:dyDescent="0.2">
      <c r="A52" s="49"/>
      <c r="B52" s="344"/>
      <c r="C52" s="345"/>
      <c r="D52" s="345"/>
      <c r="E52" s="345"/>
      <c r="F52" s="345"/>
      <c r="G52" s="345"/>
      <c r="H52" s="345"/>
      <c r="I52" s="345"/>
      <c r="J52" s="345"/>
      <c r="K52" s="345"/>
      <c r="L52" s="345"/>
      <c r="M52" s="345"/>
      <c r="N52" s="345"/>
      <c r="O52" s="345"/>
      <c r="P52" s="346"/>
      <c r="Q52" s="49"/>
    </row>
    <row r="53" spans="1:17" x14ac:dyDescent="0.2">
      <c r="A53" s="49"/>
      <c r="B53" s="347"/>
      <c r="C53" s="348"/>
      <c r="D53" s="348"/>
      <c r="E53" s="348"/>
      <c r="F53" s="348"/>
      <c r="G53" s="348"/>
      <c r="H53" s="348"/>
      <c r="I53" s="348"/>
      <c r="J53" s="348"/>
      <c r="K53" s="348"/>
      <c r="L53" s="348"/>
      <c r="M53" s="348"/>
      <c r="N53" s="348"/>
      <c r="O53" s="348"/>
      <c r="P53" s="349"/>
      <c r="Q53" s="49"/>
    </row>
    <row r="54" spans="1:17" x14ac:dyDescent="0.2">
      <c r="A54" s="49"/>
      <c r="B54" s="347"/>
      <c r="C54" s="348"/>
      <c r="D54" s="348"/>
      <c r="E54" s="348"/>
      <c r="F54" s="348"/>
      <c r="G54" s="348"/>
      <c r="H54" s="348"/>
      <c r="I54" s="348"/>
      <c r="J54" s="348"/>
      <c r="K54" s="348"/>
      <c r="L54" s="348"/>
      <c r="M54" s="348"/>
      <c r="N54" s="348"/>
      <c r="O54" s="348"/>
      <c r="P54" s="349"/>
      <c r="Q54" s="49"/>
    </row>
    <row r="55" spans="1:17" x14ac:dyDescent="0.2">
      <c r="A55" s="49"/>
      <c r="B55" s="347"/>
      <c r="C55" s="348"/>
      <c r="D55" s="348"/>
      <c r="E55" s="348"/>
      <c r="F55" s="348"/>
      <c r="G55" s="348"/>
      <c r="H55" s="348"/>
      <c r="I55" s="348"/>
      <c r="J55" s="348"/>
      <c r="K55" s="348"/>
      <c r="L55" s="348"/>
      <c r="M55" s="348"/>
      <c r="N55" s="348"/>
      <c r="O55" s="348"/>
      <c r="P55" s="349"/>
      <c r="Q55" s="49"/>
    </row>
    <row r="56" spans="1:17" x14ac:dyDescent="0.2">
      <c r="A56" s="49"/>
      <c r="B56" s="347"/>
      <c r="C56" s="348"/>
      <c r="D56" s="348"/>
      <c r="E56" s="348"/>
      <c r="F56" s="348"/>
      <c r="G56" s="348"/>
      <c r="H56" s="348"/>
      <c r="I56" s="348"/>
      <c r="J56" s="348"/>
      <c r="K56" s="348"/>
      <c r="L56" s="348"/>
      <c r="M56" s="348"/>
      <c r="N56" s="348"/>
      <c r="O56" s="348"/>
      <c r="P56" s="349"/>
      <c r="Q56" s="49"/>
    </row>
    <row r="57" spans="1:17" x14ac:dyDescent="0.2">
      <c r="A57" s="49"/>
      <c r="B57" s="347"/>
      <c r="C57" s="348"/>
      <c r="D57" s="348"/>
      <c r="E57" s="348"/>
      <c r="F57" s="348"/>
      <c r="G57" s="348"/>
      <c r="H57" s="348"/>
      <c r="I57" s="348"/>
      <c r="J57" s="348"/>
      <c r="K57" s="348"/>
      <c r="L57" s="348"/>
      <c r="M57" s="348"/>
      <c r="N57" s="348"/>
      <c r="O57" s="348"/>
      <c r="P57" s="349"/>
      <c r="Q57" s="49"/>
    </row>
    <row r="58" spans="1:17" x14ac:dyDescent="0.2">
      <c r="A58" s="49"/>
      <c r="B58" s="347"/>
      <c r="C58" s="348"/>
      <c r="D58" s="348"/>
      <c r="E58" s="348"/>
      <c r="F58" s="348"/>
      <c r="G58" s="348"/>
      <c r="H58" s="348"/>
      <c r="I58" s="348"/>
      <c r="J58" s="348"/>
      <c r="K58" s="348"/>
      <c r="L58" s="348"/>
      <c r="M58" s="348"/>
      <c r="N58" s="348"/>
      <c r="O58" s="348"/>
      <c r="P58" s="349"/>
      <c r="Q58" s="49"/>
    </row>
    <row r="59" spans="1:17" x14ac:dyDescent="0.2">
      <c r="A59" s="49"/>
      <c r="B59" s="347"/>
      <c r="C59" s="348"/>
      <c r="D59" s="348"/>
      <c r="E59" s="348"/>
      <c r="F59" s="348"/>
      <c r="G59" s="348"/>
      <c r="H59" s="348"/>
      <c r="I59" s="348"/>
      <c r="J59" s="348"/>
      <c r="K59" s="348"/>
      <c r="L59" s="348"/>
      <c r="M59" s="348"/>
      <c r="N59" s="348"/>
      <c r="O59" s="348"/>
      <c r="P59" s="349"/>
      <c r="Q59" s="49"/>
    </row>
    <row r="60" spans="1:17" x14ac:dyDescent="0.2">
      <c r="A60" s="49"/>
      <c r="B60" s="347"/>
      <c r="C60" s="348"/>
      <c r="D60" s="348"/>
      <c r="E60" s="348"/>
      <c r="F60" s="348"/>
      <c r="G60" s="348"/>
      <c r="H60" s="348"/>
      <c r="I60" s="348"/>
      <c r="J60" s="348"/>
      <c r="K60" s="348"/>
      <c r="L60" s="348"/>
      <c r="M60" s="348"/>
      <c r="N60" s="348"/>
      <c r="O60" s="348"/>
      <c r="P60" s="349"/>
      <c r="Q60" s="49"/>
    </row>
    <row r="61" spans="1:17" x14ac:dyDescent="0.2">
      <c r="A61" s="49"/>
      <c r="B61" s="347"/>
      <c r="C61" s="348"/>
      <c r="D61" s="348"/>
      <c r="E61" s="348"/>
      <c r="F61" s="348"/>
      <c r="G61" s="348"/>
      <c r="H61" s="348"/>
      <c r="I61" s="348"/>
      <c r="J61" s="348"/>
      <c r="K61" s="348"/>
      <c r="L61" s="348"/>
      <c r="M61" s="348"/>
      <c r="N61" s="348"/>
      <c r="O61" s="348"/>
      <c r="P61" s="349"/>
      <c r="Q61" s="49"/>
    </row>
    <row r="62" spans="1:17" x14ac:dyDescent="0.2">
      <c r="A62" s="49"/>
      <c r="B62" s="347"/>
      <c r="C62" s="348"/>
      <c r="D62" s="348"/>
      <c r="E62" s="348"/>
      <c r="F62" s="348"/>
      <c r="G62" s="348"/>
      <c r="H62" s="348"/>
      <c r="I62" s="348"/>
      <c r="J62" s="348"/>
      <c r="K62" s="348"/>
      <c r="L62" s="348"/>
      <c r="M62" s="348"/>
      <c r="N62" s="348"/>
      <c r="O62" s="348"/>
      <c r="P62" s="349"/>
      <c r="Q62" s="49"/>
    </row>
    <row r="63" spans="1:17" x14ac:dyDescent="0.2">
      <c r="A63" s="49"/>
      <c r="B63" s="347"/>
      <c r="C63" s="348"/>
      <c r="D63" s="348"/>
      <c r="E63" s="348"/>
      <c r="F63" s="348"/>
      <c r="G63" s="348"/>
      <c r="H63" s="348"/>
      <c r="I63" s="348"/>
      <c r="J63" s="348"/>
      <c r="K63" s="348"/>
      <c r="L63" s="348"/>
      <c r="M63" s="348"/>
      <c r="N63" s="348"/>
      <c r="O63" s="348"/>
      <c r="P63" s="349"/>
      <c r="Q63" s="49"/>
    </row>
    <row r="64" spans="1:17" x14ac:dyDescent="0.2">
      <c r="A64" s="49"/>
      <c r="B64" s="347"/>
      <c r="C64" s="348"/>
      <c r="D64" s="348"/>
      <c r="E64" s="348"/>
      <c r="F64" s="348"/>
      <c r="G64" s="348"/>
      <c r="H64" s="348"/>
      <c r="I64" s="348"/>
      <c r="J64" s="348"/>
      <c r="K64" s="348"/>
      <c r="L64" s="348"/>
      <c r="M64" s="348"/>
      <c r="N64" s="348"/>
      <c r="O64" s="348"/>
      <c r="P64" s="349"/>
      <c r="Q64" s="49"/>
    </row>
    <row r="65" spans="1:17" x14ac:dyDescent="0.2">
      <c r="A65" s="49"/>
      <c r="B65" s="347"/>
      <c r="C65" s="348"/>
      <c r="D65" s="348"/>
      <c r="E65" s="348"/>
      <c r="F65" s="348"/>
      <c r="G65" s="348"/>
      <c r="H65" s="348"/>
      <c r="I65" s="348"/>
      <c r="J65" s="348"/>
      <c r="K65" s="348"/>
      <c r="L65" s="348"/>
      <c r="M65" s="348"/>
      <c r="N65" s="348"/>
      <c r="O65" s="348"/>
      <c r="P65" s="349"/>
      <c r="Q65" s="49"/>
    </row>
    <row r="66" spans="1:17" x14ac:dyDescent="0.2">
      <c r="A66" s="49"/>
      <c r="B66" s="347"/>
      <c r="C66" s="348"/>
      <c r="D66" s="348"/>
      <c r="E66" s="348"/>
      <c r="F66" s="348"/>
      <c r="G66" s="348"/>
      <c r="H66" s="348"/>
      <c r="I66" s="348"/>
      <c r="J66" s="348"/>
      <c r="K66" s="348"/>
      <c r="L66" s="348"/>
      <c r="M66" s="348"/>
      <c r="N66" s="348"/>
      <c r="O66" s="348"/>
      <c r="P66" s="349"/>
      <c r="Q66" s="49"/>
    </row>
    <row r="67" spans="1:17" ht="13.5" thickBot="1" x14ac:dyDescent="0.25">
      <c r="A67" s="49"/>
      <c r="B67" s="350"/>
      <c r="C67" s="351"/>
      <c r="D67" s="351"/>
      <c r="E67" s="351"/>
      <c r="F67" s="351"/>
      <c r="G67" s="351"/>
      <c r="H67" s="351"/>
      <c r="I67" s="351"/>
      <c r="J67" s="351"/>
      <c r="K67" s="351"/>
      <c r="L67" s="351"/>
      <c r="M67" s="351"/>
      <c r="N67" s="351"/>
      <c r="O67" s="351"/>
      <c r="P67" s="352"/>
      <c r="Q67" s="49"/>
    </row>
    <row r="68" spans="1:17" s="21" customFormat="1" ht="4.5" customHeight="1" thickBot="1" x14ac:dyDescent="0.25">
      <c r="A68" s="353"/>
      <c r="B68" s="353"/>
      <c r="C68" s="353"/>
      <c r="D68" s="353"/>
      <c r="E68" s="353"/>
      <c r="F68" s="353"/>
      <c r="G68" s="353"/>
      <c r="H68" s="353"/>
      <c r="I68" s="353"/>
      <c r="J68" s="353"/>
      <c r="K68" s="353"/>
      <c r="L68" s="353"/>
      <c r="M68" s="353"/>
      <c r="N68" s="353"/>
      <c r="O68" s="353"/>
      <c r="P68" s="353"/>
      <c r="Q68" s="353"/>
    </row>
    <row r="69" spans="1:17" ht="17.25" customHeight="1" x14ac:dyDescent="0.2">
      <c r="A69" s="49"/>
      <c r="B69" s="357" t="s">
        <v>5</v>
      </c>
      <c r="C69" s="435" t="s">
        <v>147</v>
      </c>
      <c r="D69" s="436"/>
      <c r="E69" s="436"/>
      <c r="F69" s="436"/>
      <c r="G69" s="436"/>
      <c r="H69" s="436"/>
      <c r="I69" s="436"/>
      <c r="J69" s="436"/>
      <c r="K69" s="436"/>
      <c r="L69" s="436"/>
      <c r="M69" s="436"/>
      <c r="N69" s="436"/>
      <c r="O69" s="436"/>
      <c r="P69" s="437"/>
      <c r="Q69" s="49"/>
    </row>
    <row r="70" spans="1:17" ht="79.5" customHeight="1" x14ac:dyDescent="0.2">
      <c r="A70" s="49"/>
      <c r="B70" s="358"/>
      <c r="C70" s="537"/>
      <c r="D70" s="370"/>
      <c r="E70" s="370"/>
      <c r="F70" s="370"/>
      <c r="G70" s="370"/>
      <c r="H70" s="370"/>
      <c r="I70" s="370"/>
      <c r="J70" s="370"/>
      <c r="K70" s="370"/>
      <c r="L70" s="370"/>
      <c r="M70" s="370"/>
      <c r="N70" s="370"/>
      <c r="O70" s="370"/>
      <c r="P70" s="371"/>
      <c r="Q70" s="49"/>
    </row>
    <row r="71" spans="1:17" ht="17.25" customHeight="1" x14ac:dyDescent="0.2">
      <c r="A71" s="49"/>
      <c r="B71" s="358"/>
      <c r="C71" s="438" t="s">
        <v>146</v>
      </c>
      <c r="D71" s="439"/>
      <c r="E71" s="439"/>
      <c r="F71" s="439"/>
      <c r="G71" s="439"/>
      <c r="H71" s="439"/>
      <c r="I71" s="439"/>
      <c r="J71" s="439"/>
      <c r="K71" s="439"/>
      <c r="L71" s="439"/>
      <c r="M71" s="439"/>
      <c r="N71" s="439"/>
      <c r="O71" s="439"/>
      <c r="P71" s="440"/>
      <c r="Q71" s="49"/>
    </row>
    <row r="72" spans="1:17" ht="77.25" customHeight="1" thickBot="1" x14ac:dyDescent="0.25">
      <c r="A72" s="49"/>
      <c r="B72" s="359"/>
      <c r="C72" s="537"/>
      <c r="D72" s="370"/>
      <c r="E72" s="370"/>
      <c r="F72" s="370"/>
      <c r="G72" s="370"/>
      <c r="H72" s="370"/>
      <c r="I72" s="370"/>
      <c r="J72" s="370"/>
      <c r="K72" s="370"/>
      <c r="L72" s="370"/>
      <c r="M72" s="370"/>
      <c r="N72" s="370"/>
      <c r="O72" s="370"/>
      <c r="P72" s="371"/>
      <c r="Q72" s="49"/>
    </row>
    <row r="73" spans="1:17" ht="41.25" customHeight="1" thickBot="1" x14ac:dyDescent="0.25">
      <c r="A73" s="49"/>
      <c r="B73" s="84" t="s">
        <v>64</v>
      </c>
      <c r="C73" s="290" t="s">
        <v>179</v>
      </c>
      <c r="D73" s="291"/>
      <c r="E73" s="291"/>
      <c r="F73" s="291"/>
      <c r="G73" s="291"/>
      <c r="H73" s="291"/>
      <c r="I73" s="291"/>
      <c r="J73" s="291"/>
      <c r="K73" s="291"/>
      <c r="L73" s="291"/>
      <c r="M73" s="291"/>
      <c r="N73" s="291"/>
      <c r="O73" s="291"/>
      <c r="P73" s="292"/>
      <c r="Q73" s="49"/>
    </row>
    <row r="74" spans="1:17" ht="27.75" customHeight="1" thickBot="1" x14ac:dyDescent="0.25">
      <c r="A74" s="49"/>
      <c r="B74" s="84" t="s">
        <v>77</v>
      </c>
      <c r="C74" s="535"/>
      <c r="D74" s="535"/>
      <c r="E74" s="535"/>
      <c r="F74" s="535"/>
      <c r="G74" s="535"/>
      <c r="H74" s="535"/>
      <c r="I74" s="535"/>
      <c r="J74" s="535"/>
      <c r="K74" s="535"/>
      <c r="L74" s="535"/>
      <c r="M74" s="535"/>
      <c r="N74" s="535"/>
      <c r="O74" s="535"/>
      <c r="P74" s="536"/>
      <c r="Q74" s="49"/>
    </row>
    <row r="76" spans="1:17" hidden="1" x14ac:dyDescent="0.2">
      <c r="C76" s="48">
        <v>2018</v>
      </c>
    </row>
    <row r="77" spans="1:17" hidden="1" x14ac:dyDescent="0.2">
      <c r="C77" s="85">
        <v>2019</v>
      </c>
    </row>
    <row r="88" spans="1:19" x14ac:dyDescent="0.2">
      <c r="B88" s="86"/>
      <c r="C88" s="86"/>
      <c r="D88" s="86"/>
      <c r="E88" s="86"/>
      <c r="F88" s="86"/>
      <c r="G88" s="86"/>
      <c r="H88" s="86"/>
      <c r="I88" s="86"/>
      <c r="J88" s="86"/>
      <c r="K88" s="86"/>
      <c r="L88" s="86"/>
      <c r="M88" s="86"/>
    </row>
    <row r="89" spans="1:19" x14ac:dyDescent="0.2">
      <c r="B89" s="86"/>
      <c r="C89" s="86"/>
      <c r="D89" s="86"/>
      <c r="E89" s="86"/>
      <c r="F89" s="86"/>
      <c r="G89" s="86"/>
      <c r="H89" s="86"/>
      <c r="I89" s="86"/>
      <c r="J89" s="86"/>
      <c r="K89" s="86"/>
      <c r="L89" s="86"/>
      <c r="M89" s="86"/>
    </row>
    <row r="90" spans="1:19" x14ac:dyDescent="0.2">
      <c r="B90" s="86"/>
      <c r="C90" s="86"/>
      <c r="D90" s="86"/>
      <c r="E90" s="86"/>
      <c r="F90" s="86"/>
      <c r="G90" s="86"/>
      <c r="H90" s="86"/>
      <c r="I90" s="86"/>
      <c r="J90" s="86"/>
      <c r="K90" s="86"/>
      <c r="L90" s="86"/>
      <c r="M90" s="86"/>
    </row>
    <row r="91" spans="1:19" x14ac:dyDescent="0.2">
      <c r="B91" s="86"/>
      <c r="C91" s="86"/>
      <c r="D91" s="86"/>
      <c r="E91" s="86"/>
      <c r="F91" s="86"/>
      <c r="G91" s="86"/>
      <c r="H91" s="86"/>
      <c r="I91" s="86"/>
      <c r="J91" s="86"/>
      <c r="K91" s="86"/>
      <c r="L91" s="86"/>
      <c r="M91" s="86"/>
    </row>
    <row r="92" spans="1:19" x14ac:dyDescent="0.2">
      <c r="B92" s="86"/>
      <c r="C92" s="86"/>
      <c r="D92" s="86"/>
      <c r="E92" s="86"/>
      <c r="F92" s="86"/>
      <c r="G92" s="86"/>
      <c r="H92" s="86"/>
      <c r="I92" s="86"/>
      <c r="J92" s="86"/>
      <c r="K92" s="86"/>
      <c r="L92" s="86"/>
      <c r="M92" s="86"/>
    </row>
    <row r="93" spans="1:19" x14ac:dyDescent="0.2">
      <c r="B93" s="86"/>
      <c r="C93" s="86"/>
      <c r="D93" s="86"/>
      <c r="E93" s="86"/>
      <c r="F93" s="86"/>
      <c r="G93" s="86"/>
      <c r="H93" s="86"/>
      <c r="J93" s="86"/>
      <c r="K93" s="86"/>
      <c r="L93" s="86"/>
      <c r="M93" s="86"/>
    </row>
    <row r="94" spans="1:19" x14ac:dyDescent="0.2">
      <c r="B94" s="86"/>
      <c r="C94" s="86"/>
      <c r="D94" s="86"/>
      <c r="E94" s="86"/>
      <c r="F94" s="86"/>
      <c r="G94" s="86"/>
      <c r="H94" s="86"/>
      <c r="J94" s="86"/>
      <c r="K94" s="86"/>
      <c r="L94" s="86"/>
      <c r="M94" s="86"/>
    </row>
    <row r="95" spans="1:19" x14ac:dyDescent="0.2">
      <c r="B95" s="86"/>
      <c r="C95" s="86"/>
      <c r="D95" s="86"/>
      <c r="E95" s="86"/>
      <c r="F95" s="86"/>
      <c r="G95" s="86"/>
      <c r="H95" s="86"/>
      <c r="J95" s="86"/>
      <c r="K95" s="86"/>
      <c r="L95" s="86"/>
      <c r="M95" s="86"/>
    </row>
    <row r="96" spans="1:19" x14ac:dyDescent="0.2">
      <c r="A96" s="87"/>
      <c r="B96" s="87"/>
      <c r="C96" s="87"/>
      <c r="D96" s="87"/>
      <c r="E96" s="87"/>
      <c r="F96" s="87"/>
      <c r="G96" s="87"/>
      <c r="H96" s="87"/>
      <c r="I96" s="87"/>
      <c r="J96" s="87"/>
      <c r="K96" s="87"/>
      <c r="L96" s="87"/>
      <c r="M96" s="87"/>
      <c r="N96" s="87"/>
      <c r="O96" s="87"/>
      <c r="P96" s="87"/>
      <c r="Q96" s="87"/>
      <c r="R96" s="87"/>
      <c r="S96" s="87"/>
    </row>
    <row r="97" spans="1:19" x14ac:dyDescent="0.2">
      <c r="A97" s="88"/>
      <c r="B97" s="88"/>
      <c r="C97" s="88"/>
      <c r="D97" s="88"/>
      <c r="E97" s="88"/>
      <c r="F97" s="88"/>
      <c r="G97" s="88"/>
      <c r="H97" s="88"/>
      <c r="I97" s="88"/>
      <c r="J97" s="88"/>
      <c r="K97" s="88"/>
      <c r="L97" s="88"/>
      <c r="M97" s="88"/>
      <c r="N97" s="88"/>
      <c r="O97" s="88"/>
      <c r="P97" s="88"/>
      <c r="Q97" s="88"/>
      <c r="R97" s="88"/>
      <c r="S97" s="88"/>
    </row>
    <row r="98" spans="1:19" x14ac:dyDescent="0.2">
      <c r="A98" s="88"/>
      <c r="B98" s="88"/>
      <c r="C98" s="88"/>
      <c r="D98" s="88"/>
      <c r="E98" s="88"/>
      <c r="F98" s="88"/>
      <c r="G98" s="88"/>
      <c r="H98" s="88"/>
      <c r="I98" s="88"/>
      <c r="J98" s="88"/>
      <c r="K98" s="88"/>
      <c r="L98" s="88"/>
      <c r="M98" s="88"/>
      <c r="N98" s="88"/>
      <c r="O98" s="88"/>
      <c r="P98" s="88"/>
      <c r="Q98" s="88"/>
      <c r="R98" s="88"/>
      <c r="S98" s="88"/>
    </row>
    <row r="99" spans="1:19" x14ac:dyDescent="0.2">
      <c r="A99" s="88"/>
      <c r="B99" s="88" t="s">
        <v>39</v>
      </c>
      <c r="C99" s="88" t="s">
        <v>38</v>
      </c>
      <c r="D99" s="88" t="s">
        <v>40</v>
      </c>
      <c r="E99" s="88"/>
      <c r="F99" s="88"/>
      <c r="G99" s="88"/>
      <c r="H99" s="88"/>
      <c r="I99" s="88"/>
      <c r="J99" s="88"/>
      <c r="K99" s="88"/>
      <c r="L99" s="88"/>
      <c r="M99" s="88"/>
      <c r="N99" s="88"/>
      <c r="O99" s="88"/>
      <c r="P99" s="88"/>
      <c r="Q99" s="89" t="s">
        <v>70</v>
      </c>
      <c r="R99" s="88"/>
      <c r="S99" s="88"/>
    </row>
    <row r="100" spans="1:19" x14ac:dyDescent="0.2">
      <c r="A100" s="88"/>
      <c r="B100" s="89" t="s">
        <v>41</v>
      </c>
      <c r="C100" s="89" t="s">
        <v>43</v>
      </c>
      <c r="D100" s="90" t="s">
        <v>89</v>
      </c>
      <c r="E100" s="88"/>
      <c r="F100" s="88"/>
      <c r="G100" s="88"/>
      <c r="H100" s="88"/>
      <c r="I100" s="88"/>
      <c r="J100" s="88"/>
      <c r="K100" s="88"/>
      <c r="L100" s="88"/>
      <c r="M100" s="89" t="s">
        <v>67</v>
      </c>
      <c r="N100" s="88"/>
      <c r="O100" s="88"/>
      <c r="P100" s="88"/>
      <c r="Q100" s="89" t="s">
        <v>71</v>
      </c>
      <c r="R100" s="88"/>
      <c r="S100" s="88"/>
    </row>
    <row r="101" spans="1:19" x14ac:dyDescent="0.2">
      <c r="A101" s="88"/>
      <c r="B101" s="89" t="s">
        <v>79</v>
      </c>
      <c r="C101" s="89" t="s">
        <v>44</v>
      </c>
      <c r="D101" s="90" t="s">
        <v>90</v>
      </c>
      <c r="E101" s="88"/>
      <c r="F101" s="88"/>
      <c r="G101" s="88"/>
      <c r="H101" s="88"/>
      <c r="I101" s="88"/>
      <c r="J101" s="88"/>
      <c r="K101" s="88"/>
      <c r="L101" s="88"/>
      <c r="M101" s="89" t="s">
        <v>69</v>
      </c>
      <c r="N101" s="88"/>
      <c r="O101" s="88"/>
      <c r="P101" s="88"/>
      <c r="Q101" s="89" t="s">
        <v>73</v>
      </c>
      <c r="R101" s="88"/>
      <c r="S101" s="88"/>
    </row>
    <row r="102" spans="1:19" x14ac:dyDescent="0.2">
      <c r="A102" s="88"/>
      <c r="B102" s="89" t="s">
        <v>42</v>
      </c>
      <c r="C102" s="89" t="s">
        <v>45</v>
      </c>
      <c r="D102" s="90" t="s">
        <v>91</v>
      </c>
      <c r="E102" s="88"/>
      <c r="F102" s="88"/>
      <c r="G102" s="88"/>
      <c r="H102" s="88"/>
      <c r="I102" s="88"/>
      <c r="J102" s="88"/>
      <c r="K102" s="88"/>
      <c r="L102" s="88"/>
      <c r="M102" s="89" t="s">
        <v>78</v>
      </c>
      <c r="N102" s="88"/>
      <c r="O102" s="88"/>
      <c r="P102" s="88"/>
      <c r="Q102" s="89" t="s">
        <v>72</v>
      </c>
      <c r="R102" s="88"/>
      <c r="S102" s="88"/>
    </row>
    <row r="103" spans="1:19" x14ac:dyDescent="0.2">
      <c r="A103" s="88"/>
      <c r="B103" s="88"/>
      <c r="C103" s="89" t="s">
        <v>46</v>
      </c>
      <c r="D103" s="90" t="s">
        <v>92</v>
      </c>
      <c r="E103" s="88"/>
      <c r="F103" s="88"/>
      <c r="G103" s="88"/>
      <c r="H103" s="88"/>
      <c r="I103" s="88"/>
      <c r="J103" s="88"/>
      <c r="K103" s="88"/>
      <c r="L103" s="88"/>
      <c r="M103" s="89"/>
      <c r="N103" s="88"/>
      <c r="O103" s="88"/>
      <c r="P103" s="88"/>
      <c r="Q103" s="89" t="s">
        <v>74</v>
      </c>
      <c r="R103" s="88"/>
      <c r="S103" s="88"/>
    </row>
    <row r="104" spans="1:19" x14ac:dyDescent="0.2">
      <c r="A104" s="88"/>
      <c r="B104" s="88"/>
      <c r="C104" s="89" t="s">
        <v>47</v>
      </c>
      <c r="D104" s="90" t="s">
        <v>93</v>
      </c>
      <c r="E104" s="88"/>
      <c r="F104" s="88"/>
      <c r="G104" s="88"/>
      <c r="H104" s="88"/>
      <c r="I104" s="88"/>
      <c r="J104" s="88"/>
      <c r="K104" s="88"/>
      <c r="L104" s="88"/>
      <c r="M104" s="88"/>
      <c r="N104" s="88" t="s">
        <v>68</v>
      </c>
      <c r="O104" s="88"/>
      <c r="P104" s="88"/>
      <c r="Q104" s="89" t="s">
        <v>75</v>
      </c>
      <c r="R104" s="88"/>
      <c r="S104" s="88"/>
    </row>
    <row r="105" spans="1:19" x14ac:dyDescent="0.2">
      <c r="A105" s="88"/>
      <c r="B105" s="88"/>
      <c r="C105" s="89" t="s">
        <v>48</v>
      </c>
      <c r="D105" s="90" t="s">
        <v>94</v>
      </c>
      <c r="E105" s="88"/>
      <c r="F105" s="88"/>
      <c r="G105" s="88"/>
      <c r="H105" s="88"/>
      <c r="I105" s="88"/>
      <c r="J105" s="88"/>
      <c r="K105" s="88"/>
      <c r="L105" s="88"/>
      <c r="M105" s="88"/>
      <c r="N105" s="88"/>
      <c r="O105" s="88"/>
      <c r="P105" s="88"/>
      <c r="Q105" s="88"/>
      <c r="R105" s="88"/>
      <c r="S105" s="88"/>
    </row>
    <row r="106" spans="1:19" x14ac:dyDescent="0.2">
      <c r="A106" s="88"/>
      <c r="B106" s="88"/>
      <c r="C106" s="89" t="s">
        <v>49</v>
      </c>
      <c r="D106" s="90" t="s">
        <v>57</v>
      </c>
      <c r="E106" s="88"/>
      <c r="F106" s="88"/>
      <c r="G106" s="88"/>
      <c r="H106" s="88"/>
      <c r="I106" s="88"/>
      <c r="J106" s="88"/>
      <c r="K106" s="88"/>
      <c r="L106" s="88"/>
      <c r="M106" s="88"/>
      <c r="N106" s="88"/>
      <c r="O106" s="88"/>
      <c r="P106" s="88"/>
      <c r="Q106" s="88"/>
      <c r="R106" s="88"/>
      <c r="S106" s="88"/>
    </row>
    <row r="107" spans="1:19" x14ac:dyDescent="0.2">
      <c r="A107" s="88"/>
      <c r="B107" s="88"/>
      <c r="C107" s="88"/>
      <c r="D107" s="90" t="s">
        <v>56</v>
      </c>
      <c r="E107" s="88"/>
      <c r="F107" s="88"/>
      <c r="G107" s="88"/>
      <c r="H107" s="88"/>
      <c r="I107" s="88"/>
      <c r="J107" s="88"/>
      <c r="K107" s="88"/>
      <c r="L107" s="88"/>
      <c r="M107" s="88"/>
      <c r="N107" s="88"/>
      <c r="O107" s="88"/>
      <c r="P107" s="88"/>
      <c r="Q107" s="88"/>
      <c r="R107" s="88"/>
      <c r="S107" s="88"/>
    </row>
    <row r="108" spans="1:19" x14ac:dyDescent="0.2">
      <c r="A108" s="88"/>
      <c r="B108" s="88"/>
      <c r="C108" s="88"/>
      <c r="D108" s="90" t="s">
        <v>51</v>
      </c>
      <c r="E108" s="88"/>
      <c r="F108" s="88"/>
      <c r="G108" s="88"/>
      <c r="H108" s="88"/>
      <c r="I108" s="88"/>
      <c r="J108" s="88"/>
      <c r="K108" s="88"/>
      <c r="L108" s="88"/>
      <c r="M108" s="88"/>
      <c r="N108" s="88"/>
      <c r="O108" s="88"/>
      <c r="P108" s="88"/>
      <c r="Q108" s="88"/>
      <c r="R108" s="88"/>
      <c r="S108" s="88"/>
    </row>
    <row r="109" spans="1:19" x14ac:dyDescent="0.2">
      <c r="A109" s="88"/>
      <c r="B109" s="88"/>
      <c r="C109" s="88"/>
      <c r="D109" s="90" t="s">
        <v>50</v>
      </c>
      <c r="E109" s="88"/>
      <c r="F109" s="88"/>
      <c r="G109" s="88"/>
      <c r="H109" s="88"/>
      <c r="I109" s="88"/>
      <c r="J109" s="88"/>
      <c r="K109" s="88"/>
      <c r="L109" s="88"/>
      <c r="M109" s="88"/>
      <c r="N109" s="88"/>
      <c r="O109" s="88"/>
      <c r="P109" s="88"/>
      <c r="Q109" s="89">
        <v>2015</v>
      </c>
      <c r="R109" s="88"/>
      <c r="S109" s="88"/>
    </row>
    <row r="110" spans="1:19" ht="12.75" customHeight="1" x14ac:dyDescent="0.2">
      <c r="A110" s="88"/>
      <c r="B110" s="88"/>
      <c r="C110" s="88"/>
      <c r="D110" s="90" t="s">
        <v>53</v>
      </c>
      <c r="E110" s="88"/>
      <c r="F110" s="88"/>
      <c r="G110" s="88"/>
      <c r="H110" s="88"/>
      <c r="I110" s="88"/>
      <c r="J110" s="88"/>
      <c r="K110" s="88"/>
      <c r="L110" s="88"/>
      <c r="M110" s="88"/>
      <c r="N110" s="88"/>
      <c r="O110" s="88"/>
      <c r="P110" s="88"/>
      <c r="Q110" s="89">
        <v>2016</v>
      </c>
      <c r="R110" s="88"/>
      <c r="S110" s="88"/>
    </row>
    <row r="111" spans="1:19" x14ac:dyDescent="0.2">
      <c r="A111" s="88"/>
      <c r="B111" s="88"/>
      <c r="C111" s="88"/>
      <c r="D111" s="90" t="s">
        <v>52</v>
      </c>
      <c r="E111" s="88"/>
      <c r="F111" s="88"/>
      <c r="G111" s="88"/>
      <c r="H111" s="88"/>
      <c r="I111" s="88"/>
      <c r="J111" s="88"/>
      <c r="K111" s="88"/>
      <c r="L111" s="88"/>
      <c r="M111" s="88"/>
      <c r="N111" s="88"/>
      <c r="O111" s="88"/>
      <c r="P111" s="88"/>
      <c r="Q111" s="89">
        <v>2017</v>
      </c>
      <c r="R111" s="88"/>
      <c r="S111" s="88"/>
    </row>
    <row r="112" spans="1:19" x14ac:dyDescent="0.2">
      <c r="A112" s="88"/>
      <c r="B112" s="88"/>
      <c r="C112" s="88"/>
      <c r="D112" s="90" t="s">
        <v>54</v>
      </c>
      <c r="E112" s="88"/>
      <c r="F112" s="88"/>
      <c r="G112" s="88"/>
      <c r="H112" s="88"/>
      <c r="I112" s="88"/>
      <c r="J112" s="88"/>
      <c r="K112" s="88"/>
      <c r="L112" s="88"/>
      <c r="M112" s="88"/>
      <c r="N112" s="88"/>
      <c r="O112" s="88"/>
      <c r="P112" s="88"/>
      <c r="Q112" s="89">
        <v>2018</v>
      </c>
      <c r="R112" s="88"/>
      <c r="S112" s="88"/>
    </row>
    <row r="113" spans="1:19" x14ac:dyDescent="0.2">
      <c r="A113" s="88"/>
      <c r="B113" s="88"/>
      <c r="C113" s="88"/>
      <c r="D113" s="90" t="s">
        <v>95</v>
      </c>
      <c r="E113" s="88"/>
      <c r="F113" s="88"/>
      <c r="G113" s="88"/>
      <c r="H113" s="88"/>
      <c r="I113" s="88"/>
      <c r="J113" s="88"/>
      <c r="K113" s="88"/>
      <c r="L113" s="88"/>
      <c r="M113" s="88"/>
      <c r="N113" s="88"/>
      <c r="O113" s="88"/>
      <c r="P113" s="88"/>
      <c r="Q113" s="88"/>
      <c r="R113" s="88"/>
      <c r="S113" s="88"/>
    </row>
    <row r="114" spans="1:19" x14ac:dyDescent="0.2">
      <c r="A114" s="88"/>
      <c r="B114" s="88"/>
      <c r="C114" s="88"/>
      <c r="D114" s="90" t="s">
        <v>81</v>
      </c>
      <c r="E114" s="88"/>
      <c r="F114" s="88"/>
      <c r="G114" s="88"/>
      <c r="H114" s="88"/>
      <c r="I114" s="88"/>
      <c r="J114" s="88"/>
      <c r="K114" s="88"/>
      <c r="L114" s="88"/>
      <c r="M114" s="88"/>
      <c r="N114" s="88"/>
      <c r="O114" s="88"/>
      <c r="P114" s="88"/>
      <c r="Q114" s="88"/>
      <c r="R114" s="88"/>
      <c r="S114" s="88"/>
    </row>
    <row r="115" spans="1:19" x14ac:dyDescent="0.2">
      <c r="A115" s="88"/>
      <c r="B115" s="91"/>
      <c r="C115" s="88"/>
      <c r="D115" s="90" t="s">
        <v>82</v>
      </c>
      <c r="E115" s="88"/>
      <c r="F115" s="88"/>
      <c r="G115" s="88"/>
      <c r="H115" s="88"/>
      <c r="I115" s="88"/>
      <c r="J115" s="88"/>
      <c r="K115" s="88"/>
      <c r="L115" s="88"/>
      <c r="M115" s="88"/>
      <c r="N115" s="88"/>
      <c r="O115" s="88"/>
      <c r="P115" s="88"/>
      <c r="Q115" s="88"/>
      <c r="R115" s="88"/>
      <c r="S115" s="88"/>
    </row>
    <row r="116" spans="1:19" x14ac:dyDescent="0.2">
      <c r="A116" s="88"/>
      <c r="B116" s="91"/>
      <c r="C116" s="88"/>
      <c r="D116" s="90" t="s">
        <v>80</v>
      </c>
      <c r="E116" s="88"/>
      <c r="F116" s="88"/>
      <c r="G116" s="88"/>
      <c r="H116" s="88"/>
      <c r="I116" s="88"/>
      <c r="J116" s="88"/>
      <c r="K116" s="88"/>
      <c r="L116" s="88"/>
      <c r="M116" s="88"/>
      <c r="N116" s="88"/>
      <c r="O116" s="88"/>
      <c r="P116" s="88"/>
      <c r="Q116" s="88"/>
      <c r="R116" s="88"/>
      <c r="S116" s="88"/>
    </row>
    <row r="117" spans="1:19" x14ac:dyDescent="0.2">
      <c r="A117" s="88"/>
      <c r="B117" s="91"/>
      <c r="C117" s="88"/>
      <c r="D117" s="90" t="s">
        <v>96</v>
      </c>
      <c r="E117" s="88"/>
      <c r="F117" s="88"/>
      <c r="G117" s="88"/>
      <c r="H117" s="88"/>
      <c r="I117" s="88"/>
      <c r="J117" s="88"/>
      <c r="K117" s="88"/>
      <c r="L117" s="88"/>
      <c r="M117" s="88"/>
      <c r="N117" s="88"/>
      <c r="O117" s="88"/>
      <c r="P117" s="88"/>
      <c r="Q117" s="88"/>
      <c r="R117" s="88"/>
      <c r="S117" s="88"/>
    </row>
    <row r="118" spans="1:19" x14ac:dyDescent="0.2">
      <c r="A118" s="88"/>
      <c r="B118" s="91"/>
      <c r="C118" s="88"/>
      <c r="D118" s="90" t="s">
        <v>97</v>
      </c>
      <c r="E118" s="88"/>
      <c r="F118" s="88"/>
      <c r="G118" s="88"/>
      <c r="H118" s="88"/>
      <c r="I118" s="88"/>
      <c r="J118" s="88"/>
      <c r="K118" s="88"/>
      <c r="L118" s="88"/>
      <c r="M118" s="88"/>
      <c r="N118" s="88"/>
      <c r="O118" s="88"/>
      <c r="P118" s="88"/>
      <c r="Q118" s="88"/>
      <c r="R118" s="88"/>
      <c r="S118" s="88"/>
    </row>
    <row r="119" spans="1:19" x14ac:dyDescent="0.2">
      <c r="A119" s="88"/>
      <c r="B119" s="91"/>
      <c r="C119" s="88"/>
      <c r="D119" s="90" t="s">
        <v>98</v>
      </c>
      <c r="E119" s="88"/>
      <c r="F119" s="88"/>
      <c r="G119" s="88"/>
      <c r="H119" s="88"/>
      <c r="I119" s="88"/>
      <c r="J119" s="88"/>
      <c r="K119" s="88"/>
      <c r="L119" s="88"/>
      <c r="M119" s="88"/>
      <c r="N119" s="88"/>
      <c r="O119" s="88"/>
      <c r="P119" s="88"/>
      <c r="Q119" s="88"/>
      <c r="R119" s="88"/>
      <c r="S119" s="88"/>
    </row>
    <row r="120" spans="1:19" x14ac:dyDescent="0.2">
      <c r="A120" s="88"/>
      <c r="B120" s="91"/>
      <c r="C120" s="88"/>
      <c r="D120" s="90" t="s">
        <v>99</v>
      </c>
      <c r="E120" s="88"/>
      <c r="F120" s="88"/>
      <c r="G120" s="88"/>
      <c r="H120" s="88"/>
      <c r="I120" s="88"/>
      <c r="J120" s="88"/>
      <c r="K120" s="88"/>
      <c r="L120" s="88"/>
      <c r="M120" s="88"/>
      <c r="N120" s="88"/>
      <c r="O120" s="88"/>
      <c r="P120" s="88"/>
      <c r="Q120" s="88"/>
      <c r="R120" s="88"/>
      <c r="S120" s="88"/>
    </row>
    <row r="121" spans="1:19" x14ac:dyDescent="0.2">
      <c r="A121" s="88"/>
      <c r="B121" s="91"/>
      <c r="C121" s="88"/>
      <c r="D121" s="90" t="s">
        <v>100</v>
      </c>
      <c r="E121" s="88"/>
      <c r="F121" s="88"/>
      <c r="G121" s="88"/>
      <c r="H121" s="88"/>
      <c r="I121" s="88"/>
      <c r="J121" s="88"/>
      <c r="K121" s="88"/>
      <c r="L121" s="88"/>
      <c r="M121" s="88"/>
      <c r="N121" s="88"/>
      <c r="O121" s="88"/>
      <c r="P121" s="88"/>
      <c r="Q121" s="88"/>
      <c r="R121" s="88"/>
      <c r="S121" s="88"/>
    </row>
    <row r="122" spans="1:19" x14ac:dyDescent="0.2">
      <c r="A122" s="88"/>
      <c r="B122" s="92"/>
      <c r="C122" s="88"/>
      <c r="D122" s="90" t="s">
        <v>101</v>
      </c>
      <c r="E122" s="88"/>
      <c r="F122" s="88"/>
      <c r="G122" s="88"/>
      <c r="H122" s="88"/>
      <c r="I122" s="88"/>
      <c r="J122" s="88"/>
      <c r="K122" s="88"/>
      <c r="L122" s="88"/>
      <c r="M122" s="88"/>
      <c r="N122" s="88"/>
      <c r="O122" s="88"/>
      <c r="P122" s="88"/>
      <c r="Q122" s="88"/>
      <c r="R122" s="88"/>
      <c r="S122" s="88"/>
    </row>
    <row r="123" spans="1:19" x14ac:dyDescent="0.2">
      <c r="A123" s="88"/>
      <c r="B123" s="92"/>
      <c r="C123" s="88"/>
      <c r="D123" s="90" t="s">
        <v>102</v>
      </c>
      <c r="E123" s="88"/>
      <c r="F123" s="88"/>
      <c r="G123" s="88"/>
      <c r="H123" s="88"/>
      <c r="I123" s="88"/>
      <c r="J123" s="88"/>
      <c r="K123" s="88"/>
      <c r="L123" s="88"/>
      <c r="M123" s="88"/>
      <c r="N123" s="88"/>
      <c r="O123" s="88"/>
      <c r="P123" s="88"/>
      <c r="Q123" s="88"/>
      <c r="R123" s="88"/>
      <c r="S123" s="88"/>
    </row>
    <row r="124" spans="1:19" x14ac:dyDescent="0.2">
      <c r="A124" s="88"/>
      <c r="C124" s="88"/>
      <c r="D124" s="90" t="s">
        <v>103</v>
      </c>
      <c r="E124" s="88"/>
      <c r="F124" s="88"/>
      <c r="G124" s="88"/>
      <c r="H124" s="88"/>
      <c r="I124" s="88"/>
      <c r="J124" s="88"/>
      <c r="K124" s="88"/>
      <c r="L124" s="88"/>
      <c r="M124" s="88"/>
      <c r="N124" s="88"/>
      <c r="O124" s="88"/>
      <c r="P124" s="88"/>
      <c r="Q124" s="88"/>
      <c r="R124" s="88"/>
      <c r="S124" s="88"/>
    </row>
    <row r="125" spans="1:19" x14ac:dyDescent="0.2">
      <c r="A125" s="88"/>
      <c r="B125" s="92"/>
      <c r="C125" s="88"/>
      <c r="D125" s="90" t="s">
        <v>55</v>
      </c>
      <c r="E125" s="88"/>
      <c r="F125" s="88"/>
      <c r="G125" s="88"/>
      <c r="H125" s="88"/>
      <c r="I125" s="88"/>
      <c r="J125" s="88"/>
      <c r="K125" s="88"/>
      <c r="L125" s="88"/>
      <c r="M125" s="88"/>
      <c r="N125" s="88"/>
      <c r="O125" s="88"/>
      <c r="P125" s="88"/>
      <c r="Q125" s="88"/>
      <c r="R125" s="88"/>
      <c r="S125" s="88"/>
    </row>
    <row r="126" spans="1:19" x14ac:dyDescent="0.2">
      <c r="A126" s="88"/>
      <c r="B126" s="92"/>
      <c r="C126" s="88"/>
      <c r="D126" s="88"/>
      <c r="E126" s="88"/>
      <c r="F126" s="88"/>
      <c r="G126" s="88"/>
      <c r="H126" s="88"/>
      <c r="I126" s="88"/>
      <c r="J126" s="88"/>
      <c r="K126" s="88"/>
      <c r="L126" s="88"/>
      <c r="M126" s="88"/>
      <c r="N126" s="88"/>
      <c r="O126" s="88"/>
      <c r="P126" s="88"/>
      <c r="Q126" s="88"/>
      <c r="R126" s="88"/>
      <c r="S126" s="88"/>
    </row>
    <row r="127" spans="1:19" x14ac:dyDescent="0.2">
      <c r="A127" s="88"/>
      <c r="B127" s="92"/>
      <c r="C127" s="88"/>
      <c r="D127" s="88"/>
      <c r="E127" s="88"/>
      <c r="F127" s="88"/>
      <c r="G127" s="88"/>
      <c r="H127" s="88"/>
      <c r="I127" s="88"/>
      <c r="J127" s="88"/>
      <c r="K127" s="88"/>
      <c r="L127" s="88"/>
      <c r="M127" s="88"/>
      <c r="N127" s="88"/>
      <c r="O127" s="88"/>
      <c r="P127" s="88"/>
      <c r="Q127" s="88"/>
      <c r="R127" s="88"/>
      <c r="S127" s="88"/>
    </row>
    <row r="128" spans="1:19" x14ac:dyDescent="0.2">
      <c r="A128" s="88"/>
      <c r="B128" s="92"/>
      <c r="C128" s="88"/>
      <c r="D128" s="88"/>
      <c r="E128" s="88"/>
      <c r="F128" s="88"/>
      <c r="G128" s="88"/>
      <c r="H128" s="88"/>
      <c r="I128" s="88"/>
      <c r="J128" s="88"/>
      <c r="K128" s="88"/>
      <c r="L128" s="88"/>
      <c r="M128" s="88"/>
      <c r="N128" s="88"/>
      <c r="O128" s="88"/>
      <c r="P128" s="88"/>
      <c r="Q128" s="88"/>
      <c r="R128" s="88"/>
      <c r="S128" s="88"/>
    </row>
    <row r="129" spans="1:19" x14ac:dyDescent="0.2">
      <c r="A129" s="88"/>
      <c r="B129" s="215" t="s">
        <v>248</v>
      </c>
      <c r="C129" s="88"/>
      <c r="D129" s="88"/>
      <c r="E129" s="88"/>
      <c r="F129" s="88"/>
      <c r="G129" s="88"/>
      <c r="H129" s="88"/>
      <c r="I129" s="88"/>
      <c r="J129" s="88"/>
      <c r="K129" s="88"/>
      <c r="L129" s="88"/>
      <c r="M129" s="88"/>
      <c r="N129" s="88"/>
      <c r="O129" s="88"/>
      <c r="P129" s="88"/>
      <c r="Q129" s="88"/>
      <c r="R129" s="88"/>
      <c r="S129" s="88"/>
    </row>
    <row r="130" spans="1:19" x14ac:dyDescent="0.2">
      <c r="A130" s="88"/>
      <c r="B130" s="215" t="s">
        <v>249</v>
      </c>
      <c r="C130" s="88"/>
      <c r="D130" s="88"/>
      <c r="E130" s="88"/>
      <c r="F130" s="88"/>
      <c r="G130" s="88"/>
      <c r="H130" s="88"/>
      <c r="I130" s="88"/>
      <c r="J130" s="88"/>
      <c r="K130" s="88"/>
      <c r="L130" s="88"/>
      <c r="M130" s="88"/>
      <c r="N130" s="88"/>
      <c r="O130" s="88"/>
      <c r="P130" s="88"/>
      <c r="Q130" s="88"/>
      <c r="R130" s="88"/>
      <c r="S130" s="88"/>
    </row>
    <row r="131" spans="1:19" x14ac:dyDescent="0.2">
      <c r="A131" s="88"/>
      <c r="B131" s="215" t="s">
        <v>250</v>
      </c>
      <c r="C131" s="88"/>
      <c r="D131" s="88"/>
      <c r="E131" s="88"/>
      <c r="F131" s="88"/>
      <c r="G131" s="88"/>
      <c r="H131" s="88"/>
      <c r="I131" s="88"/>
      <c r="J131" s="88"/>
      <c r="K131" s="88"/>
      <c r="L131" s="88"/>
      <c r="M131" s="88"/>
      <c r="N131" s="88"/>
      <c r="O131" s="88"/>
      <c r="P131" s="88"/>
      <c r="Q131" s="88"/>
      <c r="R131" s="88"/>
      <c r="S131" s="88"/>
    </row>
    <row r="132" spans="1:19" x14ac:dyDescent="0.2">
      <c r="A132" s="88"/>
      <c r="B132" s="215" t="s">
        <v>251</v>
      </c>
      <c r="C132" s="88"/>
      <c r="D132" s="88"/>
      <c r="E132" s="88"/>
      <c r="F132" s="88"/>
      <c r="G132" s="88"/>
      <c r="H132" s="88"/>
      <c r="I132" s="88"/>
      <c r="J132" s="88"/>
      <c r="K132" s="88"/>
      <c r="L132" s="88"/>
      <c r="M132" s="88"/>
      <c r="N132" s="88"/>
      <c r="O132" s="88"/>
      <c r="P132" s="88"/>
      <c r="Q132" s="88"/>
      <c r="R132" s="88"/>
      <c r="S132" s="88"/>
    </row>
    <row r="133" spans="1:19" x14ac:dyDescent="0.2">
      <c r="A133" s="88"/>
      <c r="B133" s="216" t="s">
        <v>252</v>
      </c>
      <c r="C133" s="88"/>
      <c r="D133" s="88"/>
      <c r="E133" s="88"/>
      <c r="F133" s="88"/>
      <c r="G133" s="88"/>
      <c r="H133" s="88"/>
      <c r="I133" s="88"/>
      <c r="J133" s="88"/>
      <c r="K133" s="88"/>
      <c r="L133" s="88"/>
      <c r="M133" s="88"/>
      <c r="N133" s="88"/>
      <c r="O133" s="88"/>
      <c r="P133" s="88"/>
      <c r="Q133" s="88"/>
      <c r="R133" s="88"/>
      <c r="S133" s="88"/>
    </row>
    <row r="134" spans="1:19" x14ac:dyDescent="0.2">
      <c r="A134" s="88"/>
      <c r="B134" s="91"/>
      <c r="C134" s="88"/>
      <c r="D134" s="88"/>
      <c r="E134" s="88"/>
      <c r="F134" s="88"/>
      <c r="G134" s="88"/>
      <c r="H134" s="88"/>
      <c r="I134" s="88"/>
      <c r="J134" s="88"/>
      <c r="K134" s="88"/>
      <c r="L134" s="88"/>
      <c r="M134" s="88"/>
      <c r="N134" s="88"/>
      <c r="O134" s="88"/>
      <c r="P134" s="88"/>
      <c r="Q134" s="88"/>
      <c r="R134" s="88"/>
      <c r="S134" s="88"/>
    </row>
    <row r="135" spans="1:19" x14ac:dyDescent="0.2">
      <c r="A135" s="88"/>
      <c r="B135" s="91"/>
      <c r="C135" s="88"/>
      <c r="D135" s="88"/>
      <c r="E135" s="88"/>
      <c r="F135" s="88"/>
      <c r="G135" s="88"/>
      <c r="H135" s="88"/>
      <c r="I135" s="88"/>
      <c r="J135" s="88"/>
      <c r="K135" s="88"/>
      <c r="L135" s="88"/>
      <c r="M135" s="88"/>
      <c r="N135" s="88"/>
      <c r="O135" s="88"/>
      <c r="P135" s="88"/>
      <c r="Q135" s="88"/>
      <c r="R135" s="88"/>
      <c r="S135" s="88"/>
    </row>
    <row r="136" spans="1:19" x14ac:dyDescent="0.2">
      <c r="B136" s="112"/>
    </row>
    <row r="137" spans="1:19" x14ac:dyDescent="0.2">
      <c r="B137" s="112"/>
    </row>
    <row r="138" spans="1:19" x14ac:dyDescent="0.2">
      <c r="B138" s="112"/>
    </row>
    <row r="139" spans="1:19" x14ac:dyDescent="0.2">
      <c r="B139" s="112"/>
    </row>
    <row r="140" spans="1:19" x14ac:dyDescent="0.2">
      <c r="B140" s="112"/>
    </row>
    <row r="141" spans="1:19" x14ac:dyDescent="0.2">
      <c r="B141" s="112"/>
    </row>
    <row r="142" spans="1:19" x14ac:dyDescent="0.2">
      <c r="B142" s="112"/>
    </row>
    <row r="143" spans="1:19" x14ac:dyDescent="0.2">
      <c r="B143" s="112"/>
    </row>
    <row r="144" spans="1:19" x14ac:dyDescent="0.2">
      <c r="B144" s="112"/>
    </row>
    <row r="145" spans="2:2" x14ac:dyDescent="0.2">
      <c r="B145" s="112"/>
    </row>
    <row r="146" spans="2:2" x14ac:dyDescent="0.2">
      <c r="B146" s="112"/>
    </row>
    <row r="147" spans="2:2" x14ac:dyDescent="0.2">
      <c r="B147" s="112"/>
    </row>
    <row r="148" spans="2:2" x14ac:dyDescent="0.2">
      <c r="B148" s="112"/>
    </row>
    <row r="149" spans="2:2" x14ac:dyDescent="0.2">
      <c r="B149" s="112"/>
    </row>
    <row r="150" spans="2:2" x14ac:dyDescent="0.2">
      <c r="B150" s="112"/>
    </row>
    <row r="151" spans="2:2" x14ac:dyDescent="0.2">
      <c r="B151" s="112"/>
    </row>
    <row r="152" spans="2:2" x14ac:dyDescent="0.2">
      <c r="B152" s="112"/>
    </row>
    <row r="153" spans="2:2" x14ac:dyDescent="0.2">
      <c r="B153" s="112"/>
    </row>
    <row r="154" spans="2:2" x14ac:dyDescent="0.2">
      <c r="B154" s="112"/>
    </row>
    <row r="155" spans="2:2" x14ac:dyDescent="0.2">
      <c r="B155" s="112"/>
    </row>
    <row r="156" spans="2:2" x14ac:dyDescent="0.2">
      <c r="B156" s="112"/>
    </row>
    <row r="157" spans="2:2" x14ac:dyDescent="0.2">
      <c r="B157" s="112"/>
    </row>
    <row r="158" spans="2:2" x14ac:dyDescent="0.2">
      <c r="B158" s="112"/>
    </row>
    <row r="159" spans="2:2" x14ac:dyDescent="0.2">
      <c r="B159" s="112"/>
    </row>
    <row r="160" spans="2:2" x14ac:dyDescent="0.2">
      <c r="B160" s="112"/>
    </row>
    <row r="161" spans="2:2" x14ac:dyDescent="0.2">
      <c r="B161" s="112"/>
    </row>
    <row r="162" spans="2:2" x14ac:dyDescent="0.2">
      <c r="B162" s="112"/>
    </row>
    <row r="163" spans="2:2" x14ac:dyDescent="0.2">
      <c r="B163" s="112"/>
    </row>
    <row r="164" spans="2:2" x14ac:dyDescent="0.2">
      <c r="B164" s="112"/>
    </row>
    <row r="165" spans="2:2" x14ac:dyDescent="0.2">
      <c r="B165" s="112"/>
    </row>
    <row r="166" spans="2:2" x14ac:dyDescent="0.2">
      <c r="B166" s="112"/>
    </row>
    <row r="167" spans="2:2" x14ac:dyDescent="0.2">
      <c r="B167" s="112"/>
    </row>
    <row r="168" spans="2:2" x14ac:dyDescent="0.2">
      <c r="B168" s="112"/>
    </row>
    <row r="169" spans="2:2" x14ac:dyDescent="0.2">
      <c r="B169" s="112"/>
    </row>
    <row r="170" spans="2:2" x14ac:dyDescent="0.2">
      <c r="B170" s="112"/>
    </row>
    <row r="171" spans="2:2" x14ac:dyDescent="0.2">
      <c r="B171" s="112"/>
    </row>
    <row r="172" spans="2:2" x14ac:dyDescent="0.2">
      <c r="B172" s="112"/>
    </row>
    <row r="173" spans="2:2" x14ac:dyDescent="0.2">
      <c r="B173" s="112"/>
    </row>
    <row r="174" spans="2:2" x14ac:dyDescent="0.2">
      <c r="B174" s="112"/>
    </row>
  </sheetData>
  <sheetProtection sheet="1" objects="1" scenarios="1" formatColumns="0" formatRows="0"/>
  <mergeCells count="78">
    <mergeCell ref="S28:V28"/>
    <mergeCell ref="W28:Y28"/>
    <mergeCell ref="Z28:AB28"/>
    <mergeCell ref="AC28:AD28"/>
    <mergeCell ref="B11:P11"/>
    <mergeCell ref="C12:P12"/>
    <mergeCell ref="B13:P13"/>
    <mergeCell ref="C14:P14"/>
    <mergeCell ref="B15:P15"/>
    <mergeCell ref="C16:P16"/>
    <mergeCell ref="B17:P17"/>
    <mergeCell ref="C18:P18"/>
    <mergeCell ref="B19:P19"/>
    <mergeCell ref="B20:P20"/>
    <mergeCell ref="B21:P21"/>
    <mergeCell ref="C22:P22"/>
    <mergeCell ref="C2:M2"/>
    <mergeCell ref="N2:P2"/>
    <mergeCell ref="C3:M3"/>
    <mergeCell ref="N3:P3"/>
    <mergeCell ref="C4:M4"/>
    <mergeCell ref="N4:P4"/>
    <mergeCell ref="B23:P23"/>
    <mergeCell ref="C24:P24"/>
    <mergeCell ref="C5:M5"/>
    <mergeCell ref="N5:P5"/>
    <mergeCell ref="B7:P8"/>
    <mergeCell ref="B9:P9"/>
    <mergeCell ref="C10:I10"/>
    <mergeCell ref="J10:M10"/>
    <mergeCell ref="N10:P10"/>
    <mergeCell ref="B2:B5"/>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44:G44"/>
    <mergeCell ref="H44:L44"/>
    <mergeCell ref="M44:P44"/>
    <mergeCell ref="B46:P46"/>
    <mergeCell ref="B48:B49"/>
    <mergeCell ref="B51:P51"/>
    <mergeCell ref="B52:P67"/>
    <mergeCell ref="A68:Q68"/>
    <mergeCell ref="C69:P69"/>
    <mergeCell ref="C73:P73"/>
    <mergeCell ref="C74:P74"/>
    <mergeCell ref="C70:P70"/>
    <mergeCell ref="C71:P71"/>
    <mergeCell ref="C72:P72"/>
    <mergeCell ref="B69:B72"/>
  </mergeCells>
  <conditionalFormatting sqref="I49">
    <cfRule type="cellIs" dxfId="63" priority="9" stopIfTrue="1" operator="equal">
      <formula>" "</formula>
    </cfRule>
    <cfRule type="cellIs" dxfId="62" priority="10" stopIfTrue="1" operator="lessThanOrEqual">
      <formula>$S$5</formula>
    </cfRule>
    <cfRule type="cellIs" dxfId="61" priority="11" stopIfTrue="1" operator="greaterThanOrEqual">
      <formula>$S$2</formula>
    </cfRule>
    <cfRule type="cellIs" dxfId="54" priority="12" stopIfTrue="1" operator="between">
      <formula>$S$4</formula>
      <formula>$S$3</formula>
    </cfRule>
  </conditionalFormatting>
  <conditionalFormatting sqref="O49">
    <cfRule type="cellIs" dxfId="60" priority="5" stopIfTrue="1" operator="equal">
      <formula>" "</formula>
    </cfRule>
    <cfRule type="cellIs" dxfId="59" priority="6" stopIfTrue="1" operator="lessThanOrEqual">
      <formula>$S$5</formula>
    </cfRule>
    <cfRule type="cellIs" dxfId="58" priority="7" stopIfTrue="1" operator="greaterThanOrEqual">
      <formula>$S$2</formula>
    </cfRule>
    <cfRule type="cellIs" dxfId="53" priority="8" stopIfTrue="1" operator="between">
      <formula>$S$4</formula>
      <formula>$S$3</formula>
    </cfRule>
  </conditionalFormatting>
  <conditionalFormatting sqref="P49">
    <cfRule type="cellIs" dxfId="57" priority="1" stopIfTrue="1" operator="equal">
      <formula>" "</formula>
    </cfRule>
    <cfRule type="cellIs" dxfId="56" priority="2" stopIfTrue="1" operator="lessThanOrEqual">
      <formula>$S$5</formula>
    </cfRule>
    <cfRule type="cellIs" dxfId="55" priority="3" stopIfTrue="1" operator="greaterThanOrEqual">
      <formula>$S$2</formula>
    </cfRule>
    <cfRule type="cellIs" dxfId="52" priority="4" stopIfTrue="1" operator="between">
      <formula>$S$4</formula>
      <formula>$S$3</formula>
    </cfRule>
  </conditionalFormatting>
  <dataValidations count="6">
    <dataValidation type="list" allowBlank="1" showInputMessage="1" showErrorMessage="1" sqref="C74:P74">
      <formula1>$M$100:$M$102</formula1>
    </dataValidation>
    <dataValidation type="list" allowBlank="1" showInputMessage="1" showErrorMessage="1" sqref="C32:P32 C36:P36 C34:P34">
      <formula1>$Q$99:$Q$104</formula1>
    </dataValidation>
    <dataValidation type="list" allowBlank="1" showInputMessage="1" showErrorMessage="1" sqref="C12:P12">
      <formula1>$D$100:$D$117</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8:P18">
      <formula1>$B$129:$B$133</formula1>
    </dataValidation>
  </dataValidations>
  <printOptions horizontalCentered="1" verticalCentered="1"/>
  <pageMargins left="0" right="0" top="0" bottom="0" header="0" footer="0"/>
  <pageSetup scale="80" orientation="portrait"/>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Props1.xml><?xml version="1.0" encoding="utf-8"?>
<ds:datastoreItem xmlns:ds="http://schemas.openxmlformats.org/officeDocument/2006/customXml" ds:itemID="{C329136B-F03F-49EA-913F-39A470CD4D75}">
  <ds:schemaRefs>
    <ds:schemaRef ds:uri="http://schemas.microsoft.com/office/2006/metadata/customXsn"/>
  </ds:schemaRefs>
</ds:datastoreItem>
</file>

<file path=customXml/itemProps2.xml><?xml version="1.0" encoding="utf-8"?>
<ds:datastoreItem xmlns:ds="http://schemas.openxmlformats.org/officeDocument/2006/customXml" ds:itemID="{49801401-4A52-465F-BD66-AAEC4D5556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6C9D08-8656-4BB5-B30E-6B9C092A0B98}">
  <ds:schemaRefs>
    <ds:schemaRef ds:uri="office.server.policy"/>
  </ds:schemaRefs>
</ds:datastoreItem>
</file>

<file path=customXml/itemProps4.xml><?xml version="1.0" encoding="utf-8"?>
<ds:datastoreItem xmlns:ds="http://schemas.openxmlformats.org/officeDocument/2006/customXml" ds:itemID="{47FD1753-B6F1-40CA-86C1-5C994699C32A}">
  <ds:schemaRefs>
    <ds:schemaRef ds:uri="http://schemas.microsoft.com/sharepoint/v3/contenttype/forms"/>
  </ds:schemaRefs>
</ds:datastoreItem>
</file>

<file path=customXml/itemProps5.xml><?xml version="1.0" encoding="utf-8"?>
<ds:datastoreItem xmlns:ds="http://schemas.openxmlformats.org/officeDocument/2006/customXml" ds:itemID="{AF6721CB-3804-468F-B5D2-BCC5A3D9E0C8}">
  <ds:schemaRefs>
    <ds:schemaRef ds:uri="http://schemas.microsoft.com/office/2006/metadata/properties"/>
    <ds:schemaRef ds:uri="http://schemas.microsoft.com/office/2006/documentManagement/types"/>
    <ds:schemaRef ds:uri="http://schemas.microsoft.com/sharepoint/v3"/>
    <ds:schemaRef ds:uri="http://schemas.microsoft.com/sharepoint/v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ff8e3638-9d45-4162-afb4-6d390653d54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SolicitudesAtendidas</vt:lpstr>
      <vt:lpstr>Reg_SolicitudesAt</vt:lpstr>
      <vt:lpstr>DerechosPeticion</vt:lpstr>
      <vt:lpstr>Registro_DerPet</vt:lpstr>
      <vt:lpstr>Recursos</vt:lpstr>
      <vt:lpstr>RegistroRecursos</vt:lpstr>
      <vt:lpstr>Captación</vt:lpstr>
      <vt:lpstr>RegistroCaptacion</vt:lpstr>
      <vt:lpstr>ConglomeradosInvTerminad </vt:lpstr>
      <vt:lpstr>RegistroConglom</vt:lpstr>
      <vt:lpstr>RadicacionesEnrutadas</vt:lpstr>
      <vt:lpstr>RegistroEnrutadas</vt:lpstr>
      <vt:lpstr>RadicacionesSAPAC</vt:lpstr>
      <vt:lpstr>RegistroSAPAC</vt:lpstr>
      <vt:lpstr>InvSobornoTransnacional </vt:lpstr>
      <vt:lpstr>RegistroSoborno</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 Investigaciones Administrativas V001</dc:title>
  <dc:creator>hoslanders</dc:creator>
  <cp:lastModifiedBy>Ruben Dario Moreno Posada</cp:lastModifiedBy>
  <cp:lastPrinted>2017-09-05T19:40:17Z</cp:lastPrinted>
  <dcterms:created xsi:type="dcterms:W3CDTF">2012-02-20T19:54:14Z</dcterms:created>
  <dcterms:modified xsi:type="dcterms:W3CDTF">2024-06-07T12:17:45Z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y fmtid="{D5CDD505-2E9C-101B-9397-08002B2CF9AE}" pid="4" name="_activity">
    <vt:lpwstr/>
  </property>
</Properties>
</file>