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28800" windowHeight="1800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Actividades'!$C$9:$IW$18</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Interesados!$B$2:$H$23</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16" i="11" l="1"/>
  <c r="AL10" i="11"/>
  <c r="AL11" i="11"/>
  <c r="AL12" i="11"/>
  <c r="AL13" i="11"/>
  <c r="AL14" i="11"/>
  <c r="AL15" i="11"/>
  <c r="M16" i="11"/>
  <c r="M14" i="11"/>
  <c r="M11" i="11"/>
  <c r="M10" i="11"/>
  <c r="N16" i="11" l="1"/>
  <c r="AK16" i="11"/>
  <c r="AJ16" i="11"/>
  <c r="AI16" i="11"/>
  <c r="AH16" i="11"/>
  <c r="AG16" i="11"/>
  <c r="AF16" i="11"/>
  <c r="AE16" i="11"/>
  <c r="AD16" i="11"/>
  <c r="AC16" i="11"/>
  <c r="AB16" i="11"/>
  <c r="AA16" i="11"/>
  <c r="Z16" i="11"/>
  <c r="Y16" i="11"/>
  <c r="X16" i="11"/>
  <c r="W16" i="11"/>
  <c r="V16" i="11"/>
  <c r="U16" i="11"/>
  <c r="T16" i="11"/>
  <c r="S16" i="11"/>
  <c r="R16" i="11"/>
  <c r="Q16" i="11"/>
  <c r="P16" i="11"/>
  <c r="O16" i="11"/>
  <c r="B13" i="7" l="1"/>
  <c r="J11" i="11" l="1"/>
  <c r="J12" i="11"/>
  <c r="J13" i="11"/>
  <c r="J14" i="11"/>
  <c r="J15" i="11"/>
  <c r="J10" i="11"/>
  <c r="B23" i="7" l="1"/>
  <c r="B22" i="7"/>
  <c r="B21" i="7"/>
  <c r="B20" i="7"/>
  <c r="B14" i="7"/>
  <c r="B16" i="7"/>
  <c r="B17" i="7"/>
  <c r="B18" i="7"/>
  <c r="B19" i="7"/>
  <c r="B15" i="7"/>
  <c r="D7" i="9" l="1"/>
  <c r="F16" i="11" l="1"/>
  <c r="D7" i="2" l="1"/>
  <c r="L2" i="11" l="1"/>
  <c r="L3" i="11"/>
  <c r="L4" i="11"/>
  <c r="D7" i="11"/>
  <c r="M4" i="9" l="1"/>
  <c r="M3" i="9"/>
  <c r="M2" i="9"/>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C7" i="7" l="1"/>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<sst xmlns="http://schemas.openxmlformats.org/spreadsheetml/2006/main" count="486" uniqueCount="294">
  <si>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</si>
  <si>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</si>
  <si>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</si>
  <si>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</si>
  <si>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</si>
  <si>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</si>
  <si>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</si>
  <si>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</si>
  <si>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</si>
  <si>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</si>
  <si>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</si>
  <si>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</si>
  <si>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</si>
  <si>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</si>
  <si>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</si>
  <si>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</si>
  <si>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</si>
  <si>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</si>
  <si>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</si>
  <si>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</si>
  <si>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</si>
  <si>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</si>
  <si>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</si>
  <si>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</si>
  <si>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</si>
  <si>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</si>
  <si>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</si>
  <si>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</si>
  <si>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</si>
  <si>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</si>
  <si>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</si>
  <si>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</si>
  <si>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</si>
  <si>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</si>
  <si>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</si>
  <si>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</si>
  <si>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</si>
  <si>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</si>
  <si>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</si>
  <si>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</si>
  <si>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</si>
  <si>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</si>
  <si>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</si>
  <si>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</si>
  <si>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</si>
  <si>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</si>
  <si>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</si>
  <si>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</si>
  <si>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</si>
  <si>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</si>
  <si>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</si>
  <si>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</si>
  <si>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</si>
  <si>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</si>
  <si>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</si>
  <si>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</si>
  <si>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</si>
  <si>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</si>
  <si>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</si>
  <si>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</si>
  <si>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</si>
  <si>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</si>
  <si>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</si>
  <si>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</si>
  <si>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</si>
  <si>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</si>
  <si>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</si>
  <si>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</si>
  <si>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</si>
  <si>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</si>
  <si>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</si>
  <si>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</si>
  <si>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</si>
  <si>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</si>
  <si>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</si>
  <si>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</si>
  <si>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</si>
  <si>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</si>
  <si>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</si>
  <si>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</si>
  <si>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</si>
  <si>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</si>
  <si>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</si>
  <si>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</si>
  <si>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</si>
  <si>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</si>
  <si>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</si>
  <si>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</si>
  <si>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</si>
  <si>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</si>
  <si>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</si>
  <si>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</si>
  <si>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</si>
  <si>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</si>
  <si>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</si>
  <si>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</si>
  <si>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</si>
  <si>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</si>
  <si>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</si>
  <si>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</si>
  <si>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</si>
  <si>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</si>
  <si>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</si>
  <si>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</si>
  <si>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</si>
  <si>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</si>
  <si>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</si>
  <si>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</si>
  <si>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</si>
  <si>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</si>
  <si>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</si>
  <si>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</si>
  <si>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</si>
  <si>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</si>
  <si>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</si>
  <si>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</si>
  <si>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</si>
  <si>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</si>
  <si>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</si>
  <si>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</si>
  <si>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</si>
  <si>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</si>
  <si>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</si>
  <si>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</si>
  <si>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</si>
  <si>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</si>
  <si>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</si>
  <si>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</si>
  <si>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</si>
  <si>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</si>
  <si>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</si>
  <si>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</si>
  <si>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</si>
  <si>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</si>
  <si>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</si>
  <si>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</si>
  <si>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</si>
  <si>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</si>
  <si>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</si>
  <si>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</si>
  <si>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</si>
  <si>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</si>
  <si>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</si>
  <si>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</si>
  <si>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</si>
  <si>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</si>
  <si>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</si>
  <si>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</si>
  <si>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</si>
  <si>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</si>
  <si>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</si>
  <si>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</si>
  <si>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</si>
  <si>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</si>
  <si>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</si>
  <si>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</si>
  <si>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</si>
  <si>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Por definir</t>
  </si>
  <si>
    <t>Líder Técnico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</si>
  <si>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</si>
  <si>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</si>
  <si>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</si>
  <si>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Especifica las necesidades funcionales de la solución
Participa en el diseño de la solución
Participa en las pruebas de la solución
Verifica que la dependencia usuaria aprueba la solución</t>
  </si>
  <si>
    <t>Atención proactiva al usuario con servicios y procesos inteligentes</t>
  </si>
  <si>
    <t>Implementar esquemas y estrategias de atención proactiva y oportuna al usuario con el uso de tecnologías de la información para mejorar la interacción de los Grupos de Interés con la Entidad</t>
  </si>
  <si>
    <t>Fortalecer la oferta de valor a los usuarios de los servicios prestados por la Superintendencia de Sociedades</t>
  </si>
  <si>
    <t>Aumentar la excelencia en el servicio a través del fortalecimiento de la oferta de valor a los usuarios de manera efectiva y pronta.</t>
  </si>
  <si>
    <t>Gleidys Margoth Blanco – Asesora del Despacho</t>
  </si>
  <si>
    <t>Coordinadora Grupo de Innovación, Desarrollo y Arquitectura de Aplicaciones</t>
  </si>
  <si>
    <t>Nicolás Martinez Devia - Secretario General</t>
  </si>
  <si>
    <t>Eliana Ardila - Directora Administrativa</t>
  </si>
  <si>
    <t>Leidy Garzon - Coordinadora Grupo de Gestión Documental</t>
  </si>
  <si>
    <t>Gleidys Margoth Blanco - Asesora del Despacho</t>
  </si>
  <si>
    <t>Coordinadora Grupo de Gestión Documental</t>
  </si>
  <si>
    <t>Mejorar la eficiencia de la radicación y enrutamiento de información entrante por medios digitales</t>
  </si>
  <si>
    <t>Despacho del Superintendente</t>
  </si>
  <si>
    <t>Aplica para todo el proyecto</t>
  </si>
  <si>
    <t>P04-REQ001</t>
  </si>
  <si>
    <t>P04-REQ002</t>
  </si>
  <si>
    <t>31 de diciembre de 2023</t>
  </si>
  <si>
    <t>Gleidys Margoth Blanco Córdoba</t>
  </si>
  <si>
    <t>Nicolas Martínez Devia</t>
  </si>
  <si>
    <t>Secretario General</t>
  </si>
  <si>
    <t>nimartinez@supersociedades.gov.co</t>
  </si>
  <si>
    <t>Asesora del Despacho del Superintendente</t>
  </si>
  <si>
    <t>gblanco@supersociedades.gov.co</t>
  </si>
  <si>
    <t>Eliana Patricia Ardila Sánchez</t>
  </si>
  <si>
    <t>Directora Administrativa</t>
  </si>
  <si>
    <t>eardila@supersociedades.gov.co</t>
  </si>
  <si>
    <t>Leidy Jineth Garzon Albarracin</t>
  </si>
  <si>
    <t>leidyg@supersociedades.gov.co</t>
  </si>
  <si>
    <t>Marisol Castiblanco Calixto</t>
  </si>
  <si>
    <t>marisolcc@supersociedades.gov.co</t>
  </si>
  <si>
    <t>Luz Adriana Rodriguez Díaz</t>
  </si>
  <si>
    <t>Directora de Tecnología de la Información y las Comunicaciones</t>
  </si>
  <si>
    <t>larodriguez@supersociedades.gov.co</t>
  </si>
  <si>
    <t>Mayra Alejandra Jiménez Vega</t>
  </si>
  <si>
    <t>mjimenez@supersociedades.gov.co</t>
  </si>
  <si>
    <t>Carlos Alberto Cuesta Palacios</t>
  </si>
  <si>
    <t>Funcionario Oficina Asesora de Planeación</t>
  </si>
  <si>
    <t>carloscp@supersociedades.gov.co</t>
  </si>
  <si>
    <t>Aldemar Mendoza Cubillos</t>
  </si>
  <si>
    <t>Coordinador Grupo de Relación Estado – Ciudadano</t>
  </si>
  <si>
    <t>aldemarmc@supersociedades.gov.co</t>
  </si>
  <si>
    <t>Diana Carolina Enciso Upegui</t>
  </si>
  <si>
    <t>Jefe Oficina Asesora de Planeación</t>
  </si>
  <si>
    <t>denciso@supersociedades.gov.co</t>
  </si>
  <si>
    <t>Miguel Angel Mejia Bravo</t>
  </si>
  <si>
    <t>Contratista Servicios Postales Nacionales</t>
  </si>
  <si>
    <t>correo.comercial@4-72.com.co</t>
  </si>
  <si>
    <t>Gerente del proyecto</t>
  </si>
  <si>
    <t>Citación en calendario de Outlook/Teams
Correo electrónico</t>
  </si>
  <si>
    <t>Correo electrónico
Radicado SGDEA</t>
  </si>
  <si>
    <t>E-mail; reunión; telefónica</t>
  </si>
  <si>
    <t>E-mail; oficio; telefónica</t>
  </si>
  <si>
    <t>Documento de diseño de la experiencia de usuario en la radicación de información por los canales institucionales</t>
  </si>
  <si>
    <t>Documentación de procedimientos, instructivos, guías y/o manuales a modificar o crear del Proceso de Gestión Documental del Sistema de Gestión Integrado</t>
  </si>
  <si>
    <t>Documento de estrategia de uso y apropiación de la nueva Oficina Postal Electrónica y piezas asociadas</t>
  </si>
  <si>
    <t>Documento de estrategia de fortalecimiento de canales digitales de radicación actuales alternos al correo institucional webmaster​ y piezas asociadas - usuarios externos</t>
  </si>
  <si>
    <t>Gleidys Margoth Blanco</t>
  </si>
  <si>
    <t>Gleidys Margoth Blanco
Leidy Jineth Garzón
Mayra Alejandra Jiménez</t>
  </si>
  <si>
    <t>Gleidys Margoth Blanco
Mayra Alejandra Jiménez</t>
  </si>
  <si>
    <t>Gleidys Margoth Blanco
Leidy Jineth Garzón</t>
  </si>
  <si>
    <t>Diseño de experiencia de usuario en la radicación de información</t>
  </si>
  <si>
    <t>Definición e implementación de estrategia de fortalecimiento capacidades actuales de autogestión del usuario por medios digitales</t>
  </si>
  <si>
    <t>Documento de estrategia de afianzamiento de buenas prácticas de gestión documental ​ y piezas asociadas - usuarios internos</t>
  </si>
  <si>
    <t>Definición e implementación de estrategia de afianzamiento de buenas prácticas de gestión documental al interior de la Entidad</t>
  </si>
  <si>
    <t>Levantamiento de línea base de uso y gestión de canales institucionales de radicación y enrutamiento de información ​</t>
  </si>
  <si>
    <t>Modificación o creación de documentación asociada a procedimientos, instructivos, guías y/o manuales del proceso de Gestión Documental del SGI</t>
  </si>
  <si>
    <t>Dificultades y atrasos en la contratación de los recursos de inversión requeridos para la ejecución del proyecto</t>
  </si>
  <si>
    <t>Gerente del proyecto / Patrocinador</t>
  </si>
  <si>
    <t>Indicadores de recepción de información evidencian la consolidación y mejora de las capacidades de autogestión del usuario por medios digitales, con el aumento significativo del uso de los canales de radicación alternos a los correos institucionales de gestión documental y el aumento de la satisfacción del usuario</t>
  </si>
  <si>
    <t>Luz Rodriguez - Directora de Tecnología de la Información y las Comunicaciones</t>
  </si>
  <si>
    <t>Aldemar Mendoza - Coordinador Grupo de Relación Estado-Ciudadano</t>
  </si>
  <si>
    <t>Mayra Alejandra Jiménez - Asesora del Despacho Comunicaciones</t>
  </si>
  <si>
    <t>Billy Escobar Perez</t>
  </si>
  <si>
    <t>Superintendente de Sociedades</t>
  </si>
  <si>
    <t>bescobar@supersociedades.gov.co</t>
  </si>
  <si>
    <t>Diego Alejandro Franco García</t>
  </si>
  <si>
    <t>Coordinador Grupo de Proyectos de Tecnología</t>
  </si>
  <si>
    <t>dfranco@supersociedades.gov.co</t>
  </si>
  <si>
    <t>Reunión; telefónica</t>
  </si>
  <si>
    <t>Patrocinador 
Gerente del proyecto</t>
  </si>
  <si>
    <t>Líder técnico</t>
  </si>
  <si>
    <t>Informes de avance</t>
  </si>
  <si>
    <t>Informes de avance
Citación en calendario de Outlook/Teams
Correo electrónico</t>
  </si>
  <si>
    <t>Informar sobre el avance de la ejecución del proyecto.</t>
  </si>
  <si>
    <t>Informar sobre el avance de la ejecución del proyecto.
Informar los cambios y decisiones que afectan la planificación del proyecto.</t>
  </si>
  <si>
    <t>Asignar tareas y realizar seguimiento a su cumplimiento.</t>
  </si>
  <si>
    <t>Articular el desarrollo de las actividades entre los miembros del equipo. 
Realizar seguimiento al cumplimiento de responsabilidades.
Orientar al líder y equipo cuando se desvíen por falta de información y comunicación.</t>
  </si>
  <si>
    <t>1. Definir cronograma detallado de actividades pre-contractuales
2. Implementar planes de choque.
3. Asignar recurso humano adicional
4. Re-estimación de plan de trabajo</t>
  </si>
  <si>
    <t>Limitaciones en la implementación de las estrategias asociadas al uso y apropiación de la Oficina Postal Electrónica (OPE) como consecuencia de la no implementación en los tiempos previstos de las nuevas herramientas asociadas a la OPE</t>
  </si>
  <si>
    <t>1. Seguimiento funcional a la ejecución del frente de trabajo de la OPE del proyecto Nuevo SGDEA
2. Adecuación de la estrategia acorde con el avance de la implementación de las herramientas de la OPE</t>
  </si>
  <si>
    <t>Excluye la implementación de la Oficina Postal Electrónica y demás componentes nuevo SGDEA</t>
  </si>
  <si>
    <t>Gleidys Margoth Blanco
Mayra Alejandra Jiménez
Leidy Jineth Garzón
Aldemar Mendoza</t>
  </si>
  <si>
    <r>
      <t xml:space="preserve">Dar cumplimiento a la Política de Gobierno Digital en lo relacionado con la línea de acción </t>
    </r>
    <r>
      <rPr>
        <i/>
        <sz val="11"/>
        <rFont val="Calibri Light"/>
        <family val="2"/>
      </rPr>
      <t>Servicios y Procesos Inteligentes</t>
    </r>
  </si>
  <si>
    <t>Gerente del proyecto / 
Líder funcional</t>
  </si>
  <si>
    <t>Consolidar las capacidades actuales de autogestión por medios digitales del usuario de la Superintendencia de Sociedades.</t>
  </si>
  <si>
    <t>Gleidys Margoth Blanco
Leidy Jineth Garzón
Aldemar Mendoza
Mayra Alejandra Jiménez</t>
  </si>
  <si>
    <t>Nicolas Devia
Secretario General</t>
  </si>
  <si>
    <t>Eliana Ardila
Director Administrativo (Rol específico habilitador) 
Leidy Garzon
Coordinadora Grupo de Gestión Documental
Aldemar Mendoza Cubillos
Coordinador Grupo de Relación Estado-Ciudadano</t>
  </si>
  <si>
    <t>Mayra Alejandra Jimenez
Asesora del Desapacho  Comunicaciones 
Luz Adriana Rodriguez
Director de Tecnología de la Información y las Comunicaciones</t>
  </si>
  <si>
    <t>Archivo con Línea base de uso y gestión de canales institucionales de radicación y enrutamiento de información ​</t>
  </si>
  <si>
    <t>Discontinuidad de la gestión del proyecto por cambio de los integrantes del equipo de proyecto vinculados por Libre Nombramiento y Remoción o como Provisionales y Finalización anticipada del proyecto por repriorización de proyectos estratégico.</t>
  </si>
  <si>
    <t>1. Documentación detallada de la gestión del proyecto
2. Gestión del conocimiento
3. Asignación oportuna de reemplazos en el equipo de trabajo
4. Re-estimación de plan de trabajo
5. Comunicación continua de los avances y logros del proyecto</t>
  </si>
  <si>
    <t>Líder funcional
Líder técnico</t>
  </si>
  <si>
    <t xml:space="preserve">Solicitar orientaciones para el cumplimiento de las responsabilidades. 
Informar situaciones y desviaciones que afecten el desarrollo del proyecto. </t>
  </si>
  <si>
    <t>Requerir insumos y  lineamientos normativos y funcionales asociados a la oferta institucional de trámites y servicios.</t>
  </si>
  <si>
    <t>Disponibilidad de un Diseñador UI/UX
Disponibilidad de un Oficial de Seguridad de la Información y un Oficial de Protección de Datos Personales
Disponibilidad de horas de desarrollo de software para realizar ajustes, mejoras, documentar requerimientos y realizar nuevos desarrollos
Disponibilidad de la Nueva Oficina Postal Electrónica en producción en los tiempos previstos</t>
  </si>
  <si>
    <t>El logro de varias metas en los tiempos propuestos está sujeto a procesos contractuales y las condiciones que en estos se pacten
No se cuenta con un equipo de trabajo con dedicación exclusiva al proyecto</t>
  </si>
  <si>
    <r>
      <t xml:space="preserve">Línea base de uso y gestión de canales institucionales de radicación y enrutamiento de información 
Documentación de procedimientos, instructivos, guías y/o manuales a modificar o crear del Proceso de Gestión Documental del Sistema de Gestión Integrado
Documento de diseño de la experiencia de usuario en la radicación de información </t>
    </r>
    <r>
      <rPr>
        <sz val="12"/>
        <color rgb="FFFF0000"/>
        <rFont val="Calibri Light"/>
        <family val="2"/>
      </rPr>
      <t>por los canales institucionales</t>
    </r>
    <r>
      <rPr>
        <sz val="12"/>
        <rFont val="Calibri Light"/>
        <family val="2"/>
      </rPr>
      <t xml:space="preserve">
Documento de estrategia de fortalecimiento de canales digitales de radicación actuales alternos al correo institucional webmaster​ y piezas asociadas - usuarios externos
Documento de estrategia de afianzamiento de buenas prácticas de gestión documental ​ y piezas asociadas - usuarios internos
Documento de estrategia de uso y apropiación de la nueva Oficina Postal Electrónica y piezas asociadas</t>
    </r>
  </si>
  <si>
    <r>
      <t>Implementar esquemas y estrategias de atención proactiva y oportuna al usuario de la Superintendencia de sociedades de manera bifocal para favorecer el mejoramiento y consolidación de las capacidades actuales de autogestión del usuario por medios digitales y por otro lado se identifiquen nuevas capacidades susceptibles de ser desarrolladas para lograr servicios y procesos digitales y automatizados a partir del entendimiento de las necesidades del usuario de la Entidad dando cumplimiento a la Política de Gobierno Digital y aportando a la excelencia operacional de la Entidad. 
El proyecto en la vigencia 2023 prioriza el mejoramiento de la experiencia del usuario en su</t>
    </r>
    <r>
      <rPr>
        <sz val="12"/>
        <color rgb="FFFF0000"/>
        <rFont val="Calibri Light"/>
        <family val="2"/>
      </rPr>
      <t xml:space="preserve"> autogestión por los canales digitales</t>
    </r>
    <r>
      <rPr>
        <sz val="12"/>
        <rFont val="Calibri Light"/>
        <family val="2"/>
      </rPr>
      <t xml:space="preserve"> y la mejora de la </t>
    </r>
    <r>
      <rPr>
        <sz val="12"/>
        <color rgb="FFFF0000"/>
        <rFont val="Calibri Light"/>
        <family val="2"/>
      </rPr>
      <t xml:space="preserve">eficiencia y oportunidad en la radicación de la información por los diferentes canales. </t>
    </r>
  </si>
  <si>
    <t>Definición e implementación de estrategia de uso, apropiación y divulgación de la nueva Oficina Postal Electrónica</t>
  </si>
  <si>
    <t>Identificar y priorizar servicios y procesos susceptibles de ser digitalizados y automatizados, basados en criterios de calidad, accesibilidad y adaptabilidad, a partir del entendimiento de las necesidades del usuario de la Entidad.</t>
  </si>
  <si>
    <t>Enero</t>
  </si>
  <si>
    <t>Febrero</t>
  </si>
  <si>
    <t>MARZO</t>
  </si>
  <si>
    <t>ABRIL</t>
  </si>
  <si>
    <t>MAYO</t>
  </si>
  <si>
    <t>JUNIO</t>
  </si>
  <si>
    <t>JULIO</t>
  </si>
  <si>
    <t>AGOSTO</t>
  </si>
  <si>
    <t>SEPTIEMBRE</t>
  </si>
  <si>
    <t>OCTUBRE</t>
  </si>
  <si>
    <t>NOVIEMBRE</t>
  </si>
  <si>
    <t>DICIEMBRE</t>
  </si>
  <si>
    <t>% programado</t>
  </si>
  <si>
    <t>% ejecutado</t>
  </si>
  <si>
    <t>total programado</t>
  </si>
  <si>
    <t>Archivo Excel con línea base de radicación y enrutamiento, periodo 01/01/2021 a 28/02/2023, a partir de análisis estadístico de BD de 1.130.993 registros, con cruce de 9.953 datos de devoluciones de enrutamiento, con muestreo manual de tiempo en cola de radicación (nivel de confianza 95%, margen de error 5%) de 761 correos de tutelas y 834 correos generales.</t>
  </si>
  <si>
    <t xml:space="preserve">Julio:
</t>
  </si>
  <si>
    <r>
      <t xml:space="preserve">
</t>
    </r>
    <r>
      <rPr>
        <b/>
        <sz val="11"/>
        <color rgb="FF0000FF"/>
        <rFont val="Calibri Light"/>
        <family val="2"/>
      </rPr>
      <t xml:space="preserve">Marzo:
</t>
    </r>
    <r>
      <rPr>
        <sz val="11"/>
        <color rgb="FF0000FF"/>
        <rFont val="Calibri Light"/>
        <family val="2"/>
      </rPr>
      <t xml:space="preserve">Realización de mesas de trabajo de revisión y definición de controles de seguridad de la información para las actividades de Radicación de Entrada del procedimiento GDOC-PR-002 'Radicaciones', en trabajo conjunto con la Oficial de Seguridad de la Información. 
</t>
    </r>
    <r>
      <rPr>
        <b/>
        <sz val="11"/>
        <color rgb="FF0000FF"/>
        <rFont val="Calibri Light"/>
        <family val="2"/>
      </rPr>
      <t xml:space="preserve">Abril:
</t>
    </r>
    <r>
      <rPr>
        <sz val="11"/>
        <color rgb="FF0000FF"/>
        <rFont val="Calibri Light"/>
        <family val="2"/>
      </rPr>
      <t xml:space="preserve">Se logra primera versión de borrador del procedimiento con nuevos controles de seguridad incorporados.
</t>
    </r>
    <r>
      <rPr>
        <b/>
        <sz val="11"/>
        <color rgb="FF0000FF"/>
        <rFont val="Calibri Light"/>
        <family val="2"/>
      </rPr>
      <t>Mayo:</t>
    </r>
  </si>
  <si>
    <r>
      <rPr>
        <b/>
        <sz val="11"/>
        <color rgb="FF0000FF"/>
        <rFont val="Calibri Light"/>
        <family val="2"/>
      </rPr>
      <t>Mayo:</t>
    </r>
    <r>
      <rPr>
        <sz val="11"/>
        <color rgb="FF0000FF"/>
        <rFont val="Calibri Light"/>
        <family val="2"/>
      </rPr>
      <t xml:space="preserve">
</t>
    </r>
  </si>
  <si>
    <r>
      <rPr>
        <b/>
        <sz val="11"/>
        <color rgb="FF0000FF"/>
        <rFont val="Calibri Light"/>
        <family val="2"/>
      </rPr>
      <t xml:space="preserve">Abril:
</t>
    </r>
    <r>
      <rPr>
        <sz val="11"/>
        <color rgb="FF0000FF"/>
        <rFont val="Calibri Light"/>
        <family val="2"/>
      </rPr>
      <t xml:space="preserve">Revisión y ajuste de textos de respuesta a usuarios remitentes de correos electrónicos retenidos en cuarentena de los buzones de radicación webmaster, notificacionesjudiciales y pmercantiles.
</t>
    </r>
    <r>
      <rPr>
        <b/>
        <sz val="11"/>
        <color rgb="FF0000FF"/>
        <rFont val="Calibri Light"/>
        <family val="2"/>
      </rPr>
      <t xml:space="preserve">Mayo: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</si>
</sst>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 numFmtId="172" formatCode="[$-240A]dddd\ d&quot; de &quot;mmmm&quot; de &quot;yyyy;@"/>
  </numFmts>
  <fonts count="45"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4"/>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
      <sz val="12"/>
      <name val="Calibri Light"/>
      <family val="2"/>
    </font>
    <font>
      <sz val="14"/>
      <name val="Calibri Light"/>
      <family val="2"/>
    </font>
    <font>
      <b/>
      <sz val="14"/>
      <name val="Calibri Light"/>
      <family val="2"/>
    </font>
    <font>
      <sz val="10"/>
      <name val="Calibri Light"/>
      <family val="2"/>
    </font>
    <font>
      <sz val="11"/>
      <name val="Calibri Light"/>
      <family val="2"/>
    </font>
    <font>
      <sz val="9"/>
      <name val="Calibri Light"/>
      <family val="2"/>
    </font>
    <font>
      <b/>
      <sz val="16"/>
      <name val="Calibri Light"/>
      <family val="2"/>
    </font>
    <font>
      <b/>
      <sz val="12"/>
      <name val="Calibri Light"/>
      <family val="2"/>
    </font>
    <font>
      <u/>
      <sz val="11"/>
      <color theme="10"/>
      <name val="Calibri Light"/>
      <family val="2"/>
    </font>
    <font>
      <u/>
      <sz val="12"/>
      <color theme="10"/>
      <name val="Calibri Light"/>
      <family val="2"/>
    </font>
    <font>
      <i/>
      <sz val="11"/>
      <name val="Calibri Light"/>
      <family val="2"/>
    </font>
    <font>
      <sz val="11"/>
      <color theme="0"/>
      <name val="Calibri Light"/>
      <family val="2"/>
    </font>
    <font>
      <sz val="12"/>
      <color theme="0"/>
      <name val="Calibri Light"/>
      <family val="2"/>
    </font>
    <font>
      <b/>
      <sz val="12"/>
      <color rgb="FF0000FF"/>
      <name val="Calibri Light"/>
      <family val="2"/>
    </font>
    <font>
      <sz val="12"/>
      <color rgb="FF0000FF"/>
      <name val="Calibri Light"/>
      <family val="2"/>
    </font>
    <font>
      <sz val="12"/>
      <color rgb="FFFF0000"/>
      <name val="Calibri Light"/>
      <family val="2"/>
    </font>
    <font>
      <sz val="10"/>
      <color rgb="FF002060"/>
      <name val="Calibri Light"/>
      <family val="2"/>
    </font>
    <font>
      <b/>
      <sz val="10"/>
      <name val="Calibri Light"/>
      <family val="2"/>
    </font>
    <font>
      <sz val="11"/>
      <color rgb="FF0000FF"/>
      <name val="Calibri Light"/>
      <family val="2"/>
    </font>
    <font>
      <b/>
      <sz val="11"/>
      <color rgb="FF0000FF"/>
      <name val="Calibri Light"/>
      <family val="2"/>
    </font>
  </fonts>
  <fills count="15">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20" fillId="0" borderId="0" applyFont="0" applyFill="0" applyBorder="0" applyAlignment="0" applyProtection="0"/>
  </cellStyleXfs>
  <cellXfs count="356">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13" fillId="4" borderId="0" xfId="2" applyFont="1" applyFill="1" applyBorder="1" applyAlignment="1" applyProtection="1">
      <alignment horizontal="center" vertical="center"/>
    </xf>
    <xf numFmtId="0" fontId="13" fillId="4" borderId="0" xfId="2" applyFont="1" applyFill="1" applyBorder="1" applyAlignment="1" applyProtection="1">
      <alignment vertical="center"/>
    </xf>
    <xf numFmtId="0" fontId="13" fillId="4" borderId="5" xfId="0" applyFont="1" applyFill="1" applyBorder="1" applyAlignment="1">
      <alignment horizontal="center" vertical="center"/>
    </xf>
    <xf numFmtId="0" fontId="4" fillId="0" borderId="0" xfId="0" applyFont="1" applyBorder="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0" xfId="0" applyFont="1" applyFill="1" applyAlignment="1">
      <alignment vertical="center" wrapText="1"/>
    </xf>
    <xf numFmtId="167" fontId="18" fillId="4" borderId="0" xfId="0" applyNumberFormat="1" applyFont="1" applyFill="1" applyAlignment="1">
      <alignment horizontal="center" vertical="center" wrapText="1"/>
    </xf>
    <xf numFmtId="0" fontId="18" fillId="4" borderId="0" xfId="0" applyFont="1" applyFill="1" applyBorder="1" applyAlignment="1">
      <alignment horizontal="center" vertical="center" wrapText="1"/>
    </xf>
    <xf numFmtId="1" fontId="19" fillId="4" borderId="0" xfId="0" applyNumberFormat="1" applyFont="1" applyFill="1" applyBorder="1" applyAlignment="1">
      <alignment horizontal="center" vertical="center" wrapText="1"/>
    </xf>
    <xf numFmtId="0" fontId="2" fillId="4" borderId="0" xfId="0" applyFont="1" applyFill="1" applyAlignment="1">
      <alignment horizontal="justify" vertical="center" wrapText="1"/>
    </xf>
    <xf numFmtId="0" fontId="18" fillId="4" borderId="0" xfId="0" applyFont="1" applyFill="1" applyAlignment="1">
      <alignment horizontal="justify" vertical="center" wrapText="1"/>
    </xf>
    <xf numFmtId="171" fontId="2" fillId="4" borderId="0" xfId="0" applyNumberFormat="1" applyFont="1" applyFill="1" applyAlignment="1">
      <alignment horizontal="center" vertical="center" wrapText="1"/>
    </xf>
    <xf numFmtId="2" fontId="2" fillId="4" borderId="0" xfId="0" applyNumberFormat="1" applyFont="1" applyFill="1" applyAlignment="1">
      <alignment horizontal="center" vertical="center" wrapText="1"/>
    </xf>
    <xf numFmtId="10" fontId="2" fillId="4" borderId="0" xfId="0" applyNumberFormat="1" applyFont="1" applyFill="1" applyAlignment="1">
      <alignment horizontal="center" vertical="center" wrapText="1"/>
    </xf>
    <xf numFmtId="170" fontId="21" fillId="4" borderId="0" xfId="6" applyNumberFormat="1" applyFont="1" applyFill="1" applyAlignment="1">
      <alignment horizontal="center" vertical="center" wrapText="1"/>
    </xf>
    <xf numFmtId="41" fontId="21" fillId="0" borderId="0" xfId="6" applyFont="1" applyFill="1" applyBorder="1" applyAlignment="1">
      <alignment horizontal="center" vertical="center" wrapText="1"/>
    </xf>
    <xf numFmtId="170" fontId="21" fillId="4" borderId="0" xfId="5" applyNumberFormat="1" applyFont="1" applyFill="1" applyAlignment="1">
      <alignment horizontal="center" vertical="center" wrapText="1"/>
    </xf>
    <xf numFmtId="0" fontId="21" fillId="4" borderId="0" xfId="0" applyFont="1" applyFill="1" applyAlignment="1">
      <alignment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6" fontId="4" fillId="0" borderId="0" xfId="0" applyNumberFormat="1" applyFont="1" applyAlignment="1">
      <alignment horizontal="center" vertical="center" wrapText="1"/>
    </xf>
    <xf numFmtId="0" fontId="4" fillId="0" borderId="0" xfId="0" applyFont="1" applyAlignment="1">
      <alignment horizontal="left" vertical="center" wrapText="1"/>
    </xf>
    <xf numFmtId="0" fontId="2" fillId="0" borderId="0" xfId="0" applyFont="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64" fontId="4" fillId="0" borderId="0"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28" fillId="0" borderId="0" xfId="0" applyFont="1" applyBorder="1" applyAlignment="1">
      <alignment horizontal="center" vertical="center"/>
    </xf>
    <xf numFmtId="0" fontId="30"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horizontal="justify" vertical="center"/>
    </xf>
    <xf numFmtId="0" fontId="26" fillId="0" borderId="0" xfId="0" applyFont="1" applyAlignment="1">
      <alignment horizontal="justify" vertical="center" wrapText="1"/>
    </xf>
    <xf numFmtId="0" fontId="30" fillId="0" borderId="2" xfId="0" applyNumberFormat="1" applyFont="1" applyBorder="1" applyAlignment="1">
      <alignment horizontal="center" vertical="center" wrapText="1"/>
    </xf>
    <xf numFmtId="2" fontId="30" fillId="0" borderId="2" xfId="0" applyNumberFormat="1" applyFont="1" applyBorder="1" applyAlignment="1">
      <alignment horizontal="center" vertical="center" wrapText="1"/>
    </xf>
    <xf numFmtId="165" fontId="30" fillId="0" borderId="2" xfId="0" applyNumberFormat="1" applyFont="1" applyFill="1" applyBorder="1" applyAlignment="1">
      <alignment horizontal="center" vertical="center" wrapText="1"/>
    </xf>
    <xf numFmtId="165" fontId="30"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left" vertical="center" wrapText="1"/>
    </xf>
    <xf numFmtId="0" fontId="25" fillId="0" borderId="2" xfId="0" applyFont="1" applyFill="1" applyBorder="1" applyAlignment="1">
      <alignment vertical="center" wrapText="1"/>
    </xf>
    <xf numFmtId="0" fontId="25" fillId="4" borderId="0" xfId="0" applyFont="1" applyFill="1" applyAlignment="1">
      <alignment vertical="center" wrapText="1"/>
    </xf>
    <xf numFmtId="0" fontId="25" fillId="4" borderId="2" xfId="0" applyFont="1" applyFill="1" applyBorder="1" applyAlignment="1">
      <alignment vertical="center" wrapText="1"/>
    </xf>
    <xf numFmtId="0" fontId="25" fillId="4" borderId="2" xfId="0" applyFont="1" applyFill="1" applyBorder="1" applyAlignment="1">
      <alignment horizontal="center" vertical="center" wrapText="1"/>
    </xf>
    <xf numFmtId="0" fontId="34" fillId="4" borderId="2" xfId="4" applyFont="1" applyFill="1" applyBorder="1" applyAlignment="1">
      <alignment horizontal="center" vertical="center" wrapText="1"/>
    </xf>
    <xf numFmtId="0" fontId="25" fillId="4" borderId="8" xfId="0" applyFont="1" applyFill="1" applyBorder="1" applyAlignment="1">
      <alignment vertical="center" wrapText="1"/>
    </xf>
    <xf numFmtId="0" fontId="25" fillId="4" borderId="8" xfId="0" applyFont="1" applyFill="1" applyBorder="1" applyAlignment="1">
      <alignment horizontal="center" vertical="center" wrapText="1"/>
    </xf>
    <xf numFmtId="0" fontId="25" fillId="4" borderId="0" xfId="0" applyFont="1" applyFill="1" applyBorder="1" applyAlignment="1">
      <alignment vertical="center" wrapText="1"/>
    </xf>
    <xf numFmtId="0" fontId="25" fillId="4" borderId="0"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4" borderId="2" xfId="0" applyFont="1" applyFill="1" applyBorder="1" applyAlignment="1">
      <alignment vertical="center"/>
    </xf>
    <xf numFmtId="0" fontId="25" fillId="4" borderId="0" xfId="0" applyFont="1" applyFill="1"/>
    <xf numFmtId="0" fontId="25" fillId="4" borderId="2" xfId="0" applyFont="1" applyFill="1" applyBorder="1"/>
    <xf numFmtId="0" fontId="33" fillId="0" borderId="2" xfId="4" applyFont="1" applyFill="1" applyBorder="1" applyAlignment="1">
      <alignment horizontal="center" vertical="center" wrapText="1"/>
    </xf>
    <xf numFmtId="0" fontId="29" fillId="0" borderId="0" xfId="0" applyFont="1" applyAlignment="1">
      <alignment horizontal="center" vertical="center" wrapText="1"/>
    </xf>
    <xf numFmtId="0" fontId="29" fillId="0" borderId="2" xfId="0" quotePrefix="1" applyFont="1" applyFill="1" applyBorder="1" applyAlignment="1">
      <alignment horizontal="center" vertical="center" wrapText="1"/>
    </xf>
    <xf numFmtId="0" fontId="29" fillId="0" borderId="0" xfId="0" applyFont="1"/>
    <xf numFmtId="0" fontId="25" fillId="0" borderId="2" xfId="0" applyFont="1" applyFill="1" applyBorder="1" applyAlignment="1">
      <alignment vertical="center"/>
    </xf>
    <xf numFmtId="0" fontId="25" fillId="0" borderId="0" xfId="0" applyFont="1"/>
    <xf numFmtId="0" fontId="25" fillId="0" borderId="2" xfId="0" applyFont="1" applyBorder="1" applyAlignment="1">
      <alignment vertical="center"/>
    </xf>
    <xf numFmtId="0" fontId="0" fillId="0" borderId="0" xfId="0" applyAlignment="1">
      <alignment horizontal="center"/>
    </xf>
    <xf numFmtId="164" fontId="29" fillId="0" borderId="2" xfId="0" applyNumberFormat="1" applyFont="1" applyFill="1" applyBorder="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25" fillId="0" borderId="0" xfId="0" applyFont="1" applyBorder="1" applyAlignment="1">
      <alignment horizontal="center" vertical="center"/>
    </xf>
    <xf numFmtId="0" fontId="25" fillId="0" borderId="0" xfId="0" applyFont="1" applyAlignment="1">
      <alignment horizontal="justify" vertical="center" wrapText="1"/>
    </xf>
    <xf numFmtId="0" fontId="25" fillId="0" borderId="0" xfId="0" applyFont="1" applyBorder="1" applyAlignment="1">
      <alignment horizontal="justify" vertical="center"/>
    </xf>
    <xf numFmtId="9" fontId="25" fillId="4" borderId="2" xfId="0" applyNumberFormat="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25" fillId="0" borderId="2" xfId="0" applyFont="1" applyBorder="1" applyAlignment="1">
      <alignment horizontal="left" vertical="center" wrapText="1"/>
    </xf>
    <xf numFmtId="0" fontId="4" fillId="0" borderId="0" xfId="0" applyFont="1" applyBorder="1" applyAlignment="1">
      <alignment horizontal="left" vertical="center" wrapText="1"/>
    </xf>
    <xf numFmtId="0" fontId="25" fillId="0" borderId="2" xfId="0" applyFont="1" applyBorder="1" applyAlignment="1">
      <alignment horizontal="left" vertical="center" wrapText="1"/>
    </xf>
    <xf numFmtId="0" fontId="29" fillId="0" borderId="2" xfId="0" applyFont="1" applyFill="1" applyBorder="1" applyAlignment="1">
      <alignment horizontal="left" vertical="center" wrapText="1"/>
    </xf>
    <xf numFmtId="0" fontId="34" fillId="4" borderId="8" xfId="4" applyFont="1" applyFill="1" applyBorder="1" applyAlignment="1">
      <alignment horizontal="center" vertical="center" wrapText="1"/>
    </xf>
    <xf numFmtId="0" fontId="2" fillId="4" borderId="0" xfId="0" applyFont="1" applyFill="1" applyBorder="1" applyAlignment="1">
      <alignment horizontal="left" vertical="center" wrapText="1"/>
    </xf>
    <xf numFmtId="0" fontId="17" fillId="4" borderId="0" xfId="0" applyFont="1" applyFill="1" applyBorder="1" applyAlignment="1">
      <alignment horizontal="left" vertical="center"/>
    </xf>
    <xf numFmtId="0" fontId="14" fillId="9" borderId="0" xfId="0" applyFont="1" applyFill="1" applyBorder="1" applyAlignment="1" applyProtection="1">
      <alignment horizontal="center" vertical="center" wrapText="1"/>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horizontal="center" vertical="center"/>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7" fillId="0" borderId="0" xfId="0" applyFont="1" applyBorder="1" applyAlignment="1">
      <alignment horizontal="center"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6" fillId="0" borderId="2" xfId="0" applyFont="1" applyFill="1" applyBorder="1" applyAlignment="1">
      <alignment horizontal="justify"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31" fillId="0" borderId="2" xfId="0" applyFont="1" applyBorder="1" applyAlignment="1">
      <alignment horizontal="left" vertical="center" wrapText="1"/>
    </xf>
    <xf numFmtId="0" fontId="26" fillId="0" borderId="5" xfId="0" applyFont="1" applyFill="1" applyBorder="1" applyAlignment="1">
      <alignment horizontal="justify" vertical="center" wrapText="1"/>
    </xf>
    <xf numFmtId="0" fontId="26" fillId="0" borderId="4" xfId="0" applyFont="1" applyFill="1" applyBorder="1" applyAlignment="1">
      <alignment horizontal="justify" vertical="center"/>
    </xf>
    <xf numFmtId="0" fontId="26" fillId="0"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31" fillId="0" borderId="2" xfId="0" applyFont="1" applyBorder="1" applyAlignment="1">
      <alignment horizontal="center" vertical="center"/>
    </xf>
    <xf numFmtId="0" fontId="5" fillId="3"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5" fillId="4" borderId="2" xfId="0" applyFont="1" applyFill="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27" fillId="0" borderId="2" xfId="0" applyFont="1" applyBorder="1" applyAlignment="1">
      <alignment horizontal="left" vertical="center"/>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5" fillId="0" borderId="2" xfId="0" applyFont="1" applyBorder="1" applyAlignment="1">
      <alignment horizontal="left" vertical="center" wrapText="1"/>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25"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1" fillId="0" borderId="5"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29"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31" fillId="0" borderId="2" xfId="0" applyFont="1" applyBorder="1" applyAlignment="1">
      <alignment horizontal="left" vertical="center"/>
    </xf>
    <xf numFmtId="0" fontId="25" fillId="0" borderId="2" xfId="0" applyFont="1" applyFill="1" applyBorder="1" applyAlignment="1">
      <alignment horizontal="justify" vertical="center" wrapText="1"/>
    </xf>
    <xf numFmtId="0" fontId="5" fillId="3" borderId="2" xfId="0" applyFont="1" applyFill="1" applyBorder="1" applyAlignment="1">
      <alignment horizontal="left" vertical="center" wrapText="1"/>
    </xf>
    <xf numFmtId="0" fontId="25" fillId="0" borderId="2" xfId="0" applyFont="1" applyFill="1" applyBorder="1" applyAlignment="1">
      <alignment horizontal="justify" vertical="center"/>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 fillId="4" borderId="51"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13" fillId="4" borderId="56" xfId="2" applyFont="1" applyFill="1" applyBorder="1" applyAlignment="1" applyProtection="1">
      <alignment horizontal="center" vertical="center"/>
    </xf>
    <xf numFmtId="0" fontId="13" fillId="4" borderId="4" xfId="2" applyFont="1" applyFill="1" applyBorder="1" applyAlignment="1" applyProtection="1">
      <alignment horizontal="center" vertical="center"/>
    </xf>
    <xf numFmtId="0" fontId="13" fillId="4" borderId="57" xfId="2" applyFont="1" applyFill="1" applyBorder="1" applyAlignment="1" applyProtection="1">
      <alignment horizontal="center" vertical="center"/>
    </xf>
    <xf numFmtId="0" fontId="13" fillId="4" borderId="54" xfId="2" applyFont="1" applyFill="1" applyBorder="1" applyAlignment="1" applyProtection="1">
      <alignment horizontal="center" vertical="center"/>
    </xf>
    <xf numFmtId="0" fontId="13" fillId="4" borderId="35" xfId="2" applyFont="1" applyFill="1" applyBorder="1" applyAlignment="1" applyProtection="1">
      <alignment horizontal="center" vertical="center"/>
    </xf>
    <xf numFmtId="0" fontId="13" fillId="4" borderId="55" xfId="2" applyFont="1" applyFill="1" applyBorder="1" applyAlignment="1" applyProtection="1">
      <alignment horizontal="center" vertical="center"/>
    </xf>
    <xf numFmtId="0" fontId="17" fillId="4" borderId="4" xfId="0" applyFont="1" applyFill="1" applyBorder="1" applyAlignment="1">
      <alignment horizontal="left" vertical="center"/>
    </xf>
    <xf numFmtId="0" fontId="17" fillId="4" borderId="3" xfId="0" applyFont="1" applyFill="1" applyBorder="1" applyAlignment="1">
      <alignment horizontal="left" vertical="center"/>
    </xf>
    <xf numFmtId="0" fontId="2" fillId="4" borderId="2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13" fillId="4" borderId="27" xfId="2" applyFont="1" applyFill="1" applyBorder="1" applyAlignment="1" applyProtection="1">
      <alignment horizontal="center" vertical="center"/>
    </xf>
    <xf numFmtId="0" fontId="13" fillId="4" borderId="29" xfId="2" applyFont="1" applyFill="1" applyBorder="1" applyAlignment="1" applyProtection="1">
      <alignment horizontal="center" vertical="center"/>
    </xf>
    <xf numFmtId="0" fontId="13" fillId="4" borderId="28" xfId="2" applyFont="1" applyFill="1" applyBorder="1" applyAlignment="1" applyProtection="1">
      <alignment horizontal="center" vertical="center"/>
    </xf>
    <xf numFmtId="0" fontId="13" fillId="4"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16" fillId="0" borderId="2" xfId="0" applyFont="1" applyBorder="1" applyAlignment="1">
      <alignment horizontal="left" vertical="center"/>
    </xf>
    <xf numFmtId="0" fontId="29" fillId="0" borderId="2"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3" xfId="0" applyFont="1" applyFill="1" applyBorder="1" applyAlignment="1">
      <alignment horizontal="justify" vertical="center" wrapText="1"/>
    </xf>
    <xf numFmtId="0" fontId="29" fillId="0" borderId="4" xfId="0" applyFont="1" applyFill="1" applyBorder="1" applyAlignment="1">
      <alignment horizontal="center" vertical="center" wrapText="1"/>
    </xf>
    <xf numFmtId="0" fontId="2" fillId="4" borderId="0" xfId="0" applyFont="1" applyFill="1" applyAlignment="1" applyProtection="1">
      <alignment horizontal="center"/>
    </xf>
    <xf numFmtId="0" fontId="38" fillId="0" borderId="2" xfId="0" applyFont="1" applyFill="1" applyBorder="1" applyAlignment="1" applyProtection="1">
      <alignment horizontal="center" vertical="center" wrapText="1"/>
    </xf>
    <xf numFmtId="0" fontId="39" fillId="0" borderId="2" xfId="0" applyFont="1" applyFill="1" applyBorder="1" applyAlignment="1" applyProtection="1">
      <alignment horizontal="justify" vertical="center" wrapText="1"/>
    </xf>
    <xf numFmtId="0" fontId="39" fillId="0" borderId="2" xfId="5" applyNumberFormat="1" applyFont="1" applyFill="1" applyBorder="1" applyAlignment="1" applyProtection="1">
      <alignment horizontal="center" vertical="center" wrapText="1"/>
    </xf>
    <xf numFmtId="9" fontId="39" fillId="0" borderId="2" xfId="5"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172" fontId="39" fillId="0" borderId="2" xfId="0" applyNumberFormat="1" applyFont="1" applyFill="1" applyBorder="1" applyAlignment="1" applyProtection="1">
      <alignment horizontal="center" vertical="center"/>
    </xf>
    <xf numFmtId="167" fontId="39" fillId="0" borderId="2" xfId="0" applyNumberFormat="1" applyFont="1" applyFill="1" applyBorder="1" applyAlignment="1" applyProtection="1">
      <alignment horizontal="center" vertical="center" wrapText="1"/>
    </xf>
    <xf numFmtId="0" fontId="43" fillId="0" borderId="2" xfId="0" applyFont="1" applyFill="1" applyBorder="1" applyAlignment="1" applyProtection="1">
      <alignment horizontal="justify" vertical="center" wrapText="1"/>
    </xf>
    <xf numFmtId="169" fontId="39" fillId="0" borderId="2" xfId="0" applyNumberFormat="1" applyFont="1" applyFill="1" applyBorder="1" applyAlignment="1" applyProtection="1">
      <alignment horizontal="center" vertical="center" wrapText="1"/>
    </xf>
    <xf numFmtId="10" fontId="38" fillId="0" borderId="2" xfId="0" applyNumberFormat="1" applyFont="1" applyFill="1" applyBorder="1" applyAlignment="1" applyProtection="1">
      <alignment horizontal="center" vertical="center" wrapText="1"/>
    </xf>
    <xf numFmtId="10" fontId="41" fillId="12" borderId="2" xfId="5" applyNumberFormat="1" applyFont="1" applyFill="1" applyBorder="1" applyAlignment="1" applyProtection="1">
      <alignment horizontal="center" vertical="center" wrapText="1"/>
    </xf>
    <xf numFmtId="10" fontId="41" fillId="0" borderId="2" xfId="5" applyNumberFormat="1" applyFont="1" applyFill="1" applyBorder="1" applyAlignment="1" applyProtection="1">
      <alignment horizontal="center" vertical="center" wrapText="1"/>
    </xf>
    <xf numFmtId="9" fontId="39" fillId="14" borderId="0" xfId="5" applyNumberFormat="1" applyFont="1" applyFill="1" applyBorder="1" applyAlignment="1" applyProtection="1">
      <alignment horizontal="center" vertical="center"/>
    </xf>
    <xf numFmtId="168" fontId="39" fillId="0" borderId="0" xfId="0" applyNumberFormat="1" applyFont="1" applyFill="1" applyBorder="1" applyAlignment="1" applyProtection="1">
      <alignment horizontal="left" vertical="center" wrapText="1"/>
    </xf>
    <xf numFmtId="10" fontId="39" fillId="0" borderId="2" xfId="0" applyNumberFormat="1" applyFont="1" applyFill="1" applyBorder="1" applyAlignment="1" applyProtection="1">
      <alignment horizontal="center" vertical="center" wrapText="1"/>
    </xf>
    <xf numFmtId="0" fontId="44" fillId="0" borderId="2" xfId="0" applyFont="1" applyFill="1" applyBorder="1" applyAlignment="1" applyProtection="1">
      <alignment horizontal="justify" vertical="center" wrapText="1"/>
    </xf>
    <xf numFmtId="10" fontId="39" fillId="0" borderId="2" xfId="5" applyNumberFormat="1" applyFont="1" applyFill="1" applyBorder="1" applyAlignment="1" applyProtection="1">
      <alignment horizontal="center" vertical="center"/>
    </xf>
    <xf numFmtId="9" fontId="39" fillId="0" borderId="2" xfId="5"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18" fillId="4" borderId="0" xfId="0" applyFont="1" applyFill="1" applyAlignment="1" applyProtection="1">
      <alignment horizontal="center" vertical="center" wrapText="1"/>
    </xf>
    <xf numFmtId="0" fontId="18" fillId="4" borderId="0" xfId="0" applyFont="1" applyFill="1" applyAlignment="1" applyProtection="1">
      <alignment vertical="center" wrapText="1"/>
    </xf>
    <xf numFmtId="9" fontId="19" fillId="10" borderId="53" xfId="0" applyNumberFormat="1" applyFont="1" applyFill="1" applyBorder="1" applyAlignment="1" applyProtection="1">
      <alignment horizontal="center" vertical="center" wrapText="1"/>
    </xf>
    <xf numFmtId="167" fontId="18" fillId="4" borderId="0" xfId="0" applyNumberFormat="1" applyFont="1" applyFill="1" applyAlignment="1" applyProtection="1">
      <alignment horizontal="center" vertical="center" wrapText="1"/>
    </xf>
    <xf numFmtId="0" fontId="18" fillId="4" borderId="0" xfId="0" applyFont="1" applyFill="1" applyAlignment="1" applyProtection="1">
      <alignment horizontal="justify" vertical="center" wrapText="1"/>
    </xf>
    <xf numFmtId="9" fontId="22" fillId="11" borderId="53" xfId="0" applyNumberFormat="1" applyFont="1" applyFill="1" applyBorder="1" applyAlignment="1" applyProtection="1">
      <alignment horizontal="center" vertical="center" wrapText="1"/>
    </xf>
    <xf numFmtId="10" fontId="42" fillId="13" borderId="53" xfId="0" applyNumberFormat="1" applyFont="1" applyFill="1" applyBorder="1" applyAlignment="1" applyProtection="1">
      <alignment horizontal="center" vertical="center" wrapText="1"/>
    </xf>
    <xf numFmtId="168" fontId="21" fillId="0" borderId="0" xfId="0" applyNumberFormat="1" applyFont="1" applyFill="1" applyBorder="1" applyAlignment="1" applyProtection="1">
      <alignment horizontal="left"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2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347134</xdr:colOff>
      <xdr:row>1</xdr:row>
      <xdr:rowOff>85724</xdr:rowOff>
    </xdr:from>
    <xdr:to>
      <xdr:col>2</xdr:col>
      <xdr:colOff>723566</xdr:colOff>
      <xdr:row>4</xdr:row>
      <xdr:rowOff>254793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234" y="247649"/>
          <a:ext cx="1081282" cy="11025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38</xdr:col>
      <xdr:colOff>462642</xdr:colOff>
      <xdr:row>6</xdr:row>
      <xdr:rowOff>108858</xdr:rowOff>
    </xdr:from>
    <xdr:to>
      <xdr:col>38</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25</xdr:row>
      <xdr:rowOff>10574</xdr:rowOff>
    </xdr:from>
    <xdr:to>
      <xdr:col>5</xdr:col>
      <xdr:colOff>718777</xdr:colOff>
      <xdr:row>36</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32</xdr:row>
      <xdr:rowOff>95250</xdr:rowOff>
    </xdr:from>
    <xdr:to>
      <xdr:col>3</xdr:col>
      <xdr:colOff>1651623</xdr:colOff>
      <xdr:row>41</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dfranco@supersociedades.gov.co" TargetMode="External"/><Relationship Id="rId3" Type="http://schemas.openxmlformats.org/officeDocument/2006/relationships/hyperlink" Target="mailto:eardila@supersociedades.gov.co" TargetMode="External"/><Relationship Id="rId7" Type="http://schemas.openxmlformats.org/officeDocument/2006/relationships/hyperlink" Target="mailto:bescobar@supersociedades.gov.co" TargetMode="External"/><Relationship Id="rId12" Type="http://schemas.openxmlformats.org/officeDocument/2006/relationships/comments" Target="../comments6.xml"/><Relationship Id="rId2" Type="http://schemas.openxmlformats.org/officeDocument/2006/relationships/hyperlink" Target="mailto:gblanco@supersociedades.gov.co" TargetMode="External"/><Relationship Id="rId1" Type="http://schemas.openxmlformats.org/officeDocument/2006/relationships/hyperlink" Target="mailto:nimartinez@supersociedades.gov.co" TargetMode="External"/><Relationship Id="rId6" Type="http://schemas.openxmlformats.org/officeDocument/2006/relationships/hyperlink" Target="mailto:correo.comercial@4-72.com.co" TargetMode="External"/><Relationship Id="rId11" Type="http://schemas.openxmlformats.org/officeDocument/2006/relationships/vmlDrawing" Target="../drawings/vmlDrawing6.vml"/><Relationship Id="rId5" Type="http://schemas.openxmlformats.org/officeDocument/2006/relationships/hyperlink" Target="mailto:denciso@supersociedades.gov.co" TargetMode="External"/><Relationship Id="rId10" Type="http://schemas.openxmlformats.org/officeDocument/2006/relationships/drawing" Target="../drawings/drawing7.xml"/><Relationship Id="rId4" Type="http://schemas.openxmlformats.org/officeDocument/2006/relationships/hyperlink" Target="mailto:mjimenez@supersociedades.gov.co"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Normal="100" workbookViewId="0">
      <selection activeCell="R5" sqref="R5"/>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90"/>
      <c r="B2" s="178"/>
      <c r="C2" s="179"/>
      <c r="D2" s="180" t="s">
        <v>0</v>
      </c>
      <c r="E2" s="181"/>
      <c r="F2" s="181"/>
      <c r="G2" s="181"/>
      <c r="H2" s="181"/>
      <c r="I2" s="181"/>
      <c r="J2" s="182"/>
      <c r="K2" s="168" t="s">
        <v>1</v>
      </c>
      <c r="L2" s="169"/>
      <c r="M2" s="90"/>
      <c r="N2" s="90"/>
      <c r="O2" s="90"/>
      <c r="P2" s="90"/>
      <c r="Q2" s="90"/>
      <c r="R2" s="90"/>
      <c r="S2" s="13"/>
    </row>
    <row r="3" spans="1:19" s="11" customFormat="1" ht="23.25" customHeight="1" x14ac:dyDescent="0.2">
      <c r="A3" s="90"/>
      <c r="B3" s="174"/>
      <c r="C3" s="175"/>
      <c r="D3" s="183" t="s">
        <v>2</v>
      </c>
      <c r="E3" s="184"/>
      <c r="F3" s="184"/>
      <c r="G3" s="184"/>
      <c r="H3" s="184"/>
      <c r="I3" s="184"/>
      <c r="J3" s="185"/>
      <c r="K3" s="170" t="s">
        <v>3</v>
      </c>
      <c r="L3" s="171"/>
      <c r="M3" s="90"/>
      <c r="N3" s="90"/>
      <c r="O3" s="90"/>
      <c r="P3" s="90"/>
      <c r="Q3" s="90"/>
      <c r="R3" s="90"/>
      <c r="S3" s="13"/>
    </row>
    <row r="4" spans="1:19" s="11" customFormat="1" ht="24" customHeight="1" x14ac:dyDescent="0.2">
      <c r="A4" s="90"/>
      <c r="B4" s="174"/>
      <c r="C4" s="175"/>
      <c r="D4" s="183" t="s">
        <v>4</v>
      </c>
      <c r="E4" s="184"/>
      <c r="F4" s="184"/>
      <c r="G4" s="184"/>
      <c r="H4" s="184"/>
      <c r="I4" s="184"/>
      <c r="J4" s="185"/>
      <c r="K4" s="170" t="s">
        <v>5</v>
      </c>
      <c r="L4" s="171"/>
      <c r="M4" s="90"/>
      <c r="N4" s="90"/>
      <c r="O4" s="90"/>
      <c r="P4" s="90"/>
      <c r="Q4" s="90"/>
      <c r="R4" s="90"/>
      <c r="S4" s="13"/>
    </row>
    <row r="5" spans="1:19" s="11" customFormat="1" ht="22.5" customHeight="1" thickBot="1" x14ac:dyDescent="0.25">
      <c r="A5" s="90"/>
      <c r="B5" s="176"/>
      <c r="C5" s="177"/>
      <c r="D5" s="186" t="s">
        <v>6</v>
      </c>
      <c r="E5" s="187"/>
      <c r="F5" s="187"/>
      <c r="G5" s="187"/>
      <c r="H5" s="187"/>
      <c r="I5" s="187"/>
      <c r="J5" s="188"/>
      <c r="K5" s="172" t="s">
        <v>7</v>
      </c>
      <c r="L5" s="173"/>
      <c r="M5" s="90"/>
      <c r="N5" s="90"/>
      <c r="O5" s="90"/>
      <c r="P5" s="90"/>
      <c r="Q5" s="90"/>
      <c r="R5" s="90"/>
      <c r="S5" s="13"/>
    </row>
    <row r="6" spans="1:19" ht="5.25" customHeight="1" x14ac:dyDescent="0.2">
      <c r="C6" s="24"/>
      <c r="D6" s="24"/>
      <c r="E6" s="24"/>
      <c r="F6" s="24"/>
      <c r="G6" s="24"/>
      <c r="H6" s="24"/>
      <c r="I6" s="24"/>
    </row>
    <row r="7" spans="1:19" ht="48" customHeight="1" x14ac:dyDescent="0.2">
      <c r="C7" s="167" t="s">
        <v>8</v>
      </c>
      <c r="D7" s="167"/>
      <c r="E7" s="189" t="s">
        <v>163</v>
      </c>
      <c r="F7" s="189"/>
      <c r="G7" s="189"/>
      <c r="H7" s="189"/>
      <c r="I7" s="189"/>
      <c r="J7" s="189"/>
      <c r="K7" s="189"/>
      <c r="L7" s="189"/>
      <c r="M7" s="101"/>
      <c r="N7" s="101"/>
      <c r="O7" s="101"/>
      <c r="P7" s="101"/>
      <c r="Q7" s="101"/>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44"/>
  <sheetViews>
    <sheetView showGridLines="0" zoomScaleNormal="100" workbookViewId="0">
      <selection activeCell="D7" sqref="D7:P7"/>
    </sheetView>
  </sheetViews>
  <sheetFormatPr baseColWidth="10" defaultColWidth="11.42578125" defaultRowHeight="12" x14ac:dyDescent="0.2"/>
  <cols>
    <col min="1" max="1" width="0.5703125" style="1" customWidth="1"/>
    <col min="2" max="2" width="10.5703125" style="1" customWidth="1"/>
    <col min="3" max="3" width="16" style="1" customWidth="1"/>
    <col min="4" max="4" width="18.28515625" style="1" customWidth="1"/>
    <col min="5" max="5" width="17.140625" style="1" customWidth="1"/>
    <col min="6" max="6" width="14.710937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4.5" customHeight="1" thickBot="1" x14ac:dyDescent="0.25"/>
    <row r="2" spans="2:31" s="10" customFormat="1" ht="26.25" customHeight="1" x14ac:dyDescent="0.2">
      <c r="B2" s="251"/>
      <c r="C2" s="252"/>
      <c r="D2" s="279" t="s">
        <v>0</v>
      </c>
      <c r="E2" s="280"/>
      <c r="F2" s="280"/>
      <c r="G2" s="280"/>
      <c r="H2" s="280"/>
      <c r="I2" s="280"/>
      <c r="J2" s="281"/>
      <c r="K2" s="58"/>
      <c r="L2" s="56"/>
      <c r="M2" s="273" t="str">
        <f>Proyecto!K2</f>
        <v>Código: GC-F-015</v>
      </c>
      <c r="N2" s="273"/>
      <c r="O2" s="273"/>
      <c r="P2" s="274"/>
      <c r="Q2" s="90"/>
      <c r="R2" s="9"/>
      <c r="S2" s="9"/>
      <c r="T2" s="9"/>
      <c r="U2" s="12"/>
      <c r="V2" s="90"/>
      <c r="W2" s="90"/>
      <c r="X2" s="90"/>
      <c r="Y2" s="90"/>
      <c r="Z2" s="90"/>
      <c r="AA2" s="90"/>
      <c r="AB2" s="90"/>
      <c r="AC2" s="90"/>
      <c r="AD2" s="90"/>
      <c r="AE2" s="13"/>
    </row>
    <row r="3" spans="2:31" s="10" customFormat="1" ht="23.25" customHeight="1" x14ac:dyDescent="0.2">
      <c r="B3" s="253"/>
      <c r="C3" s="254"/>
      <c r="D3" s="282" t="s">
        <v>2</v>
      </c>
      <c r="E3" s="283"/>
      <c r="F3" s="283"/>
      <c r="G3" s="283"/>
      <c r="H3" s="283"/>
      <c r="I3" s="283"/>
      <c r="J3" s="284"/>
      <c r="K3" s="95"/>
      <c r="L3" s="96"/>
      <c r="M3" s="275" t="str">
        <f>Proyecto!K3</f>
        <v>Fecha: 17 de septiembre de 2014</v>
      </c>
      <c r="N3" s="275"/>
      <c r="O3" s="275"/>
      <c r="P3" s="276"/>
      <c r="Q3" s="90"/>
      <c r="R3" s="9"/>
      <c r="S3" s="9"/>
      <c r="T3" s="9"/>
      <c r="U3" s="12"/>
      <c r="V3" s="90"/>
      <c r="W3" s="90"/>
      <c r="X3" s="90"/>
      <c r="Y3" s="90"/>
      <c r="Z3" s="90"/>
      <c r="AA3" s="90"/>
      <c r="AB3" s="90"/>
      <c r="AC3" s="90"/>
      <c r="AD3" s="90"/>
      <c r="AE3" s="13"/>
    </row>
    <row r="4" spans="2:31" s="10" customFormat="1" ht="24" customHeight="1" x14ac:dyDescent="0.2">
      <c r="B4" s="253"/>
      <c r="C4" s="254"/>
      <c r="D4" s="282" t="s">
        <v>4</v>
      </c>
      <c r="E4" s="283"/>
      <c r="F4" s="283"/>
      <c r="G4" s="283"/>
      <c r="H4" s="283"/>
      <c r="I4" s="283"/>
      <c r="J4" s="284"/>
      <c r="K4" s="95"/>
      <c r="L4" s="96"/>
      <c r="M4" s="275" t="str">
        <f>Proyecto!K4</f>
        <v>Versión 001</v>
      </c>
      <c r="N4" s="275"/>
      <c r="O4" s="275"/>
      <c r="P4" s="276"/>
      <c r="Q4" s="90"/>
      <c r="R4" s="9"/>
      <c r="S4" s="90"/>
      <c r="T4" s="90"/>
      <c r="U4" s="12"/>
      <c r="V4" s="90"/>
      <c r="W4" s="90"/>
      <c r="X4" s="90"/>
      <c r="Y4" s="90"/>
      <c r="Z4" s="90"/>
      <c r="AA4" s="90"/>
      <c r="AB4" s="90"/>
      <c r="AC4" s="90"/>
      <c r="AD4" s="90"/>
      <c r="AE4" s="13"/>
    </row>
    <row r="5" spans="2:31" s="10" customFormat="1" ht="22.5" customHeight="1" thickBot="1" x14ac:dyDescent="0.25">
      <c r="B5" s="255"/>
      <c r="C5" s="256"/>
      <c r="D5" s="285" t="s">
        <v>6</v>
      </c>
      <c r="E5" s="286"/>
      <c r="F5" s="286"/>
      <c r="G5" s="286"/>
      <c r="H5" s="286"/>
      <c r="I5" s="286"/>
      <c r="J5" s="287"/>
      <c r="K5" s="59"/>
      <c r="L5" s="57"/>
      <c r="M5" s="277" t="s">
        <v>98</v>
      </c>
      <c r="N5" s="277"/>
      <c r="O5" s="277"/>
      <c r="P5" s="278"/>
      <c r="Q5" s="90"/>
      <c r="R5" s="9"/>
      <c r="S5" s="90"/>
      <c r="T5" s="90"/>
      <c r="U5" s="9"/>
      <c r="V5" s="90"/>
      <c r="W5" s="90"/>
      <c r="X5" s="90"/>
      <c r="Y5" s="90"/>
      <c r="Z5" s="90"/>
      <c r="AA5" s="90"/>
      <c r="AB5" s="90"/>
      <c r="AC5" s="90"/>
      <c r="AD5" s="90"/>
      <c r="AE5" s="13"/>
    </row>
    <row r="6" spans="2:31" ht="5.25" customHeight="1" x14ac:dyDescent="0.2">
      <c r="B6" s="24"/>
      <c r="C6" s="24"/>
      <c r="D6" s="24"/>
      <c r="E6" s="24"/>
      <c r="F6" s="24"/>
      <c r="G6" s="24"/>
      <c r="H6" s="24"/>
      <c r="I6" s="24"/>
      <c r="J6" s="24"/>
      <c r="K6" s="24"/>
      <c r="L6" s="24"/>
      <c r="M6" s="24"/>
      <c r="N6" s="24"/>
      <c r="O6" s="24"/>
      <c r="P6" s="24"/>
    </row>
    <row r="7" spans="2:31" ht="29.25" customHeight="1" x14ac:dyDescent="0.2">
      <c r="B7" s="167" t="s">
        <v>8</v>
      </c>
      <c r="C7" s="167"/>
      <c r="D7" s="231" t="str">
        <f>Proyecto!$E$7</f>
        <v>Atención proactiva al usuario con servicios y procesos inteligentes</v>
      </c>
      <c r="E7" s="231"/>
      <c r="F7" s="231"/>
      <c r="G7" s="231"/>
      <c r="H7" s="231"/>
      <c r="I7" s="231"/>
      <c r="J7" s="231"/>
      <c r="K7" s="231"/>
      <c r="L7" s="231"/>
      <c r="M7" s="231"/>
      <c r="N7" s="231"/>
      <c r="O7" s="231"/>
      <c r="P7" s="231"/>
      <c r="AE7" s="1"/>
    </row>
    <row r="8" spans="2:31" ht="6.75" customHeight="1" x14ac:dyDescent="0.2">
      <c r="B8" s="6"/>
      <c r="C8" s="6"/>
      <c r="D8" s="148"/>
      <c r="E8" s="148"/>
      <c r="F8" s="148"/>
      <c r="G8" s="148"/>
      <c r="H8" s="148"/>
      <c r="I8" s="148"/>
      <c r="J8" s="148"/>
      <c r="K8" s="148"/>
      <c r="L8" s="148"/>
      <c r="M8" s="148"/>
      <c r="N8" s="148"/>
      <c r="O8" s="148"/>
      <c r="P8" s="148"/>
      <c r="AE8" s="1"/>
    </row>
    <row r="9" spans="2:31" ht="15.75" x14ac:dyDescent="0.2">
      <c r="D9" s="108"/>
      <c r="E9" s="108"/>
      <c r="F9" s="108"/>
      <c r="G9" s="108"/>
      <c r="H9" s="108"/>
      <c r="I9" s="108"/>
      <c r="J9" s="108"/>
      <c r="K9" s="108"/>
      <c r="L9" s="108"/>
      <c r="M9" s="108"/>
      <c r="N9" s="108"/>
      <c r="O9" s="108"/>
      <c r="P9" s="108"/>
    </row>
    <row r="10" spans="2:31" ht="135.75" customHeight="1" x14ac:dyDescent="0.2">
      <c r="B10" s="271" t="s">
        <v>99</v>
      </c>
      <c r="C10" s="271"/>
      <c r="D10" s="270" t="s">
        <v>271</v>
      </c>
      <c r="E10" s="272"/>
      <c r="F10" s="272"/>
      <c r="G10" s="272"/>
      <c r="H10" s="272"/>
      <c r="I10" s="272"/>
      <c r="J10" s="272"/>
      <c r="K10" s="272"/>
      <c r="L10" s="272"/>
      <c r="M10" s="272"/>
      <c r="N10" s="272"/>
      <c r="O10" s="272"/>
      <c r="P10" s="272"/>
      <c r="AE10" s="1"/>
    </row>
    <row r="11" spans="2:31" ht="15.75" x14ac:dyDescent="0.2">
      <c r="D11" s="149"/>
      <c r="E11" s="149"/>
      <c r="F11" s="149"/>
      <c r="G11" s="149"/>
      <c r="H11" s="149"/>
      <c r="I11" s="149"/>
      <c r="J11" s="149"/>
      <c r="K11" s="149"/>
      <c r="L11" s="149"/>
      <c r="M11" s="149"/>
      <c r="N11" s="149"/>
      <c r="O11" s="149"/>
      <c r="P11" s="149"/>
    </row>
    <row r="12" spans="2:31" ht="32.25" customHeight="1" x14ac:dyDescent="0.2">
      <c r="B12" s="271" t="s">
        <v>100</v>
      </c>
      <c r="C12" s="271"/>
      <c r="D12" s="270" t="s">
        <v>253</v>
      </c>
      <c r="E12" s="270"/>
      <c r="F12" s="270"/>
      <c r="G12" s="270"/>
      <c r="H12" s="270"/>
      <c r="I12" s="270"/>
      <c r="J12" s="270"/>
      <c r="K12" s="270"/>
      <c r="L12" s="270"/>
      <c r="M12" s="270"/>
      <c r="N12" s="270"/>
      <c r="O12" s="270"/>
      <c r="P12" s="270"/>
    </row>
    <row r="13" spans="2:31" ht="6.75" customHeight="1" x14ac:dyDescent="0.2">
      <c r="B13" s="155"/>
      <c r="C13" s="155"/>
      <c r="D13" s="150"/>
      <c r="E13" s="150"/>
      <c r="F13" s="150"/>
      <c r="G13" s="150"/>
      <c r="H13" s="150"/>
      <c r="I13" s="150"/>
      <c r="J13" s="150"/>
      <c r="K13" s="150"/>
      <c r="L13" s="150"/>
      <c r="M13" s="150"/>
      <c r="N13" s="150"/>
      <c r="O13" s="150"/>
      <c r="P13" s="150"/>
      <c r="AE13" s="1"/>
    </row>
    <row r="14" spans="2:31" ht="48.75" customHeight="1" x14ac:dyDescent="0.2">
      <c r="B14" s="271" t="s">
        <v>101</v>
      </c>
      <c r="C14" s="271"/>
      <c r="D14" s="270" t="s">
        <v>269</v>
      </c>
      <c r="E14" s="270"/>
      <c r="F14" s="270"/>
      <c r="G14" s="270"/>
      <c r="H14" s="270"/>
      <c r="I14" s="270"/>
      <c r="J14" s="270"/>
      <c r="K14" s="270"/>
      <c r="L14" s="270"/>
      <c r="M14" s="270"/>
      <c r="N14" s="270"/>
      <c r="O14" s="270"/>
      <c r="P14" s="270"/>
    </row>
    <row r="15" spans="2:31" ht="6.75" customHeight="1" x14ac:dyDescent="0.2">
      <c r="B15" s="155"/>
      <c r="C15" s="155"/>
      <c r="D15" s="150"/>
      <c r="E15" s="150"/>
      <c r="F15" s="150"/>
      <c r="G15" s="150"/>
      <c r="H15" s="150"/>
      <c r="I15" s="150"/>
      <c r="J15" s="150"/>
      <c r="K15" s="150"/>
      <c r="L15" s="150"/>
      <c r="M15" s="150"/>
      <c r="N15" s="150"/>
      <c r="O15" s="150"/>
      <c r="P15" s="150"/>
      <c r="AE15" s="1"/>
    </row>
    <row r="16" spans="2:31" ht="80.25" customHeight="1" x14ac:dyDescent="0.2">
      <c r="B16" s="271" t="s">
        <v>102</v>
      </c>
      <c r="C16" s="271"/>
      <c r="D16" s="270" t="s">
        <v>268</v>
      </c>
      <c r="E16" s="270"/>
      <c r="F16" s="270"/>
      <c r="G16" s="270"/>
      <c r="H16" s="270"/>
      <c r="I16" s="270"/>
      <c r="J16" s="270"/>
      <c r="K16" s="270"/>
      <c r="L16" s="270"/>
      <c r="M16" s="270"/>
      <c r="N16" s="270"/>
      <c r="O16" s="270"/>
      <c r="P16" s="270"/>
    </row>
    <row r="17" spans="2:31" ht="6.75" customHeight="1" x14ac:dyDescent="0.2">
      <c r="B17" s="155"/>
      <c r="C17" s="155"/>
      <c r="D17" s="150"/>
      <c r="E17" s="150"/>
      <c r="F17" s="150"/>
      <c r="G17" s="150"/>
      <c r="H17" s="150"/>
      <c r="I17" s="150"/>
      <c r="J17" s="150"/>
      <c r="K17" s="150"/>
      <c r="L17" s="150"/>
      <c r="M17" s="150"/>
      <c r="N17" s="150"/>
      <c r="O17" s="150"/>
      <c r="P17" s="150"/>
      <c r="AE17" s="1"/>
    </row>
    <row r="18" spans="2:31" ht="152.25" customHeight="1" x14ac:dyDescent="0.2">
      <c r="B18" s="271" t="s">
        <v>103</v>
      </c>
      <c r="C18" s="271"/>
      <c r="D18" s="270" t="s">
        <v>270</v>
      </c>
      <c r="E18" s="270"/>
      <c r="F18" s="270"/>
      <c r="G18" s="270"/>
      <c r="H18" s="270"/>
      <c r="I18" s="270"/>
      <c r="J18" s="270"/>
      <c r="K18" s="270"/>
      <c r="L18" s="270"/>
      <c r="M18" s="270"/>
      <c r="N18" s="270"/>
      <c r="O18" s="270"/>
      <c r="P18" s="270"/>
    </row>
    <row r="19" spans="2:31" ht="3.75" customHeight="1" x14ac:dyDescent="0.2">
      <c r="B19" s="6"/>
      <c r="C19" s="6"/>
      <c r="D19" s="150"/>
      <c r="E19" s="150"/>
      <c r="F19" s="150"/>
      <c r="G19" s="150"/>
      <c r="H19" s="150"/>
      <c r="I19" s="150"/>
      <c r="J19" s="150"/>
      <c r="K19" s="150"/>
      <c r="L19" s="150"/>
      <c r="M19" s="150"/>
      <c r="N19" s="150"/>
      <c r="O19" s="150"/>
      <c r="P19" s="150"/>
      <c r="AE19" s="1"/>
    </row>
    <row r="20" spans="2:31" ht="71.25" customHeight="1" x14ac:dyDescent="0.2">
      <c r="B20" s="271" t="s">
        <v>104</v>
      </c>
      <c r="C20" s="271"/>
      <c r="D20" s="270" t="s">
        <v>231</v>
      </c>
      <c r="E20" s="270"/>
      <c r="F20" s="270"/>
      <c r="G20" s="270"/>
      <c r="H20" s="270"/>
      <c r="I20" s="270"/>
      <c r="J20" s="270"/>
      <c r="K20" s="270"/>
      <c r="L20" s="270"/>
      <c r="M20" s="270"/>
      <c r="N20" s="270"/>
      <c r="O20" s="270"/>
      <c r="P20" s="270"/>
    </row>
    <row r="21" spans="2:31" ht="15.75" x14ac:dyDescent="0.2">
      <c r="D21" s="149"/>
      <c r="E21" s="149"/>
      <c r="F21" s="149"/>
      <c r="G21" s="149"/>
      <c r="H21" s="149"/>
      <c r="I21" s="149"/>
      <c r="J21" s="149"/>
      <c r="K21" s="149"/>
      <c r="L21" s="149"/>
      <c r="M21" s="149"/>
      <c r="N21" s="149"/>
      <c r="O21" s="149"/>
      <c r="P21" s="149"/>
    </row>
    <row r="22" spans="2:31" ht="15.75" x14ac:dyDescent="0.2">
      <c r="D22" s="108"/>
      <c r="E22" s="108"/>
      <c r="F22" s="108"/>
      <c r="G22" s="108"/>
      <c r="H22" s="108"/>
      <c r="I22" s="108"/>
      <c r="J22" s="108"/>
      <c r="K22" s="108"/>
      <c r="L22" s="108"/>
      <c r="M22" s="108"/>
      <c r="N22" s="108"/>
      <c r="O22" s="108"/>
      <c r="P22" s="108"/>
    </row>
    <row r="23" spans="2:31" ht="15.75" x14ac:dyDescent="0.2">
      <c r="D23" s="108"/>
      <c r="E23" s="108"/>
      <c r="F23" s="108"/>
      <c r="G23" s="108"/>
      <c r="H23" s="108"/>
      <c r="I23" s="108"/>
      <c r="J23" s="108"/>
      <c r="K23" s="108"/>
      <c r="L23" s="108"/>
      <c r="M23" s="108"/>
      <c r="N23" s="108"/>
      <c r="O23" s="108"/>
      <c r="P23" s="108"/>
    </row>
    <row r="24" spans="2:31" ht="15.75" x14ac:dyDescent="0.2">
      <c r="D24" s="108"/>
      <c r="E24" s="108"/>
      <c r="F24" s="108"/>
      <c r="G24" s="108"/>
      <c r="H24" s="108"/>
      <c r="I24" s="108"/>
      <c r="J24" s="108"/>
      <c r="K24" s="108"/>
      <c r="L24" s="108"/>
      <c r="M24" s="108"/>
      <c r="N24" s="108"/>
      <c r="O24" s="108"/>
      <c r="P24" s="108"/>
    </row>
    <row r="25" spans="2:31" ht="15.75" x14ac:dyDescent="0.2">
      <c r="D25" s="108"/>
      <c r="E25" s="108"/>
      <c r="F25" s="108"/>
      <c r="G25" s="108"/>
      <c r="H25" s="108"/>
      <c r="I25" s="108"/>
      <c r="J25" s="108"/>
      <c r="K25" s="108"/>
      <c r="L25" s="108"/>
      <c r="M25" s="108"/>
      <c r="N25" s="108"/>
      <c r="O25" s="108"/>
      <c r="P25" s="108"/>
    </row>
    <row r="26" spans="2:31" ht="15.75" x14ac:dyDescent="0.2">
      <c r="D26" s="108"/>
      <c r="E26" s="108"/>
      <c r="F26" s="108"/>
      <c r="G26" s="108"/>
      <c r="H26" s="108"/>
      <c r="I26" s="108"/>
      <c r="J26" s="108"/>
      <c r="K26" s="108"/>
      <c r="L26" s="108"/>
      <c r="M26" s="108"/>
      <c r="N26" s="108"/>
      <c r="O26" s="108"/>
      <c r="P26" s="108"/>
    </row>
    <row r="27" spans="2:31" ht="15.75" x14ac:dyDescent="0.2">
      <c r="D27" s="108"/>
      <c r="E27" s="108"/>
      <c r="F27" s="108"/>
      <c r="G27" s="108"/>
      <c r="H27" s="108"/>
      <c r="I27" s="108"/>
      <c r="J27" s="108"/>
      <c r="K27" s="108"/>
      <c r="L27" s="108"/>
      <c r="M27" s="108"/>
      <c r="N27" s="108"/>
      <c r="O27" s="108"/>
      <c r="P27" s="108"/>
    </row>
    <row r="28" spans="2:31" ht="15.75" hidden="1" x14ac:dyDescent="0.2">
      <c r="D28" s="108"/>
      <c r="E28" s="108"/>
      <c r="F28" s="108"/>
      <c r="G28" s="108"/>
      <c r="H28" s="108"/>
      <c r="I28" s="108"/>
      <c r="J28" s="108"/>
      <c r="K28" s="108"/>
      <c r="L28" s="108"/>
      <c r="M28" s="108"/>
      <c r="N28" s="108"/>
      <c r="O28" s="108"/>
      <c r="P28" s="108"/>
    </row>
    <row r="29" spans="2:31" ht="15.75" x14ac:dyDescent="0.2">
      <c r="D29" s="108"/>
      <c r="E29" s="108"/>
      <c r="F29" s="108"/>
      <c r="G29" s="108"/>
      <c r="H29" s="108"/>
      <c r="I29" s="108"/>
      <c r="J29" s="108"/>
      <c r="K29" s="108"/>
      <c r="L29" s="108"/>
      <c r="M29" s="108"/>
      <c r="N29" s="108"/>
      <c r="O29" s="108"/>
      <c r="P29" s="108"/>
    </row>
    <row r="30" spans="2:31" ht="15.75" x14ac:dyDescent="0.2">
      <c r="D30" s="108"/>
      <c r="E30" s="108"/>
      <c r="F30" s="108"/>
      <c r="G30" s="108"/>
      <c r="H30" s="108"/>
      <c r="I30" s="108"/>
      <c r="J30" s="108"/>
      <c r="K30" s="108"/>
      <c r="L30" s="108"/>
      <c r="M30" s="108"/>
      <c r="N30" s="108"/>
      <c r="O30" s="108"/>
      <c r="P30" s="108"/>
    </row>
    <row r="31" spans="2:31" ht="15.75" x14ac:dyDescent="0.2">
      <c r="D31" s="108"/>
      <c r="E31" s="108"/>
      <c r="F31" s="108"/>
      <c r="G31" s="108"/>
      <c r="H31" s="108"/>
      <c r="I31" s="108"/>
      <c r="J31" s="108"/>
      <c r="K31" s="108"/>
      <c r="L31" s="108"/>
      <c r="M31" s="108"/>
      <c r="N31" s="108"/>
      <c r="O31" s="108"/>
      <c r="P31" s="108"/>
    </row>
    <row r="32" spans="2:31" ht="15.75" x14ac:dyDescent="0.2">
      <c r="D32" s="108"/>
      <c r="E32" s="108"/>
      <c r="F32" s="108"/>
      <c r="G32" s="108"/>
      <c r="H32" s="108"/>
      <c r="I32" s="108"/>
      <c r="J32" s="108"/>
      <c r="K32" s="108"/>
      <c r="L32" s="108"/>
      <c r="M32" s="108"/>
      <c r="N32" s="108"/>
      <c r="O32" s="108"/>
      <c r="P32" s="108"/>
    </row>
    <row r="33" spans="4:16" ht="15.75" x14ac:dyDescent="0.2">
      <c r="D33" s="108"/>
      <c r="E33" s="108"/>
      <c r="F33" s="108"/>
      <c r="G33" s="108"/>
      <c r="H33" s="108"/>
      <c r="I33" s="108"/>
      <c r="J33" s="108"/>
      <c r="K33" s="108"/>
      <c r="L33" s="108"/>
      <c r="M33" s="108"/>
      <c r="N33" s="108"/>
      <c r="O33" s="108"/>
      <c r="P33" s="108"/>
    </row>
    <row r="34" spans="4:16" ht="15.75" x14ac:dyDescent="0.2">
      <c r="D34" s="108"/>
      <c r="E34" s="108"/>
      <c r="F34" s="108"/>
      <c r="G34" s="108"/>
      <c r="H34" s="108"/>
      <c r="I34" s="108"/>
      <c r="J34" s="108"/>
      <c r="K34" s="108"/>
      <c r="L34" s="108"/>
      <c r="M34" s="108"/>
      <c r="N34" s="108"/>
      <c r="O34" s="108"/>
      <c r="P34" s="108"/>
    </row>
    <row r="35" spans="4:16" ht="15.75" x14ac:dyDescent="0.2">
      <c r="D35" s="108"/>
      <c r="E35" s="108"/>
      <c r="F35" s="108"/>
      <c r="G35" s="108"/>
      <c r="H35" s="108"/>
      <c r="I35" s="108"/>
      <c r="J35" s="108"/>
      <c r="K35" s="108"/>
      <c r="L35" s="108"/>
      <c r="M35" s="108"/>
      <c r="N35" s="108"/>
      <c r="O35" s="108"/>
      <c r="P35" s="108"/>
    </row>
    <row r="36" spans="4:16" ht="15.75" x14ac:dyDescent="0.2">
      <c r="D36" s="108"/>
      <c r="E36" s="108"/>
      <c r="F36" s="108"/>
      <c r="G36" s="108"/>
      <c r="H36" s="108"/>
      <c r="I36" s="108"/>
      <c r="J36" s="108"/>
      <c r="K36" s="108"/>
      <c r="L36" s="108"/>
      <c r="M36" s="108"/>
      <c r="N36" s="108"/>
      <c r="O36" s="108"/>
      <c r="P36" s="108"/>
    </row>
    <row r="37" spans="4:16" ht="15.75" x14ac:dyDescent="0.2">
      <c r="D37" s="108"/>
      <c r="E37" s="108"/>
      <c r="F37" s="108"/>
      <c r="G37" s="108"/>
      <c r="H37" s="108"/>
      <c r="I37" s="108"/>
      <c r="J37" s="108"/>
      <c r="K37" s="108"/>
      <c r="L37" s="108"/>
      <c r="M37" s="108"/>
      <c r="N37" s="108"/>
      <c r="O37" s="108"/>
      <c r="P37" s="108"/>
    </row>
    <row r="38" spans="4:16" ht="15.75" x14ac:dyDescent="0.2">
      <c r="D38" s="108"/>
      <c r="E38" s="108"/>
      <c r="F38" s="108"/>
      <c r="G38" s="108"/>
      <c r="H38" s="108"/>
      <c r="I38" s="108"/>
      <c r="J38" s="108"/>
      <c r="K38" s="108"/>
      <c r="L38" s="108"/>
      <c r="M38" s="108"/>
      <c r="N38" s="108"/>
      <c r="O38" s="108"/>
      <c r="P38" s="108"/>
    </row>
    <row r="39" spans="4:16" ht="15.75" x14ac:dyDescent="0.2">
      <c r="D39" s="108"/>
      <c r="E39" s="108"/>
      <c r="F39" s="108"/>
      <c r="G39" s="108"/>
      <c r="H39" s="108"/>
      <c r="I39" s="108"/>
      <c r="J39" s="108"/>
      <c r="K39" s="108"/>
      <c r="L39" s="108"/>
      <c r="M39" s="108"/>
      <c r="N39" s="108"/>
      <c r="O39" s="108"/>
      <c r="P39" s="108"/>
    </row>
    <row r="40" spans="4:16" ht="15.75" x14ac:dyDescent="0.2">
      <c r="D40" s="108"/>
      <c r="E40" s="108"/>
      <c r="F40" s="108"/>
      <c r="G40" s="108"/>
      <c r="H40" s="108"/>
      <c r="I40" s="108"/>
      <c r="J40" s="108"/>
      <c r="K40" s="108"/>
      <c r="L40" s="108"/>
      <c r="M40" s="108"/>
      <c r="N40" s="108"/>
      <c r="O40" s="108"/>
      <c r="P40" s="108"/>
    </row>
    <row r="41" spans="4:16" ht="15.75" x14ac:dyDescent="0.2">
      <c r="D41" s="108"/>
      <c r="E41" s="108"/>
      <c r="F41" s="108"/>
      <c r="G41" s="108"/>
      <c r="H41" s="108"/>
      <c r="I41" s="108"/>
      <c r="J41" s="108"/>
      <c r="K41" s="108"/>
      <c r="L41" s="108"/>
      <c r="M41" s="108"/>
      <c r="N41" s="108"/>
      <c r="O41" s="108"/>
      <c r="P41" s="108"/>
    </row>
    <row r="42" spans="4:16" ht="15.75" x14ac:dyDescent="0.2">
      <c r="D42" s="108"/>
      <c r="E42" s="108"/>
      <c r="F42" s="108"/>
      <c r="G42" s="108"/>
      <c r="H42" s="108"/>
      <c r="I42" s="108"/>
      <c r="J42" s="108"/>
      <c r="K42" s="108"/>
      <c r="L42" s="108"/>
      <c r="M42" s="108"/>
      <c r="N42" s="108"/>
      <c r="O42" s="108"/>
      <c r="P42" s="108"/>
    </row>
    <row r="43" spans="4:16" ht="15.75" x14ac:dyDescent="0.2">
      <c r="D43" s="108"/>
      <c r="E43" s="108"/>
      <c r="F43" s="108"/>
      <c r="G43" s="108"/>
      <c r="H43" s="108"/>
      <c r="I43" s="108"/>
      <c r="J43" s="108"/>
      <c r="K43" s="108"/>
      <c r="L43" s="108"/>
      <c r="M43" s="108"/>
      <c r="N43" s="108"/>
      <c r="O43" s="108"/>
      <c r="P43" s="108"/>
    </row>
    <row r="44" spans="4:16" ht="15.75" x14ac:dyDescent="0.2">
      <c r="D44" s="108"/>
      <c r="E44" s="108"/>
      <c r="F44" s="108"/>
      <c r="G44" s="108"/>
      <c r="H44" s="108"/>
      <c r="I44" s="108"/>
      <c r="J44" s="108"/>
      <c r="K44" s="108"/>
      <c r="L44" s="108"/>
      <c r="M44" s="108"/>
      <c r="N44" s="108"/>
      <c r="O44" s="108"/>
      <c r="P44" s="108"/>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AN30"/>
  <sheetViews>
    <sheetView showGridLines="0" view="pageBreakPreview" topLeftCell="A7" zoomScale="60" zoomScaleNormal="70" workbookViewId="0">
      <pane xSplit="6" ySplit="3" topLeftCell="G10" activePane="bottomRight" state="frozen"/>
      <selection activeCell="A7" sqref="A7"/>
      <selection pane="topRight" activeCell="G7" sqref="G7"/>
      <selection pane="bottomLeft" activeCell="A10" sqref="A10"/>
      <selection pane="bottomRight" activeCell="M14" sqref="M14"/>
    </sheetView>
  </sheetViews>
  <sheetFormatPr baseColWidth="10" defaultColWidth="11.42578125" defaultRowHeight="12.75" x14ac:dyDescent="0.2"/>
  <cols>
    <col min="1" max="1" width="0.42578125" style="63" customWidth="1"/>
    <col min="2" max="2" width="4.140625" style="63" customWidth="1"/>
    <col min="3" max="3" width="55" style="61" customWidth="1"/>
    <col min="4" max="4" width="47.5703125" style="62" customWidth="1"/>
    <col min="5" max="5" width="11" style="61" customWidth="1"/>
    <col min="6" max="6" width="15.28515625" style="61" customWidth="1"/>
    <col min="7" max="7" width="26.140625" style="61" customWidth="1"/>
    <col min="8" max="9" width="39.7109375" style="61" customWidth="1"/>
    <col min="10" max="10" width="16.28515625" style="61" customWidth="1"/>
    <col min="11" max="11" width="67.42578125" style="80" customWidth="1"/>
    <col min="12" max="12" width="34.140625" style="61" customWidth="1"/>
    <col min="13" max="13" width="22.85546875" style="61" customWidth="1"/>
    <col min="14" max="20" width="8.7109375" style="166" hidden="1" customWidth="1"/>
    <col min="21" max="37" width="8.7109375" style="162" hidden="1" customWidth="1"/>
    <col min="38" max="38" width="14.5703125" style="61" hidden="1" customWidth="1"/>
    <col min="39" max="39" width="40.28515625" style="42" customWidth="1"/>
    <col min="40" max="40" width="27.7109375" style="63" customWidth="1"/>
    <col min="41" max="41" width="37.140625" style="63" bestFit="1" customWidth="1"/>
    <col min="42" max="42" width="20.85546875" style="63" customWidth="1"/>
    <col min="43" max="257" width="9.140625" style="63" customWidth="1"/>
    <col min="258" max="16384" width="11.42578125" style="63"/>
  </cols>
  <sheetData>
    <row r="1" spans="2:40" ht="13.5" thickBot="1" x14ac:dyDescent="0.25"/>
    <row r="2" spans="2:40" ht="20.100000000000001" customHeight="1" x14ac:dyDescent="0.2">
      <c r="C2" s="288"/>
      <c r="D2" s="305" t="s">
        <v>0</v>
      </c>
      <c r="E2" s="306"/>
      <c r="F2" s="306"/>
      <c r="G2" s="306"/>
      <c r="H2" s="306"/>
      <c r="I2" s="306"/>
      <c r="J2" s="306"/>
      <c r="K2" s="307"/>
      <c r="L2" s="299" t="str">
        <f>Proyecto!K2</f>
        <v>Código: GC-F-015</v>
      </c>
      <c r="M2" s="300"/>
      <c r="N2" s="165"/>
      <c r="O2" s="165"/>
      <c r="P2" s="165"/>
      <c r="Q2" s="165"/>
      <c r="R2" s="165"/>
      <c r="S2" s="165"/>
      <c r="T2" s="165"/>
      <c r="U2" s="163"/>
      <c r="V2" s="163"/>
      <c r="W2" s="163"/>
      <c r="X2" s="163"/>
      <c r="Y2" s="163"/>
      <c r="Z2" s="163"/>
      <c r="AA2" s="163"/>
      <c r="AB2" s="163"/>
      <c r="AC2" s="163"/>
      <c r="AD2" s="163"/>
      <c r="AE2" s="163"/>
      <c r="AF2" s="163"/>
      <c r="AG2" s="163"/>
      <c r="AH2" s="163"/>
      <c r="AI2" s="163"/>
      <c r="AJ2" s="163"/>
      <c r="AK2" s="163"/>
      <c r="AL2" s="159"/>
      <c r="AM2" s="64"/>
    </row>
    <row r="3" spans="2:40" ht="20.100000000000001" customHeight="1" x14ac:dyDescent="0.2">
      <c r="C3" s="289"/>
      <c r="D3" s="291" t="s">
        <v>2</v>
      </c>
      <c r="E3" s="292"/>
      <c r="F3" s="292"/>
      <c r="G3" s="292"/>
      <c r="H3" s="292"/>
      <c r="I3" s="292"/>
      <c r="J3" s="292"/>
      <c r="K3" s="293"/>
      <c r="L3" s="301" t="str">
        <f>Proyecto!K3</f>
        <v>Fecha: 17 de septiembre de 2014</v>
      </c>
      <c r="M3" s="302"/>
      <c r="N3" s="165"/>
      <c r="O3" s="165"/>
      <c r="P3" s="165"/>
      <c r="Q3" s="165"/>
      <c r="R3" s="165"/>
      <c r="S3" s="165"/>
      <c r="T3" s="165"/>
      <c r="U3" s="163"/>
      <c r="V3" s="163"/>
      <c r="W3" s="163"/>
      <c r="X3" s="163"/>
      <c r="Y3" s="163"/>
      <c r="Z3" s="163"/>
      <c r="AA3" s="163"/>
      <c r="AB3" s="163"/>
      <c r="AC3" s="163"/>
      <c r="AD3" s="163"/>
      <c r="AE3" s="163"/>
      <c r="AF3" s="163"/>
      <c r="AG3" s="163"/>
      <c r="AH3" s="163"/>
      <c r="AI3" s="163"/>
      <c r="AJ3" s="163"/>
      <c r="AK3" s="163"/>
      <c r="AL3" s="159"/>
      <c r="AM3" s="64"/>
    </row>
    <row r="4" spans="2:40" ht="20.100000000000001" customHeight="1" x14ac:dyDescent="0.2">
      <c r="C4" s="289"/>
      <c r="D4" s="291" t="s">
        <v>4</v>
      </c>
      <c r="E4" s="292"/>
      <c r="F4" s="292"/>
      <c r="G4" s="292"/>
      <c r="H4" s="292"/>
      <c r="I4" s="292"/>
      <c r="J4" s="292"/>
      <c r="K4" s="293"/>
      <c r="L4" s="301" t="str">
        <f>Proyecto!K4</f>
        <v>Versión 001</v>
      </c>
      <c r="M4" s="302"/>
      <c r="N4" s="165"/>
      <c r="O4" s="165"/>
      <c r="P4" s="165"/>
      <c r="Q4" s="165"/>
      <c r="R4" s="165"/>
      <c r="S4" s="165"/>
      <c r="T4" s="165"/>
      <c r="U4" s="163"/>
      <c r="V4" s="163"/>
      <c r="W4" s="163"/>
      <c r="X4" s="163"/>
      <c r="Y4" s="163"/>
      <c r="Z4" s="163"/>
      <c r="AA4" s="163"/>
      <c r="AB4" s="163"/>
      <c r="AC4" s="163"/>
      <c r="AD4" s="163"/>
      <c r="AE4" s="163"/>
      <c r="AF4" s="163"/>
      <c r="AG4" s="163"/>
      <c r="AH4" s="163"/>
      <c r="AI4" s="163"/>
      <c r="AJ4" s="163"/>
      <c r="AK4" s="163"/>
      <c r="AL4" s="159"/>
      <c r="AM4" s="64"/>
    </row>
    <row r="5" spans="2:40" ht="20.100000000000001" customHeight="1" thickBot="1" x14ac:dyDescent="0.25">
      <c r="C5" s="290"/>
      <c r="D5" s="294" t="s">
        <v>6</v>
      </c>
      <c r="E5" s="295"/>
      <c r="F5" s="295"/>
      <c r="G5" s="295"/>
      <c r="H5" s="295"/>
      <c r="I5" s="295"/>
      <c r="J5" s="295"/>
      <c r="K5" s="296"/>
      <c r="L5" s="303" t="s">
        <v>105</v>
      </c>
      <c r="M5" s="304"/>
      <c r="N5" s="165"/>
      <c r="O5" s="165"/>
      <c r="P5" s="165"/>
      <c r="Q5" s="165"/>
      <c r="R5" s="165"/>
      <c r="S5" s="165"/>
      <c r="T5" s="165"/>
      <c r="U5" s="163"/>
      <c r="V5" s="163"/>
      <c r="W5" s="163"/>
      <c r="X5" s="163"/>
      <c r="Y5" s="163"/>
      <c r="Z5" s="163"/>
      <c r="AA5" s="163"/>
      <c r="AB5" s="163"/>
      <c r="AC5" s="163"/>
      <c r="AD5" s="163"/>
      <c r="AE5" s="163"/>
      <c r="AF5" s="163"/>
      <c r="AG5" s="163"/>
      <c r="AH5" s="163"/>
      <c r="AI5" s="163"/>
      <c r="AJ5" s="163"/>
      <c r="AK5" s="163"/>
      <c r="AL5" s="159"/>
      <c r="AM5" s="64"/>
    </row>
    <row r="6" spans="2:40" x14ac:dyDescent="0.2">
      <c r="C6" s="65"/>
      <c r="D6" s="66"/>
      <c r="E6" s="65"/>
      <c r="F6" s="65"/>
    </row>
    <row r="7" spans="2:40" ht="22.5" customHeight="1" x14ac:dyDescent="0.2">
      <c r="C7" s="67" t="s">
        <v>106</v>
      </c>
      <c r="D7" s="297" t="str">
        <f>Proyecto!$E$7</f>
        <v>Atención proactiva al usuario con servicios y procesos inteligentes</v>
      </c>
      <c r="E7" s="297"/>
      <c r="F7" s="297"/>
      <c r="G7" s="297"/>
      <c r="H7" s="297"/>
      <c r="I7" s="297"/>
      <c r="J7" s="297"/>
      <c r="K7" s="297"/>
      <c r="L7" s="297"/>
      <c r="M7" s="298"/>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0"/>
      <c r="AM7" s="61"/>
    </row>
    <row r="8" spans="2:40" ht="18.75" customHeight="1" x14ac:dyDescent="0.2">
      <c r="N8" s="308" t="s">
        <v>274</v>
      </c>
      <c r="O8" s="308"/>
      <c r="P8" s="308" t="s">
        <v>275</v>
      </c>
      <c r="Q8" s="308"/>
      <c r="R8" s="308" t="s">
        <v>276</v>
      </c>
      <c r="S8" s="308"/>
      <c r="T8" s="309" t="s">
        <v>277</v>
      </c>
      <c r="U8" s="309"/>
      <c r="V8" s="309" t="s">
        <v>278</v>
      </c>
      <c r="W8" s="309"/>
      <c r="X8" s="309" t="s">
        <v>279</v>
      </c>
      <c r="Y8" s="309"/>
      <c r="Z8" s="309" t="s">
        <v>280</v>
      </c>
      <c r="AA8" s="309"/>
      <c r="AB8" s="309" t="s">
        <v>281</v>
      </c>
      <c r="AC8" s="309"/>
      <c r="AD8" s="309" t="s">
        <v>282</v>
      </c>
      <c r="AE8" s="309"/>
      <c r="AF8" s="309" t="s">
        <v>283</v>
      </c>
      <c r="AG8" s="309"/>
      <c r="AH8" s="309" t="s">
        <v>284</v>
      </c>
      <c r="AI8" s="309"/>
      <c r="AJ8" s="309" t="s">
        <v>285</v>
      </c>
      <c r="AK8" s="309"/>
    </row>
    <row r="9" spans="2:40" ht="66.75" customHeight="1" x14ac:dyDescent="0.2">
      <c r="B9" s="69" t="s">
        <v>107</v>
      </c>
      <c r="C9" s="69" t="s">
        <v>108</v>
      </c>
      <c r="D9" s="69" t="s">
        <v>109</v>
      </c>
      <c r="E9" s="69" t="s">
        <v>110</v>
      </c>
      <c r="F9" s="70" t="s">
        <v>111</v>
      </c>
      <c r="G9" s="69" t="s">
        <v>112</v>
      </c>
      <c r="H9" s="71" t="s">
        <v>113</v>
      </c>
      <c r="I9" s="71" t="s">
        <v>114</v>
      </c>
      <c r="J9" s="71" t="s">
        <v>115</v>
      </c>
      <c r="K9" s="70" t="s">
        <v>116</v>
      </c>
      <c r="L9" s="72" t="s">
        <v>117</v>
      </c>
      <c r="M9" s="72" t="s">
        <v>118</v>
      </c>
      <c r="N9" s="72" t="s">
        <v>286</v>
      </c>
      <c r="O9" s="72" t="s">
        <v>287</v>
      </c>
      <c r="P9" s="72" t="s">
        <v>286</v>
      </c>
      <c r="Q9" s="72" t="s">
        <v>287</v>
      </c>
      <c r="R9" s="72" t="s">
        <v>286</v>
      </c>
      <c r="S9" s="72" t="s">
        <v>287</v>
      </c>
      <c r="T9" s="72" t="s">
        <v>286</v>
      </c>
      <c r="U9" s="72" t="s">
        <v>287</v>
      </c>
      <c r="V9" s="72" t="s">
        <v>286</v>
      </c>
      <c r="W9" s="72" t="s">
        <v>287</v>
      </c>
      <c r="X9" s="72" t="s">
        <v>286</v>
      </c>
      <c r="Y9" s="72" t="s">
        <v>287</v>
      </c>
      <c r="Z9" s="72" t="s">
        <v>286</v>
      </c>
      <c r="AA9" s="72" t="s">
        <v>287</v>
      </c>
      <c r="AB9" s="72" t="s">
        <v>286</v>
      </c>
      <c r="AC9" s="72" t="s">
        <v>287</v>
      </c>
      <c r="AD9" s="72" t="s">
        <v>286</v>
      </c>
      <c r="AE9" s="72" t="s">
        <v>287</v>
      </c>
      <c r="AF9" s="72" t="s">
        <v>286</v>
      </c>
      <c r="AG9" s="72" t="s">
        <v>287</v>
      </c>
      <c r="AH9" s="72" t="s">
        <v>286</v>
      </c>
      <c r="AI9" s="72" t="s">
        <v>287</v>
      </c>
      <c r="AJ9" s="72" t="s">
        <v>286</v>
      </c>
      <c r="AK9" s="72" t="s">
        <v>287</v>
      </c>
      <c r="AL9" s="161" t="s">
        <v>288</v>
      </c>
      <c r="AM9" s="328"/>
    </row>
    <row r="10" spans="2:40" s="153" customFormat="1" ht="98.25" customHeight="1" x14ac:dyDescent="0.2">
      <c r="B10" s="329">
        <v>1</v>
      </c>
      <c r="C10" s="330" t="s">
        <v>227</v>
      </c>
      <c r="D10" s="330" t="s">
        <v>262</v>
      </c>
      <c r="E10" s="331">
        <v>1</v>
      </c>
      <c r="F10" s="332">
        <v>0.1</v>
      </c>
      <c r="G10" s="333" t="s">
        <v>219</v>
      </c>
      <c r="H10" s="334">
        <v>44942</v>
      </c>
      <c r="I10" s="334">
        <v>45016</v>
      </c>
      <c r="J10" s="335">
        <f>(I10-H10)/7</f>
        <v>10.571428571428571</v>
      </c>
      <c r="K10" s="336" t="s">
        <v>289</v>
      </c>
      <c r="L10" s="337">
        <v>45016</v>
      </c>
      <c r="M10" s="338">
        <f>+O10+Q10+S10</f>
        <v>0.1</v>
      </c>
      <c r="N10" s="339">
        <v>0.02</v>
      </c>
      <c r="O10" s="340">
        <v>0.02</v>
      </c>
      <c r="P10" s="339">
        <v>0.04</v>
      </c>
      <c r="Q10" s="340">
        <v>0.04</v>
      </c>
      <c r="R10" s="339">
        <v>0.04</v>
      </c>
      <c r="S10" s="340">
        <v>0.04</v>
      </c>
      <c r="T10" s="339"/>
      <c r="U10" s="340"/>
      <c r="V10" s="339"/>
      <c r="W10" s="340"/>
      <c r="X10" s="339"/>
      <c r="Y10" s="340"/>
      <c r="Z10" s="339"/>
      <c r="AA10" s="340"/>
      <c r="AB10" s="339"/>
      <c r="AC10" s="340"/>
      <c r="AD10" s="339"/>
      <c r="AE10" s="340"/>
      <c r="AF10" s="339"/>
      <c r="AG10" s="340"/>
      <c r="AH10" s="339"/>
      <c r="AI10" s="340"/>
      <c r="AJ10" s="339"/>
      <c r="AK10" s="340"/>
      <c r="AL10" s="341">
        <f t="shared" ref="AL10:AL14" si="0">+AJ10+AH10+AF10+AD10+AB10+Z10+X10+V10+T10+R10+P10+N10</f>
        <v>0.1</v>
      </c>
      <c r="AM10" s="342"/>
      <c r="AN10" s="152"/>
    </row>
    <row r="11" spans="2:40" s="153" customFormat="1" ht="175.5" customHeight="1" x14ac:dyDescent="0.2">
      <c r="B11" s="329">
        <v>2</v>
      </c>
      <c r="C11" s="330" t="s">
        <v>228</v>
      </c>
      <c r="D11" s="330" t="s">
        <v>216</v>
      </c>
      <c r="E11" s="331">
        <v>2</v>
      </c>
      <c r="F11" s="332">
        <v>0.15</v>
      </c>
      <c r="G11" s="333" t="s">
        <v>222</v>
      </c>
      <c r="H11" s="334">
        <v>45000</v>
      </c>
      <c r="I11" s="334">
        <v>45169</v>
      </c>
      <c r="J11" s="335">
        <f t="shared" ref="J11:J15" si="1">(I11-H11)/7</f>
        <v>24.142857142857142</v>
      </c>
      <c r="K11" s="336" t="s">
        <v>291</v>
      </c>
      <c r="L11" s="337"/>
      <c r="M11" s="338">
        <f>+O11+Q11+S11+U11</f>
        <v>5.3999999999999999E-2</v>
      </c>
      <c r="N11" s="339"/>
      <c r="O11" s="340"/>
      <c r="P11" s="339"/>
      <c r="Q11" s="340"/>
      <c r="R11" s="339">
        <v>0.03</v>
      </c>
      <c r="S11" s="340">
        <v>0.03</v>
      </c>
      <c r="T11" s="339">
        <v>2.4E-2</v>
      </c>
      <c r="U11" s="340">
        <v>2.4E-2</v>
      </c>
      <c r="V11" s="339">
        <v>3.5999999999999997E-2</v>
      </c>
      <c r="W11" s="340"/>
      <c r="X11" s="339">
        <v>0</v>
      </c>
      <c r="Y11" s="340"/>
      <c r="Z11" s="339">
        <v>3.5999999999999997E-2</v>
      </c>
      <c r="AA11" s="340"/>
      <c r="AB11" s="339">
        <v>2.4E-2</v>
      </c>
      <c r="AC11" s="340"/>
      <c r="AD11" s="339"/>
      <c r="AE11" s="340"/>
      <c r="AF11" s="339"/>
      <c r="AG11" s="340"/>
      <c r="AH11" s="339"/>
      <c r="AI11" s="340"/>
      <c r="AJ11" s="339"/>
      <c r="AK11" s="340"/>
      <c r="AL11" s="341">
        <f t="shared" si="0"/>
        <v>0.15</v>
      </c>
      <c r="AM11" s="342"/>
      <c r="AN11" s="152"/>
    </row>
    <row r="12" spans="2:40" s="153" customFormat="1" ht="60" customHeight="1" x14ac:dyDescent="0.2">
      <c r="B12" s="329">
        <v>3</v>
      </c>
      <c r="C12" s="330" t="s">
        <v>223</v>
      </c>
      <c r="D12" s="330" t="s">
        <v>215</v>
      </c>
      <c r="E12" s="331">
        <v>1</v>
      </c>
      <c r="F12" s="332">
        <v>0.25</v>
      </c>
      <c r="G12" s="333" t="s">
        <v>221</v>
      </c>
      <c r="H12" s="334">
        <v>45061</v>
      </c>
      <c r="I12" s="334">
        <v>45245</v>
      </c>
      <c r="J12" s="335">
        <f t="shared" si="1"/>
        <v>26.285714285714285</v>
      </c>
      <c r="K12" s="336" t="s">
        <v>292</v>
      </c>
      <c r="L12" s="337"/>
      <c r="M12" s="343"/>
      <c r="N12" s="339"/>
      <c r="O12" s="340"/>
      <c r="P12" s="339"/>
      <c r="Q12" s="340"/>
      <c r="R12" s="339"/>
      <c r="S12" s="340"/>
      <c r="T12" s="339"/>
      <c r="U12" s="340"/>
      <c r="V12" s="339">
        <v>0.02</v>
      </c>
      <c r="W12" s="340"/>
      <c r="X12" s="339">
        <v>0.04</v>
      </c>
      <c r="Y12" s="340"/>
      <c r="Z12" s="339">
        <v>0.04</v>
      </c>
      <c r="AA12" s="340"/>
      <c r="AB12" s="339">
        <v>0.04</v>
      </c>
      <c r="AC12" s="340"/>
      <c r="AD12" s="339">
        <v>0.04</v>
      </c>
      <c r="AE12" s="340"/>
      <c r="AF12" s="339">
        <v>0.04</v>
      </c>
      <c r="AG12" s="340"/>
      <c r="AH12" s="339">
        <v>0.03</v>
      </c>
      <c r="AI12" s="340"/>
      <c r="AJ12" s="339"/>
      <c r="AK12" s="340"/>
      <c r="AL12" s="341">
        <f t="shared" si="0"/>
        <v>0.25000000000000006</v>
      </c>
      <c r="AM12" s="342"/>
      <c r="AN12" s="152"/>
    </row>
    <row r="13" spans="2:40" s="153" customFormat="1" ht="72" customHeight="1" x14ac:dyDescent="0.2">
      <c r="B13" s="329">
        <v>4</v>
      </c>
      <c r="C13" s="330" t="s">
        <v>224</v>
      </c>
      <c r="D13" s="330" t="s">
        <v>218</v>
      </c>
      <c r="E13" s="331">
        <v>1</v>
      </c>
      <c r="F13" s="332">
        <v>0.2</v>
      </c>
      <c r="G13" s="333" t="s">
        <v>254</v>
      </c>
      <c r="H13" s="334">
        <v>45111</v>
      </c>
      <c r="I13" s="334">
        <v>45282</v>
      </c>
      <c r="J13" s="335">
        <f t="shared" si="1"/>
        <v>24.428571428571427</v>
      </c>
      <c r="K13" s="344" t="s">
        <v>290</v>
      </c>
      <c r="L13" s="337"/>
      <c r="M13" s="345"/>
      <c r="N13" s="339"/>
      <c r="O13" s="340"/>
      <c r="P13" s="339"/>
      <c r="Q13" s="340"/>
      <c r="R13" s="339"/>
      <c r="S13" s="340"/>
      <c r="T13" s="339"/>
      <c r="U13" s="340"/>
      <c r="V13" s="339"/>
      <c r="W13" s="340"/>
      <c r="X13" s="339"/>
      <c r="Y13" s="340"/>
      <c r="Z13" s="339">
        <v>0.03</v>
      </c>
      <c r="AA13" s="340"/>
      <c r="AB13" s="339">
        <v>0.03</v>
      </c>
      <c r="AC13" s="340"/>
      <c r="AD13" s="339">
        <v>0.03</v>
      </c>
      <c r="AE13" s="340"/>
      <c r="AF13" s="339">
        <v>0.04</v>
      </c>
      <c r="AG13" s="340"/>
      <c r="AH13" s="339">
        <v>0.04</v>
      </c>
      <c r="AI13" s="340"/>
      <c r="AJ13" s="339">
        <v>0.03</v>
      </c>
      <c r="AK13" s="340"/>
      <c r="AL13" s="341">
        <f t="shared" si="0"/>
        <v>0.2</v>
      </c>
      <c r="AM13" s="342"/>
      <c r="AN13" s="152"/>
    </row>
    <row r="14" spans="2:40" s="153" customFormat="1" ht="123.75" customHeight="1" x14ac:dyDescent="0.2">
      <c r="B14" s="329">
        <v>5</v>
      </c>
      <c r="C14" s="330" t="s">
        <v>226</v>
      </c>
      <c r="D14" s="330" t="s">
        <v>225</v>
      </c>
      <c r="E14" s="331">
        <v>1</v>
      </c>
      <c r="F14" s="332">
        <v>0.1</v>
      </c>
      <c r="G14" s="333" t="s">
        <v>220</v>
      </c>
      <c r="H14" s="334">
        <v>45019</v>
      </c>
      <c r="I14" s="334">
        <v>45275</v>
      </c>
      <c r="J14" s="335">
        <f t="shared" si="1"/>
        <v>36.571428571428569</v>
      </c>
      <c r="K14" s="336" t="s">
        <v>293</v>
      </c>
      <c r="L14" s="337"/>
      <c r="M14" s="338">
        <f>U14+W14+Y14+AA14+AC14+AE14+AG14+AI14+AK14</f>
        <v>0.01</v>
      </c>
      <c r="N14" s="339"/>
      <c r="O14" s="340"/>
      <c r="P14" s="339"/>
      <c r="Q14" s="340"/>
      <c r="R14" s="339"/>
      <c r="S14" s="340"/>
      <c r="T14" s="339">
        <v>0.01</v>
      </c>
      <c r="U14" s="340">
        <v>0.01</v>
      </c>
      <c r="V14" s="339">
        <v>0.01</v>
      </c>
      <c r="W14" s="340"/>
      <c r="X14" s="339">
        <v>0</v>
      </c>
      <c r="Y14" s="340"/>
      <c r="Z14" s="339">
        <v>0.01</v>
      </c>
      <c r="AA14" s="340"/>
      <c r="AB14" s="339">
        <v>0.01</v>
      </c>
      <c r="AC14" s="340"/>
      <c r="AD14" s="339">
        <v>0.01</v>
      </c>
      <c r="AE14" s="340"/>
      <c r="AF14" s="339">
        <v>0.02</v>
      </c>
      <c r="AG14" s="340"/>
      <c r="AH14" s="339">
        <v>0.02</v>
      </c>
      <c r="AI14" s="340"/>
      <c r="AJ14" s="339">
        <v>0.01</v>
      </c>
      <c r="AK14" s="340"/>
      <c r="AL14" s="341">
        <f t="shared" si="0"/>
        <v>9.9999999999999992E-2</v>
      </c>
      <c r="AM14" s="342"/>
      <c r="AN14" s="152"/>
    </row>
    <row r="15" spans="2:40" s="153" customFormat="1" ht="60" customHeight="1" x14ac:dyDescent="0.2">
      <c r="B15" s="329">
        <v>6</v>
      </c>
      <c r="C15" s="330" t="s">
        <v>272</v>
      </c>
      <c r="D15" s="330" t="s">
        <v>217</v>
      </c>
      <c r="E15" s="331">
        <v>1</v>
      </c>
      <c r="F15" s="332">
        <v>0.2</v>
      </c>
      <c r="G15" s="333" t="s">
        <v>258</v>
      </c>
      <c r="H15" s="334">
        <v>45117</v>
      </c>
      <c r="I15" s="334">
        <v>45282</v>
      </c>
      <c r="J15" s="335">
        <f t="shared" si="1"/>
        <v>23.571428571428573</v>
      </c>
      <c r="K15" s="344" t="s">
        <v>290</v>
      </c>
      <c r="L15" s="337"/>
      <c r="M15" s="346"/>
      <c r="N15" s="339"/>
      <c r="O15" s="340"/>
      <c r="P15" s="339"/>
      <c r="Q15" s="340"/>
      <c r="R15" s="339"/>
      <c r="S15" s="340"/>
      <c r="T15" s="339"/>
      <c r="U15" s="340"/>
      <c r="V15" s="339"/>
      <c r="W15" s="340"/>
      <c r="X15" s="339"/>
      <c r="Y15" s="340"/>
      <c r="Z15" s="339">
        <v>0.02</v>
      </c>
      <c r="AA15" s="340"/>
      <c r="AB15" s="339">
        <v>0.02</v>
      </c>
      <c r="AC15" s="340"/>
      <c r="AD15" s="339">
        <v>0.04</v>
      </c>
      <c r="AE15" s="340"/>
      <c r="AF15" s="339">
        <v>0.04</v>
      </c>
      <c r="AG15" s="340"/>
      <c r="AH15" s="339">
        <v>0.04</v>
      </c>
      <c r="AI15" s="340"/>
      <c r="AJ15" s="339">
        <v>0.04</v>
      </c>
      <c r="AK15" s="340"/>
      <c r="AL15" s="341">
        <f>+AJ15+AH15+AF15+AD15+AB15+Z15+X15+V15+T15+R15+P15+N15</f>
        <v>0.19999999999999998</v>
      </c>
      <c r="AM15" s="342"/>
      <c r="AN15" s="152"/>
    </row>
    <row r="16" spans="2:40" s="74" customFormat="1" ht="28.5" customHeight="1" x14ac:dyDescent="0.2">
      <c r="B16" s="347"/>
      <c r="C16" s="348"/>
      <c r="D16" s="349"/>
      <c r="E16" s="348"/>
      <c r="F16" s="350">
        <f>SUM(F10:F15)</f>
        <v>1</v>
      </c>
      <c r="G16" s="348"/>
      <c r="H16" s="348"/>
      <c r="I16" s="348"/>
      <c r="J16" s="351"/>
      <c r="K16" s="352"/>
      <c r="L16" s="348"/>
      <c r="M16" s="353">
        <f>SUM(M10:M15)</f>
        <v>0.16400000000000001</v>
      </c>
      <c r="N16" s="354">
        <f t="shared" ref="N16:AL16" si="2">SUM(N10:N15)</f>
        <v>0.02</v>
      </c>
      <c r="O16" s="354">
        <f t="shared" si="2"/>
        <v>0.02</v>
      </c>
      <c r="P16" s="354">
        <f t="shared" si="2"/>
        <v>0.04</v>
      </c>
      <c r="Q16" s="354">
        <f t="shared" si="2"/>
        <v>0.04</v>
      </c>
      <c r="R16" s="354">
        <f t="shared" si="2"/>
        <v>7.0000000000000007E-2</v>
      </c>
      <c r="S16" s="354">
        <f t="shared" si="2"/>
        <v>7.0000000000000007E-2</v>
      </c>
      <c r="T16" s="354">
        <f t="shared" si="2"/>
        <v>3.4000000000000002E-2</v>
      </c>
      <c r="U16" s="354">
        <f t="shared" si="2"/>
        <v>3.4000000000000002E-2</v>
      </c>
      <c r="V16" s="354">
        <f t="shared" si="2"/>
        <v>6.5999999999999989E-2</v>
      </c>
      <c r="W16" s="354">
        <f t="shared" si="2"/>
        <v>0</v>
      </c>
      <c r="X16" s="354">
        <f t="shared" si="2"/>
        <v>0.04</v>
      </c>
      <c r="Y16" s="354">
        <f t="shared" si="2"/>
        <v>0</v>
      </c>
      <c r="Z16" s="354">
        <f t="shared" si="2"/>
        <v>0.13599999999999998</v>
      </c>
      <c r="AA16" s="354">
        <f t="shared" si="2"/>
        <v>0</v>
      </c>
      <c r="AB16" s="354">
        <f t="shared" si="2"/>
        <v>0.124</v>
      </c>
      <c r="AC16" s="354">
        <f t="shared" si="2"/>
        <v>0</v>
      </c>
      <c r="AD16" s="354">
        <f t="shared" si="2"/>
        <v>0.12</v>
      </c>
      <c r="AE16" s="354">
        <f t="shared" si="2"/>
        <v>0</v>
      </c>
      <c r="AF16" s="354">
        <f t="shared" si="2"/>
        <v>0.14000000000000001</v>
      </c>
      <c r="AG16" s="354">
        <f t="shared" si="2"/>
        <v>0</v>
      </c>
      <c r="AH16" s="354">
        <f t="shared" si="2"/>
        <v>0.13</v>
      </c>
      <c r="AI16" s="354">
        <f t="shared" si="2"/>
        <v>0</v>
      </c>
      <c r="AJ16" s="354">
        <f t="shared" si="2"/>
        <v>0.08</v>
      </c>
      <c r="AK16" s="354">
        <f t="shared" si="2"/>
        <v>0</v>
      </c>
      <c r="AL16" s="354">
        <f t="shared" si="2"/>
        <v>0.99999999999999989</v>
      </c>
      <c r="AM16" s="355"/>
      <c r="AN16" s="73"/>
    </row>
    <row r="17" spans="3:40" s="74" customFormat="1" ht="21.75" customHeight="1" x14ac:dyDescent="0.2">
      <c r="C17" s="75"/>
      <c r="D17" s="76"/>
      <c r="E17" s="75"/>
      <c r="F17" s="75"/>
      <c r="G17" s="75"/>
      <c r="H17" s="75"/>
      <c r="I17" s="75"/>
      <c r="J17" s="77"/>
      <c r="K17" s="81"/>
      <c r="L17" s="75"/>
      <c r="M17" s="85"/>
      <c r="N17" s="166"/>
      <c r="O17" s="166"/>
      <c r="P17" s="166"/>
      <c r="Q17" s="166"/>
      <c r="R17" s="166"/>
      <c r="S17" s="166"/>
      <c r="T17" s="166"/>
      <c r="U17" s="162"/>
      <c r="V17" s="162"/>
      <c r="W17" s="162"/>
      <c r="X17" s="162"/>
      <c r="Y17" s="162"/>
      <c r="Z17" s="162"/>
      <c r="AA17" s="162"/>
      <c r="AB17" s="162"/>
      <c r="AC17" s="162"/>
      <c r="AD17" s="162"/>
      <c r="AE17" s="162"/>
      <c r="AF17" s="162"/>
      <c r="AG17" s="162"/>
      <c r="AH17" s="162"/>
      <c r="AI17" s="162"/>
      <c r="AJ17" s="162"/>
      <c r="AK17" s="162"/>
      <c r="AL17" s="85"/>
      <c r="AM17" s="86"/>
      <c r="AN17" s="73"/>
    </row>
    <row r="18" spans="3:40" s="78" customFormat="1" ht="27" customHeight="1" x14ac:dyDescent="0.2">
      <c r="C18" s="75"/>
      <c r="D18" s="76"/>
      <c r="E18" s="75"/>
      <c r="F18" s="75"/>
      <c r="G18" s="75"/>
      <c r="H18" s="75"/>
      <c r="I18" s="75"/>
      <c r="J18" s="75"/>
      <c r="L18" s="75"/>
      <c r="M18" s="87"/>
      <c r="N18" s="166"/>
      <c r="O18" s="166"/>
      <c r="P18" s="166"/>
      <c r="Q18" s="166"/>
      <c r="R18" s="166"/>
      <c r="S18" s="166"/>
      <c r="T18" s="166"/>
      <c r="U18" s="162"/>
      <c r="V18" s="162"/>
      <c r="W18" s="162"/>
      <c r="X18" s="162"/>
      <c r="Y18" s="162"/>
      <c r="Z18" s="162"/>
      <c r="AA18" s="162"/>
      <c r="AB18" s="162"/>
      <c r="AC18" s="162"/>
      <c r="AD18" s="162"/>
      <c r="AE18" s="162"/>
      <c r="AF18" s="162"/>
      <c r="AG18" s="162"/>
      <c r="AH18" s="162"/>
      <c r="AI18" s="162"/>
      <c r="AJ18" s="162"/>
      <c r="AK18" s="162"/>
      <c r="AL18" s="87"/>
      <c r="AM18" s="88"/>
      <c r="AN18" s="79"/>
    </row>
    <row r="21" spans="3:40" x14ac:dyDescent="0.2">
      <c r="M21" s="84"/>
      <c r="AL21" s="84"/>
    </row>
    <row r="22" spans="3:40" x14ac:dyDescent="0.2">
      <c r="M22" s="82"/>
      <c r="AL22" s="82"/>
    </row>
    <row r="27" spans="3:40" x14ac:dyDescent="0.2">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row>
    <row r="29" spans="3:40" x14ac:dyDescent="0.2">
      <c r="M29" s="83"/>
      <c r="AL29" s="83"/>
    </row>
    <row r="30" spans="3:40" x14ac:dyDescent="0.2">
      <c r="AM30" s="61"/>
    </row>
  </sheetData>
  <mergeCells count="22">
    <mergeCell ref="AH8:AI8"/>
    <mergeCell ref="AJ8:AK8"/>
    <mergeCell ref="X8:Y8"/>
    <mergeCell ref="Z8:AA8"/>
    <mergeCell ref="AB8:AC8"/>
    <mergeCell ref="AD8:AE8"/>
    <mergeCell ref="AF8:AG8"/>
    <mergeCell ref="N8:O8"/>
    <mergeCell ref="P8:Q8"/>
    <mergeCell ref="R8:S8"/>
    <mergeCell ref="T8:U8"/>
    <mergeCell ref="V8:W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6:J65378 L16:L65378 K16:K17 K19:K65378">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7"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zoomScale="90" zoomScaleNormal="90" workbookViewId="0">
      <selection activeCell="G14" sqref="G14:J14"/>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8.5703125" style="1" customWidth="1"/>
    <col min="14" max="14" width="10.570312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13"/>
      <c r="C2" s="314"/>
      <c r="D2" s="310" t="s">
        <v>0</v>
      </c>
      <c r="E2" s="280"/>
      <c r="F2" s="280"/>
      <c r="G2" s="280"/>
      <c r="H2" s="280"/>
      <c r="I2" s="280"/>
      <c r="J2" s="280"/>
      <c r="K2" s="54"/>
      <c r="L2" s="54"/>
      <c r="M2" s="319" t="str">
        <f>Proyecto!K2</f>
        <v>Código: GC-F-015</v>
      </c>
      <c r="N2" s="273"/>
      <c r="O2" s="273"/>
      <c r="P2" s="274"/>
      <c r="Q2" s="90"/>
      <c r="R2" s="9"/>
      <c r="S2" s="9"/>
      <c r="T2" s="9" t="s">
        <v>119</v>
      </c>
      <c r="U2" s="12"/>
      <c r="V2" s="90"/>
      <c r="W2" s="90"/>
      <c r="X2" s="90"/>
      <c r="Y2" s="90"/>
      <c r="Z2" s="90"/>
      <c r="AA2" s="90"/>
      <c r="AB2" s="90"/>
      <c r="AC2" s="90"/>
      <c r="AD2" s="90"/>
      <c r="AE2" s="13"/>
    </row>
    <row r="3" spans="2:31" s="10" customFormat="1" ht="23.25" customHeight="1" x14ac:dyDescent="0.2">
      <c r="B3" s="315"/>
      <c r="C3" s="316"/>
      <c r="D3" s="311" t="s">
        <v>2</v>
      </c>
      <c r="E3" s="283"/>
      <c r="F3" s="283"/>
      <c r="G3" s="283"/>
      <c r="H3" s="283"/>
      <c r="I3" s="283"/>
      <c r="J3" s="283"/>
      <c r="K3" s="53"/>
      <c r="L3" s="53"/>
      <c r="M3" s="320" t="str">
        <f>Proyecto!K3</f>
        <v>Fecha: 17 de septiembre de 2014</v>
      </c>
      <c r="N3" s="275"/>
      <c r="O3" s="275"/>
      <c r="P3" s="276"/>
      <c r="Q3" s="90"/>
      <c r="R3" s="9"/>
      <c r="S3" s="9"/>
      <c r="T3" s="9" t="s">
        <v>120</v>
      </c>
      <c r="U3" s="12"/>
      <c r="V3" s="90"/>
      <c r="W3" s="90"/>
      <c r="X3" s="90"/>
      <c r="Y3" s="90"/>
      <c r="Z3" s="90"/>
      <c r="AA3" s="90"/>
      <c r="AB3" s="90"/>
      <c r="AC3" s="90"/>
      <c r="AD3" s="90"/>
      <c r="AE3" s="13"/>
    </row>
    <row r="4" spans="2:31" s="10" customFormat="1" ht="24" customHeight="1" x14ac:dyDescent="0.2">
      <c r="B4" s="315"/>
      <c r="C4" s="316"/>
      <c r="D4" s="311" t="s">
        <v>4</v>
      </c>
      <c r="E4" s="283"/>
      <c r="F4" s="283"/>
      <c r="G4" s="283"/>
      <c r="H4" s="283"/>
      <c r="I4" s="283"/>
      <c r="J4" s="283"/>
      <c r="K4" s="53"/>
      <c r="L4" s="53"/>
      <c r="M4" s="320" t="str">
        <f>Proyecto!K4</f>
        <v>Versión 001</v>
      </c>
      <c r="N4" s="275"/>
      <c r="O4" s="275"/>
      <c r="P4" s="276"/>
      <c r="Q4" s="90"/>
      <c r="R4" s="9"/>
      <c r="S4" s="90"/>
      <c r="T4" s="9" t="s">
        <v>121</v>
      </c>
      <c r="U4" s="12"/>
      <c r="V4" s="90"/>
      <c r="W4" s="90"/>
      <c r="X4" s="90"/>
      <c r="Y4" s="90"/>
      <c r="Z4" s="90"/>
      <c r="AA4" s="90"/>
      <c r="AB4" s="90"/>
      <c r="AC4" s="90"/>
      <c r="AD4" s="90"/>
      <c r="AE4" s="13"/>
    </row>
    <row r="5" spans="2:31" s="10" customFormat="1" ht="22.5" customHeight="1" thickBot="1" x14ac:dyDescent="0.25">
      <c r="B5" s="317"/>
      <c r="C5" s="318"/>
      <c r="D5" s="312" t="s">
        <v>6</v>
      </c>
      <c r="E5" s="286"/>
      <c r="F5" s="286"/>
      <c r="G5" s="286"/>
      <c r="H5" s="286"/>
      <c r="I5" s="286"/>
      <c r="J5" s="286"/>
      <c r="K5" s="55"/>
      <c r="L5" s="55"/>
      <c r="M5" s="321" t="s">
        <v>122</v>
      </c>
      <c r="N5" s="277"/>
      <c r="O5" s="277"/>
      <c r="P5" s="278"/>
      <c r="Q5" s="90"/>
      <c r="R5" s="9"/>
      <c r="S5" s="90"/>
      <c r="T5" s="9" t="s">
        <v>123</v>
      </c>
      <c r="U5" s="9"/>
      <c r="V5" s="90"/>
      <c r="W5" s="90"/>
      <c r="X5" s="90"/>
      <c r="Y5" s="90"/>
      <c r="Z5" s="90"/>
      <c r="AA5" s="90"/>
      <c r="AB5" s="90"/>
      <c r="AC5" s="90"/>
      <c r="AD5" s="90"/>
      <c r="AE5" s="13"/>
    </row>
    <row r="6" spans="2:31" ht="5.25" customHeight="1" x14ac:dyDescent="0.2">
      <c r="B6" s="24"/>
      <c r="C6" s="24"/>
      <c r="D6" s="24"/>
      <c r="E6" s="24"/>
      <c r="F6" s="24"/>
      <c r="G6" s="24"/>
      <c r="H6" s="24"/>
      <c r="I6" s="24"/>
      <c r="J6" s="24"/>
      <c r="K6" s="24"/>
      <c r="L6" s="24"/>
      <c r="M6" s="24"/>
      <c r="N6" s="24"/>
      <c r="O6" s="24"/>
      <c r="P6" s="24"/>
      <c r="T6" s="5"/>
    </row>
    <row r="7" spans="2:31" ht="29.25" customHeight="1" x14ac:dyDescent="0.2">
      <c r="B7" s="167" t="s">
        <v>8</v>
      </c>
      <c r="C7" s="167"/>
      <c r="D7" s="322" t="str">
        <f>Proyecto!$E$7</f>
        <v>Atención proactiva al usuario con servicios y procesos inteligentes</v>
      </c>
      <c r="E7" s="322"/>
      <c r="F7" s="322"/>
      <c r="G7" s="322"/>
      <c r="H7" s="322"/>
      <c r="I7" s="322"/>
      <c r="J7" s="322"/>
      <c r="K7" s="322"/>
      <c r="L7" s="322"/>
      <c r="M7" s="322"/>
      <c r="N7" s="322"/>
      <c r="O7" s="322"/>
      <c r="P7" s="322"/>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14" t="s">
        <v>124</v>
      </c>
      <c r="C10" s="214"/>
      <c r="D10" s="214"/>
      <c r="E10" s="214"/>
      <c r="F10" s="214"/>
      <c r="G10" s="214"/>
      <c r="H10" s="214"/>
      <c r="I10" s="214"/>
      <c r="J10" s="214"/>
      <c r="K10" s="214"/>
      <c r="L10" s="214"/>
      <c r="M10" s="214"/>
      <c r="N10" s="214"/>
      <c r="O10" s="214"/>
      <c r="P10" s="214"/>
    </row>
    <row r="11" spans="2:31" ht="36" customHeight="1" x14ac:dyDescent="0.2">
      <c r="B11" s="211" t="s">
        <v>125</v>
      </c>
      <c r="C11" s="211"/>
      <c r="D11" s="211"/>
      <c r="E11" s="211"/>
      <c r="F11" s="91" t="s">
        <v>126</v>
      </c>
      <c r="G11" s="211" t="s">
        <v>127</v>
      </c>
      <c r="H11" s="211"/>
      <c r="I11" s="211"/>
      <c r="J11" s="211"/>
      <c r="K11" s="60"/>
      <c r="L11" s="60"/>
      <c r="M11" s="211" t="s">
        <v>128</v>
      </c>
      <c r="N11" s="211"/>
      <c r="O11" s="211"/>
      <c r="P11" s="211"/>
    </row>
    <row r="12" spans="2:31" s="108" customFormat="1" ht="68.25" customHeight="1" x14ac:dyDescent="0.25">
      <c r="B12" s="323" t="s">
        <v>251</v>
      </c>
      <c r="C12" s="323"/>
      <c r="D12" s="323"/>
      <c r="E12" s="323"/>
      <c r="F12" s="115" t="s">
        <v>120</v>
      </c>
      <c r="G12" s="324" t="s">
        <v>252</v>
      </c>
      <c r="H12" s="325"/>
      <c r="I12" s="325"/>
      <c r="J12" s="326"/>
      <c r="K12" s="122"/>
      <c r="L12" s="122"/>
      <c r="M12" s="240" t="s">
        <v>256</v>
      </c>
      <c r="N12" s="327"/>
      <c r="O12" s="327"/>
      <c r="P12" s="241"/>
      <c r="R12" s="147"/>
      <c r="U12" s="147"/>
      <c r="AE12" s="142"/>
    </row>
    <row r="13" spans="2:31" s="108" customFormat="1" ht="99" customHeight="1" x14ac:dyDescent="0.25">
      <c r="B13" s="323" t="s">
        <v>229</v>
      </c>
      <c r="C13" s="323"/>
      <c r="D13" s="323"/>
      <c r="E13" s="323"/>
      <c r="F13" s="115" t="s">
        <v>121</v>
      </c>
      <c r="G13" s="324" t="s">
        <v>250</v>
      </c>
      <c r="H13" s="325"/>
      <c r="I13" s="325"/>
      <c r="J13" s="326"/>
      <c r="K13" s="122"/>
      <c r="L13" s="122"/>
      <c r="M13" s="240" t="s">
        <v>210</v>
      </c>
      <c r="N13" s="327"/>
      <c r="O13" s="327"/>
      <c r="P13" s="241"/>
      <c r="R13" s="147"/>
      <c r="U13" s="147"/>
      <c r="AE13" s="142"/>
    </row>
    <row r="14" spans="2:31" s="108" customFormat="1" ht="89.25" customHeight="1" x14ac:dyDescent="0.25">
      <c r="B14" s="323" t="s">
        <v>263</v>
      </c>
      <c r="C14" s="323"/>
      <c r="D14" s="323"/>
      <c r="E14" s="323"/>
      <c r="F14" s="115" t="s">
        <v>121</v>
      </c>
      <c r="G14" s="324" t="s">
        <v>264</v>
      </c>
      <c r="H14" s="325"/>
      <c r="I14" s="325"/>
      <c r="J14" s="326"/>
      <c r="K14" s="122"/>
      <c r="L14" s="122"/>
      <c r="M14" s="240" t="s">
        <v>230</v>
      </c>
      <c r="N14" s="327"/>
      <c r="O14" s="327"/>
      <c r="P14" s="241"/>
      <c r="R14" s="147"/>
      <c r="U14" s="147"/>
      <c r="AE14" s="142"/>
    </row>
    <row r="16" spans="2:31" ht="21.95" customHeight="1" x14ac:dyDescent="0.2">
      <c r="B16" s="214" t="s">
        <v>129</v>
      </c>
      <c r="C16" s="214"/>
      <c r="D16" s="214"/>
      <c r="E16" s="214"/>
      <c r="F16" s="214"/>
      <c r="G16" s="214"/>
      <c r="H16" s="214"/>
      <c r="I16" s="214"/>
      <c r="J16" s="214"/>
      <c r="K16" s="214"/>
      <c r="L16" s="214"/>
      <c r="M16" s="214"/>
      <c r="N16" s="214"/>
      <c r="O16" s="214"/>
      <c r="P16" s="214"/>
    </row>
  </sheetData>
  <mergeCells count="25">
    <mergeCell ref="B14:E14"/>
    <mergeCell ref="G14:J14"/>
    <mergeCell ref="M14:P14"/>
    <mergeCell ref="B16:P16"/>
    <mergeCell ref="B11:E11"/>
    <mergeCell ref="G11:J11"/>
    <mergeCell ref="M11:P11"/>
    <mergeCell ref="B13:E13"/>
    <mergeCell ref="G13:J13"/>
    <mergeCell ref="M13:P13"/>
    <mergeCell ref="B12:E12"/>
    <mergeCell ref="G12:J12"/>
    <mergeCell ref="M12:P12"/>
    <mergeCell ref="D2:J2"/>
    <mergeCell ref="D3:J3"/>
    <mergeCell ref="D4:J4"/>
    <mergeCell ref="D5:J5"/>
    <mergeCell ref="B10:P10"/>
    <mergeCell ref="B2:C5"/>
    <mergeCell ref="M2:P2"/>
    <mergeCell ref="M3:P3"/>
    <mergeCell ref="M4:P4"/>
    <mergeCell ref="M5:P5"/>
    <mergeCell ref="B7:C7"/>
    <mergeCell ref="D7:P7"/>
  </mergeCells>
  <conditionalFormatting sqref="F14">
    <cfRule type="containsText" dxfId="11" priority="17" operator="containsText" text="Extremo">
      <formula>NOT(ISERROR(SEARCH("Extremo",F14)))</formula>
    </cfRule>
    <cfRule type="containsText" dxfId="10" priority="18" operator="containsText" text="Alto">
      <formula>NOT(ISERROR(SEARCH("Alto",F14)))</formula>
    </cfRule>
    <cfRule type="containsText" dxfId="9" priority="19" operator="containsText" text="Medio">
      <formula>NOT(ISERROR(SEARCH("Medio",F14)))</formula>
    </cfRule>
    <cfRule type="containsText" dxfId="8" priority="20" operator="containsText" text="Bajo">
      <formula>NOT(ISERROR(SEARCH("Bajo",F14)))</formula>
    </cfRule>
  </conditionalFormatting>
  <conditionalFormatting sqref="F13">
    <cfRule type="containsText" dxfId="7" priority="13" operator="containsText" text="Extremo">
      <formula>NOT(ISERROR(SEARCH("Extremo",F13)))</formula>
    </cfRule>
    <cfRule type="containsText" dxfId="6" priority="14" operator="containsText" text="Alto">
      <formula>NOT(ISERROR(SEARCH("Alto",F13)))</formula>
    </cfRule>
    <cfRule type="containsText" dxfId="5" priority="15" operator="containsText" text="Medio">
      <formula>NOT(ISERROR(SEARCH("Medio",F13)))</formula>
    </cfRule>
    <cfRule type="containsText" dxfId="4" priority="16" operator="containsText" text="Bajo">
      <formula>NOT(ISERROR(SEARCH("Bajo",F13)))</formula>
    </cfRule>
  </conditionalFormatting>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7:P65503 O9:P9 O15:P15 G15:M15 G17:M65503 G9:M9 Q9:U65503 W9:AC65503">
      <formula1>1</formula1>
      <formula2>5</formula2>
    </dataValidation>
    <dataValidation type="list" allowBlank="1" showInputMessage="1" showErrorMessage="1" sqref="F12:F14">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130</v>
      </c>
      <c r="C4" s="20" t="s">
        <v>131</v>
      </c>
      <c r="E4" s="20" t="s">
        <v>132</v>
      </c>
      <c r="G4" s="20" t="s">
        <v>133</v>
      </c>
      <c r="I4" s="20" t="s">
        <v>134</v>
      </c>
      <c r="K4" s="20" t="s">
        <v>135</v>
      </c>
      <c r="M4" s="20"/>
      <c r="O4" s="20" t="s">
        <v>136</v>
      </c>
      <c r="Q4" s="20" t="s">
        <v>34</v>
      </c>
    </row>
    <row r="5" spans="1:17" x14ac:dyDescent="0.2">
      <c r="A5" t="s">
        <v>26</v>
      </c>
      <c r="C5" s="19" t="s">
        <v>37</v>
      </c>
      <c r="E5" s="19" t="s">
        <v>40</v>
      </c>
      <c r="G5" s="19" t="s">
        <v>59</v>
      </c>
      <c r="I5" s="19" t="s">
        <v>60</v>
      </c>
      <c r="K5" s="19" t="s">
        <v>77</v>
      </c>
      <c r="M5" t="s">
        <v>137</v>
      </c>
      <c r="O5" s="19" t="s">
        <v>138</v>
      </c>
      <c r="Q5" t="s">
        <v>139</v>
      </c>
    </row>
    <row r="6" spans="1:17" x14ac:dyDescent="0.2">
      <c r="A6" t="s">
        <v>27</v>
      </c>
      <c r="C6" s="19" t="s">
        <v>140</v>
      </c>
      <c r="E6" s="19" t="s">
        <v>141</v>
      </c>
      <c r="G6" s="19" t="s">
        <v>61</v>
      </c>
      <c r="I6" s="19" t="s">
        <v>78</v>
      </c>
      <c r="K6" s="19" t="s">
        <v>79</v>
      </c>
      <c r="M6" t="s">
        <v>46</v>
      </c>
      <c r="O6" s="19" t="s">
        <v>142</v>
      </c>
      <c r="Q6" t="s">
        <v>143</v>
      </c>
    </row>
    <row r="7" spans="1:17" x14ac:dyDescent="0.2">
      <c r="C7" s="19" t="s">
        <v>144</v>
      </c>
      <c r="G7" s="19" t="s">
        <v>145</v>
      </c>
      <c r="K7" s="21" t="s">
        <v>146</v>
      </c>
      <c r="O7" s="21" t="s">
        <v>147</v>
      </c>
      <c r="Q7" t="s">
        <v>148</v>
      </c>
    </row>
    <row r="8" spans="1:17" x14ac:dyDescent="0.2">
      <c r="O8" s="21" t="s">
        <v>88</v>
      </c>
      <c r="Q8" t="s">
        <v>39</v>
      </c>
    </row>
    <row r="9" spans="1:17" x14ac:dyDescent="0.2">
      <c r="O9" s="21" t="s">
        <v>149</v>
      </c>
      <c r="Q9" t="s">
        <v>150</v>
      </c>
    </row>
    <row r="10" spans="1:17" x14ac:dyDescent="0.2">
      <c r="O10" s="21" t="s">
        <v>151</v>
      </c>
      <c r="Q10" t="s">
        <v>152</v>
      </c>
    </row>
    <row r="11" spans="1:17" x14ac:dyDescent="0.2">
      <c r="O11" s="21" t="s">
        <v>153</v>
      </c>
      <c r="Q11" t="s">
        <v>154</v>
      </c>
    </row>
    <row r="12" spans="1:17" x14ac:dyDescent="0.2">
      <c r="Q12" t="s">
        <v>155</v>
      </c>
    </row>
    <row r="14" spans="1:17" x14ac:dyDescent="0.2">
      <c r="Q14" s="20" t="s">
        <v>156</v>
      </c>
    </row>
    <row r="15" spans="1:17" x14ac:dyDescent="0.2">
      <c r="Q15" t="s">
        <v>139</v>
      </c>
    </row>
    <row r="16" spans="1:17" x14ac:dyDescent="0.2">
      <c r="Q16" t="s">
        <v>143</v>
      </c>
    </row>
    <row r="17" spans="17:17" x14ac:dyDescent="0.2">
      <c r="Q17" t="s">
        <v>148</v>
      </c>
    </row>
    <row r="18" spans="17:17" x14ac:dyDescent="0.2">
      <c r="Q18" t="s">
        <v>39</v>
      </c>
    </row>
    <row r="19" spans="17:17" x14ac:dyDescent="0.2">
      <c r="Q19" t="s">
        <v>150</v>
      </c>
    </row>
    <row r="20" spans="17:17" x14ac:dyDescent="0.2">
      <c r="Q20" t="s">
        <v>152</v>
      </c>
    </row>
    <row r="21" spans="17:17" x14ac:dyDescent="0.2">
      <c r="Q21" t="s">
        <v>154</v>
      </c>
    </row>
    <row r="22" spans="17:17" x14ac:dyDescent="0.2">
      <c r="Q22" t="s">
        <v>155</v>
      </c>
    </row>
    <row r="23" spans="17:17" x14ac:dyDescent="0.2">
      <c r="Q23" s="19"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4" zoomScale="90" zoomScaleNormal="90" workbookViewId="0">
      <selection activeCell="E16" sqref="E16:P1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78"/>
      <c r="C2" s="179"/>
      <c r="D2" s="180" t="s">
        <v>0</v>
      </c>
      <c r="E2" s="181"/>
      <c r="F2" s="181"/>
      <c r="G2" s="181"/>
      <c r="H2" s="181"/>
      <c r="I2" s="181"/>
      <c r="J2" s="182"/>
      <c r="K2" s="168" t="s">
        <v>1</v>
      </c>
      <c r="L2" s="208"/>
      <c r="M2" s="168" t="str">
        <f>Proyecto!K2</f>
        <v>Código: GC-F-015</v>
      </c>
      <c r="N2" s="203"/>
      <c r="O2" s="203"/>
      <c r="P2" s="169"/>
      <c r="Q2" s="90"/>
      <c r="R2" s="9"/>
      <c r="S2" s="9"/>
      <c r="T2" s="9"/>
      <c r="U2" s="12"/>
      <c r="V2" s="90"/>
      <c r="W2" s="90"/>
      <c r="X2" s="90"/>
      <c r="Y2" s="90"/>
      <c r="Z2" s="90"/>
      <c r="AA2" s="90"/>
      <c r="AB2" s="90"/>
      <c r="AC2" s="90"/>
      <c r="AD2" s="90"/>
      <c r="AE2" s="13"/>
    </row>
    <row r="3" spans="2:31" s="10" customFormat="1" ht="23.25" customHeight="1" x14ac:dyDescent="0.2">
      <c r="B3" s="174"/>
      <c r="C3" s="175"/>
      <c r="D3" s="183" t="s">
        <v>2</v>
      </c>
      <c r="E3" s="184"/>
      <c r="F3" s="184"/>
      <c r="G3" s="184"/>
      <c r="H3" s="184"/>
      <c r="I3" s="184"/>
      <c r="J3" s="185"/>
      <c r="K3" s="170" t="s">
        <v>3</v>
      </c>
      <c r="L3" s="209"/>
      <c r="M3" s="204" t="str">
        <f>Proyecto!K3</f>
        <v>Fecha: 17 de septiembre de 2014</v>
      </c>
      <c r="N3" s="205"/>
      <c r="O3" s="205"/>
      <c r="P3" s="206"/>
      <c r="Q3" s="90"/>
      <c r="R3" s="9"/>
      <c r="S3" s="9"/>
      <c r="T3" s="9"/>
      <c r="U3" s="12"/>
      <c r="V3" s="90"/>
      <c r="W3" s="90"/>
      <c r="X3" s="90"/>
      <c r="Y3" s="90"/>
      <c r="Z3" s="90"/>
      <c r="AA3" s="90"/>
      <c r="AB3" s="90"/>
      <c r="AC3" s="90"/>
      <c r="AD3" s="90"/>
      <c r="AE3" s="13"/>
    </row>
    <row r="4" spans="2:31" s="10" customFormat="1" ht="24" customHeight="1" x14ac:dyDescent="0.2">
      <c r="B4" s="174"/>
      <c r="C4" s="175"/>
      <c r="D4" s="183" t="s">
        <v>4</v>
      </c>
      <c r="E4" s="184"/>
      <c r="F4" s="184"/>
      <c r="G4" s="184"/>
      <c r="H4" s="184"/>
      <c r="I4" s="184"/>
      <c r="J4" s="185"/>
      <c r="K4" s="170" t="s">
        <v>5</v>
      </c>
      <c r="L4" s="209"/>
      <c r="M4" s="170" t="str">
        <f>Proyecto!K4</f>
        <v>Versión 001</v>
      </c>
      <c r="N4" s="207"/>
      <c r="O4" s="207"/>
      <c r="P4" s="171"/>
      <c r="Q4" s="90"/>
      <c r="R4" s="9"/>
      <c r="S4" s="90"/>
      <c r="T4" s="90"/>
      <c r="U4" s="12"/>
      <c r="V4" s="90"/>
      <c r="W4" s="90"/>
      <c r="X4" s="90"/>
      <c r="Y4" s="90"/>
      <c r="Z4" s="90"/>
      <c r="AA4" s="90"/>
      <c r="AB4" s="90"/>
      <c r="AC4" s="90"/>
      <c r="AD4" s="90"/>
      <c r="AE4" s="13"/>
    </row>
    <row r="5" spans="2:31" s="10" customFormat="1" ht="22.5" customHeight="1" thickBot="1" x14ac:dyDescent="0.25">
      <c r="B5" s="176"/>
      <c r="C5" s="177"/>
      <c r="D5" s="186" t="s">
        <v>6</v>
      </c>
      <c r="E5" s="187"/>
      <c r="F5" s="187"/>
      <c r="G5" s="187"/>
      <c r="H5" s="187"/>
      <c r="I5" s="187"/>
      <c r="J5" s="188"/>
      <c r="K5" s="172" t="s">
        <v>20</v>
      </c>
      <c r="L5" s="202"/>
      <c r="M5" s="193" t="s">
        <v>21</v>
      </c>
      <c r="N5" s="194"/>
      <c r="O5" s="194"/>
      <c r="P5" s="195"/>
      <c r="Q5" s="90"/>
      <c r="R5" s="9"/>
      <c r="S5" s="90"/>
      <c r="T5" s="90"/>
      <c r="U5" s="9"/>
      <c r="V5" s="90"/>
      <c r="W5" s="90"/>
      <c r="X5" s="90"/>
      <c r="Y5" s="90"/>
      <c r="Z5" s="90"/>
      <c r="AA5" s="90"/>
      <c r="AB5" s="90"/>
      <c r="AC5" s="90"/>
      <c r="AD5" s="90"/>
      <c r="AE5" s="13"/>
    </row>
    <row r="6" spans="2:31" ht="5.25" customHeight="1" x14ac:dyDescent="0.2">
      <c r="B6" s="24"/>
      <c r="C6" s="24"/>
      <c r="D6" s="24"/>
      <c r="E6" s="24"/>
      <c r="F6" s="24"/>
      <c r="G6" s="24"/>
      <c r="H6" s="24"/>
      <c r="I6" s="24"/>
      <c r="J6" s="24"/>
      <c r="K6" s="24"/>
      <c r="L6" s="24"/>
      <c r="M6" s="24"/>
      <c r="N6" s="24"/>
      <c r="O6" s="24"/>
      <c r="P6" s="24"/>
    </row>
    <row r="7" spans="2:31" ht="33.75" customHeight="1" x14ac:dyDescent="0.2">
      <c r="B7" s="167" t="s">
        <v>8</v>
      </c>
      <c r="C7" s="167"/>
      <c r="D7" s="196" t="str">
        <f>+Proyecto!E7</f>
        <v>Atención proactiva al usuario con servicios y procesos inteligentes</v>
      </c>
      <c r="E7" s="196"/>
      <c r="F7" s="196"/>
      <c r="G7" s="196"/>
      <c r="H7" s="196"/>
      <c r="I7" s="196"/>
      <c r="J7" s="196"/>
      <c r="K7" s="196"/>
      <c r="L7" s="196"/>
      <c r="M7" s="196"/>
      <c r="N7" s="196"/>
      <c r="O7" s="196"/>
      <c r="P7" s="196"/>
      <c r="AE7" s="1"/>
    </row>
    <row r="8" spans="2:31" ht="6.75" customHeight="1" x14ac:dyDescent="0.2">
      <c r="B8" s="6"/>
      <c r="C8" s="6"/>
      <c r="D8" s="106"/>
      <c r="E8" s="106"/>
      <c r="F8" s="106"/>
      <c r="G8" s="106"/>
      <c r="H8" s="106"/>
      <c r="I8" s="106"/>
      <c r="J8" s="106"/>
      <c r="K8" s="106"/>
      <c r="L8" s="106"/>
      <c r="M8" s="106"/>
      <c r="N8" s="106"/>
      <c r="O8" s="106"/>
      <c r="P8" s="106"/>
      <c r="AE8" s="1"/>
    </row>
    <row r="9" spans="2:31" ht="39.75" customHeight="1" x14ac:dyDescent="0.2">
      <c r="B9" s="200" t="s">
        <v>22</v>
      </c>
      <c r="C9" s="201"/>
      <c r="D9" s="197" t="s">
        <v>166</v>
      </c>
      <c r="E9" s="198"/>
      <c r="F9" s="198"/>
      <c r="G9" s="198"/>
      <c r="H9" s="198"/>
      <c r="I9" s="198"/>
      <c r="J9" s="198"/>
      <c r="K9" s="198"/>
      <c r="L9" s="198"/>
      <c r="M9" s="198"/>
      <c r="N9" s="198"/>
      <c r="O9" s="198"/>
      <c r="P9" s="199"/>
      <c r="AE9" s="1"/>
    </row>
    <row r="10" spans="2:31" customFormat="1" ht="7.5" customHeight="1" x14ac:dyDescent="0.2">
      <c r="D10" s="109"/>
      <c r="E10" s="109"/>
      <c r="F10" s="109"/>
      <c r="G10" s="109"/>
      <c r="H10" s="109"/>
      <c r="I10" s="109"/>
      <c r="J10" s="109"/>
      <c r="K10" s="109"/>
      <c r="L10" s="109"/>
      <c r="M10" s="109"/>
      <c r="N10" s="109"/>
      <c r="O10" s="109"/>
      <c r="P10" s="109"/>
    </row>
    <row r="11" spans="2:31" ht="44.25" customHeight="1" x14ac:dyDescent="0.2">
      <c r="B11" s="200" t="s">
        <v>23</v>
      </c>
      <c r="C11" s="201"/>
      <c r="D11" s="197" t="s">
        <v>165</v>
      </c>
      <c r="E11" s="198"/>
      <c r="F11" s="198"/>
      <c r="G11" s="198"/>
      <c r="H11" s="198"/>
      <c r="I11" s="198"/>
      <c r="J11" s="198"/>
      <c r="K11" s="198"/>
      <c r="L11" s="198"/>
      <c r="M11" s="198"/>
      <c r="N11" s="198"/>
      <c r="O11" s="198"/>
      <c r="P11" s="199"/>
      <c r="AE11" s="1"/>
    </row>
    <row r="12" spans="2:31" s="3" customFormat="1" ht="5.25" customHeight="1" x14ac:dyDescent="0.2">
      <c r="B12" s="8"/>
      <c r="C12" s="8"/>
      <c r="D12" s="94"/>
      <c r="E12" s="94"/>
      <c r="F12" s="94"/>
      <c r="G12" s="94"/>
      <c r="H12" s="94"/>
      <c r="I12" s="94"/>
      <c r="J12" s="94"/>
      <c r="K12" s="94"/>
      <c r="L12" s="94"/>
      <c r="M12" s="94"/>
      <c r="N12" s="94"/>
      <c r="O12" s="94"/>
      <c r="P12" s="94"/>
      <c r="Q12" s="90"/>
      <c r="R12" s="9"/>
      <c r="S12" s="90"/>
      <c r="T12" s="90"/>
      <c r="U12" s="9"/>
      <c r="V12" s="90"/>
      <c r="W12" s="90"/>
      <c r="X12" s="90"/>
      <c r="Y12" s="90"/>
      <c r="Z12" s="90"/>
      <c r="AA12" s="90"/>
      <c r="AB12" s="90"/>
      <c r="AC12" s="90"/>
      <c r="AD12" s="90"/>
      <c r="AE12" s="90"/>
    </row>
    <row r="13" spans="2:31" ht="22.5" customHeight="1" x14ac:dyDescent="0.2">
      <c r="B13" s="190" t="s">
        <v>24</v>
      </c>
      <c r="C13" s="190"/>
      <c r="D13" s="91" t="s">
        <v>25</v>
      </c>
      <c r="E13" s="192" t="s">
        <v>164</v>
      </c>
      <c r="F13" s="192"/>
      <c r="G13" s="192"/>
      <c r="H13" s="192"/>
      <c r="I13" s="192"/>
      <c r="J13" s="192"/>
      <c r="K13" s="192"/>
      <c r="L13" s="192"/>
      <c r="M13" s="192"/>
      <c r="N13" s="192"/>
      <c r="O13" s="192"/>
      <c r="P13" s="192"/>
      <c r="AE13" s="1"/>
    </row>
    <row r="14" spans="2:31" s="25" customFormat="1" ht="44.25" customHeight="1" x14ac:dyDescent="0.2">
      <c r="B14" s="191"/>
      <c r="C14" s="191"/>
      <c r="D14" s="92" t="s">
        <v>26</v>
      </c>
      <c r="E14" s="192"/>
      <c r="F14" s="192"/>
      <c r="G14" s="192"/>
      <c r="H14" s="192"/>
      <c r="I14" s="192"/>
      <c r="J14" s="192"/>
      <c r="K14" s="192"/>
      <c r="L14" s="192"/>
      <c r="M14" s="192"/>
      <c r="N14" s="192"/>
      <c r="O14" s="192"/>
      <c r="P14" s="192"/>
      <c r="Q14" s="90"/>
      <c r="R14" s="9"/>
      <c r="S14" s="90"/>
      <c r="T14" s="90"/>
      <c r="U14" s="9"/>
      <c r="V14" s="90"/>
      <c r="W14" s="90"/>
      <c r="X14" s="90"/>
      <c r="Y14" s="90"/>
      <c r="Z14" s="90"/>
      <c r="AA14" s="90"/>
      <c r="AB14" s="90"/>
      <c r="AC14" s="90"/>
      <c r="AD14" s="90"/>
      <c r="AE14" s="90"/>
    </row>
    <row r="15" spans="2:31" ht="12.75" customHeight="1" x14ac:dyDescent="0.2">
      <c r="E15" s="110"/>
      <c r="F15" s="110"/>
      <c r="G15" s="110"/>
      <c r="H15" s="110"/>
      <c r="I15" s="110"/>
      <c r="J15" s="110"/>
      <c r="K15" s="110"/>
      <c r="L15" s="110"/>
      <c r="M15" s="110"/>
      <c r="N15" s="110"/>
      <c r="O15" s="110"/>
      <c r="P15" s="110"/>
    </row>
    <row r="16" spans="2:31" ht="22.5" customHeight="1" x14ac:dyDescent="0.2">
      <c r="B16" s="190" t="s">
        <v>24</v>
      </c>
      <c r="C16" s="190"/>
      <c r="D16" s="91" t="s">
        <v>25</v>
      </c>
      <c r="E16" s="192" t="s">
        <v>257</v>
      </c>
      <c r="F16" s="192"/>
      <c r="G16" s="192"/>
      <c r="H16" s="192"/>
      <c r="I16" s="192"/>
      <c r="J16" s="192"/>
      <c r="K16" s="192"/>
      <c r="L16" s="192"/>
      <c r="M16" s="192"/>
      <c r="N16" s="192"/>
      <c r="O16" s="192"/>
      <c r="P16" s="192"/>
      <c r="AE16" s="1"/>
    </row>
    <row r="17" spans="2:21" s="68" customFormat="1" ht="39.75" customHeight="1" x14ac:dyDescent="0.2">
      <c r="B17" s="191"/>
      <c r="C17" s="191"/>
      <c r="D17" s="92" t="s">
        <v>27</v>
      </c>
      <c r="E17" s="192"/>
      <c r="F17" s="192"/>
      <c r="G17" s="192"/>
      <c r="H17" s="192"/>
      <c r="I17" s="192"/>
      <c r="J17" s="192"/>
      <c r="K17" s="192"/>
      <c r="L17" s="192"/>
      <c r="M17" s="192"/>
      <c r="N17" s="192"/>
      <c r="O17" s="192"/>
      <c r="P17" s="192"/>
      <c r="Q17" s="90"/>
      <c r="R17" s="9"/>
      <c r="S17" s="90"/>
      <c r="T17" s="90"/>
      <c r="U17" s="9"/>
    </row>
    <row r="18" spans="2:21" ht="4.5" customHeight="1" x14ac:dyDescent="0.2">
      <c r="E18" s="110"/>
      <c r="F18" s="110"/>
      <c r="G18" s="110"/>
      <c r="H18" s="110"/>
      <c r="I18" s="110"/>
      <c r="J18" s="110"/>
      <c r="K18" s="110"/>
      <c r="L18" s="110"/>
      <c r="M18" s="110"/>
      <c r="N18" s="110"/>
      <c r="O18" s="110"/>
      <c r="P18" s="110"/>
    </row>
    <row r="19" spans="2:21" ht="12" customHeight="1" x14ac:dyDescent="0.2">
      <c r="B19" s="190" t="s">
        <v>24</v>
      </c>
      <c r="C19" s="190"/>
      <c r="D19" s="97" t="s">
        <v>25</v>
      </c>
      <c r="E19" s="192" t="s">
        <v>273</v>
      </c>
      <c r="F19" s="192"/>
      <c r="G19" s="192"/>
      <c r="H19" s="192"/>
      <c r="I19" s="192"/>
      <c r="J19" s="192"/>
      <c r="K19" s="192"/>
      <c r="L19" s="192"/>
      <c r="M19" s="192"/>
      <c r="N19" s="192"/>
      <c r="O19" s="192"/>
      <c r="P19" s="192"/>
    </row>
    <row r="20" spans="2:21" ht="66.75" customHeight="1" x14ac:dyDescent="0.2">
      <c r="B20" s="191"/>
      <c r="C20" s="191"/>
      <c r="D20" s="98" t="s">
        <v>27</v>
      </c>
      <c r="E20" s="192"/>
      <c r="F20" s="192"/>
      <c r="G20" s="192"/>
      <c r="H20" s="192"/>
      <c r="I20" s="192"/>
      <c r="J20" s="192"/>
      <c r="K20" s="192"/>
      <c r="L20" s="192"/>
      <c r="M20" s="192"/>
      <c r="N20" s="192"/>
      <c r="O20" s="192"/>
      <c r="P20" s="192"/>
    </row>
  </sheetData>
  <mergeCells count="28">
    <mergeCell ref="B2:C2"/>
    <mergeCell ref="B3:C3"/>
    <mergeCell ref="B4:C4"/>
    <mergeCell ref="M2:P2"/>
    <mergeCell ref="M3:P3"/>
    <mergeCell ref="M4:P4"/>
    <mergeCell ref="D2:J2"/>
    <mergeCell ref="K2:L2"/>
    <mergeCell ref="D3:J3"/>
    <mergeCell ref="K3:L3"/>
    <mergeCell ref="D4:J4"/>
    <mergeCell ref="K4:L4"/>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B12" sqref="B12:C1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78"/>
      <c r="C2" s="179"/>
      <c r="D2" s="216" t="s">
        <v>0</v>
      </c>
      <c r="E2" s="217"/>
      <c r="F2" s="217"/>
      <c r="G2" s="217"/>
      <c r="H2" s="218"/>
      <c r="I2" s="35" t="str">
        <f>Proyecto!K2</f>
        <v>Código: GC-F-015</v>
      </c>
      <c r="J2" s="17"/>
      <c r="K2" s="17"/>
      <c r="L2" s="17"/>
      <c r="M2" s="90"/>
      <c r="N2" s="90"/>
      <c r="O2" s="90"/>
      <c r="P2" s="90"/>
      <c r="Q2" s="90"/>
      <c r="R2" s="90"/>
      <c r="S2" s="90"/>
      <c r="T2" s="13"/>
      <c r="U2" s="90"/>
      <c r="V2" s="90"/>
      <c r="W2" s="90"/>
      <c r="X2" s="90"/>
    </row>
    <row r="3" spans="2:24" s="16" customFormat="1" ht="23.25" customHeight="1" thickBot="1" x14ac:dyDescent="0.25">
      <c r="B3" s="174"/>
      <c r="C3" s="175"/>
      <c r="D3" s="216" t="s">
        <v>2</v>
      </c>
      <c r="E3" s="217"/>
      <c r="F3" s="217"/>
      <c r="G3" s="217"/>
      <c r="H3" s="218"/>
      <c r="I3" s="36" t="str">
        <f>Proyecto!K3</f>
        <v>Fecha: 17 de septiembre de 2014</v>
      </c>
      <c r="J3" s="17"/>
      <c r="K3" s="17"/>
      <c r="L3" s="17"/>
      <c r="M3" s="90"/>
      <c r="N3" s="90"/>
      <c r="O3" s="90"/>
      <c r="P3" s="90"/>
      <c r="Q3" s="90"/>
      <c r="R3" s="90"/>
      <c r="S3" s="90"/>
      <c r="T3" s="13"/>
      <c r="U3" s="90"/>
      <c r="V3" s="90"/>
      <c r="W3" s="90"/>
      <c r="X3" s="90"/>
    </row>
    <row r="4" spans="2:24" s="16" customFormat="1" ht="24" customHeight="1" thickBot="1" x14ac:dyDescent="0.25">
      <c r="B4" s="174"/>
      <c r="C4" s="175"/>
      <c r="D4" s="216" t="s">
        <v>4</v>
      </c>
      <c r="E4" s="217"/>
      <c r="F4" s="217"/>
      <c r="G4" s="217"/>
      <c r="H4" s="218"/>
      <c r="I4" s="36" t="str">
        <f>Proyecto!K4</f>
        <v>Versión 001</v>
      </c>
      <c r="J4" s="17"/>
      <c r="K4" s="17"/>
      <c r="L4" s="17"/>
      <c r="M4" s="90"/>
      <c r="N4" s="90"/>
      <c r="O4" s="90"/>
      <c r="P4" s="90"/>
      <c r="Q4" s="90"/>
      <c r="R4" s="90"/>
      <c r="S4" s="90"/>
      <c r="T4" s="13"/>
      <c r="U4" s="90"/>
      <c r="V4" s="90"/>
      <c r="W4" s="90"/>
      <c r="X4" s="90"/>
    </row>
    <row r="5" spans="2:24" s="16" customFormat="1" ht="22.5" customHeight="1" thickBot="1" x14ac:dyDescent="0.25">
      <c r="B5" s="176"/>
      <c r="C5" s="177"/>
      <c r="D5" s="219" t="s">
        <v>6</v>
      </c>
      <c r="E5" s="220"/>
      <c r="F5" s="220"/>
      <c r="G5" s="220"/>
      <c r="H5" s="221"/>
      <c r="I5" s="37" t="s">
        <v>28</v>
      </c>
      <c r="J5" s="17"/>
      <c r="K5" s="17"/>
      <c r="L5" s="17"/>
      <c r="M5" s="90"/>
      <c r="N5" s="90"/>
      <c r="O5" s="90"/>
      <c r="P5" s="90"/>
      <c r="Q5" s="90"/>
      <c r="R5" s="90"/>
      <c r="S5" s="90"/>
      <c r="T5" s="13"/>
      <c r="U5" s="90"/>
      <c r="V5" s="90"/>
      <c r="W5" s="90"/>
      <c r="X5" s="90"/>
    </row>
    <row r="6" spans="2:24" ht="5.25" customHeight="1" x14ac:dyDescent="0.2">
      <c r="B6" s="24"/>
      <c r="C6" s="24"/>
      <c r="D6" s="24"/>
      <c r="E6" s="24"/>
      <c r="F6" s="24"/>
      <c r="G6" s="24"/>
      <c r="H6" s="24"/>
      <c r="I6" s="24"/>
    </row>
    <row r="7" spans="2:24" ht="25.5" customHeight="1" x14ac:dyDescent="0.2">
      <c r="B7" s="167" t="s">
        <v>8</v>
      </c>
      <c r="C7" s="167"/>
      <c r="D7" s="210" t="str">
        <f>Proyecto!$E$7</f>
        <v>Atención proactiva al usuario con servicios y procesos inteligentes</v>
      </c>
      <c r="E7" s="210"/>
      <c r="F7" s="210"/>
      <c r="G7" s="210"/>
      <c r="H7" s="210"/>
      <c r="I7" s="210"/>
      <c r="X7" s="1"/>
    </row>
    <row r="8" spans="2:24" s="16" customFormat="1" ht="10.5" customHeight="1" x14ac:dyDescent="0.2">
      <c r="B8" s="8"/>
      <c r="C8" s="8"/>
      <c r="D8" s="4"/>
      <c r="E8" s="4"/>
      <c r="F8" s="4"/>
      <c r="G8" s="4"/>
      <c r="H8" s="4"/>
      <c r="I8" s="4"/>
      <c r="J8" s="90"/>
      <c r="K8" s="90"/>
      <c r="L8" s="90"/>
      <c r="M8" s="90"/>
      <c r="N8" s="17"/>
      <c r="O8" s="90"/>
      <c r="P8" s="90"/>
      <c r="Q8" s="90"/>
      <c r="R8" s="90"/>
      <c r="S8" s="90"/>
      <c r="T8" s="90"/>
      <c r="U8" s="90"/>
      <c r="V8" s="90"/>
      <c r="W8" s="90"/>
      <c r="X8" s="90"/>
    </row>
    <row r="9" spans="2:24" ht="18.75" customHeight="1" x14ac:dyDescent="0.2">
      <c r="B9" s="214" t="s">
        <v>29</v>
      </c>
      <c r="C9" s="214"/>
      <c r="D9" s="214"/>
      <c r="E9" s="214"/>
      <c r="F9" s="214"/>
      <c r="G9" s="214"/>
      <c r="H9" s="214"/>
      <c r="I9" s="214"/>
      <c r="X9" s="1"/>
    </row>
    <row r="10" spans="2:24" ht="40.5" customHeight="1" x14ac:dyDescent="0.2">
      <c r="B10" s="211" t="s">
        <v>30</v>
      </c>
      <c r="C10" s="211"/>
      <c r="D10" s="215" t="s">
        <v>31</v>
      </c>
      <c r="E10" s="215"/>
      <c r="F10" s="215"/>
      <c r="G10" s="215"/>
      <c r="H10" s="215"/>
      <c r="I10" s="215"/>
      <c r="X10" s="1"/>
    </row>
    <row r="11" spans="2:24" ht="22.5" customHeight="1" x14ac:dyDescent="0.2">
      <c r="B11" s="211" t="s">
        <v>25</v>
      </c>
      <c r="C11" s="211"/>
      <c r="D11" s="211" t="s">
        <v>32</v>
      </c>
      <c r="E11" s="211"/>
      <c r="F11" s="91" t="s">
        <v>33</v>
      </c>
      <c r="G11" s="91" t="s">
        <v>34</v>
      </c>
      <c r="H11" s="91" t="s">
        <v>35</v>
      </c>
      <c r="I11" s="91" t="s">
        <v>36</v>
      </c>
      <c r="X11" s="1"/>
    </row>
    <row r="12" spans="2:24" ht="91.5" customHeight="1" x14ac:dyDescent="0.2">
      <c r="B12" s="213" t="s">
        <v>37</v>
      </c>
      <c r="C12" s="213"/>
      <c r="D12" s="213" t="s">
        <v>38</v>
      </c>
      <c r="E12" s="213"/>
      <c r="F12" s="151">
        <v>1</v>
      </c>
      <c r="G12" s="127" t="s">
        <v>39</v>
      </c>
      <c r="H12" s="127" t="s">
        <v>40</v>
      </c>
      <c r="I12" s="127" t="s">
        <v>41</v>
      </c>
      <c r="X12" s="1"/>
    </row>
    <row r="13" spans="2:24" ht="22.5" customHeight="1" x14ac:dyDescent="0.2">
      <c r="B13" s="211" t="s">
        <v>42</v>
      </c>
      <c r="C13" s="211"/>
      <c r="D13" s="212" t="s">
        <v>43</v>
      </c>
      <c r="E13" s="212"/>
      <c r="F13" s="212"/>
      <c r="G13" s="212"/>
      <c r="H13" s="212"/>
      <c r="I13" s="212"/>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topLeftCell="A3" zoomScale="110" zoomScaleNormal="110" workbookViewId="0">
      <selection activeCell="C10" sqref="C10:C20"/>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90"/>
      <c r="B2" s="44"/>
      <c r="C2" s="232" t="s">
        <v>0</v>
      </c>
      <c r="D2" s="233"/>
      <c r="E2" s="233"/>
      <c r="F2" s="233"/>
      <c r="G2" s="222" t="str">
        <f>Proyecto!K2</f>
        <v>Código: GC-F-015</v>
      </c>
      <c r="H2" s="223"/>
      <c r="I2" s="223"/>
      <c r="J2" s="223"/>
      <c r="K2" s="223"/>
      <c r="L2" s="224"/>
      <c r="M2" s="90"/>
      <c r="N2" s="90"/>
      <c r="O2" s="90"/>
      <c r="P2" s="90"/>
      <c r="Q2" s="90"/>
      <c r="R2" s="90"/>
      <c r="S2" s="90"/>
      <c r="T2" s="90"/>
      <c r="U2" s="13"/>
    </row>
    <row r="3" spans="1:21" s="14" customFormat="1" ht="23.25" customHeight="1" thickBot="1" x14ac:dyDescent="0.25">
      <c r="A3" s="90"/>
      <c r="B3" s="46"/>
      <c r="C3" s="232" t="s">
        <v>2</v>
      </c>
      <c r="D3" s="233"/>
      <c r="E3" s="233"/>
      <c r="F3" s="233"/>
      <c r="G3" s="225" t="str">
        <f>Proyecto!K3</f>
        <v>Fecha: 17 de septiembre de 2014</v>
      </c>
      <c r="H3" s="226"/>
      <c r="I3" s="226"/>
      <c r="J3" s="226"/>
      <c r="K3" s="226"/>
      <c r="L3" s="227"/>
      <c r="M3" s="90"/>
      <c r="N3" s="90"/>
      <c r="O3" s="90"/>
      <c r="P3" s="90"/>
      <c r="Q3" s="90"/>
      <c r="R3" s="90"/>
      <c r="S3" s="90"/>
      <c r="T3" s="90"/>
      <c r="U3" s="13"/>
    </row>
    <row r="4" spans="1:21" s="14" customFormat="1" ht="24" customHeight="1" thickBot="1" x14ac:dyDescent="0.25">
      <c r="A4" s="90"/>
      <c r="B4" s="46"/>
      <c r="C4" s="232" t="s">
        <v>4</v>
      </c>
      <c r="D4" s="233"/>
      <c r="E4" s="233"/>
      <c r="F4" s="233"/>
      <c r="G4" s="228" t="str">
        <f>Proyecto!K4</f>
        <v>Versión 001</v>
      </c>
      <c r="H4" s="229"/>
      <c r="I4" s="229"/>
      <c r="J4" s="229"/>
      <c r="K4" s="229"/>
      <c r="L4" s="230"/>
      <c r="M4" s="90"/>
      <c r="N4" s="90"/>
      <c r="O4" s="90"/>
      <c r="P4" s="90"/>
      <c r="Q4" s="90"/>
      <c r="R4" s="90"/>
      <c r="S4" s="90"/>
      <c r="T4" s="90"/>
      <c r="U4" s="13"/>
    </row>
    <row r="5" spans="1:21" s="14" customFormat="1" ht="22.5" customHeight="1" thickBot="1" x14ac:dyDescent="0.25">
      <c r="A5" s="90"/>
      <c r="B5" s="48"/>
      <c r="C5" s="232" t="s">
        <v>6</v>
      </c>
      <c r="D5" s="233"/>
      <c r="E5" s="233"/>
      <c r="F5" s="233"/>
      <c r="G5" s="225" t="s">
        <v>44</v>
      </c>
      <c r="H5" s="226"/>
      <c r="I5" s="226"/>
      <c r="J5" s="226"/>
      <c r="K5" s="226"/>
      <c r="L5" s="227"/>
      <c r="M5" s="90"/>
      <c r="N5" s="90"/>
      <c r="O5" s="90"/>
      <c r="P5" s="90"/>
      <c r="Q5" s="90"/>
      <c r="R5" s="90"/>
      <c r="S5" s="90"/>
      <c r="T5" s="90"/>
      <c r="U5" s="13"/>
    </row>
    <row r="6" spans="1:21" ht="5.25" customHeight="1" x14ac:dyDescent="0.2">
      <c r="A6" s="5" t="str">
        <f>Proyecto!$E$7</f>
        <v>Atención proactiva al usuario con servicios y procesos inteligentes</v>
      </c>
      <c r="B6" s="24"/>
      <c r="C6" s="24"/>
      <c r="D6" s="24"/>
      <c r="E6" s="24"/>
      <c r="F6" s="24"/>
    </row>
    <row r="7" spans="1:21" ht="29.25" customHeight="1" x14ac:dyDescent="0.2">
      <c r="B7" s="89" t="s">
        <v>8</v>
      </c>
      <c r="C7" s="231" t="str">
        <f>Proyecto!$E$7</f>
        <v>Atención proactiva al usuario con servicios y procesos inteligentes</v>
      </c>
      <c r="D7" s="231"/>
      <c r="E7" s="231"/>
      <c r="F7" s="231"/>
      <c r="U7" s="1"/>
    </row>
    <row r="8" spans="1:21" x14ac:dyDescent="0.2">
      <c r="B8" s="90"/>
      <c r="C8" s="107"/>
      <c r="D8" s="107"/>
      <c r="E8" s="107"/>
      <c r="F8" s="107"/>
    </row>
    <row r="9" spans="1:21" x14ac:dyDescent="0.2">
      <c r="C9" s="107"/>
      <c r="D9" s="107"/>
      <c r="E9" s="107"/>
      <c r="F9" s="107"/>
    </row>
    <row r="10" spans="1:21" ht="18" customHeight="1" x14ac:dyDescent="0.2">
      <c r="B10" s="89" t="s">
        <v>45</v>
      </c>
      <c r="C10" s="111"/>
      <c r="D10" s="107"/>
      <c r="E10" s="107"/>
      <c r="F10" s="107"/>
    </row>
    <row r="11" spans="1:21" ht="6" customHeight="1" x14ac:dyDescent="0.2">
      <c r="C11" s="107"/>
      <c r="D11" s="107"/>
      <c r="E11" s="107"/>
      <c r="F11" s="107"/>
    </row>
    <row r="12" spans="1:21" ht="18" customHeight="1" x14ac:dyDescent="0.2">
      <c r="B12" s="89" t="s">
        <v>47</v>
      </c>
      <c r="C12" s="111"/>
      <c r="D12" s="107"/>
      <c r="E12" s="107"/>
      <c r="F12" s="107"/>
    </row>
    <row r="13" spans="1:21" ht="6" customHeight="1" x14ac:dyDescent="0.2">
      <c r="C13" s="107"/>
      <c r="D13" s="107"/>
      <c r="E13" s="107"/>
      <c r="F13" s="107"/>
    </row>
    <row r="14" spans="1:21" ht="18" customHeight="1" x14ac:dyDescent="0.2">
      <c r="B14" s="89" t="s">
        <v>48</v>
      </c>
      <c r="C14" s="112"/>
      <c r="D14" s="107"/>
      <c r="E14" s="107"/>
      <c r="F14" s="107"/>
    </row>
    <row r="15" spans="1:21" ht="6" customHeight="1" x14ac:dyDescent="0.2">
      <c r="C15" s="107"/>
      <c r="D15" s="107"/>
      <c r="E15" s="107"/>
      <c r="F15" s="107"/>
    </row>
    <row r="16" spans="1:21" ht="18" customHeight="1" x14ac:dyDescent="0.2">
      <c r="B16" s="89" t="s">
        <v>49</v>
      </c>
      <c r="C16" s="113"/>
      <c r="D16" s="107"/>
      <c r="E16" s="107"/>
      <c r="F16" s="107"/>
    </row>
    <row r="17" spans="2:6" ht="6" customHeight="1" x14ac:dyDescent="0.2">
      <c r="C17" s="107"/>
      <c r="D17" s="107"/>
      <c r="E17" s="107"/>
      <c r="F17" s="107"/>
    </row>
    <row r="18" spans="2:6" ht="18" customHeight="1" x14ac:dyDescent="0.2">
      <c r="B18" s="89" t="s">
        <v>50</v>
      </c>
      <c r="C18" s="114"/>
      <c r="D18" s="107"/>
      <c r="E18" s="107"/>
      <c r="F18" s="107"/>
    </row>
    <row r="19" spans="2:6" ht="6" customHeight="1" x14ac:dyDescent="0.2">
      <c r="C19" s="107"/>
      <c r="D19" s="107"/>
      <c r="E19" s="107"/>
      <c r="F19" s="107"/>
    </row>
    <row r="20" spans="2:6" ht="18" customHeight="1" x14ac:dyDescent="0.2">
      <c r="B20" s="89" t="s">
        <v>51</v>
      </c>
      <c r="C20" s="114"/>
      <c r="D20" s="107"/>
      <c r="E20" s="107"/>
      <c r="F20" s="107"/>
    </row>
    <row r="21" spans="2:6" x14ac:dyDescent="0.2">
      <c r="C21" s="107"/>
      <c r="D21" s="107"/>
      <c r="E21" s="107"/>
      <c r="F21" s="107"/>
    </row>
    <row r="24" spans="2:6" x14ac:dyDescent="0.2">
      <c r="C24" s="99"/>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A11" zoomScale="90" zoomScaleNormal="90" workbookViewId="0">
      <selection activeCell="E11" sqref="E11"/>
    </sheetView>
  </sheetViews>
  <sheetFormatPr baseColWidth="10" defaultColWidth="11.42578125" defaultRowHeight="12" x14ac:dyDescent="0.2"/>
  <cols>
    <col min="1" max="1" width="1.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19" t="s">
        <v>0</v>
      </c>
      <c r="D2" s="220"/>
      <c r="E2" s="220"/>
      <c r="F2" s="221"/>
      <c r="G2" s="35" t="str">
        <f>Proyecto!K2</f>
        <v>Código: GC-F-015</v>
      </c>
      <c r="H2" s="9"/>
      <c r="I2" s="9"/>
      <c r="J2" s="12"/>
      <c r="K2" s="90"/>
      <c r="L2" s="90"/>
      <c r="M2" s="90"/>
      <c r="N2" s="90"/>
      <c r="O2" s="90"/>
      <c r="P2" s="90"/>
      <c r="Q2" s="90"/>
      <c r="R2" s="90"/>
      <c r="S2" s="90"/>
      <c r="T2" s="13"/>
      <c r="U2" s="90"/>
      <c r="V2" s="90"/>
    </row>
    <row r="3" spans="2:22" s="10" customFormat="1" ht="23.25" customHeight="1" thickBot="1" x14ac:dyDescent="0.25">
      <c r="B3" s="39"/>
      <c r="C3" s="219" t="s">
        <v>2</v>
      </c>
      <c r="D3" s="220"/>
      <c r="E3" s="220"/>
      <c r="F3" s="221"/>
      <c r="G3" s="36" t="str">
        <f>Proyecto!K3</f>
        <v>Fecha: 17 de septiembre de 2014</v>
      </c>
      <c r="H3" s="9"/>
      <c r="I3" s="9"/>
      <c r="J3" s="12"/>
      <c r="K3" s="90"/>
      <c r="L3" s="90"/>
      <c r="M3" s="90"/>
      <c r="N3" s="90"/>
      <c r="O3" s="90"/>
      <c r="P3" s="90"/>
      <c r="Q3" s="90"/>
      <c r="R3" s="90"/>
      <c r="S3" s="90"/>
      <c r="T3" s="13"/>
      <c r="U3" s="90"/>
      <c r="V3" s="90"/>
    </row>
    <row r="4" spans="2:22" s="10" customFormat="1" ht="24" customHeight="1" thickBot="1" x14ac:dyDescent="0.25">
      <c r="B4" s="39"/>
      <c r="C4" s="219" t="s">
        <v>4</v>
      </c>
      <c r="D4" s="220"/>
      <c r="E4" s="220"/>
      <c r="F4" s="221"/>
      <c r="G4" s="36" t="str">
        <f>Proyecto!K4</f>
        <v>Versión 001</v>
      </c>
      <c r="H4" s="90"/>
      <c r="I4" s="90"/>
      <c r="J4" s="12"/>
      <c r="K4" s="90"/>
      <c r="L4" s="90"/>
      <c r="M4" s="90"/>
      <c r="N4" s="90"/>
      <c r="O4" s="90"/>
      <c r="P4" s="90"/>
      <c r="Q4" s="90"/>
      <c r="R4" s="90"/>
      <c r="S4" s="90"/>
      <c r="T4" s="13"/>
      <c r="U4" s="90"/>
      <c r="V4" s="90"/>
    </row>
    <row r="5" spans="2:22" s="10" customFormat="1" ht="22.5" customHeight="1" thickBot="1" x14ac:dyDescent="0.25">
      <c r="B5" s="40"/>
      <c r="C5" s="219" t="s">
        <v>6</v>
      </c>
      <c r="D5" s="220"/>
      <c r="E5" s="220"/>
      <c r="F5" s="221"/>
      <c r="G5" s="37" t="s">
        <v>52</v>
      </c>
      <c r="H5" s="90"/>
      <c r="I5" s="90"/>
      <c r="J5" s="9"/>
      <c r="K5" s="90"/>
      <c r="L5" s="90"/>
      <c r="M5" s="90"/>
      <c r="N5" s="90"/>
      <c r="O5" s="90"/>
      <c r="P5" s="90"/>
      <c r="Q5" s="90"/>
      <c r="R5" s="90"/>
      <c r="S5" s="90"/>
      <c r="T5" s="13"/>
      <c r="U5" s="90"/>
      <c r="V5" s="90"/>
    </row>
    <row r="6" spans="2:22" ht="5.25" customHeight="1" x14ac:dyDescent="0.2">
      <c r="B6" s="24"/>
      <c r="C6" s="24"/>
      <c r="D6" s="24"/>
      <c r="E6" s="24"/>
      <c r="F6" s="24"/>
      <c r="G6" s="24"/>
    </row>
    <row r="7" spans="2:22" ht="29.25" customHeight="1" x14ac:dyDescent="0.2">
      <c r="B7" s="89" t="s">
        <v>8</v>
      </c>
      <c r="C7" s="231" t="str">
        <f>Proyecto!$E$7</f>
        <v>Atención proactiva al usuario con servicios y procesos inteligentes</v>
      </c>
      <c r="D7" s="231"/>
      <c r="E7" s="231"/>
      <c r="F7" s="231"/>
      <c r="G7" s="231"/>
      <c r="V7" s="1"/>
    </row>
    <row r="8" spans="2:22" ht="5.25" customHeight="1" x14ac:dyDescent="0.2"/>
    <row r="9" spans="2:22" ht="18" customHeight="1" x14ac:dyDescent="0.2">
      <c r="B9" s="214" t="s">
        <v>53</v>
      </c>
      <c r="C9" s="214"/>
      <c r="D9" s="214"/>
      <c r="E9" s="214"/>
      <c r="F9" s="214"/>
      <c r="G9" s="214"/>
    </row>
    <row r="10" spans="2:22" customFormat="1" ht="15" customHeight="1" x14ac:dyDescent="0.2"/>
    <row r="11" spans="2:22" ht="27.75" customHeight="1" x14ac:dyDescent="0.2">
      <c r="B11" s="91" t="s">
        <v>54</v>
      </c>
      <c r="C11" s="91" t="s">
        <v>55</v>
      </c>
      <c r="D11" s="91" t="s">
        <v>56</v>
      </c>
      <c r="E11" s="91" t="s">
        <v>57</v>
      </c>
      <c r="F11" s="214" t="s">
        <v>58</v>
      </c>
      <c r="G11" s="214"/>
    </row>
    <row r="12" spans="2:22" ht="77.25" customHeight="1" x14ac:dyDescent="0.2">
      <c r="B12" s="117" t="s">
        <v>59</v>
      </c>
      <c r="C12" s="118" t="s">
        <v>259</v>
      </c>
      <c r="D12" s="119" t="s">
        <v>159</v>
      </c>
      <c r="E12" s="117" t="s">
        <v>60</v>
      </c>
      <c r="F12" s="234"/>
      <c r="G12" s="234"/>
    </row>
    <row r="13" spans="2:22" ht="138.75" customHeight="1" x14ac:dyDescent="0.2">
      <c r="B13" s="117" t="s">
        <v>61</v>
      </c>
      <c r="C13" s="118" t="s">
        <v>167</v>
      </c>
      <c r="D13" s="119" t="s">
        <v>160</v>
      </c>
      <c r="E13" s="117" t="s">
        <v>60</v>
      </c>
      <c r="F13" s="234"/>
      <c r="G13" s="234"/>
    </row>
    <row r="14" spans="2:22" ht="150.75" customHeight="1" x14ac:dyDescent="0.2">
      <c r="B14" s="117" t="s">
        <v>62</v>
      </c>
      <c r="C14" s="118" t="s">
        <v>260</v>
      </c>
      <c r="D14" s="154" t="s">
        <v>162</v>
      </c>
      <c r="E14" s="117" t="s">
        <v>60</v>
      </c>
      <c r="F14" s="234"/>
      <c r="G14" s="234"/>
    </row>
    <row r="15" spans="2:22" ht="142.5" customHeight="1" x14ac:dyDescent="0.2">
      <c r="B15" s="117" t="s">
        <v>158</v>
      </c>
      <c r="C15" s="118" t="s">
        <v>261</v>
      </c>
      <c r="D15" s="119" t="s">
        <v>161</v>
      </c>
      <c r="E15" s="117" t="s">
        <v>60</v>
      </c>
      <c r="F15" s="120"/>
      <c r="G15" s="121"/>
    </row>
  </sheetData>
  <mergeCells count="10">
    <mergeCell ref="F14:G14"/>
    <mergeCell ref="F12:G12"/>
    <mergeCell ref="F13:G13"/>
    <mergeCell ref="C2:F2"/>
    <mergeCell ref="C3:F3"/>
    <mergeCell ref="C4:F4"/>
    <mergeCell ref="C5:F5"/>
    <mergeCell ref="F11:G11"/>
    <mergeCell ref="C7:G7"/>
    <mergeCell ref="B9:G9"/>
  </mergeCells>
  <dataValidations count="1">
    <dataValidation type="whole" allowBlank="1" showInputMessage="1" showErrorMessage="1" sqref="E8:G8 N8:T65484 H8:L15 E16:L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5"/>
  <sheetViews>
    <sheetView topLeftCell="A9" zoomScale="80" zoomScaleNormal="80" workbookViewId="0">
      <selection activeCell="B19" sqref="B19"/>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32" t="s">
        <v>0</v>
      </c>
      <c r="D2" s="233"/>
      <c r="E2" s="233"/>
      <c r="F2" s="233"/>
      <c r="G2" s="222" t="str">
        <f>Proyecto!K2</f>
        <v>Código: GC-F-015</v>
      </c>
      <c r="H2" s="224"/>
    </row>
    <row r="3" spans="2:8" ht="19.5" customHeight="1" thickBot="1" x14ac:dyDescent="0.25">
      <c r="B3" s="46"/>
      <c r="C3" s="232" t="s">
        <v>2</v>
      </c>
      <c r="D3" s="233"/>
      <c r="E3" s="233"/>
      <c r="F3" s="233"/>
      <c r="G3" s="225" t="str">
        <f>Proyecto!K3</f>
        <v>Fecha: 17 de septiembre de 2014</v>
      </c>
      <c r="H3" s="227"/>
    </row>
    <row r="4" spans="2:8" ht="19.5" customHeight="1" thickBot="1" x14ac:dyDescent="0.25">
      <c r="B4" s="46"/>
      <c r="C4" s="232" t="s">
        <v>4</v>
      </c>
      <c r="D4" s="233"/>
      <c r="E4" s="233"/>
      <c r="F4" s="233"/>
      <c r="G4" s="228" t="str">
        <f>Proyecto!K4</f>
        <v>Versión 001</v>
      </c>
      <c r="H4" s="230"/>
    </row>
    <row r="5" spans="2:8" ht="21.75" customHeight="1" thickBot="1" x14ac:dyDescent="0.25">
      <c r="B5" s="48"/>
      <c r="C5" s="232" t="s">
        <v>6</v>
      </c>
      <c r="D5" s="233"/>
      <c r="E5" s="233"/>
      <c r="F5" s="233"/>
      <c r="G5" s="225" t="s">
        <v>63</v>
      </c>
      <c r="H5" s="227"/>
    </row>
    <row r="6" spans="2:8" ht="21" customHeight="1" x14ac:dyDescent="0.2"/>
    <row r="7" spans="2:8" ht="22.5" customHeight="1" x14ac:dyDescent="0.2">
      <c r="B7" s="235" t="s">
        <v>64</v>
      </c>
      <c r="C7" s="236"/>
      <c r="D7" s="236"/>
      <c r="E7" s="236"/>
      <c r="F7" s="236"/>
      <c r="G7" s="236"/>
      <c r="H7" s="236"/>
    </row>
    <row r="8" spans="2:8" s="135" customFormat="1" ht="104.25" customHeight="1" x14ac:dyDescent="0.25">
      <c r="B8" s="215" t="s">
        <v>65</v>
      </c>
      <c r="C8" s="237"/>
      <c r="D8" s="237"/>
      <c r="E8" s="237"/>
      <c r="F8" s="237"/>
      <c r="G8" s="237"/>
      <c r="H8" s="237"/>
    </row>
    <row r="9" spans="2:8" x14ac:dyDescent="0.2">
      <c r="B9" s="42"/>
    </row>
    <row r="11" spans="2:8" ht="22.5" customHeight="1" x14ac:dyDescent="0.2">
      <c r="B11" s="238" t="s">
        <v>66</v>
      </c>
      <c r="C11" s="239"/>
      <c r="E11" s="235" t="s">
        <v>67</v>
      </c>
      <c r="F11" s="236"/>
      <c r="G11" s="236"/>
      <c r="H11" s="236"/>
    </row>
    <row r="13" spans="2:8" ht="20.25" customHeight="1" x14ac:dyDescent="0.2">
      <c r="B13" s="22" t="s">
        <v>55</v>
      </c>
      <c r="C13" s="22" t="s">
        <v>54</v>
      </c>
      <c r="D13" s="43"/>
      <c r="E13" s="22" t="s">
        <v>55</v>
      </c>
      <c r="F13" s="22" t="s">
        <v>54</v>
      </c>
      <c r="G13" s="22" t="s">
        <v>68</v>
      </c>
      <c r="H13" s="22" t="s">
        <v>69</v>
      </c>
    </row>
    <row r="14" spans="2:8" s="125" customFormat="1" ht="42" customHeight="1" x14ac:dyDescent="0.2">
      <c r="B14" s="124" t="s">
        <v>169</v>
      </c>
      <c r="C14" s="119" t="s">
        <v>59</v>
      </c>
      <c r="E14" s="126" t="s">
        <v>157</v>
      </c>
      <c r="F14" s="127" t="s">
        <v>70</v>
      </c>
      <c r="G14" s="128"/>
      <c r="H14" s="127"/>
    </row>
    <row r="15" spans="2:8" s="125" customFormat="1" ht="42" customHeight="1" x14ac:dyDescent="0.2">
      <c r="B15" s="124" t="s">
        <v>172</v>
      </c>
      <c r="C15" s="119" t="s">
        <v>61</v>
      </c>
      <c r="E15" s="129"/>
      <c r="F15" s="130"/>
      <c r="G15" s="158"/>
      <c r="H15" s="130"/>
    </row>
    <row r="16" spans="2:8" s="125" customFormat="1" ht="42" customHeight="1" x14ac:dyDescent="0.2">
      <c r="B16" s="124" t="s">
        <v>170</v>
      </c>
      <c r="C16" s="156" t="s">
        <v>145</v>
      </c>
      <c r="E16" s="129"/>
      <c r="F16" s="130"/>
      <c r="G16" s="130"/>
      <c r="H16" s="130"/>
    </row>
    <row r="17" spans="2:8" s="125" customFormat="1" ht="42" customHeight="1" x14ac:dyDescent="0.2">
      <c r="B17" s="124" t="s">
        <v>171</v>
      </c>
      <c r="C17" s="119" t="s">
        <v>145</v>
      </c>
      <c r="E17" s="131"/>
      <c r="F17" s="132"/>
      <c r="G17" s="132"/>
      <c r="H17" s="132"/>
    </row>
    <row r="18" spans="2:8" s="125" customFormat="1" ht="42" customHeight="1" x14ac:dyDescent="0.2">
      <c r="B18" s="124" t="s">
        <v>233</v>
      </c>
      <c r="C18" s="119" t="s">
        <v>145</v>
      </c>
      <c r="E18" s="131"/>
      <c r="F18" s="132"/>
      <c r="G18" s="132"/>
      <c r="H18" s="132"/>
    </row>
    <row r="19" spans="2:8" s="135" customFormat="1" ht="42" customHeight="1" x14ac:dyDescent="0.25">
      <c r="B19" s="133" t="s">
        <v>234</v>
      </c>
      <c r="C19" s="134" t="s">
        <v>158</v>
      </c>
    </row>
    <row r="20" spans="2:8" s="135" customFormat="1" ht="42" customHeight="1" x14ac:dyDescent="0.25">
      <c r="B20" s="133" t="s">
        <v>232</v>
      </c>
      <c r="C20" s="134" t="s">
        <v>158</v>
      </c>
    </row>
    <row r="21" spans="2:8" s="135" customFormat="1" ht="23.1" customHeight="1" x14ac:dyDescent="0.25">
      <c r="B21" s="136"/>
      <c r="C21" s="136"/>
    </row>
    <row r="22" spans="2:8" s="135" customFormat="1" ht="23.1" customHeight="1" x14ac:dyDescent="0.25">
      <c r="B22" s="136"/>
      <c r="C22" s="136"/>
    </row>
    <row r="23" spans="2:8" s="135" customFormat="1" ht="23.1" customHeight="1" x14ac:dyDescent="0.25">
      <c r="B23" s="136"/>
      <c r="C23" s="136"/>
    </row>
    <row r="24" spans="2:8" s="135" customFormat="1" ht="23.1" customHeight="1" x14ac:dyDescent="0.25">
      <c r="B24" s="136"/>
      <c r="C24" s="136"/>
    </row>
    <row r="25" spans="2:8" s="135" customFormat="1" ht="15.75" x14ac:dyDescent="0.25"/>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7"/>
  <sheetViews>
    <sheetView showGridLines="0" topLeftCell="A15" zoomScale="80" zoomScaleNormal="80" workbookViewId="0">
      <selection activeCell="B25" sqref="B25"/>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3"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51"/>
      <c r="C2" s="252"/>
      <c r="D2" s="242" t="s">
        <v>0</v>
      </c>
      <c r="E2" s="243"/>
      <c r="F2" s="243"/>
      <c r="G2" s="244"/>
      <c r="H2" s="45" t="str">
        <f>Proyecto!K2</f>
        <v>Código: GC-F-015</v>
      </c>
      <c r="I2" s="90"/>
      <c r="J2" s="90"/>
      <c r="K2" s="90"/>
      <c r="L2" s="90"/>
      <c r="M2" s="90"/>
      <c r="N2" s="90"/>
      <c r="O2" s="90"/>
      <c r="P2" s="13"/>
    </row>
    <row r="3" spans="2:16" s="10" customFormat="1" ht="23.25" customHeight="1" thickBot="1" x14ac:dyDescent="0.25">
      <c r="B3" s="253"/>
      <c r="C3" s="254"/>
      <c r="D3" s="245" t="s">
        <v>2</v>
      </c>
      <c r="E3" s="246"/>
      <c r="F3" s="246"/>
      <c r="G3" s="247"/>
      <c r="H3" s="49" t="str">
        <f>Proyecto!K3</f>
        <v>Fecha: 17 de septiembre de 2014</v>
      </c>
      <c r="I3" s="90"/>
      <c r="J3" s="90"/>
      <c r="K3" s="90"/>
      <c r="L3" s="90"/>
      <c r="M3" s="90"/>
      <c r="N3" s="90"/>
      <c r="O3" s="90"/>
      <c r="P3" s="13"/>
    </row>
    <row r="4" spans="2:16" s="10" customFormat="1" ht="24" customHeight="1" thickBot="1" x14ac:dyDescent="0.25">
      <c r="B4" s="253"/>
      <c r="C4" s="254"/>
      <c r="D4" s="248" t="s">
        <v>4</v>
      </c>
      <c r="E4" s="249"/>
      <c r="F4" s="249"/>
      <c r="G4" s="250"/>
      <c r="H4" s="47" t="str">
        <f>Proyecto!K4</f>
        <v>Versión 001</v>
      </c>
      <c r="I4" s="90"/>
      <c r="J4" s="90"/>
      <c r="K4" s="90"/>
      <c r="L4" s="90"/>
      <c r="M4" s="90"/>
      <c r="N4" s="90"/>
      <c r="O4" s="90"/>
      <c r="P4" s="13"/>
    </row>
    <row r="5" spans="2:16" s="10" customFormat="1" ht="22.5" customHeight="1" thickBot="1" x14ac:dyDescent="0.25">
      <c r="B5" s="255"/>
      <c r="C5" s="256"/>
      <c r="D5" s="245" t="s">
        <v>6</v>
      </c>
      <c r="E5" s="246"/>
      <c r="F5" s="246"/>
      <c r="G5" s="247"/>
      <c r="H5" s="49" t="s">
        <v>71</v>
      </c>
      <c r="I5" s="90"/>
      <c r="J5" s="90"/>
      <c r="K5" s="90"/>
      <c r="L5" s="90"/>
      <c r="M5" s="90"/>
      <c r="N5" s="90"/>
      <c r="O5" s="90"/>
      <c r="P5" s="13"/>
    </row>
    <row r="6" spans="2:16" ht="5.25" customHeight="1" x14ac:dyDescent="0.2">
      <c r="B6" s="24"/>
      <c r="C6" s="24"/>
      <c r="D6" s="24"/>
      <c r="E6" s="24"/>
      <c r="F6" s="24"/>
      <c r="G6" s="24"/>
      <c r="H6" s="24"/>
    </row>
    <row r="7" spans="2:16" ht="29.25" customHeight="1" x14ac:dyDescent="0.2">
      <c r="B7" s="167" t="s">
        <v>8</v>
      </c>
      <c r="C7" s="167"/>
      <c r="D7" s="231" t="str">
        <f>Proyecto!$E$7</f>
        <v>Atención proactiva al usuario con servicios y procesos inteligentes</v>
      </c>
      <c r="E7" s="231"/>
      <c r="F7" s="231"/>
      <c r="G7" s="231"/>
      <c r="H7" s="231"/>
      <c r="P7" s="1"/>
    </row>
    <row r="8" spans="2:16" customFormat="1" ht="19.5" customHeight="1" x14ac:dyDescent="0.2"/>
    <row r="9" spans="2:16" ht="30" customHeight="1" x14ac:dyDescent="0.2">
      <c r="B9" s="257" t="s">
        <v>14</v>
      </c>
      <c r="C9" s="258"/>
      <c r="D9" s="258"/>
      <c r="E9" s="258"/>
      <c r="F9" s="258"/>
      <c r="G9" s="258"/>
      <c r="H9" s="258"/>
    </row>
    <row r="10" spans="2:16" ht="9.75" customHeight="1" x14ac:dyDescent="0.2">
      <c r="B10" s="254"/>
      <c r="C10" s="254"/>
      <c r="D10" s="254"/>
      <c r="E10" s="254"/>
      <c r="F10" s="254"/>
      <c r="G10" s="254"/>
      <c r="H10" s="254"/>
      <c r="P10" s="1"/>
    </row>
    <row r="11" spans="2:16" ht="25.5" customHeight="1" x14ac:dyDescent="0.2">
      <c r="B11" s="211" t="s">
        <v>55</v>
      </c>
      <c r="C11" s="211"/>
      <c r="D11" s="91" t="s">
        <v>72</v>
      </c>
      <c r="E11" s="93" t="s">
        <v>73</v>
      </c>
      <c r="F11" s="91" t="s">
        <v>74</v>
      </c>
      <c r="G11" s="91" t="s">
        <v>75</v>
      </c>
      <c r="H11" s="91" t="s">
        <v>76</v>
      </c>
      <c r="P11" s="1"/>
    </row>
    <row r="12" spans="2:16" s="138" customFormat="1" ht="33" customHeight="1" x14ac:dyDescent="0.2">
      <c r="B12" s="240" t="s">
        <v>235</v>
      </c>
      <c r="C12" s="241"/>
      <c r="D12" s="116" t="s">
        <v>236</v>
      </c>
      <c r="E12" s="116">
        <v>5011</v>
      </c>
      <c r="F12" s="137" t="s">
        <v>237</v>
      </c>
      <c r="G12" s="116" t="s">
        <v>60</v>
      </c>
      <c r="H12" s="116" t="s">
        <v>77</v>
      </c>
    </row>
    <row r="13" spans="2:16" s="138" customFormat="1" ht="38.1" customHeight="1" x14ac:dyDescent="0.25">
      <c r="B13" s="240" t="s">
        <v>180</v>
      </c>
      <c r="C13" s="241"/>
      <c r="D13" s="139" t="s">
        <v>184</v>
      </c>
      <c r="E13" s="116">
        <v>4046</v>
      </c>
      <c r="F13" s="137" t="s">
        <v>185</v>
      </c>
      <c r="G13" s="116" t="s">
        <v>60</v>
      </c>
      <c r="H13" s="116" t="s">
        <v>77</v>
      </c>
      <c r="O13" s="140"/>
    </row>
    <row r="14" spans="2:16" s="138" customFormat="1" ht="38.1" customHeight="1" x14ac:dyDescent="0.25">
      <c r="B14" s="240" t="s">
        <v>181</v>
      </c>
      <c r="C14" s="241"/>
      <c r="D14" s="116" t="s">
        <v>182</v>
      </c>
      <c r="E14" s="116">
        <v>3051</v>
      </c>
      <c r="F14" s="137" t="s">
        <v>183</v>
      </c>
      <c r="G14" s="116" t="s">
        <v>60</v>
      </c>
      <c r="H14" s="116" t="s">
        <v>77</v>
      </c>
      <c r="O14" s="140"/>
    </row>
    <row r="15" spans="2:16" s="138" customFormat="1" ht="38.1" customHeight="1" x14ac:dyDescent="0.25">
      <c r="B15" s="240" t="s">
        <v>186</v>
      </c>
      <c r="C15" s="241"/>
      <c r="D15" s="116" t="s">
        <v>187</v>
      </c>
      <c r="E15" s="116"/>
      <c r="F15" s="137" t="s">
        <v>188</v>
      </c>
      <c r="G15" s="116" t="s">
        <v>60</v>
      </c>
      <c r="H15" s="116" t="s">
        <v>77</v>
      </c>
      <c r="O15" s="140"/>
    </row>
    <row r="16" spans="2:16" s="138" customFormat="1" ht="38.1" customHeight="1" x14ac:dyDescent="0.25">
      <c r="B16" s="240" t="s">
        <v>189</v>
      </c>
      <c r="C16" s="241"/>
      <c r="D16" s="116" t="s">
        <v>173</v>
      </c>
      <c r="E16" s="116">
        <v>1084</v>
      </c>
      <c r="F16" s="137" t="s">
        <v>190</v>
      </c>
      <c r="G16" s="116" t="s">
        <v>60</v>
      </c>
      <c r="H16" s="116" t="s">
        <v>77</v>
      </c>
      <c r="O16" s="140"/>
    </row>
    <row r="17" spans="2:16" s="138" customFormat="1" ht="51.75" customHeight="1" x14ac:dyDescent="0.25">
      <c r="B17" s="240" t="s">
        <v>191</v>
      </c>
      <c r="C17" s="241"/>
      <c r="D17" s="116" t="s">
        <v>168</v>
      </c>
      <c r="E17" s="116">
        <v>3301</v>
      </c>
      <c r="F17" s="137" t="s">
        <v>192</v>
      </c>
      <c r="G17" s="116" t="s">
        <v>60</v>
      </c>
      <c r="H17" s="116" t="s">
        <v>77</v>
      </c>
      <c r="O17" s="140"/>
    </row>
    <row r="18" spans="2:16" s="138" customFormat="1" ht="38.1" customHeight="1" x14ac:dyDescent="0.25">
      <c r="B18" s="240" t="s">
        <v>238</v>
      </c>
      <c r="C18" s="241"/>
      <c r="D18" s="116" t="s">
        <v>239</v>
      </c>
      <c r="E18" s="116"/>
      <c r="F18" s="137" t="s">
        <v>240</v>
      </c>
      <c r="G18" s="116" t="s">
        <v>60</v>
      </c>
      <c r="H18" s="116" t="s">
        <v>77</v>
      </c>
      <c r="O18" s="140"/>
    </row>
    <row r="19" spans="2:16" s="138" customFormat="1" ht="38.1" customHeight="1" x14ac:dyDescent="0.25">
      <c r="B19" s="240" t="s">
        <v>193</v>
      </c>
      <c r="C19" s="241"/>
      <c r="D19" s="116" t="s">
        <v>194</v>
      </c>
      <c r="E19" s="116">
        <v>3000</v>
      </c>
      <c r="F19" s="137" t="s">
        <v>195</v>
      </c>
      <c r="G19" s="116" t="s">
        <v>60</v>
      </c>
      <c r="H19" s="116" t="s">
        <v>77</v>
      </c>
      <c r="O19" s="140"/>
    </row>
    <row r="20" spans="2:16" s="138" customFormat="1" ht="38.1" customHeight="1" x14ac:dyDescent="0.25">
      <c r="B20" s="240" t="s">
        <v>196</v>
      </c>
      <c r="C20" s="241"/>
      <c r="D20" s="139" t="s">
        <v>184</v>
      </c>
      <c r="E20" s="116"/>
      <c r="F20" s="137" t="s">
        <v>197</v>
      </c>
      <c r="G20" s="116" t="s">
        <v>60</v>
      </c>
      <c r="H20" s="116" t="s">
        <v>77</v>
      </c>
      <c r="O20" s="140"/>
    </row>
    <row r="21" spans="2:16" s="138" customFormat="1" ht="38.1" customHeight="1" x14ac:dyDescent="0.25">
      <c r="B21" s="240" t="s">
        <v>204</v>
      </c>
      <c r="C21" s="241"/>
      <c r="D21" s="116" t="s">
        <v>205</v>
      </c>
      <c r="E21" s="116"/>
      <c r="F21" s="137" t="s">
        <v>206</v>
      </c>
      <c r="G21" s="116" t="s">
        <v>60</v>
      </c>
      <c r="H21" s="116" t="s">
        <v>77</v>
      </c>
      <c r="O21" s="140"/>
    </row>
    <row r="22" spans="2:16" s="138" customFormat="1" ht="38.1" customHeight="1" x14ac:dyDescent="0.25">
      <c r="B22" s="240" t="s">
        <v>198</v>
      </c>
      <c r="C22" s="241"/>
      <c r="D22" s="116" t="s">
        <v>199</v>
      </c>
      <c r="E22" s="116">
        <v>2078</v>
      </c>
      <c r="F22" s="137" t="s">
        <v>200</v>
      </c>
      <c r="G22" s="116" t="s">
        <v>60</v>
      </c>
      <c r="H22" s="116" t="s">
        <v>77</v>
      </c>
      <c r="O22" s="140"/>
    </row>
    <row r="23" spans="2:16" s="138" customFormat="1" ht="38.1" customHeight="1" x14ac:dyDescent="0.25">
      <c r="B23" s="240" t="s">
        <v>201</v>
      </c>
      <c r="C23" s="241"/>
      <c r="D23" s="116" t="s">
        <v>202</v>
      </c>
      <c r="E23" s="116">
        <v>1077</v>
      </c>
      <c r="F23" s="137" t="s">
        <v>203</v>
      </c>
      <c r="G23" s="116" t="s">
        <v>60</v>
      </c>
      <c r="H23" s="116" t="s">
        <v>77</v>
      </c>
      <c r="O23" s="140"/>
    </row>
    <row r="24" spans="2:16" s="138" customFormat="1" ht="38.1" customHeight="1" x14ac:dyDescent="0.25">
      <c r="B24" s="240" t="s">
        <v>207</v>
      </c>
      <c r="C24" s="241"/>
      <c r="D24" s="116" t="s">
        <v>208</v>
      </c>
      <c r="E24" s="116">
        <v>3003191298</v>
      </c>
      <c r="F24" s="137" t="s">
        <v>209</v>
      </c>
      <c r="G24" s="116" t="s">
        <v>78</v>
      </c>
      <c r="H24" s="116" t="s">
        <v>79</v>
      </c>
      <c r="P24" s="140"/>
    </row>
    <row r="25" spans="2:16" s="138" customFormat="1" ht="15" x14ac:dyDescent="0.25">
      <c r="P25" s="140"/>
    </row>
    <row r="26" spans="2:16" s="138" customFormat="1" ht="15" x14ac:dyDescent="0.25">
      <c r="P26" s="140"/>
    </row>
    <row r="27" spans="2:16" s="138" customFormat="1" ht="15" x14ac:dyDescent="0.25">
      <c r="P27" s="140"/>
    </row>
  </sheetData>
  <mergeCells count="23">
    <mergeCell ref="B20:C20"/>
    <mergeCell ref="B14:C14"/>
    <mergeCell ref="B22:C22"/>
    <mergeCell ref="B15:C15"/>
    <mergeCell ref="B17:C17"/>
    <mergeCell ref="B16:C16"/>
    <mergeCell ref="B19:C19"/>
    <mergeCell ref="B12:C12"/>
    <mergeCell ref="B18:C18"/>
    <mergeCell ref="B24:C24"/>
    <mergeCell ref="D2:G2"/>
    <mergeCell ref="D3:G3"/>
    <mergeCell ref="D4:G4"/>
    <mergeCell ref="D5:G5"/>
    <mergeCell ref="B2:C5"/>
    <mergeCell ref="B21:C21"/>
    <mergeCell ref="B23:C23"/>
    <mergeCell ref="B7:C7"/>
    <mergeCell ref="D7:H7"/>
    <mergeCell ref="B9:H9"/>
    <mergeCell ref="B13:C13"/>
    <mergeCell ref="B11:C11"/>
    <mergeCell ref="B10:H10"/>
  </mergeCells>
  <conditionalFormatting sqref="D11">
    <cfRule type="cellIs" dxfId="23" priority="64" stopIfTrue="1" operator="equal">
      <formula>"Alto"</formula>
    </cfRule>
    <cfRule type="cellIs" dxfId="22" priority="65" stopIfTrue="1" operator="equal">
      <formula>"Medio"</formula>
    </cfRule>
    <cfRule type="cellIs" dxfId="21" priority="66" stopIfTrue="1" operator="equal">
      <formula>"Bajo"</formula>
    </cfRule>
  </conditionalFormatting>
  <conditionalFormatting sqref="D13">
    <cfRule type="cellIs" dxfId="20" priority="28" stopIfTrue="1" operator="equal">
      <formula>"Alto"</formula>
    </cfRule>
    <cfRule type="cellIs" dxfId="19" priority="29" stopIfTrue="1" operator="equal">
      <formula>"Medio"</formula>
    </cfRule>
    <cfRule type="cellIs" dxfId="18" priority="30" stopIfTrue="1" operator="equal">
      <formula>"Bajo"</formula>
    </cfRule>
  </conditionalFormatting>
  <conditionalFormatting sqref="D20">
    <cfRule type="cellIs" dxfId="17" priority="1" stopIfTrue="1" operator="equal">
      <formula>"Alto"</formula>
    </cfRule>
    <cfRule type="cellIs" dxfId="16" priority="2" stopIfTrue="1" operator="equal">
      <formula>"Medio"</formula>
    </cfRule>
    <cfRule type="cellIs" dxfId="15" priority="3" stopIfTrue="1" operator="equal">
      <formula>"Bajo"</formula>
    </cfRule>
  </conditionalFormatting>
  <dataValidations count="1">
    <dataValidation type="whole" allowBlank="1" showInputMessage="1" showErrorMessage="1" sqref="I9:N9 I24:N24 F25:N65497">
      <formula1>1</formula1>
      <formula2>5</formula2>
    </dataValidation>
  </dataValidations>
  <hyperlinks>
    <hyperlink ref="F14" r:id="rId1"/>
    <hyperlink ref="F13" r:id="rId2"/>
    <hyperlink ref="F15" r:id="rId3"/>
    <hyperlink ref="F20" r:id="rId4"/>
    <hyperlink ref="F21" r:id="rId5"/>
    <hyperlink ref="F24" r:id="rId6"/>
    <hyperlink ref="F12" r:id="rId7"/>
    <hyperlink ref="F18" r:id="rId8"/>
  </hyperlinks>
  <printOptions horizontalCentered="1"/>
  <pageMargins left="0.39370078740157483" right="0.39370078740157483" top="0.74803149606299213" bottom="0.74803149606299213" header="0.31496062992125984" footer="0.31496062992125984"/>
  <pageSetup paperSize="5" scale="89" fitToHeight="0" orientation="landscape" r:id="rId9"/>
  <headerFooter>
    <oddHeader>&amp;A</oddHeader>
  </headerFooter>
  <drawing r:id="rId10"/>
  <legacyDrawing r:id="rId11"/>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tocar'!$K$5:$K$7</xm:f>
          </x14:formula1>
          <xm:sqref>H24 H12:H23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9"/>
  <sheetViews>
    <sheetView showGridLines="0" topLeftCell="A12" zoomScale="80" zoomScaleNormal="80" workbookViewId="0">
      <selection activeCell="D16" sqref="D16"/>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24.28515625"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32" t="s">
        <v>0</v>
      </c>
      <c r="D2" s="233"/>
      <c r="E2" s="233"/>
      <c r="F2" s="233"/>
      <c r="G2" s="51" t="str">
        <f>Proyecto!K2</f>
        <v>Código: GC-F-015</v>
      </c>
      <c r="H2" s="50"/>
      <c r="I2" s="90"/>
      <c r="J2" s="90"/>
      <c r="K2" s="90"/>
      <c r="L2" s="90"/>
      <c r="M2" s="90"/>
      <c r="N2" s="90"/>
      <c r="O2" s="90"/>
      <c r="P2" s="13"/>
    </row>
    <row r="3" spans="2:16" s="10" customFormat="1" ht="23.25" customHeight="1" thickBot="1" x14ac:dyDescent="0.25">
      <c r="B3" s="46"/>
      <c r="C3" s="232" t="s">
        <v>2</v>
      </c>
      <c r="D3" s="233"/>
      <c r="E3" s="233"/>
      <c r="F3" s="233"/>
      <c r="G3" s="49" t="str">
        <f>Proyecto!K3</f>
        <v>Fecha: 17 de septiembre de 2014</v>
      </c>
      <c r="H3" s="50"/>
      <c r="I3" s="90"/>
      <c r="J3" s="90"/>
      <c r="K3" s="90"/>
      <c r="L3" s="90"/>
      <c r="M3" s="90"/>
      <c r="N3" s="90"/>
      <c r="O3" s="90"/>
      <c r="P3" s="13"/>
    </row>
    <row r="4" spans="2:16" s="10" customFormat="1" ht="24" customHeight="1" thickBot="1" x14ac:dyDescent="0.25">
      <c r="B4" s="46"/>
      <c r="C4" s="232" t="s">
        <v>4</v>
      </c>
      <c r="D4" s="233"/>
      <c r="E4" s="233"/>
      <c r="F4" s="233"/>
      <c r="G4" s="49" t="str">
        <f>Proyecto!K4</f>
        <v>Versión 001</v>
      </c>
      <c r="H4" s="50"/>
      <c r="I4" s="90"/>
      <c r="J4" s="90"/>
      <c r="K4" s="90"/>
      <c r="L4" s="90"/>
      <c r="M4" s="90"/>
      <c r="N4" s="90"/>
      <c r="O4" s="90"/>
      <c r="P4" s="13"/>
    </row>
    <row r="5" spans="2:16" s="10" customFormat="1" ht="22.5" customHeight="1" thickBot="1" x14ac:dyDescent="0.25">
      <c r="B5" s="48"/>
      <c r="C5" s="232" t="s">
        <v>6</v>
      </c>
      <c r="D5" s="233"/>
      <c r="E5" s="233"/>
      <c r="F5" s="233"/>
      <c r="G5" s="52" t="s">
        <v>80</v>
      </c>
      <c r="H5" s="50"/>
      <c r="I5" s="90"/>
      <c r="J5" s="90"/>
      <c r="K5" s="90"/>
      <c r="L5" s="90"/>
      <c r="M5" s="90"/>
      <c r="N5" s="90"/>
      <c r="O5" s="90"/>
      <c r="P5" s="13"/>
    </row>
    <row r="6" spans="2:16" ht="5.25" customHeight="1" x14ac:dyDescent="0.2">
      <c r="B6" s="24"/>
      <c r="C6" s="24"/>
      <c r="D6" s="24"/>
      <c r="E6" s="24"/>
      <c r="F6" s="24"/>
    </row>
    <row r="7" spans="2:16" ht="29.25" customHeight="1" x14ac:dyDescent="0.2">
      <c r="B7" s="89" t="s">
        <v>8</v>
      </c>
      <c r="C7" s="262" t="str">
        <f>Proyecto!$E$7</f>
        <v>Atención proactiva al usuario con servicios y procesos inteligentes</v>
      </c>
      <c r="D7" s="263"/>
      <c r="E7" s="263"/>
      <c r="F7" s="263"/>
      <c r="G7" s="264"/>
      <c r="P7" s="1"/>
    </row>
    <row r="8" spans="2:16" ht="6.75" customHeight="1" x14ac:dyDescent="0.2">
      <c r="B8" s="6"/>
      <c r="C8" s="7"/>
      <c r="D8" s="7"/>
      <c r="E8" s="7"/>
      <c r="F8" s="7"/>
      <c r="P8" s="1"/>
    </row>
    <row r="9" spans="2:16" x14ac:dyDescent="0.2">
      <c r="B9" s="175"/>
      <c r="C9" s="175"/>
    </row>
    <row r="10" spans="2:16" ht="20.25" customHeight="1" x14ac:dyDescent="0.2">
      <c r="B10" s="259" t="s">
        <v>81</v>
      </c>
      <c r="C10" s="260"/>
      <c r="D10" s="260"/>
      <c r="E10" s="260"/>
      <c r="F10" s="260"/>
      <c r="G10" s="261"/>
    </row>
    <row r="11" spans="2:16" customFormat="1" ht="15" customHeight="1" x14ac:dyDescent="0.2">
      <c r="E11" s="144"/>
    </row>
    <row r="12" spans="2:16" ht="24.75" customHeight="1" x14ac:dyDescent="0.2">
      <c r="B12" s="97" t="s">
        <v>82</v>
      </c>
      <c r="C12" s="97" t="s">
        <v>83</v>
      </c>
      <c r="D12" s="97" t="s">
        <v>84</v>
      </c>
      <c r="E12" s="105" t="s">
        <v>85</v>
      </c>
      <c r="F12" s="97" t="s">
        <v>86</v>
      </c>
      <c r="G12" s="97" t="s">
        <v>87</v>
      </c>
    </row>
    <row r="13" spans="2:16" s="108" customFormat="1" ht="42.75" customHeight="1" x14ac:dyDescent="0.25">
      <c r="B13" s="141" t="str">
        <f>Interesados!B12</f>
        <v>Billy Escobar Perez</v>
      </c>
      <c r="C13" s="118" t="s">
        <v>241</v>
      </c>
      <c r="D13" s="118" t="s">
        <v>246</v>
      </c>
      <c r="E13" s="118" t="s">
        <v>152</v>
      </c>
      <c r="F13" s="118" t="s">
        <v>242</v>
      </c>
      <c r="G13" s="133" t="s">
        <v>244</v>
      </c>
      <c r="P13" s="142"/>
    </row>
    <row r="14" spans="2:16" s="108" customFormat="1" ht="63" x14ac:dyDescent="0.25">
      <c r="B14" s="141" t="str">
        <f>Interesados!B14</f>
        <v>Nicolas Martínez Devia</v>
      </c>
      <c r="C14" s="118" t="s">
        <v>213</v>
      </c>
      <c r="D14" s="118" t="s">
        <v>247</v>
      </c>
      <c r="E14" s="118" t="s">
        <v>89</v>
      </c>
      <c r="F14" s="118" t="s">
        <v>210</v>
      </c>
      <c r="G14" s="133" t="s">
        <v>245</v>
      </c>
      <c r="P14" s="142"/>
    </row>
    <row r="15" spans="2:16" s="108" customFormat="1" ht="104.25" customHeight="1" x14ac:dyDescent="0.25">
      <c r="B15" s="141" t="str">
        <f>Interesados!B13</f>
        <v>Gleidys Margoth Blanco Córdoba</v>
      </c>
      <c r="C15" s="118" t="s">
        <v>213</v>
      </c>
      <c r="D15" s="118" t="s">
        <v>266</v>
      </c>
      <c r="E15" s="118" t="s">
        <v>89</v>
      </c>
      <c r="F15" s="118" t="s">
        <v>265</v>
      </c>
      <c r="G15" s="133" t="s">
        <v>211</v>
      </c>
      <c r="P15" s="142"/>
    </row>
    <row r="16" spans="2:16" s="108" customFormat="1" ht="72.75" customHeight="1" x14ac:dyDescent="0.25">
      <c r="B16" s="141" t="str">
        <f>Interesados!B15</f>
        <v>Eliana Patricia Ardila Sánchez</v>
      </c>
      <c r="C16" s="118" t="s">
        <v>213</v>
      </c>
      <c r="D16" s="118" t="s">
        <v>247</v>
      </c>
      <c r="E16" s="118" t="s">
        <v>89</v>
      </c>
      <c r="F16" s="118" t="s">
        <v>62</v>
      </c>
      <c r="G16" s="133" t="s">
        <v>211</v>
      </c>
      <c r="P16" s="142"/>
    </row>
    <row r="17" spans="2:16" s="108" customFormat="1" ht="105.75" customHeight="1" x14ac:dyDescent="0.25">
      <c r="B17" s="141" t="str">
        <f>Interesados!B16</f>
        <v>Leidy Jineth Garzon Albarracin</v>
      </c>
      <c r="C17" s="118" t="s">
        <v>213</v>
      </c>
      <c r="D17" s="118" t="s">
        <v>249</v>
      </c>
      <c r="E17" s="118" t="s">
        <v>89</v>
      </c>
      <c r="F17" s="118" t="s">
        <v>210</v>
      </c>
      <c r="G17" s="133" t="s">
        <v>211</v>
      </c>
      <c r="P17" s="142"/>
    </row>
    <row r="18" spans="2:16" s="108" customFormat="1" ht="63.75" customHeight="1" x14ac:dyDescent="0.25">
      <c r="B18" s="141" t="str">
        <f>Interesados!B17</f>
        <v>Marisol Castiblanco Calixto</v>
      </c>
      <c r="C18" s="118" t="s">
        <v>213</v>
      </c>
      <c r="D18" s="118" t="s">
        <v>248</v>
      </c>
      <c r="E18" s="118" t="s">
        <v>89</v>
      </c>
      <c r="F18" s="118" t="s">
        <v>243</v>
      </c>
      <c r="G18" s="133" t="s">
        <v>211</v>
      </c>
      <c r="P18" s="142"/>
    </row>
    <row r="19" spans="2:16" s="108" customFormat="1" ht="107.25" customHeight="1" x14ac:dyDescent="0.25">
      <c r="B19" s="141" t="str">
        <f>Interesados!B19</f>
        <v>Luz Adriana Rodriguez Díaz</v>
      </c>
      <c r="C19" s="118" t="s">
        <v>213</v>
      </c>
      <c r="D19" s="118" t="s">
        <v>249</v>
      </c>
      <c r="E19" s="118" t="s">
        <v>89</v>
      </c>
      <c r="F19" s="118" t="s">
        <v>210</v>
      </c>
      <c r="G19" s="133" t="s">
        <v>211</v>
      </c>
      <c r="P19" s="142"/>
    </row>
    <row r="20" spans="2:16" s="108" customFormat="1" ht="108" customHeight="1" x14ac:dyDescent="0.25">
      <c r="B20" s="141" t="str">
        <f>Interesados!B20</f>
        <v>Mayra Alejandra Jiménez Vega</v>
      </c>
      <c r="C20" s="118" t="s">
        <v>213</v>
      </c>
      <c r="D20" s="118" t="s">
        <v>249</v>
      </c>
      <c r="E20" s="118" t="s">
        <v>89</v>
      </c>
      <c r="F20" s="118" t="s">
        <v>210</v>
      </c>
      <c r="G20" s="133" t="s">
        <v>211</v>
      </c>
      <c r="P20" s="142"/>
    </row>
    <row r="21" spans="2:16" s="108" customFormat="1" ht="54" customHeight="1" x14ac:dyDescent="0.25">
      <c r="B21" s="141" t="str">
        <f>Interesados!B22</f>
        <v>Carlos Alberto Cuesta Palacios</v>
      </c>
      <c r="C21" s="118" t="s">
        <v>213</v>
      </c>
      <c r="D21" s="118" t="s">
        <v>267</v>
      </c>
      <c r="E21" s="118" t="s">
        <v>89</v>
      </c>
      <c r="F21" s="118" t="s">
        <v>210</v>
      </c>
      <c r="G21" s="133" t="s">
        <v>211</v>
      </c>
      <c r="P21" s="142"/>
    </row>
    <row r="22" spans="2:16" s="108" customFormat="1" ht="105" customHeight="1" x14ac:dyDescent="0.25">
      <c r="B22" s="141" t="str">
        <f>Interesados!B23</f>
        <v>Aldemar Mendoza Cubillos</v>
      </c>
      <c r="C22" s="118" t="s">
        <v>213</v>
      </c>
      <c r="D22" s="118" t="s">
        <v>249</v>
      </c>
      <c r="E22" s="118" t="s">
        <v>89</v>
      </c>
      <c r="F22" s="118" t="s">
        <v>210</v>
      </c>
      <c r="G22" s="133" t="s">
        <v>211</v>
      </c>
      <c r="P22" s="142"/>
    </row>
    <row r="23" spans="2:16" s="108" customFormat="1" ht="54" customHeight="1" x14ac:dyDescent="0.25">
      <c r="B23" s="141" t="str">
        <f>Interesados!B24</f>
        <v>Miguel Angel Mejia Bravo</v>
      </c>
      <c r="C23" s="118" t="s">
        <v>214</v>
      </c>
      <c r="D23" s="118" t="s">
        <v>248</v>
      </c>
      <c r="E23" s="118" t="s">
        <v>89</v>
      </c>
      <c r="F23" s="118" t="s">
        <v>62</v>
      </c>
      <c r="G23" s="133" t="s">
        <v>212</v>
      </c>
      <c r="P23" s="142"/>
    </row>
    <row r="24" spans="2:16" s="108" customFormat="1" ht="54" customHeight="1" x14ac:dyDescent="0.25">
      <c r="B24" s="143"/>
      <c r="C24" s="118"/>
      <c r="D24" s="117"/>
      <c r="E24" s="118"/>
      <c r="F24" s="117"/>
      <c r="G24" s="133"/>
      <c r="P24" s="142"/>
    </row>
    <row r="25" spans="2:16" s="108" customFormat="1" ht="54" customHeight="1" x14ac:dyDescent="0.25">
      <c r="B25" s="143"/>
      <c r="C25" s="118"/>
      <c r="D25" s="117"/>
      <c r="E25" s="118"/>
      <c r="F25" s="117"/>
      <c r="G25" s="133"/>
      <c r="P25" s="142"/>
    </row>
    <row r="26" spans="2:16" s="108" customFormat="1" ht="54" customHeight="1" x14ac:dyDescent="0.25">
      <c r="B26" s="143"/>
      <c r="C26" s="118"/>
      <c r="D26" s="117"/>
      <c r="E26" s="118"/>
      <c r="F26" s="117"/>
      <c r="G26" s="133"/>
      <c r="P26" s="142"/>
    </row>
    <row r="27" spans="2:16" s="108" customFormat="1" ht="54" customHeight="1" x14ac:dyDescent="0.25">
      <c r="B27" s="143"/>
      <c r="C27" s="118"/>
      <c r="D27" s="117"/>
      <c r="E27" s="118"/>
      <c r="F27" s="117"/>
      <c r="G27" s="133"/>
      <c r="P27" s="142"/>
    </row>
    <row r="28" spans="2:16" s="108" customFormat="1" ht="54" customHeight="1" x14ac:dyDescent="0.25">
      <c r="B28" s="143"/>
      <c r="C28" s="118"/>
      <c r="D28" s="117"/>
      <c r="E28" s="118"/>
      <c r="F28" s="117"/>
      <c r="G28" s="133"/>
      <c r="P28" s="142"/>
    </row>
    <row r="29" spans="2:16" s="108" customFormat="1" ht="54" customHeight="1" x14ac:dyDescent="0.25">
      <c r="B29" s="143"/>
      <c r="C29" s="118"/>
      <c r="D29" s="117"/>
      <c r="E29" s="118"/>
      <c r="F29" s="117"/>
      <c r="G29" s="133"/>
      <c r="P29" s="142"/>
    </row>
  </sheetData>
  <mergeCells count="7">
    <mergeCell ref="B10:G10"/>
    <mergeCell ref="B9:C9"/>
    <mergeCell ref="C2:F2"/>
    <mergeCell ref="C3:F3"/>
    <mergeCell ref="C4:F4"/>
    <mergeCell ref="C5:F5"/>
    <mergeCell ref="C7:G7"/>
  </mergeCells>
  <dataValidations count="1">
    <dataValidation type="whole" allowBlank="1" showInputMessage="1" showErrorMessage="1" sqref="E9 E30:E65505 G11 G9 G30:G65505 H9:N6550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'http://intranet/Users/NiniRa/NINROD/Planeación Estratégica 2016/[Difusión procedimiento para resolución de objeciones en garantías mobiliarias.xlsx]No tocar'!#REF!</xm:f>
          </x14:formula1>
          <xm:sqref>E24:E29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topLeftCell="A7" zoomScale="90" zoomScaleNormal="90" workbookViewId="0">
      <selection activeCell="H12" sqref="H12:H13"/>
    </sheetView>
  </sheetViews>
  <sheetFormatPr baseColWidth="10" defaultColWidth="11.42578125" defaultRowHeight="12" x14ac:dyDescent="0.2"/>
  <cols>
    <col min="1" max="1" width="0.5703125" style="1" customWidth="1"/>
    <col min="2" max="2" width="30.7109375" style="1" customWidth="1"/>
    <col min="3" max="3" width="18.28515625" style="1" customWidth="1"/>
    <col min="4" max="4" width="15.140625" style="1" customWidth="1"/>
    <col min="5" max="5" width="29.42578125" style="1" customWidth="1"/>
    <col min="6" max="6" width="28" style="1" customWidth="1"/>
    <col min="7" max="7" width="16.5703125" style="1" customWidth="1"/>
    <col min="8" max="8" width="55" style="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32" t="s">
        <v>0</v>
      </c>
      <c r="D2" s="233"/>
      <c r="E2" s="233"/>
      <c r="F2" s="233"/>
      <c r="G2" s="222" t="str">
        <f>Proyecto!K2</f>
        <v>Código: GC-F-015</v>
      </c>
      <c r="H2" s="224"/>
      <c r="I2" s="90"/>
      <c r="J2" s="9"/>
      <c r="K2" s="9"/>
      <c r="L2" s="9"/>
      <c r="M2" s="12"/>
      <c r="N2" s="90"/>
      <c r="O2" s="90"/>
      <c r="P2" s="90"/>
      <c r="Q2" s="90"/>
      <c r="R2" s="90"/>
      <c r="S2" s="90"/>
      <c r="T2" s="90"/>
      <c r="U2" s="90"/>
      <c r="V2" s="90"/>
      <c r="W2" s="13"/>
    </row>
    <row r="3" spans="2:23" s="10" customFormat="1" ht="23.25" customHeight="1" thickBot="1" x14ac:dyDescent="0.25">
      <c r="B3" s="46"/>
      <c r="C3" s="232" t="s">
        <v>2</v>
      </c>
      <c r="D3" s="233"/>
      <c r="E3" s="233"/>
      <c r="F3" s="233"/>
      <c r="G3" s="225" t="str">
        <f>Proyecto!K3</f>
        <v>Fecha: 17 de septiembre de 2014</v>
      </c>
      <c r="H3" s="227"/>
      <c r="I3" s="90"/>
      <c r="J3" s="9"/>
      <c r="K3" s="9"/>
      <c r="L3" s="9"/>
      <c r="M3" s="12"/>
      <c r="N3" s="90"/>
      <c r="O3" s="90"/>
      <c r="P3" s="90"/>
      <c r="Q3" s="90"/>
      <c r="R3" s="90"/>
      <c r="S3" s="90"/>
      <c r="T3" s="90"/>
      <c r="U3" s="90"/>
      <c r="V3" s="90"/>
      <c r="W3" s="13"/>
    </row>
    <row r="4" spans="2:23" s="10" customFormat="1" ht="24" customHeight="1" thickBot="1" x14ac:dyDescent="0.25">
      <c r="B4" s="46"/>
      <c r="C4" s="232" t="s">
        <v>4</v>
      </c>
      <c r="D4" s="233"/>
      <c r="E4" s="233"/>
      <c r="F4" s="233"/>
      <c r="G4" s="228" t="str">
        <f>Proyecto!K4</f>
        <v>Versión 001</v>
      </c>
      <c r="H4" s="230"/>
      <c r="I4" s="90"/>
      <c r="J4" s="9"/>
      <c r="K4" s="90"/>
      <c r="L4" s="90"/>
      <c r="M4" s="12"/>
      <c r="N4" s="90"/>
      <c r="O4" s="90"/>
      <c r="P4" s="90"/>
      <c r="Q4" s="90"/>
      <c r="R4" s="90"/>
      <c r="S4" s="90"/>
      <c r="T4" s="90"/>
      <c r="U4" s="90"/>
      <c r="V4" s="90"/>
      <c r="W4" s="13"/>
    </row>
    <row r="5" spans="2:23" s="10" customFormat="1" ht="22.5" customHeight="1" thickBot="1" x14ac:dyDescent="0.25">
      <c r="B5" s="48"/>
      <c r="C5" s="232" t="s">
        <v>6</v>
      </c>
      <c r="D5" s="233"/>
      <c r="E5" s="233"/>
      <c r="F5" s="233"/>
      <c r="G5" s="225" t="s">
        <v>90</v>
      </c>
      <c r="H5" s="227"/>
      <c r="I5" s="90"/>
      <c r="J5" s="9"/>
      <c r="K5" s="90"/>
      <c r="L5" s="90"/>
      <c r="M5" s="9"/>
      <c r="N5" s="90"/>
      <c r="O5" s="90"/>
      <c r="P5" s="90"/>
      <c r="Q5" s="90"/>
      <c r="R5" s="90"/>
      <c r="S5" s="90"/>
      <c r="T5" s="90"/>
      <c r="U5" s="90"/>
      <c r="V5" s="90"/>
      <c r="W5" s="13"/>
    </row>
    <row r="6" spans="2:23" ht="5.25" customHeight="1" x14ac:dyDescent="0.2">
      <c r="B6" s="24"/>
      <c r="C6" s="24"/>
      <c r="D6" s="24"/>
      <c r="E6" s="24"/>
      <c r="F6" s="24"/>
      <c r="G6" s="24"/>
      <c r="H6" s="24"/>
    </row>
    <row r="7" spans="2:23" ht="29.25" customHeight="1" x14ac:dyDescent="0.2">
      <c r="B7" s="23" t="s">
        <v>8</v>
      </c>
      <c r="C7" s="269" t="str">
        <f>Proyecto!$E$7</f>
        <v>Atención proactiva al usuario con servicios y procesos inteligentes</v>
      </c>
      <c r="D7" s="269"/>
      <c r="E7" s="269"/>
      <c r="F7" s="269"/>
      <c r="G7" s="269"/>
      <c r="H7" s="269"/>
      <c r="W7" s="1"/>
    </row>
    <row r="9" spans="2:23" ht="15" customHeight="1" x14ac:dyDescent="0.2">
      <c r="B9" s="214" t="s">
        <v>91</v>
      </c>
      <c r="C9" s="214"/>
      <c r="D9" s="214"/>
      <c r="E9" s="214"/>
      <c r="F9" s="214"/>
      <c r="G9" s="214"/>
      <c r="H9" s="214"/>
    </row>
    <row r="10" spans="2:23" customFormat="1" ht="15" customHeight="1" x14ac:dyDescent="0.2"/>
    <row r="11" spans="2:23" ht="33.75" customHeight="1" x14ac:dyDescent="0.2">
      <c r="B11" s="211" t="s">
        <v>92</v>
      </c>
      <c r="C11" s="211"/>
      <c r="D11" s="91" t="s">
        <v>93</v>
      </c>
      <c r="E11" s="91" t="s">
        <v>94</v>
      </c>
      <c r="F11" s="91" t="s">
        <v>95</v>
      </c>
      <c r="G11" s="91" t="s">
        <v>96</v>
      </c>
      <c r="H11" s="91" t="s">
        <v>97</v>
      </c>
    </row>
    <row r="12" spans="2:23" s="138" customFormat="1" ht="107.25" customHeight="1" x14ac:dyDescent="0.25">
      <c r="B12" s="267" t="s">
        <v>255</v>
      </c>
      <c r="C12" s="268"/>
      <c r="D12" s="116" t="s">
        <v>177</v>
      </c>
      <c r="E12" s="123" t="s">
        <v>175</v>
      </c>
      <c r="F12" s="123" t="s">
        <v>176</v>
      </c>
      <c r="G12" s="145" t="s">
        <v>179</v>
      </c>
      <c r="H12" s="157" t="s">
        <v>231</v>
      </c>
      <c r="J12" s="146"/>
      <c r="M12" s="146"/>
      <c r="W12" s="140"/>
    </row>
    <row r="13" spans="2:23" s="138" customFormat="1" ht="117" customHeight="1" x14ac:dyDescent="0.25">
      <c r="B13" s="265" t="s">
        <v>174</v>
      </c>
      <c r="C13" s="265"/>
      <c r="D13" s="116" t="s">
        <v>178</v>
      </c>
      <c r="E13" s="123" t="s">
        <v>175</v>
      </c>
      <c r="F13" s="123" t="s">
        <v>176</v>
      </c>
      <c r="G13" s="145" t="s">
        <v>179</v>
      </c>
      <c r="H13" s="157" t="s">
        <v>231</v>
      </c>
      <c r="J13" s="146"/>
      <c r="M13" s="146"/>
      <c r="W13" s="140"/>
    </row>
    <row r="14" spans="2:23" ht="60" customHeight="1" x14ac:dyDescent="0.2">
      <c r="B14" s="266"/>
      <c r="C14" s="266"/>
      <c r="D14" s="102"/>
      <c r="E14" s="103"/>
      <c r="F14" s="103"/>
      <c r="G14" s="104"/>
      <c r="H14" s="102"/>
    </row>
    <row r="15" spans="2:23" ht="60" customHeight="1" x14ac:dyDescent="0.2">
      <c r="B15" s="266"/>
      <c r="C15" s="266"/>
      <c r="D15" s="102"/>
      <c r="E15" s="103"/>
      <c r="F15" s="103"/>
      <c r="G15" s="104"/>
      <c r="H15" s="102"/>
    </row>
    <row r="16" spans="2:23" x14ac:dyDescent="0.2">
      <c r="B16" s="100"/>
      <c r="C16" s="100"/>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2:E15">
    <cfRule type="cellIs" dxfId="14" priority="19" stopIfTrue="1" operator="equal">
      <formula>"Alto"</formula>
    </cfRule>
    <cfRule type="cellIs" dxfId="13" priority="20" stopIfTrue="1" operator="equal">
      <formula>"Medio"</formula>
    </cfRule>
    <cfRule type="cellIs" dxfId="12" priority="21" stopIfTrue="1" operator="equal">
      <formula>"Bajo"</formula>
    </cfRule>
  </conditionalFormatting>
  <dataValidations count="1">
    <dataValidation type="whole" allowBlank="1" showInputMessage="1" showErrorMessage="1" sqref="F8:G8 O8:U65495 I8:M65495 F16:F65495 G14:G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verageRating xmlns="http://schemas.microsoft.com/sharepoint/v3" xsi:nil="true"/>
    <Comentarios xmlns="ff8e3638-9d45-4162-afb4-6d390653d547" xsi:nil="true"/>
    <Fase xmlns="ff8e3638-9d45-4162-afb4-6d390653d547">a. Ficha Téncnica</Fase>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043EE08D-911A-4767-8004-8958DD9EA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76CD46FF-15CE-4B87-962F-49D7241576E1}">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microsoft.com/sharepoint/v3"/>
    <ds:schemaRef ds:uri="http://schemas.microsoft.com/sharepoint/v4"/>
    <ds:schemaRef ds:uri="http://purl.org/dc/terms/"/>
    <ds:schemaRef ds:uri="ff8e3638-9d45-4162-afb4-6d390653d547"/>
    <ds:schemaRef ds:uri="http://www.w3.org/XML/1998/namespace"/>
    <ds:schemaRef ds:uri="http://purl.org/dc/dcmitype/"/>
  </ds:schemaRefs>
</ds:datastoreItem>
</file>

<file path=customXml/itemProps4.xml><?xml version="1.0" encoding="utf-8"?>
<ds:datastoreItem xmlns:ds="http://schemas.openxmlformats.org/officeDocument/2006/customXml" ds:itemID="{79172BD6-575A-494E-B60C-1A45755394D8}">
  <ds:schemaRefs>
    <ds:schemaRef ds:uri="http://schemas.microsoft.com/office/2006/metadata/customXsn"/>
  </ds:schemaRefs>
</ds:datastoreItem>
</file>

<file path=customXml/itemProps5.xml><?xml version="1.0" encoding="utf-8"?>
<ds:datastoreItem xmlns:ds="http://schemas.openxmlformats.org/officeDocument/2006/customXml" ds:itemID="{E0794F32-36FC-47BF-9649-474BECB6030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EDT_04</dc:title>
  <dc:subject/>
  <dc:creator>Bibiana Coy Paez</dc:creator>
  <cp:keywords>Despacho</cp:keywords>
  <dc:description/>
  <cp:lastModifiedBy>Bibiana Coy Paez</cp:lastModifiedBy>
  <cp:revision/>
  <dcterms:created xsi:type="dcterms:W3CDTF">2009-01-14T13:57:13Z</dcterms:created>
  <dcterms:modified xsi:type="dcterms:W3CDTF">2023-05-11T17:50:14Z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