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francycp\Desktop\WEB\"/>
    </mc:Choice>
  </mc:AlternateContent>
  <bookViews>
    <workbookView xWindow="0" yWindow="0" windowWidth="20490" windowHeight="7620" tabRatio="776"/>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definedNames>
    <definedName name="_xlnm._FilterDatabase" localSheetId="10" hidden="1">'EDT- Actividades'!$C$9:$IW$16</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Interesados!$B$2:$H$23</definedName>
    <definedName name="_xlnm.Print_Area" localSheetId="7">'Plan de comunicaciones'!$B$2:$H$21</definedName>
    <definedName name="_xlnm.Print_Area" localSheetId="4">'Recursos Humanos'!$B$2:$G$14</definedName>
    <definedName name="_xlnm.Print_Area" localSheetId="8">Requerimientos!$B$2:$H$12</definedName>
    <definedName name="_xlnm.Print_Area" localSheetId="11">Riesgos!$B$2:$P$16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14" i="11" l="1"/>
  <c r="AL11" i="11"/>
  <c r="AL12" i="11"/>
  <c r="AL10" i="11"/>
  <c r="J10" i="11" l="1"/>
  <c r="M11" i="11"/>
  <c r="M12" i="11"/>
  <c r="M13" i="11"/>
  <c r="M10" i="11"/>
  <c r="AK14" i="11"/>
  <c r="AJ14" i="11"/>
  <c r="AI14" i="11"/>
  <c r="AH14" i="11"/>
  <c r="AG14" i="11"/>
  <c r="AF14" i="11"/>
  <c r="AE14" i="11"/>
  <c r="AD14" i="11"/>
  <c r="Q14" i="11"/>
  <c r="P14" i="11"/>
  <c r="AC14" i="11"/>
  <c r="AB14" i="11"/>
  <c r="AA14" i="11"/>
  <c r="Z14" i="11"/>
  <c r="Y14" i="11"/>
  <c r="X14" i="11"/>
  <c r="W14" i="11"/>
  <c r="V14" i="11"/>
  <c r="U14" i="11"/>
  <c r="T14" i="11"/>
  <c r="S14" i="11"/>
  <c r="R14" i="11"/>
  <c r="O14" i="11"/>
  <c r="N14" i="11"/>
  <c r="M14" i="11" l="1"/>
  <c r="J11" i="11" l="1"/>
  <c r="J12" i="11"/>
  <c r="J13" i="11"/>
  <c r="F14" i="11"/>
  <c r="B17" i="16" l="1"/>
  <c r="B16" i="16"/>
  <c r="B15" i="16"/>
  <c r="B14" i="16"/>
  <c r="D7" i="9"/>
  <c r="D7" i="2" l="1"/>
  <c r="L2" i="11" l="1"/>
  <c r="L3" i="11"/>
  <c r="L4" i="11"/>
  <c r="D7" i="11"/>
  <c r="M4" i="9" l="1"/>
  <c r="M3" i="9"/>
  <c r="M2" i="9"/>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C7" i="7" l="1"/>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Indicar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<sst xmlns="http://schemas.openxmlformats.org/spreadsheetml/2006/main" count="428" uniqueCount="267">
  <si>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</si>
  <si>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</si>
  <si>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</si>
  <si>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</si>
  <si>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</si>
  <si>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</si>
  <si>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</si>
  <si>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</si>
  <si>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</si>
  <si>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</si>
  <si>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</si>
  <si>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</si>
  <si>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</si>
  <si>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</si>
  <si>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</si>
  <si>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</si>
  <si>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</si>
  <si>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</si>
  <si>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</si>
  <si>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</si>
  <si>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</si>
  <si>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</si>
  <si>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</si>
  <si>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</si>
  <si>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</si>
  <si>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</si>
  <si>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</si>
  <si>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</si>
  <si>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</si>
  <si>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</si>
  <si>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</si>
  <si>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</si>
  <si>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</si>
  <si>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</si>
  <si>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</si>
  <si>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</si>
  <si>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</si>
  <si>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</si>
  <si>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</si>
  <si>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</si>
  <si>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</si>
  <si>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</si>
  <si>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</si>
  <si>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</si>
  <si>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</si>
  <si>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</si>
  <si>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</si>
  <si>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</si>
  <si>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</si>
  <si>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</si>
  <si>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</si>
  <si>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</si>
  <si>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</si>
  <si>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</si>
  <si>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</si>
  <si>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</si>
  <si>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</si>
  <si>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</si>
  <si>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</si>
  <si>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</si>
  <si>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</si>
  <si>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</si>
  <si>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</si>
  <si>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</si>
  <si>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</si>
  <si>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</si>
  <si>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</si>
  <si>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</si>
  <si>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</si>
  <si>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</si>
  <si>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Proveedor</t>
  </si>
  <si>
    <t>Página 7 de 12</t>
  </si>
  <si>
    <t>CARGO</t>
  </si>
  <si>
    <t>TELEFONO</t>
  </si>
  <si>
    <t>CORREO ELECTRONICO</t>
  </si>
  <si>
    <t>INTERNO - EXTERNO</t>
  </si>
  <si>
    <t>POSICION FRENTE AL PROYECTO</t>
  </si>
  <si>
    <t>A favor</t>
  </si>
  <si>
    <t>Externo</t>
  </si>
  <si>
    <t>Neutral</t>
  </si>
  <si>
    <t>Página 8 de 12</t>
  </si>
  <si>
    <t>PLAN DE COMUNICACIÓN</t>
  </si>
  <si>
    <t>NOMBRE DE INTERESADO</t>
  </si>
  <si>
    <t>TIPO DE COMUNICACIÓN</t>
  </si>
  <si>
    <t>OBJETIVO</t>
  </si>
  <si>
    <t>FRECUENCIA</t>
  </si>
  <si>
    <t>RESPONSABLE</t>
  </si>
  <si>
    <t>ENTREGABLE</t>
  </si>
  <si>
    <t>Reunión</t>
  </si>
  <si>
    <t>Según requerimiento</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</si>
  <si>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</si>
  <si>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</si>
  <si>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</si>
  <si>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</si>
  <si>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</si>
  <si>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</si>
  <si>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</si>
  <si>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</si>
  <si>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</si>
  <si>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</si>
  <si>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</si>
  <si>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</si>
  <si>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</si>
  <si>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</si>
  <si>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</si>
  <si>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</si>
  <si>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</si>
  <si>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</si>
  <si>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</si>
  <si>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</si>
  <si>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</si>
  <si>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</si>
  <si>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</si>
  <si>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</si>
  <si>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</si>
  <si>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</si>
  <si>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</si>
  <si>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FECHA CIERRE ACTIVIDAD/FECHA SEGUIMIENTO</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</si>
  <si>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</si>
  <si>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</si>
  <si>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</si>
  <si>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</si>
  <si>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</si>
  <si>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</si>
  <si>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</si>
  <si>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</si>
  <si>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</si>
  <si>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</si>
  <si>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</si>
  <si>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</si>
  <si>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</si>
  <si>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</si>
  <si>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</si>
  <si>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</si>
  <si>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</si>
  <si>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</si>
  <si>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</si>
  <si>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</si>
  <si>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</si>
  <si>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</si>
  <si>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</si>
  <si>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</si>
  <si>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</si>
  <si>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</si>
  <si>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Lider funcional</t>
  </si>
  <si>
    <t>En contra</t>
  </si>
  <si>
    <t>Memorando</t>
  </si>
  <si>
    <t>Quincenal</t>
  </si>
  <si>
    <t>Telefónica</t>
  </si>
  <si>
    <t>Bimensual</t>
  </si>
  <si>
    <t>Electrónica</t>
  </si>
  <si>
    <t>Trimestral</t>
  </si>
  <si>
    <t>Acto administrativo</t>
  </si>
  <si>
    <t>Semestral</t>
  </si>
  <si>
    <t>Anual</t>
  </si>
  <si>
    <t>FRECUENCIA DE COMUNICACIÓN</t>
  </si>
  <si>
    <t>Por definir</t>
  </si>
  <si>
    <t>Líder Técnico</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</si>
  <si>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</si>
  <si>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</si>
  <si>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</si>
  <si>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Especifica las necesidades funcionales de la solución
Participa en el diseño de la solución
Participa en las pruebas de la solución
Verifica que la dependencia usuaria aprueba la solución</t>
  </si>
  <si>
    <t>Fortalecer y mejorar la infraestructura física de la Superintendencia de Sociedades a nivel nacional (Construyendo la Supersociedades de la gente.)</t>
  </si>
  <si>
    <t>Generar una ambiente confortable con la infraestructura física de todas las sedes de la Entidad, que permita la preservación del bienestar de los grupos de valor, a través de sedes seguras, confortables, incluyentes y funcionales.</t>
  </si>
  <si>
    <t xml:space="preserve"> Fortalecer la estructura organizacional con procesos innovadores de transformación institucional</t>
  </si>
  <si>
    <t>Profesional: Grupo Administrativo / Intendentes Regionales   /   Grupo Apoyo Judicial / Grupo Relación Estado Ciudadano</t>
  </si>
  <si>
    <t xml:space="preserve">Dirección Administrativa
Despacho Superintendente </t>
  </si>
  <si>
    <t>Secretaria General</t>
  </si>
  <si>
    <t>El Patrocinador asignará un Gerente de proyecto, quien liderará el proyecto.</t>
  </si>
  <si>
    <t>El Gerente de Proyecto liderará la ejecución y seguimiento del proyecto. Tomará decisiones respecto al proyecto. Debe tener una comunicación asertiva, manejo eficiente del tiempo.</t>
  </si>
  <si>
    <t>Coordinará que las actividades programadas se ejecuten en los plazos definidos.</t>
  </si>
  <si>
    <t>Nicolas Martínez Devia</t>
  </si>
  <si>
    <t xml:space="preserve">Secretario General </t>
  </si>
  <si>
    <t>nimartinez@supersociedades.gov.co</t>
  </si>
  <si>
    <t>Angela Patricia Mortigo Murcia</t>
  </si>
  <si>
    <t>Coordinadora del Grupo de Apoyo Judicial</t>
  </si>
  <si>
    <t>amortigo@supersociedades.gov.co</t>
  </si>
  <si>
    <t>Horacio del Castillo</t>
  </si>
  <si>
    <t>Intendende Regional Cartagena</t>
  </si>
  <si>
    <t>horaciodc@supersociedades.gov.co</t>
  </si>
  <si>
    <t>Carlos Andrés Arcila</t>
  </si>
  <si>
    <t>Intendende Regional Cali</t>
  </si>
  <si>
    <t>carlosas@supersociedades.gov.co</t>
  </si>
  <si>
    <t>Miguel Jimenez</t>
  </si>
  <si>
    <t>Intendende Regional Barranquilla</t>
  </si>
  <si>
    <t>migueljj@supersociedades.gov.co</t>
  </si>
  <si>
    <t>Johann Alfredo Manrique</t>
  </si>
  <si>
    <t>Intendende Regional Bucaramanga</t>
  </si>
  <si>
    <t>jmanrique@supersociedades.gov.co</t>
  </si>
  <si>
    <t>Julian Andrés Palacio</t>
  </si>
  <si>
    <t>Intendente Regional  Medellín</t>
  </si>
  <si>
    <t>jpalacio@supersociedades.gov.co</t>
  </si>
  <si>
    <t>Luis Fernando Rivera</t>
  </si>
  <si>
    <t>Intendente Regional  Manizales</t>
  </si>
  <si>
    <t>lfrivera@supersociedades.gov.co</t>
  </si>
  <si>
    <t>Eliana Patricia Ardila Sánchez</t>
  </si>
  <si>
    <t>eardila@supersociedades.gov.co</t>
  </si>
  <si>
    <t>Directora Administrativa</t>
  </si>
  <si>
    <t>Claudia Patricia Castillo Silva</t>
  </si>
  <si>
    <t>Coordinadora Grupo Administrativo</t>
  </si>
  <si>
    <t>ClaudiaC@SUPERSOCIEDADES.GOV.CO</t>
  </si>
  <si>
    <t>Aldemar Mendoza Cubillos</t>
  </si>
  <si>
    <t>AldemarMC@SUPERSOCIEDADES.GOV.CO</t>
  </si>
  <si>
    <t>Coordinador Grupo de Relación Estado – Ciudadano</t>
  </si>
  <si>
    <t>Superintendente de Sociedades</t>
  </si>
  <si>
    <t>Informar los avances y proyecciones del proyecto</t>
  </si>
  <si>
    <t>Presentación Trimestral</t>
  </si>
  <si>
    <t>Dar información oportuna en cuanto a avances, cambios y decisiones derivadas de la ejecución del proyecto.</t>
  </si>
  <si>
    <t>Gerente del Proyecto</t>
  </si>
  <si>
    <t xml:space="preserve"> Informe verbal o escrito</t>
  </si>
  <si>
    <t>Dar información oportuna en cuanto a cambios y decisiones que afectan la planeación del proyecto.</t>
  </si>
  <si>
    <t>Líderes funcionales y  Técnicos</t>
  </si>
  <si>
    <t xml:space="preserve">Canales de comunicación estatales para difusión de servicios.
Nuevo plan de gobierno orientado a la parte social y ambiental. </t>
  </si>
  <si>
    <t>Ejecutar las obras programadas para la vigencia 2023 que contemplen aspectos de seguridad y salud en e trabajo para el mejoramiento de la calidad de vida laboral.</t>
  </si>
  <si>
    <t>Realizar el diagnóstico, estudios y diseños del sistema de Intrusión con alcance nacional</t>
  </si>
  <si>
    <t>Pacifico Ernesto Barrera 
Profesional - Grupo Administrativo</t>
  </si>
  <si>
    <t>Tania Marcela Guerrero</t>
  </si>
  <si>
    <t>Coordinador Grupo de Seguridad y Salud en el Trabajo</t>
  </si>
  <si>
    <r>
      <rPr>
        <b/>
        <sz val="9"/>
        <rFont val="Arial"/>
        <family val="2"/>
      </rPr>
      <t>Decreto 2157 de 2017</t>
    </r>
    <r>
      <rPr>
        <sz val="9"/>
        <rFont val="Arial"/>
        <family val="2"/>
      </rPr>
      <t>: 
Por medio del cual se adoptan directrices generales para la elaboración del plan de gestión del riesgo de desastres de las entidades públicas y privadas en el marco del artículo 42 de la Ley 1523 de 2012. Su aplicabilidad se debe definir mediante un análisis específico de riesgos, a través del cual se diseñan e implementan las medidas de reducción del riesgo y los planes de emergencia y contingencia que serán de obligatorio cumplimiento.</t>
    </r>
  </si>
  <si>
    <t>Infraestructura - 001</t>
  </si>
  <si>
    <t>Dirección Administrativa</t>
  </si>
  <si>
    <t>Afecta el alcance del proyecto</t>
  </si>
  <si>
    <t>Cumplimiento de la norma</t>
  </si>
  <si>
    <t>Infraestructura - 002</t>
  </si>
  <si>
    <t>Dirección de Talento Humano</t>
  </si>
  <si>
    <t>Desde la identificación de las necesidades de infraestructura física de todas las sedes de la Entidad hasta la ejecución de las obras programadas para la vigencia de 2023 que permita la preservación del bienestar de los grupos de valor, a través de sedes seguras, confortables, incluyentes y funcionales.</t>
  </si>
  <si>
    <t>Tatiana Mesa</t>
  </si>
  <si>
    <t>Coordinador Grupo de Contratos</t>
  </si>
  <si>
    <t>Director de Talento Humano</t>
  </si>
  <si>
    <t>Victor Hugethe</t>
  </si>
  <si>
    <t>Restauración de sede Cartagena - Torre del Reloj</t>
  </si>
  <si>
    <t>Acta de Asamblea de Copropietarios Edificio Torre del Reloj</t>
  </si>
  <si>
    <t>Mejoramiento del Sistema de Intrusión de la Entidad a Nivel nacional</t>
  </si>
  <si>
    <t>Diagnóstico y Cronograma de Trabajo</t>
  </si>
  <si>
    <t>Cronograma de Trabajo</t>
  </si>
  <si>
    <t>Obras de Infraestructura para el Mejoramiento de las condiciones de Seguridad y Salud en el Trabajo y de la calidad de vida laboral para la sede Bogotá y Regionales</t>
  </si>
  <si>
    <t>No aplica</t>
  </si>
  <si>
    <t>No contar con los recursos humanos y financieros para el desarrollo del proyecto</t>
  </si>
  <si>
    <t>Disponibilidad de recursos financieros para la ejecución del proyecto.</t>
  </si>
  <si>
    <t>Acta de Asamblea de Copropietarios Edificio Torre del Reloj
Diagnóstico y Cronograma de Trabajo Sistema de Intrusión de la Entidad a Nivel nacional
Cronograma de Trabajo para las Obras de Infraestructura para el Mejoramiento de las condiciones de Seguridad y Salud en el Trabajo y de la calidad de vida laboral para la sede Bogotá y Regionales con seguimiento</t>
  </si>
  <si>
    <t>Cumplimiento de las especificaciones de los contratos y el recibo a satisfacción de los proyectos ejecutados.</t>
  </si>
  <si>
    <t>Cambio en la estructura organizacional de la entidad (movimiento de personal de planta)</t>
  </si>
  <si>
    <t>Establecer pautas para realizar un debido empalme y entrega de cargo.
Realizar seguimiento a la gestión realizada y asegurar la trazabilidad de los soportes de todas las actividades</t>
  </si>
  <si>
    <t>Demora en los procesos de contratación para la ejecución de los entregables previstos para el desarrollo del proyecto</t>
  </si>
  <si>
    <t xml:space="preserve">Director Administrativo
Secretaria General </t>
  </si>
  <si>
    <t xml:space="preserve">Seguimiento a la programación de la ejecución de las actividades contractuales </t>
  </si>
  <si>
    <t xml:space="preserve">Director Administrativo </t>
  </si>
  <si>
    <r>
      <rPr>
        <b/>
        <sz val="9"/>
        <rFont val="Arial"/>
        <family val="2"/>
      </rPr>
      <t xml:space="preserve">Decreto 1072 de 2015: (Libro 2, Parte 2, Titulo 4, Capitulo 6 Ministerio de Trabajo:
</t>
    </r>
    <r>
      <rPr>
        <sz val="9"/>
        <rFont val="Arial"/>
        <family val="2"/>
      </rPr>
      <t>Por medio del cual se expide el decreto único reglamentario del sector trabajo.Libro 2, Parte 2, Titulo 4, Capitulo 6Ministerio del Trabajo Régimen reglamentario del sector trabajo Libro 2. Régimen reglamentario del sector trabajo Parte 2. Reglamentaciones Título 4. Riesgos Laborales Capítulo 6. Sistema de Gestión de la Seguridad y Salud en el Trabajo</t>
    </r>
  </si>
  <si>
    <t>Se ha realizado el desembolso de $45.250.001 para el fondo aprobado por la copropiedad para la restauración de la se de cartagena. Resolucion de pago cuota extraordinaria.</t>
  </si>
  <si>
    <t>Se cuenta con la programación del plan anual de adquisiciones, las actividades que se pretenden realizar para las obras de mejoramiento de las sedes (Memorando anteproyecto 2023 - inversion y Plan Anual Adquisiciones del 8  marzo de 2023)</t>
  </si>
  <si>
    <t>MARZO</t>
  </si>
  <si>
    <t>ABRIL</t>
  </si>
  <si>
    <t>MAYO</t>
  </si>
  <si>
    <t>JUNIO</t>
  </si>
  <si>
    <t>JULIO</t>
  </si>
  <si>
    <t>AGOSTO</t>
  </si>
  <si>
    <t>% programado</t>
  </si>
  <si>
    <t>% ejecutado</t>
  </si>
  <si>
    <t>Enero</t>
  </si>
  <si>
    <t>Febrero</t>
  </si>
  <si>
    <t>SEPTIEMBRE</t>
  </si>
  <si>
    <t>OCTUBRE</t>
  </si>
  <si>
    <t>NOVIEMBRE</t>
  </si>
  <si>
    <t>DICIEMBRE</t>
  </si>
  <si>
    <t>PORCENTAJE DE CUMPLIMIENTO / AVANCE</t>
  </si>
  <si>
    <t>Se encuentra en construccion el estudio previo de la consultoria de instrucion de la Entidad a nivel nacional, se encuentra registrado en el plan anual de adquisiciones con recursos de inversión. (Memorando anteproyecto 2023 - inversion y Plan Anual Adquisiciones del 8  marzo de 2023)
Se terminó el diagnóstico técnico de todas las amenazas por fenómenos naturales e intervención humana para la actualización del plan de gestión
de riesgos y desastres de la Superintendencia de Sociedades
Se han atendido el 100 de los mantenimientos directos realizados por el personal de mantenimiento en la sede de Bogotá</t>
  </si>
  <si>
    <t>Total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</si>
</sst>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1" formatCode="_-* #,##0_-;\-* #,##0_-;_-* &quot;-&quot;_-;_-@_-"/>
    <numFmt numFmtId="164" formatCode="dd/mm/yyyy;@"/>
    <numFmt numFmtId="165" formatCode="[$$-240A]#,##0"/>
    <numFmt numFmtId="166" formatCode="dd\-mm\-yy"/>
    <numFmt numFmtId="167" formatCode="0.0"/>
    <numFmt numFmtId="168" formatCode="[$-80A]dddd\ d&quot; de &quot;mmmm&quot; de &quot;yyyy;@"/>
    <numFmt numFmtId="169" formatCode="[$-240A]d&quot; de &quot;mmmm&quot; de &quot;yyyy;@"/>
    <numFmt numFmtId="170" formatCode="0.0%"/>
    <numFmt numFmtId="171" formatCode="_-* #,##0.000_-;\-* #,##0.000_-;_-* &quot;-&quot;_-;_-@_-"/>
    <numFmt numFmtId="172" formatCode="[$-240A]dddd\ d&quot; de &quot;mmmm&quot; de &quot;yyyy;@"/>
  </numFmts>
  <fonts count="44"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1"/>
      <name val="Arial"/>
      <family val="2"/>
    </font>
    <font>
      <sz val="10"/>
      <color rgb="FF002060"/>
      <name val="Arial"/>
      <family val="2"/>
    </font>
    <font>
      <b/>
      <sz val="10"/>
      <color rgb="FF002060"/>
      <name val="Arial"/>
      <family val="2"/>
    </font>
    <font>
      <sz val="10"/>
      <name val="Arial"/>
      <family val="2"/>
    </font>
    <font>
      <sz val="10"/>
      <color rgb="FF0000FF"/>
      <name val="Arial"/>
      <family val="2"/>
    </font>
    <font>
      <b/>
      <sz val="9"/>
      <color rgb="FF000000"/>
      <name val="Tahoma"/>
      <family val="2"/>
    </font>
    <font>
      <sz val="9"/>
      <color rgb="FF000000"/>
      <name val="Tahoma"/>
      <family val="2"/>
    </font>
    <font>
      <sz val="12"/>
      <name val="Arial"/>
      <family val="2"/>
    </font>
    <font>
      <sz val="10"/>
      <name val="Calibri Light"/>
      <family val="2"/>
    </font>
    <font>
      <sz val="11"/>
      <name val="Calibri Light"/>
      <family val="2"/>
    </font>
    <font>
      <sz val="14"/>
      <name val="Calibri Light"/>
      <family val="2"/>
    </font>
    <font>
      <b/>
      <sz val="14"/>
      <name val="Calibri Light"/>
      <family val="2"/>
    </font>
    <font>
      <sz val="12"/>
      <name val="Calibri Light"/>
      <family val="2"/>
    </font>
    <font>
      <sz val="9"/>
      <name val="Calibri Light"/>
      <family val="2"/>
    </font>
    <font>
      <b/>
      <sz val="12"/>
      <name val="Calibri Light"/>
      <family val="2"/>
    </font>
    <font>
      <sz val="9"/>
      <color theme="0"/>
      <name val="Calibri Light"/>
      <family val="2"/>
    </font>
    <font>
      <u/>
      <sz val="12"/>
      <color theme="10"/>
      <name val="Calibri Light"/>
      <family val="2"/>
    </font>
    <font>
      <b/>
      <sz val="16"/>
      <name val="Calibri Light"/>
      <family val="2"/>
    </font>
    <font>
      <b/>
      <sz val="12"/>
      <color rgb="FF0000FF"/>
      <name val="Calibri Light"/>
      <family val="2"/>
    </font>
    <font>
      <sz val="12"/>
      <color rgb="FF0000FF"/>
      <name val="Calibri Light"/>
      <family val="2"/>
    </font>
    <font>
      <sz val="16"/>
      <name val="Calibri Light"/>
      <family val="2"/>
    </font>
    <font>
      <b/>
      <sz val="12"/>
      <color theme="0"/>
      <name val="Calibri Light"/>
      <family val="2"/>
    </font>
    <font>
      <sz val="10"/>
      <color rgb="FF002060"/>
      <name val="Calibri Light"/>
      <family val="2"/>
    </font>
    <font>
      <sz val="10"/>
      <color rgb="FF0000FF"/>
      <name val="Calibri Light"/>
      <family val="2"/>
    </font>
    <font>
      <b/>
      <sz val="14"/>
      <color rgb="FF002060"/>
      <name val="Calibri Light"/>
      <family val="2"/>
    </font>
    <font>
      <b/>
      <sz val="14"/>
      <color rgb="FF0000FF"/>
      <name val="Arial"/>
      <family val="2"/>
    </font>
    <font>
      <b/>
      <sz val="10"/>
      <name val="Calibri Light"/>
      <family val="2"/>
    </font>
    <font>
      <sz val="9"/>
      <color rgb="FF0000FF"/>
      <name val="Calibri Light"/>
      <family val="2"/>
    </font>
  </fonts>
  <fills count="14">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
      <patternFill patternType="solid">
        <fgColor theme="0" tint="-0.14999847407452621"/>
        <bgColor indexed="64"/>
      </patternFill>
    </fill>
    <fill>
      <patternFill patternType="solid">
        <fgColor theme="9" tint="0.59999389629810485"/>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19" fillId="0" borderId="0" applyFont="0" applyFill="0" applyBorder="0" applyAlignment="0" applyProtection="0"/>
  </cellStyleXfs>
  <cellXfs count="370">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2" fillId="0" borderId="0" xfId="0" applyFont="1" applyFill="1" applyBorder="1"/>
    <xf numFmtId="0" fontId="14" fillId="3" borderId="2" xfId="0" applyFont="1" applyFill="1" applyBorder="1" applyAlignment="1">
      <alignment horizontal="center" vertical="center"/>
    </xf>
    <xf numFmtId="0" fontId="5" fillId="3" borderId="2" xfId="0" applyFont="1" applyFill="1" applyBorder="1" applyAlignment="1">
      <alignment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2"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15" xfId="2" applyFont="1" applyFill="1" applyBorder="1" applyAlignment="1" applyProtection="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0" borderId="0" xfId="0" applyFont="1" applyBorder="1" applyAlignment="1">
      <alignment horizontal="center" vertical="center" wrapText="1"/>
    </xf>
    <xf numFmtId="0" fontId="14" fillId="8" borderId="2" xfId="0" applyFont="1" applyFill="1" applyBorder="1" applyAlignment="1" applyProtection="1">
      <alignment horizontal="center" vertical="center" wrapText="1"/>
    </xf>
    <xf numFmtId="9" fontId="14" fillId="8" borderId="2" xfId="0" applyNumberFormat="1" applyFont="1" applyFill="1" applyBorder="1" applyAlignment="1" applyProtection="1">
      <alignment horizontal="center" vertical="center" wrapText="1"/>
    </xf>
    <xf numFmtId="166" fontId="14" fillId="8" borderId="2"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5" fillId="3" borderId="2" xfId="0" applyFont="1" applyFill="1" applyBorder="1" applyAlignment="1">
      <alignment horizontal="left" vertical="center"/>
    </xf>
    <xf numFmtId="0" fontId="4" fillId="0" borderId="0"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0" fillId="4" borderId="2" xfId="0" applyFill="1" applyBorder="1"/>
    <xf numFmtId="6" fontId="4" fillId="0" borderId="0" xfId="0" applyNumberFormat="1" applyFont="1" applyAlignment="1">
      <alignment horizontal="center" vertical="center" wrapText="1"/>
    </xf>
    <xf numFmtId="0" fontId="2" fillId="4" borderId="2" xfId="0" applyFont="1" applyFill="1" applyBorder="1"/>
    <xf numFmtId="0" fontId="0" fillId="0" borderId="2" xfId="0" applyBorder="1" applyAlignment="1">
      <alignment vertical="center"/>
    </xf>
    <xf numFmtId="0" fontId="2" fillId="0" borderId="2" xfId="0" applyFont="1" applyBorder="1" applyAlignment="1">
      <alignment vertical="center"/>
    </xf>
    <xf numFmtId="0" fontId="4" fillId="0" borderId="0" xfId="0" applyFont="1" applyAlignment="1">
      <alignment horizontal="left" vertical="center" wrapText="1"/>
    </xf>
    <xf numFmtId="0" fontId="2"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vertical="center"/>
    </xf>
    <xf numFmtId="9" fontId="28" fillId="4" borderId="2" xfId="0" applyNumberFormat="1" applyFont="1" applyFill="1" applyBorder="1" applyAlignment="1">
      <alignment horizontal="center" vertical="center" wrapText="1"/>
    </xf>
    <xf numFmtId="0" fontId="28" fillId="4" borderId="2" xfId="0" applyFont="1" applyFill="1" applyBorder="1" applyAlignment="1">
      <alignment horizontal="center" vertical="center" wrapText="1"/>
    </xf>
    <xf numFmtId="0" fontId="29" fillId="0" borderId="0" xfId="0" applyFont="1" applyAlignment="1">
      <alignment horizontal="center" vertical="center" wrapText="1"/>
    </xf>
    <xf numFmtId="0" fontId="29" fillId="0" borderId="2" xfId="0" applyNumberFormat="1" applyFont="1" applyBorder="1" applyAlignment="1">
      <alignment horizontal="center" vertical="center" wrapText="1"/>
    </xf>
    <xf numFmtId="2" fontId="29" fillId="0" borderId="2" xfId="0" applyNumberFormat="1" applyFont="1" applyBorder="1" applyAlignment="1">
      <alignment horizontal="center" vertical="center" wrapText="1"/>
    </xf>
    <xf numFmtId="165" fontId="29" fillId="0" borderId="2" xfId="0" applyNumberFormat="1" applyFont="1" applyFill="1" applyBorder="1" applyAlignment="1">
      <alignment horizontal="center" vertical="center" wrapText="1"/>
    </xf>
    <xf numFmtId="165" fontId="29" fillId="0" borderId="2" xfId="0" applyNumberFormat="1" applyFont="1" applyBorder="1" applyAlignment="1">
      <alignment horizontal="center" vertical="center" wrapText="1"/>
    </xf>
    <xf numFmtId="0" fontId="31" fillId="0" borderId="0" xfId="0" applyFont="1" applyAlignment="1">
      <alignment horizontal="center" vertical="center" wrapText="1"/>
    </xf>
    <xf numFmtId="0" fontId="29" fillId="0" borderId="0" xfId="0" applyFont="1"/>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5" fillId="0" borderId="2" xfId="0" applyFont="1" applyBorder="1" applyAlignment="1">
      <alignment horizontal="left" vertical="center" wrapText="1"/>
    </xf>
    <xf numFmtId="0" fontId="24" fillId="4" borderId="0" xfId="0" applyFont="1" applyFill="1"/>
    <xf numFmtId="0" fontId="28" fillId="4" borderId="2" xfId="0" applyFont="1" applyFill="1" applyBorder="1" applyAlignment="1">
      <alignment vertical="center" wrapText="1"/>
    </xf>
    <xf numFmtId="0" fontId="28" fillId="4" borderId="0" xfId="0" applyFont="1" applyFill="1" applyAlignment="1">
      <alignment vertical="center" wrapText="1"/>
    </xf>
    <xf numFmtId="0" fontId="32" fillId="4" borderId="2" xfId="4" applyFont="1" applyFill="1" applyBorder="1" applyAlignment="1">
      <alignment horizontal="center" vertical="center" wrapText="1"/>
    </xf>
    <xf numFmtId="0" fontId="28" fillId="4" borderId="8" xfId="0" applyFont="1" applyFill="1" applyBorder="1" applyAlignment="1">
      <alignment vertical="center" wrapText="1"/>
    </xf>
    <xf numFmtId="0" fontId="28" fillId="4" borderId="8" xfId="0" applyFont="1" applyFill="1" applyBorder="1" applyAlignment="1">
      <alignment horizontal="center" vertical="center" wrapText="1"/>
    </xf>
    <xf numFmtId="0" fontId="28" fillId="4" borderId="0" xfId="0" applyFont="1" applyFill="1" applyBorder="1" applyAlignment="1">
      <alignment vertical="center" wrapText="1"/>
    </xf>
    <xf numFmtId="0" fontId="28" fillId="4"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4" borderId="2" xfId="4" applyFont="1" applyFill="1" applyBorder="1" applyAlignment="1">
      <alignment horizontal="center" vertical="center" wrapText="1"/>
    </xf>
    <xf numFmtId="0" fontId="32" fillId="0" borderId="2" xfId="4" applyFont="1" applyBorder="1" applyAlignment="1">
      <alignment horizontal="center" vertical="center" wrapText="1"/>
    </xf>
    <xf numFmtId="0" fontId="28" fillId="4" borderId="5" xfId="0" applyFont="1" applyFill="1" applyBorder="1" applyAlignment="1">
      <alignment horizontal="left" vertical="center"/>
    </xf>
    <xf numFmtId="0" fontId="28" fillId="4" borderId="3" xfId="0" applyFont="1" applyFill="1" applyBorder="1" applyAlignment="1">
      <alignment horizontal="left" vertical="center"/>
    </xf>
    <xf numFmtId="0" fontId="28" fillId="4" borderId="2" xfId="0" applyFont="1" applyFill="1" applyBorder="1" applyAlignment="1">
      <alignment horizontal="center" vertical="center"/>
    </xf>
    <xf numFmtId="0" fontId="0" fillId="4" borderId="2" xfId="0" applyFill="1" applyBorder="1" applyAlignment="1">
      <alignment vertical="center"/>
    </xf>
    <xf numFmtId="0" fontId="2" fillId="4" borderId="2" xfId="0" applyFont="1" applyFill="1" applyBorder="1" applyAlignment="1">
      <alignment vertical="center"/>
    </xf>
    <xf numFmtId="0" fontId="23" fillId="0" borderId="2" xfId="0"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justify" vertical="center" wrapText="1"/>
    </xf>
    <xf numFmtId="0" fontId="28" fillId="0" borderId="0" xfId="0" applyFont="1" applyBorder="1" applyAlignment="1">
      <alignment horizontal="justify" vertical="center"/>
    </xf>
    <xf numFmtId="0" fontId="24" fillId="0" borderId="0" xfId="0" applyFont="1" applyBorder="1" applyAlignment="1">
      <alignment horizontal="center" vertical="center"/>
    </xf>
    <xf numFmtId="0" fontId="28" fillId="0" borderId="0" xfId="0" applyFont="1" applyFill="1" applyAlignment="1">
      <alignment horizontal="justify" vertical="center"/>
    </xf>
    <xf numFmtId="164" fontId="4" fillId="0" borderId="2" xfId="0" applyNumberFormat="1" applyFont="1" applyFill="1" applyBorder="1" applyAlignment="1">
      <alignment horizontal="center" vertical="center" wrapText="1"/>
    </xf>
    <xf numFmtId="0" fontId="28" fillId="0" borderId="0" xfId="0" applyFont="1"/>
    <xf numFmtId="0" fontId="28" fillId="4" borderId="11" xfId="0" applyFont="1" applyFill="1" applyBorder="1" applyAlignment="1">
      <alignment vertical="center" wrapText="1"/>
    </xf>
    <xf numFmtId="0" fontId="28" fillId="0" borderId="0" xfId="0" applyFont="1" applyBorder="1" applyAlignment="1">
      <alignment horizontal="center" vertical="center" wrapText="1"/>
    </xf>
    <xf numFmtId="0" fontId="28" fillId="0" borderId="0" xfId="0" applyFont="1" applyBorder="1"/>
    <xf numFmtId="0" fontId="28" fillId="4" borderId="6" xfId="0" applyFont="1" applyFill="1" applyBorder="1" applyAlignment="1">
      <alignment vertical="center" wrapText="1"/>
    </xf>
    <xf numFmtId="0" fontId="28" fillId="4" borderId="13" xfId="0" applyFont="1" applyFill="1" applyBorder="1" applyAlignment="1">
      <alignment vertical="center" wrapText="1"/>
    </xf>
    <xf numFmtId="0" fontId="30" fillId="0" borderId="0" xfId="2" applyFont="1" applyFill="1" applyBorder="1" applyAlignment="1" applyProtection="1">
      <alignment horizontal="center" vertical="center"/>
    </xf>
    <xf numFmtId="0" fontId="37" fillId="3" borderId="2" xfId="0" applyFont="1" applyFill="1" applyBorder="1" applyAlignment="1">
      <alignment horizontal="center" vertical="center" wrapText="1"/>
    </xf>
    <xf numFmtId="0" fontId="37" fillId="3" borderId="2" xfId="0" applyFont="1" applyFill="1" applyBorder="1" applyAlignment="1">
      <alignment horizontal="center" vertical="center"/>
    </xf>
    <xf numFmtId="0" fontId="28" fillId="0" borderId="2" xfId="0" applyFont="1" applyBorder="1" applyAlignment="1">
      <alignment vertical="center" wrapText="1"/>
    </xf>
    <xf numFmtId="0" fontId="30" fillId="0" borderId="2" xfId="0" applyFont="1" applyBorder="1" applyAlignment="1">
      <alignment horizontal="center" vertical="center" wrapText="1"/>
    </xf>
    <xf numFmtId="0" fontId="2" fillId="4" borderId="0" xfId="0" applyFont="1" applyFill="1" applyProtection="1">
      <protection locked="0"/>
    </xf>
    <xf numFmtId="0" fontId="2" fillId="4" borderId="0" xfId="0" applyFont="1" applyFill="1" applyBorder="1" applyAlignment="1" applyProtection="1">
      <alignment vertical="center" wrapText="1"/>
      <protection locked="0"/>
    </xf>
    <xf numFmtId="0" fontId="2" fillId="4" borderId="0" xfId="0" applyFont="1" applyFill="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0" xfId="0" applyFont="1" applyFill="1" applyAlignment="1" applyProtection="1">
      <alignment vertical="center" wrapText="1"/>
      <protection locked="0"/>
    </xf>
    <xf numFmtId="0" fontId="2" fillId="4" borderId="0" xfId="0" applyFont="1" applyFill="1" applyAlignment="1" applyProtection="1">
      <alignment horizontal="justify" vertical="center" wrapText="1"/>
      <protection locked="0"/>
    </xf>
    <xf numFmtId="0" fontId="13" fillId="4" borderId="0" xfId="2" applyFont="1" applyFill="1" applyBorder="1" applyAlignment="1" applyProtection="1">
      <alignment horizontal="center" vertical="center"/>
      <protection locked="0"/>
    </xf>
    <xf numFmtId="0" fontId="13" fillId="4" borderId="0" xfId="2" applyFont="1" applyFill="1" applyBorder="1" applyAlignment="1" applyProtection="1">
      <alignment vertical="center"/>
      <protection locked="0"/>
    </xf>
    <xf numFmtId="0" fontId="13" fillId="4" borderId="5" xfId="0" applyFont="1" applyFill="1" applyBorder="1" applyAlignment="1" applyProtection="1">
      <alignment horizontal="center" vertical="center"/>
      <protection locked="0"/>
    </xf>
    <xf numFmtId="1" fontId="35" fillId="0" borderId="0" xfId="0" applyNumberFormat="1"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7" fillId="4" borderId="0" xfId="0" applyFont="1" applyFill="1" applyAlignment="1" applyProtection="1">
      <alignment vertical="center" wrapText="1"/>
      <protection locked="0"/>
    </xf>
    <xf numFmtId="167" fontId="17" fillId="4" borderId="0" xfId="0" applyNumberFormat="1" applyFont="1" applyFill="1" applyAlignment="1" applyProtection="1">
      <alignment horizontal="center" vertical="center" wrapText="1"/>
      <protection locked="0"/>
    </xf>
    <xf numFmtId="0" fontId="17" fillId="4" borderId="0" xfId="0" applyFont="1" applyFill="1" applyAlignment="1" applyProtection="1">
      <alignment horizontal="justify" vertical="center" wrapText="1"/>
      <protection locked="0"/>
    </xf>
    <xf numFmtId="1" fontId="17" fillId="0" borderId="0" xfId="0" applyNumberFormat="1" applyFont="1" applyFill="1" applyBorder="1" applyAlignment="1" applyProtection="1">
      <alignment horizontal="center" vertical="center" wrapText="1"/>
      <protection locked="0"/>
    </xf>
    <xf numFmtId="170" fontId="20" fillId="4" borderId="0" xfId="6" applyNumberFormat="1" applyFont="1" applyFill="1" applyAlignment="1" applyProtection="1">
      <alignment horizontal="center" vertical="center" wrapText="1"/>
      <protection locked="0"/>
    </xf>
    <xf numFmtId="41" fontId="20" fillId="0" borderId="0" xfId="6"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wrapText="1"/>
      <protection locked="0"/>
    </xf>
    <xf numFmtId="170" fontId="20" fillId="4" borderId="0" xfId="5" applyNumberFormat="1" applyFont="1" applyFill="1" applyAlignment="1" applyProtection="1">
      <alignment horizontal="center" vertical="center" wrapText="1"/>
      <protection locked="0"/>
    </xf>
    <xf numFmtId="0" fontId="20" fillId="4" borderId="0" xfId="0" applyFont="1" applyFill="1" applyAlignment="1" applyProtection="1">
      <alignment vertical="center" wrapText="1"/>
      <protection locked="0"/>
    </xf>
    <xf numFmtId="1" fontId="18" fillId="4" borderId="0" xfId="0" applyNumberFormat="1" applyFont="1" applyFill="1" applyBorder="1" applyAlignment="1" applyProtection="1">
      <alignment horizontal="center" vertical="center" wrapText="1"/>
      <protection locked="0"/>
    </xf>
    <xf numFmtId="10" fontId="2" fillId="4" borderId="0" xfId="0" applyNumberFormat="1" applyFont="1" applyFill="1" applyAlignment="1" applyProtection="1">
      <alignment horizontal="center" vertical="center" wrapText="1"/>
      <protection locked="0"/>
    </xf>
    <xf numFmtId="171" fontId="2" fillId="4" borderId="0" xfId="0" applyNumberFormat="1" applyFont="1" applyFill="1" applyAlignment="1" applyProtection="1">
      <alignment horizontal="center" vertical="center" wrapText="1"/>
      <protection locked="0"/>
    </xf>
    <xf numFmtId="2" fontId="2" fillId="4" borderId="0" xfId="0" applyNumberFormat="1" applyFont="1" applyFill="1" applyAlignment="1" applyProtection="1">
      <alignment horizontal="center" vertical="center" wrapText="1"/>
      <protection locked="0"/>
    </xf>
    <xf numFmtId="0" fontId="34" fillId="0" borderId="2" xfId="0" applyFont="1" applyFill="1" applyBorder="1" applyAlignment="1" applyProtection="1">
      <alignment horizontal="center" vertical="center" wrapText="1"/>
    </xf>
    <xf numFmtId="0" fontId="35" fillId="0" borderId="2" xfId="0" applyFont="1" applyFill="1" applyBorder="1" applyAlignment="1" applyProtection="1">
      <alignment horizontal="justify" vertical="center" wrapText="1"/>
    </xf>
    <xf numFmtId="0" fontId="35" fillId="0" borderId="2" xfId="0" applyFont="1" applyFill="1" applyBorder="1" applyAlignment="1" applyProtection="1">
      <alignment horizontal="center" vertical="center" wrapText="1"/>
    </xf>
    <xf numFmtId="0" fontId="35" fillId="0" borderId="2" xfId="5" applyNumberFormat="1" applyFont="1" applyFill="1" applyBorder="1" applyAlignment="1" applyProtection="1">
      <alignment horizontal="center" vertical="center" wrapText="1"/>
    </xf>
    <xf numFmtId="9" fontId="35" fillId="0" borderId="2" xfId="5" applyFont="1" applyFill="1" applyBorder="1" applyAlignment="1" applyProtection="1">
      <alignment horizontal="center" vertical="center" wrapText="1"/>
    </xf>
    <xf numFmtId="172" fontId="39" fillId="0" borderId="2" xfId="0" applyNumberFormat="1" applyFont="1" applyFill="1" applyBorder="1" applyAlignment="1" applyProtection="1">
      <alignment horizontal="center" vertical="center"/>
    </xf>
    <xf numFmtId="167" fontId="35" fillId="0" borderId="2" xfId="0" applyNumberFormat="1" applyFont="1" applyFill="1" applyBorder="1" applyAlignment="1" applyProtection="1">
      <alignment horizontal="center" vertical="center" wrapText="1"/>
    </xf>
    <xf numFmtId="10" fontId="40" fillId="13" borderId="5" xfId="0" applyNumberFormat="1" applyFont="1" applyFill="1" applyBorder="1" applyAlignment="1" applyProtection="1">
      <alignment horizontal="center" vertical="center" wrapText="1"/>
    </xf>
    <xf numFmtId="10" fontId="41" fillId="11" borderId="53" xfId="0" applyNumberFormat="1" applyFont="1" applyFill="1" applyBorder="1" applyAlignment="1" applyProtection="1">
      <alignment horizontal="center" vertical="center" wrapText="1"/>
    </xf>
    <xf numFmtId="0" fontId="13" fillId="4" borderId="0" xfId="0" applyFont="1" applyFill="1" applyBorder="1" applyAlignment="1" applyProtection="1">
      <alignment horizontal="center"/>
      <protection locked="0"/>
    </xf>
    <xf numFmtId="0" fontId="5" fillId="3" borderId="2"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Fill="1" applyBorder="1" applyAlignment="1" applyProtection="1">
      <alignment horizontal="center" vertical="center"/>
    </xf>
    <xf numFmtId="0" fontId="6" fillId="0" borderId="18" xfId="2" applyFont="1" applyFill="1" applyBorder="1" applyAlignment="1" applyProtection="1">
      <alignment horizontal="center" vertical="center"/>
    </xf>
    <xf numFmtId="0" fontId="6" fillId="0" borderId="25" xfId="2" applyFont="1" applyFill="1" applyBorder="1" applyAlignment="1" applyProtection="1">
      <alignment horizontal="center" vertical="center"/>
    </xf>
    <xf numFmtId="0" fontId="6" fillId="0" borderId="20"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2"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23"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7" fillId="0" borderId="2" xfId="0" applyFont="1" applyBorder="1" applyAlignment="1">
      <alignment horizontal="left" vertical="center" wrapText="1"/>
    </xf>
    <xf numFmtId="0" fontId="28" fillId="0" borderId="5" xfId="0" applyFont="1" applyFill="1" applyBorder="1" applyAlignment="1">
      <alignment horizontal="justify" vertical="center" wrapText="1"/>
    </xf>
    <xf numFmtId="0" fontId="28" fillId="0" borderId="4" xfId="0" applyFont="1" applyFill="1" applyBorder="1" applyAlignment="1">
      <alignment horizontal="justify" vertical="center"/>
    </xf>
    <xf numFmtId="0" fontId="28" fillId="0" borderId="3" xfId="0" applyFont="1" applyFill="1" applyBorder="1" applyAlignment="1">
      <alignment horizontal="justify"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26" xfId="0" applyFont="1" applyBorder="1" applyAlignment="1">
      <alignment horizontal="left" vertical="center" wrapText="1"/>
    </xf>
    <xf numFmtId="0" fontId="6" fillId="0" borderId="27"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5" fillId="3"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6" fillId="4" borderId="2"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30" fillId="0" borderId="2" xfId="0" applyFont="1" applyBorder="1" applyAlignment="1">
      <alignment horizontal="left" vertical="center" wrapText="1"/>
    </xf>
    <xf numFmtId="0" fontId="6" fillId="4" borderId="30" xfId="2" applyFont="1" applyFill="1" applyBorder="1" applyAlignment="1" applyProtection="1">
      <alignment horizontal="center" vertical="center"/>
    </xf>
    <xf numFmtId="0" fontId="6" fillId="4" borderId="39" xfId="2" applyFont="1" applyFill="1" applyBorder="1" applyAlignment="1" applyProtection="1">
      <alignment horizontal="center" vertical="center"/>
    </xf>
    <xf numFmtId="0" fontId="25" fillId="4" borderId="2" xfId="2" applyFont="1" applyFill="1" applyBorder="1" applyAlignment="1">
      <alignment horizontal="justify" vertical="center" wrapText="1"/>
    </xf>
    <xf numFmtId="0" fontId="25" fillId="0" borderId="2" xfId="2" applyFont="1" applyBorder="1" applyAlignment="1">
      <alignment horizontal="justify" vertical="center" wrapText="1"/>
    </xf>
    <xf numFmtId="0" fontId="16" fillId="0" borderId="2" xfId="0" applyFont="1" applyBorder="1" applyAlignment="1">
      <alignment horizontal="left" vertical="center"/>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25" fillId="4" borderId="2" xfId="0" applyFont="1" applyFill="1" applyBorder="1" applyAlignment="1">
      <alignment horizontal="left" vertical="center" wrapText="1"/>
    </xf>
    <xf numFmtId="0" fontId="25"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8" fillId="4" borderId="5" xfId="0" applyFont="1" applyFill="1" applyBorder="1" applyAlignment="1">
      <alignment horizontal="left" vertical="center"/>
    </xf>
    <xf numFmtId="0" fontId="28" fillId="4" borderId="3" xfId="0" applyFont="1" applyFill="1" applyBorder="1" applyAlignment="1">
      <alignment horizontal="left" vertical="center"/>
    </xf>
    <xf numFmtId="0" fontId="37" fillId="3" borderId="2" xfId="0" applyFont="1" applyFill="1" applyBorder="1" applyAlignment="1">
      <alignment horizontal="left" vertical="center"/>
    </xf>
    <xf numFmtId="0" fontId="37" fillId="3" borderId="7" xfId="0" applyFont="1" applyFill="1" applyBorder="1" applyAlignment="1">
      <alignment horizontal="center" vertical="center"/>
    </xf>
    <xf numFmtId="0" fontId="37" fillId="3" borderId="0" xfId="0" applyFont="1" applyFill="1" applyBorder="1" applyAlignment="1">
      <alignment horizontal="center" vertical="center"/>
    </xf>
    <xf numFmtId="0" fontId="28" fillId="4" borderId="2" xfId="0" applyFont="1" applyFill="1" applyBorder="1" applyAlignment="1">
      <alignment horizontal="left" vertical="center" wrapText="1"/>
    </xf>
    <xf numFmtId="0" fontId="37" fillId="3" borderId="2"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30" fillId="4" borderId="40" xfId="2" applyFont="1" applyFill="1" applyBorder="1" applyAlignment="1" applyProtection="1">
      <alignment horizontal="center" vertical="center"/>
    </xf>
    <xf numFmtId="0" fontId="30" fillId="4" borderId="46" xfId="2" applyFont="1" applyFill="1" applyBorder="1" applyAlignment="1" applyProtection="1">
      <alignment horizontal="center" vertical="center"/>
    </xf>
    <xf numFmtId="0" fontId="30" fillId="4" borderId="41" xfId="2" applyFont="1" applyFill="1" applyBorder="1" applyAlignment="1" applyProtection="1">
      <alignment horizontal="center" vertical="center"/>
    </xf>
    <xf numFmtId="0" fontId="30" fillId="4" borderId="42" xfId="2" applyFont="1" applyFill="1" applyBorder="1" applyAlignment="1" applyProtection="1">
      <alignment horizontal="center" vertical="center"/>
    </xf>
    <xf numFmtId="0" fontId="30" fillId="4" borderId="47" xfId="2" applyFont="1" applyFill="1" applyBorder="1" applyAlignment="1" applyProtection="1">
      <alignment horizontal="center" vertical="center"/>
    </xf>
    <xf numFmtId="0" fontId="30" fillId="4" borderId="43" xfId="2" applyFont="1" applyFill="1" applyBorder="1" applyAlignment="1" applyProtection="1">
      <alignment horizontal="center" vertical="center"/>
    </xf>
    <xf numFmtId="0" fontId="30" fillId="4" borderId="44" xfId="2" applyFont="1" applyFill="1" applyBorder="1" applyAlignment="1" applyProtection="1">
      <alignment horizontal="center" vertical="center"/>
    </xf>
    <xf numFmtId="0" fontId="30" fillId="4" borderId="48" xfId="2" applyFont="1" applyFill="1" applyBorder="1" applyAlignment="1" applyProtection="1">
      <alignment horizontal="center" vertical="center"/>
    </xf>
    <xf numFmtId="0" fontId="30" fillId="4" borderId="45" xfId="2" applyFont="1" applyFill="1" applyBorder="1" applyAlignment="1" applyProtection="1">
      <alignment horizontal="center" vertical="center"/>
    </xf>
    <xf numFmtId="0" fontId="28" fillId="4" borderId="9" xfId="0" applyFont="1" applyFill="1" applyBorder="1" applyAlignment="1">
      <alignment horizontal="center" vertical="center" wrapText="1"/>
    </xf>
    <xf numFmtId="0" fontId="28" fillId="4" borderId="10"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27" fillId="0" borderId="5" xfId="0" applyFont="1" applyBorder="1" applyAlignment="1">
      <alignment horizontal="left" vertical="center" wrapText="1"/>
    </xf>
    <xf numFmtId="0" fontId="27" fillId="0" borderId="4" xfId="0" applyFont="1" applyBorder="1" applyAlignment="1">
      <alignment horizontal="left" vertical="center" wrapText="1"/>
    </xf>
    <xf numFmtId="0" fontId="27" fillId="0" borderId="3" xfId="0" applyFont="1" applyBorder="1" applyAlignment="1">
      <alignment horizontal="left" vertical="center" wrapText="1"/>
    </xf>
    <xf numFmtId="0" fontId="36" fillId="0" borderId="2" xfId="0" applyFont="1" applyBorder="1" applyAlignment="1">
      <alignment horizontal="left" vertical="center" wrapText="1"/>
    </xf>
    <xf numFmtId="0" fontId="4" fillId="0" borderId="5"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2"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6" fillId="4" borderId="17" xfId="2" applyFont="1" applyFill="1" applyBorder="1" applyAlignment="1" applyProtection="1">
      <alignment horizontal="center" vertical="center"/>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28" fillId="0" borderId="2" xfId="0" applyFont="1" applyFill="1" applyBorder="1" applyAlignment="1">
      <alignment horizontal="justify" vertical="center" wrapText="1"/>
    </xf>
    <xf numFmtId="0" fontId="28" fillId="0" borderId="2" xfId="0" applyFont="1" applyFill="1" applyBorder="1" applyAlignment="1">
      <alignment horizontal="justify" vertical="center"/>
    </xf>
    <xf numFmtId="0" fontId="2" fillId="4" borderId="51" xfId="0" applyFont="1" applyFill="1" applyBorder="1" applyAlignment="1" applyProtection="1">
      <alignment horizontal="center" vertical="center" wrapText="1"/>
      <protection locked="0"/>
    </xf>
    <xf numFmtId="0" fontId="2" fillId="4" borderId="58" xfId="0" applyFont="1" applyFill="1" applyBorder="1" applyAlignment="1" applyProtection="1">
      <alignment horizontal="center" vertical="center" wrapText="1"/>
      <protection locked="0"/>
    </xf>
    <xf numFmtId="0" fontId="2" fillId="4" borderId="52" xfId="0" applyFont="1" applyFill="1" applyBorder="1" applyAlignment="1" applyProtection="1">
      <alignment horizontal="center" vertical="center" wrapText="1"/>
      <protection locked="0"/>
    </xf>
    <xf numFmtId="0" fontId="13" fillId="4" borderId="56" xfId="2" applyFont="1" applyFill="1" applyBorder="1" applyAlignment="1" applyProtection="1">
      <alignment horizontal="center" vertical="center"/>
      <protection locked="0"/>
    </xf>
    <xf numFmtId="0" fontId="13" fillId="4" borderId="4" xfId="2" applyFont="1" applyFill="1" applyBorder="1" applyAlignment="1" applyProtection="1">
      <alignment horizontal="center" vertical="center"/>
      <protection locked="0"/>
    </xf>
    <xf numFmtId="0" fontId="13" fillId="4" borderId="57" xfId="2" applyFont="1" applyFill="1" applyBorder="1" applyAlignment="1" applyProtection="1">
      <alignment horizontal="center" vertical="center"/>
      <protection locked="0"/>
    </xf>
    <xf numFmtId="0" fontId="13" fillId="4" borderId="54" xfId="2" applyFont="1" applyFill="1" applyBorder="1" applyAlignment="1" applyProtection="1">
      <alignment horizontal="center" vertical="center"/>
      <protection locked="0"/>
    </xf>
    <xf numFmtId="0" fontId="13" fillId="4" borderId="35" xfId="2" applyFont="1" applyFill="1" applyBorder="1" applyAlignment="1" applyProtection="1">
      <alignment horizontal="center" vertical="center"/>
      <protection locked="0"/>
    </xf>
    <xf numFmtId="0" fontId="13" fillId="4" borderId="55" xfId="2" applyFont="1" applyFill="1" applyBorder="1" applyAlignment="1" applyProtection="1">
      <alignment horizontal="center" vertical="center"/>
      <protection locked="0"/>
    </xf>
    <xf numFmtId="0" fontId="33" fillId="4" borderId="4" xfId="0" applyFont="1" applyFill="1" applyBorder="1" applyAlignment="1" applyProtection="1">
      <alignment horizontal="left" vertical="center" wrapText="1"/>
      <protection locked="0"/>
    </xf>
    <xf numFmtId="0" fontId="33" fillId="4" borderId="3" xfId="0" applyFont="1" applyFill="1" applyBorder="1" applyAlignment="1" applyProtection="1">
      <alignment horizontal="left" vertical="center" wrapText="1"/>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2" fillId="4" borderId="56" xfId="0" applyFont="1" applyFill="1" applyBorder="1" applyAlignment="1" applyProtection="1">
      <alignment horizontal="left" vertical="center" wrapText="1"/>
      <protection locked="0"/>
    </xf>
    <xf numFmtId="0" fontId="2" fillId="4" borderId="57" xfId="0" applyFont="1" applyFill="1" applyBorder="1" applyAlignment="1" applyProtection="1">
      <alignment horizontal="left" vertical="center" wrapText="1"/>
      <protection locked="0"/>
    </xf>
    <xf numFmtId="0" fontId="2" fillId="4" borderId="54" xfId="0" applyFont="1" applyFill="1" applyBorder="1" applyAlignment="1" applyProtection="1">
      <alignment horizontal="left" vertical="center" wrapText="1"/>
      <protection locked="0"/>
    </xf>
    <xf numFmtId="0" fontId="2" fillId="4" borderId="55" xfId="0" applyFont="1" applyFill="1" applyBorder="1" applyAlignment="1" applyProtection="1">
      <alignment horizontal="left" vertical="center" wrapText="1"/>
      <protection locked="0"/>
    </xf>
    <xf numFmtId="0" fontId="13" fillId="4" borderId="27" xfId="2" applyFont="1" applyFill="1" applyBorder="1" applyAlignment="1" applyProtection="1">
      <alignment horizontal="center" vertical="center"/>
      <protection locked="0"/>
    </xf>
    <xf numFmtId="0" fontId="13" fillId="4" borderId="29" xfId="2" applyFont="1" applyFill="1" applyBorder="1" applyAlignment="1" applyProtection="1">
      <alignment horizontal="center" vertical="center"/>
      <protection locked="0"/>
    </xf>
    <xf numFmtId="0" fontId="13" fillId="4" borderId="28" xfId="2" applyFont="1" applyFill="1" applyBorder="1" applyAlignment="1" applyProtection="1">
      <alignment horizontal="center" vertical="center"/>
      <protection locked="0"/>
    </xf>
    <xf numFmtId="0" fontId="13" fillId="4" borderId="2" xfId="0" applyFont="1" applyFill="1" applyBorder="1" applyAlignment="1" applyProtection="1">
      <alignment horizontal="center"/>
      <protection locked="0"/>
    </xf>
    <xf numFmtId="0" fontId="28" fillId="0" borderId="5" xfId="0" applyFont="1" applyBorder="1" applyAlignment="1">
      <alignment horizontal="left" vertical="center" wrapText="1"/>
    </xf>
    <xf numFmtId="0" fontId="28" fillId="0" borderId="4" xfId="0"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5" xfId="0" applyFont="1" applyBorder="1" applyAlignment="1">
      <alignment horizontal="justify" vertical="center" wrapText="1"/>
    </xf>
    <xf numFmtId="0" fontId="28" fillId="0" borderId="4" xfId="0" applyFont="1" applyBorder="1" applyAlignment="1">
      <alignment horizontal="justify" vertical="center" wrapText="1"/>
    </xf>
    <xf numFmtId="0" fontId="28" fillId="0" borderId="3" xfId="0" applyFont="1" applyBorder="1" applyAlignment="1">
      <alignment horizontal="justify" vertical="center" wrapText="1"/>
    </xf>
    <xf numFmtId="0" fontId="6" fillId="4" borderId="49"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0" xfId="2" applyFont="1" applyFill="1" applyBorder="1" applyAlignment="1" applyProtection="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2" fillId="4" borderId="0" xfId="0"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0" fontId="14" fillId="9" borderId="0" xfId="0" applyFont="1" applyFill="1" applyBorder="1" applyAlignment="1" applyProtection="1">
      <alignment horizontal="center" vertical="center" wrapText="1"/>
    </xf>
    <xf numFmtId="0" fontId="2" fillId="4" borderId="0" xfId="0" applyFont="1" applyFill="1" applyAlignment="1" applyProtection="1">
      <alignment horizontal="center"/>
    </xf>
    <xf numFmtId="0" fontId="35" fillId="0" borderId="0" xfId="0" applyFont="1" applyFill="1" applyBorder="1" applyAlignment="1" applyProtection="1">
      <alignment horizontal="center" vertical="center" wrapText="1"/>
    </xf>
    <xf numFmtId="0" fontId="43" fillId="0" borderId="2" xfId="0" applyFont="1" applyFill="1" applyBorder="1" applyAlignment="1" applyProtection="1">
      <alignment horizontal="justify" vertical="center" wrapText="1"/>
    </xf>
    <xf numFmtId="169" fontId="39" fillId="0" borderId="2" xfId="0" applyNumberFormat="1" applyFont="1" applyFill="1" applyBorder="1" applyAlignment="1" applyProtection="1">
      <alignment horizontal="center" vertical="center" wrapText="1"/>
    </xf>
    <xf numFmtId="10" fontId="38" fillId="12" borderId="2" xfId="5" applyNumberFormat="1" applyFont="1" applyFill="1" applyBorder="1" applyAlignment="1" applyProtection="1">
      <alignment horizontal="center" vertical="center" wrapText="1"/>
    </xf>
    <xf numFmtId="10" fontId="38" fillId="0" borderId="2" xfId="5" applyNumberFormat="1" applyFont="1" applyFill="1" applyBorder="1" applyAlignment="1" applyProtection="1">
      <alignment horizontal="center" vertical="center" wrapText="1"/>
    </xf>
    <xf numFmtId="10" fontId="38" fillId="0" borderId="2" xfId="5" applyNumberFormat="1" applyFont="1" applyFill="1" applyBorder="1" applyAlignment="1" applyProtection="1">
      <alignment horizontal="left" vertical="center" wrapText="1"/>
    </xf>
    <xf numFmtId="10" fontId="38" fillId="0" borderId="0" xfId="5" applyNumberFormat="1" applyFont="1" applyFill="1" applyBorder="1" applyAlignment="1" applyProtection="1">
      <alignment horizontal="left" vertical="center" wrapText="1"/>
    </xf>
    <xf numFmtId="168" fontId="35" fillId="0" borderId="0" xfId="0" applyNumberFormat="1" applyFont="1" applyFill="1" applyBorder="1" applyAlignment="1" applyProtection="1">
      <alignment horizontal="left" vertical="center" wrapText="1"/>
    </xf>
    <xf numFmtId="172" fontId="35" fillId="0" borderId="2"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wrapText="1"/>
    </xf>
    <xf numFmtId="0" fontId="17" fillId="4" borderId="0" xfId="0" applyFont="1" applyFill="1" applyAlignment="1" applyProtection="1">
      <alignment horizontal="center" vertical="center" wrapText="1"/>
    </xf>
    <xf numFmtId="0" fontId="17" fillId="4" borderId="0" xfId="0" applyFont="1" applyFill="1" applyAlignment="1" applyProtection="1">
      <alignment vertical="center" wrapText="1"/>
    </xf>
    <xf numFmtId="9" fontId="18" fillId="10" borderId="53" xfId="0" applyNumberFormat="1" applyFont="1" applyFill="1" applyBorder="1" applyAlignment="1" applyProtection="1">
      <alignment horizontal="center" vertical="center" wrapText="1"/>
    </xf>
    <xf numFmtId="167" fontId="17" fillId="4" borderId="0" xfId="0" applyNumberFormat="1" applyFont="1" applyFill="1" applyAlignment="1" applyProtection="1">
      <alignment horizontal="center" vertical="center" wrapText="1"/>
    </xf>
    <xf numFmtId="0" fontId="17" fillId="4" borderId="0" xfId="0" applyFont="1" applyFill="1" applyAlignment="1" applyProtection="1">
      <alignment horizontal="justify" vertical="center" wrapText="1"/>
    </xf>
    <xf numFmtId="10" fontId="42" fillId="13" borderId="53" xfId="0" applyNumberFormat="1" applyFont="1" applyFill="1" applyBorder="1" applyAlignment="1" applyProtection="1">
      <alignment horizontal="center" vertical="center" wrapText="1"/>
    </xf>
    <xf numFmtId="10" fontId="42" fillId="13" borderId="0" xfId="0" applyNumberFormat="1" applyFont="1" applyFill="1" applyBorder="1" applyAlignment="1" applyProtection="1">
      <alignment horizontal="center" vertical="center" wrapText="1"/>
    </xf>
    <xf numFmtId="168" fontId="20" fillId="0" borderId="0" xfId="0" applyNumberFormat="1" applyFont="1" applyFill="1" applyBorder="1" applyAlignment="1" applyProtection="1">
      <alignment horizontal="left" vertical="center" wrapText="1"/>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41">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38</xdr:col>
      <xdr:colOff>462642</xdr:colOff>
      <xdr:row>6</xdr:row>
      <xdr:rowOff>108858</xdr:rowOff>
    </xdr:from>
    <xdr:to>
      <xdr:col>38</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17</xdr:row>
      <xdr:rowOff>2</xdr:rowOff>
    </xdr:from>
    <xdr:to>
      <xdr:col>6</xdr:col>
      <xdr:colOff>402789</xdr:colOff>
      <xdr:row>24</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26</xdr:row>
      <xdr:rowOff>10574</xdr:rowOff>
    </xdr:from>
    <xdr:to>
      <xdr:col>5</xdr:col>
      <xdr:colOff>718777</xdr:colOff>
      <xdr:row>37</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32</xdr:row>
      <xdr:rowOff>95250</xdr:rowOff>
    </xdr:from>
    <xdr:to>
      <xdr:col>3</xdr:col>
      <xdr:colOff>1651623</xdr:colOff>
      <xdr:row>41</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hyperlink" Target="mailto:jpalacio@supersociedades.gov.co" TargetMode="External"/><Relationship Id="rId13" Type="http://schemas.openxmlformats.org/officeDocument/2006/relationships/drawing" Target="../drawings/drawing7.xml"/><Relationship Id="rId3" Type="http://schemas.openxmlformats.org/officeDocument/2006/relationships/hyperlink" Target="mailto:amortigo@supersociedades.gov.co" TargetMode="External"/><Relationship Id="rId7" Type="http://schemas.openxmlformats.org/officeDocument/2006/relationships/hyperlink" Target="mailto:jmanrique@supersociedades.gov.co" TargetMode="External"/><Relationship Id="rId12" Type="http://schemas.openxmlformats.org/officeDocument/2006/relationships/printerSettings" Target="../printerSettings/printerSettings7.bin"/><Relationship Id="rId2" Type="http://schemas.openxmlformats.org/officeDocument/2006/relationships/hyperlink" Target="mailto:ClaudiaC@SUPERSOCIEDADES.GOV.CO" TargetMode="External"/><Relationship Id="rId1" Type="http://schemas.openxmlformats.org/officeDocument/2006/relationships/hyperlink" Target="mailto:nimartinez@supersociedades.gov.co" TargetMode="External"/><Relationship Id="rId6" Type="http://schemas.openxmlformats.org/officeDocument/2006/relationships/hyperlink" Target="mailto:carlosas@supersociedades.gov.co" TargetMode="External"/><Relationship Id="rId11" Type="http://schemas.openxmlformats.org/officeDocument/2006/relationships/hyperlink" Target="mailto:AldemarMC@SUPERSOCIEDADES.GOV.CO" TargetMode="External"/><Relationship Id="rId5" Type="http://schemas.openxmlformats.org/officeDocument/2006/relationships/hyperlink" Target="mailto:horaciodc@supersociedades.gov.co" TargetMode="External"/><Relationship Id="rId15" Type="http://schemas.openxmlformats.org/officeDocument/2006/relationships/comments" Target="../comments6.xml"/><Relationship Id="rId10" Type="http://schemas.openxmlformats.org/officeDocument/2006/relationships/hyperlink" Target="mailto:eardila@supersociedades.gov.co" TargetMode="External"/><Relationship Id="rId4" Type="http://schemas.openxmlformats.org/officeDocument/2006/relationships/hyperlink" Target="mailto:migueljj@supersociedades.gov.co" TargetMode="External"/><Relationship Id="rId9" Type="http://schemas.openxmlformats.org/officeDocument/2006/relationships/hyperlink" Target="mailto:lfrivera@supersociedades.gov.co" TargetMode="External"/><Relationship Id="rId1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abSelected="1" zoomScale="110" zoomScaleNormal="110" workbookViewId="0">
      <selection activeCell="M10" sqref="M10"/>
    </sheetView>
  </sheetViews>
  <sheetFormatPr baseColWidth="10" defaultColWidth="11.42578125" defaultRowHeight="12" x14ac:dyDescent="0.2"/>
  <cols>
    <col min="1" max="1" width="0.7109375" style="1" customWidth="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5.25" customHeight="1" thickBot="1" x14ac:dyDescent="0.25"/>
    <row r="2" spans="1:19" s="11" customFormat="1" ht="26.25" customHeight="1" x14ac:dyDescent="0.2">
      <c r="A2" s="68"/>
      <c r="B2" s="186"/>
      <c r="C2" s="187"/>
      <c r="D2" s="188" t="s">
        <v>0</v>
      </c>
      <c r="E2" s="189"/>
      <c r="F2" s="189"/>
      <c r="G2" s="189"/>
      <c r="H2" s="189"/>
      <c r="I2" s="189"/>
      <c r="J2" s="190"/>
      <c r="K2" s="176" t="s">
        <v>1</v>
      </c>
      <c r="L2" s="177"/>
      <c r="M2" s="68"/>
      <c r="N2" s="68"/>
      <c r="O2" s="68"/>
      <c r="P2" s="68"/>
      <c r="Q2" s="68"/>
      <c r="R2" s="68"/>
      <c r="S2" s="13"/>
    </row>
    <row r="3" spans="1:19" s="11" customFormat="1" ht="23.25" customHeight="1" x14ac:dyDescent="0.2">
      <c r="A3" s="68"/>
      <c r="B3" s="182"/>
      <c r="C3" s="183"/>
      <c r="D3" s="191" t="s">
        <v>2</v>
      </c>
      <c r="E3" s="192"/>
      <c r="F3" s="192"/>
      <c r="G3" s="192"/>
      <c r="H3" s="192"/>
      <c r="I3" s="192"/>
      <c r="J3" s="193"/>
      <c r="K3" s="178" t="s">
        <v>3</v>
      </c>
      <c r="L3" s="179"/>
      <c r="M3" s="68"/>
      <c r="N3" s="68"/>
      <c r="O3" s="68"/>
      <c r="P3" s="68"/>
      <c r="Q3" s="68"/>
      <c r="R3" s="68"/>
      <c r="S3" s="13"/>
    </row>
    <row r="4" spans="1:19" s="11" customFormat="1" ht="24" customHeight="1" x14ac:dyDescent="0.2">
      <c r="A4" s="68"/>
      <c r="B4" s="182"/>
      <c r="C4" s="183"/>
      <c r="D4" s="191" t="s">
        <v>4</v>
      </c>
      <c r="E4" s="192"/>
      <c r="F4" s="192"/>
      <c r="G4" s="192"/>
      <c r="H4" s="192"/>
      <c r="I4" s="192"/>
      <c r="J4" s="193"/>
      <c r="K4" s="178" t="s">
        <v>5</v>
      </c>
      <c r="L4" s="179"/>
      <c r="M4" s="68"/>
      <c r="N4" s="68"/>
      <c r="O4" s="68"/>
      <c r="P4" s="68"/>
      <c r="Q4" s="68"/>
      <c r="R4" s="68"/>
      <c r="S4" s="13"/>
    </row>
    <row r="5" spans="1:19" s="11" customFormat="1" ht="22.5" customHeight="1" thickBot="1" x14ac:dyDescent="0.25">
      <c r="A5" s="68"/>
      <c r="B5" s="184"/>
      <c r="C5" s="185"/>
      <c r="D5" s="194" t="s">
        <v>6</v>
      </c>
      <c r="E5" s="195"/>
      <c r="F5" s="195"/>
      <c r="G5" s="195"/>
      <c r="H5" s="195"/>
      <c r="I5" s="195"/>
      <c r="J5" s="196"/>
      <c r="K5" s="180" t="s">
        <v>7</v>
      </c>
      <c r="L5" s="181"/>
      <c r="M5" s="68"/>
      <c r="N5" s="68"/>
      <c r="O5" s="68"/>
      <c r="P5" s="68"/>
      <c r="Q5" s="68"/>
      <c r="R5" s="68"/>
      <c r="S5" s="13"/>
    </row>
    <row r="6" spans="1:19" ht="5.25" customHeight="1" x14ac:dyDescent="0.2">
      <c r="C6" s="24"/>
      <c r="D6" s="24"/>
      <c r="E6" s="24"/>
      <c r="F6" s="24"/>
      <c r="G6" s="24"/>
      <c r="H6" s="24"/>
      <c r="I6" s="24"/>
    </row>
    <row r="7" spans="1:19" ht="48" customHeight="1" x14ac:dyDescent="0.2">
      <c r="C7" s="175" t="s">
        <v>8</v>
      </c>
      <c r="D7" s="175"/>
      <c r="E7" s="197" t="s">
        <v>162</v>
      </c>
      <c r="F7" s="197"/>
      <c r="G7" s="197"/>
      <c r="H7" s="197"/>
      <c r="I7" s="197"/>
      <c r="J7" s="197"/>
      <c r="K7" s="197"/>
      <c r="L7" s="197"/>
      <c r="M7" s="90"/>
      <c r="N7" s="90"/>
      <c r="O7" s="90"/>
      <c r="P7" s="90"/>
      <c r="Q7" s="90"/>
      <c r="S7" s="1"/>
    </row>
    <row r="8" spans="1:19" ht="6.75" customHeight="1" x14ac:dyDescent="0.2">
      <c r="C8" s="6"/>
      <c r="D8" s="6"/>
      <c r="E8" s="7"/>
      <c r="F8" s="7"/>
      <c r="G8" s="7"/>
      <c r="H8" s="7"/>
      <c r="I8" s="7"/>
      <c r="S8" s="1"/>
    </row>
    <row r="9" spans="1:19" ht="6.75" customHeight="1" thickBot="1" x14ac:dyDescent="0.25">
      <c r="C9" s="6"/>
      <c r="D9" s="6"/>
      <c r="E9" s="7"/>
      <c r="F9" s="7"/>
      <c r="G9" s="7"/>
      <c r="H9" s="7"/>
      <c r="I9" s="7"/>
      <c r="S9" s="1"/>
    </row>
    <row r="10" spans="1:19" ht="12.75" thickBot="1" x14ac:dyDescent="0.25">
      <c r="B10" s="26"/>
      <c r="C10" s="27"/>
      <c r="D10" s="27"/>
      <c r="E10" s="27"/>
      <c r="F10" s="27"/>
      <c r="G10" s="27"/>
      <c r="H10" s="27"/>
      <c r="I10" s="27"/>
      <c r="J10" s="27"/>
      <c r="K10" s="27"/>
      <c r="L10" s="28"/>
    </row>
    <row r="11" spans="1:19" ht="39.950000000000003" customHeight="1" thickBot="1" x14ac:dyDescent="0.25">
      <c r="B11" s="29"/>
      <c r="C11" s="15" t="s">
        <v>9</v>
      </c>
      <c r="D11" s="30"/>
      <c r="E11" s="15" t="s">
        <v>10</v>
      </c>
      <c r="F11" s="30"/>
      <c r="G11" s="15" t="s">
        <v>11</v>
      </c>
      <c r="H11" s="30"/>
      <c r="I11" s="15" t="s">
        <v>12</v>
      </c>
      <c r="J11" s="30"/>
      <c r="K11" s="15" t="s">
        <v>13</v>
      </c>
      <c r="L11" s="31"/>
    </row>
    <row r="12" spans="1:19" ht="15" customHeight="1" thickBot="1" x14ac:dyDescent="0.25">
      <c r="B12" s="29"/>
      <c r="C12" s="30"/>
      <c r="D12" s="30"/>
      <c r="E12" s="30"/>
      <c r="F12" s="30"/>
      <c r="G12" s="30"/>
      <c r="H12" s="30"/>
      <c r="I12" s="30"/>
      <c r="J12" s="30"/>
      <c r="K12" s="30"/>
      <c r="L12" s="31"/>
    </row>
    <row r="13" spans="1:19" ht="39.950000000000003" customHeight="1" thickBot="1" x14ac:dyDescent="0.25">
      <c r="B13" s="29"/>
      <c r="C13" s="15" t="s">
        <v>14</v>
      </c>
      <c r="D13" s="30"/>
      <c r="E13" s="15" t="s">
        <v>15</v>
      </c>
      <c r="F13" s="30"/>
      <c r="G13" s="15" t="s">
        <v>16</v>
      </c>
      <c r="H13" s="30"/>
      <c r="I13" s="15" t="s">
        <v>17</v>
      </c>
      <c r="J13" s="30"/>
      <c r="K13" s="15" t="s">
        <v>18</v>
      </c>
      <c r="L13" s="31"/>
    </row>
    <row r="14" spans="1:19" ht="15" customHeight="1" thickBot="1" x14ac:dyDescent="0.25">
      <c r="B14" s="29"/>
      <c r="C14" s="30"/>
      <c r="D14" s="30"/>
      <c r="E14" s="30"/>
      <c r="F14" s="30"/>
      <c r="G14" s="30"/>
      <c r="H14" s="30"/>
      <c r="I14" s="30"/>
      <c r="J14" s="30"/>
      <c r="K14" s="30"/>
      <c r="L14" s="31"/>
    </row>
    <row r="15" spans="1:19" ht="37.5" customHeight="1" thickBot="1" x14ac:dyDescent="0.25">
      <c r="B15" s="29"/>
      <c r="C15" s="30"/>
      <c r="D15" s="30"/>
      <c r="E15" s="30"/>
      <c r="F15" s="30"/>
      <c r="G15" s="15" t="s">
        <v>19</v>
      </c>
      <c r="H15" s="30"/>
      <c r="I15" s="30"/>
      <c r="J15" s="30"/>
      <c r="K15" s="30"/>
      <c r="L15" s="31"/>
    </row>
    <row r="16" spans="1:19" ht="12.75" thickBot="1" x14ac:dyDescent="0.25">
      <c r="B16" s="32"/>
      <c r="C16" s="33"/>
      <c r="D16" s="33"/>
      <c r="E16" s="33"/>
      <c r="F16" s="33"/>
      <c r="G16" s="33"/>
      <c r="H16" s="33"/>
      <c r="I16" s="33"/>
      <c r="J16" s="33"/>
      <c r="K16" s="33"/>
      <c r="L16" s="34"/>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L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11" zoomScaleNormal="100" workbookViewId="0">
      <selection activeCell="D20" sqref="D20:P20"/>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288"/>
      <c r="C2" s="289"/>
      <c r="D2" s="294" t="s">
        <v>0</v>
      </c>
      <c r="E2" s="295"/>
      <c r="F2" s="295"/>
      <c r="G2" s="295"/>
      <c r="H2" s="295"/>
      <c r="I2" s="295"/>
      <c r="J2" s="296"/>
      <c r="K2" s="56"/>
      <c r="L2" s="54"/>
      <c r="M2" s="282" t="str">
        <f>Proyecto!K2</f>
        <v>Código: GC-F-015</v>
      </c>
      <c r="N2" s="282"/>
      <c r="O2" s="282"/>
      <c r="P2" s="283"/>
      <c r="Q2" s="68"/>
      <c r="R2" s="9"/>
      <c r="S2" s="9"/>
      <c r="T2" s="9"/>
      <c r="U2" s="12"/>
      <c r="V2" s="68"/>
      <c r="W2" s="68"/>
      <c r="X2" s="68"/>
      <c r="Y2" s="68"/>
      <c r="Z2" s="68"/>
      <c r="AA2" s="68"/>
      <c r="AB2" s="68"/>
      <c r="AC2" s="68"/>
      <c r="AD2" s="68"/>
      <c r="AE2" s="13"/>
    </row>
    <row r="3" spans="2:31" s="10" customFormat="1" ht="23.25" customHeight="1" x14ac:dyDescent="0.2">
      <c r="B3" s="290"/>
      <c r="C3" s="291"/>
      <c r="D3" s="297" t="s">
        <v>2</v>
      </c>
      <c r="E3" s="298"/>
      <c r="F3" s="298"/>
      <c r="G3" s="298"/>
      <c r="H3" s="298"/>
      <c r="I3" s="298"/>
      <c r="J3" s="299"/>
      <c r="K3" s="72"/>
      <c r="L3" s="73"/>
      <c r="M3" s="284" t="str">
        <f>Proyecto!K3</f>
        <v>Fecha: 17 de septiembre de 2014</v>
      </c>
      <c r="N3" s="284"/>
      <c r="O3" s="284"/>
      <c r="P3" s="285"/>
      <c r="Q3" s="68"/>
      <c r="R3" s="9"/>
      <c r="S3" s="9"/>
      <c r="T3" s="9"/>
      <c r="U3" s="12"/>
      <c r="V3" s="68"/>
      <c r="W3" s="68"/>
      <c r="X3" s="68"/>
      <c r="Y3" s="68"/>
      <c r="Z3" s="68"/>
      <c r="AA3" s="68"/>
      <c r="AB3" s="68"/>
      <c r="AC3" s="68"/>
      <c r="AD3" s="68"/>
      <c r="AE3" s="13"/>
    </row>
    <row r="4" spans="2:31" s="10" customFormat="1" ht="24" customHeight="1" x14ac:dyDescent="0.2">
      <c r="B4" s="290"/>
      <c r="C4" s="291"/>
      <c r="D4" s="297" t="s">
        <v>4</v>
      </c>
      <c r="E4" s="298"/>
      <c r="F4" s="298"/>
      <c r="G4" s="298"/>
      <c r="H4" s="298"/>
      <c r="I4" s="298"/>
      <c r="J4" s="299"/>
      <c r="K4" s="72"/>
      <c r="L4" s="73"/>
      <c r="M4" s="284" t="str">
        <f>Proyecto!K4</f>
        <v>Versión 001</v>
      </c>
      <c r="N4" s="284"/>
      <c r="O4" s="284"/>
      <c r="P4" s="285"/>
      <c r="Q4" s="68"/>
      <c r="R4" s="9"/>
      <c r="S4" s="68"/>
      <c r="T4" s="68"/>
      <c r="U4" s="12"/>
      <c r="V4" s="68"/>
      <c r="W4" s="68"/>
      <c r="X4" s="68"/>
      <c r="Y4" s="68"/>
      <c r="Z4" s="68"/>
      <c r="AA4" s="68"/>
      <c r="AB4" s="68"/>
      <c r="AC4" s="68"/>
      <c r="AD4" s="68"/>
      <c r="AE4" s="13"/>
    </row>
    <row r="5" spans="2:31" s="10" customFormat="1" ht="22.5" customHeight="1" thickBot="1" x14ac:dyDescent="0.25">
      <c r="B5" s="292"/>
      <c r="C5" s="293"/>
      <c r="D5" s="300" t="s">
        <v>6</v>
      </c>
      <c r="E5" s="301"/>
      <c r="F5" s="301"/>
      <c r="G5" s="301"/>
      <c r="H5" s="301"/>
      <c r="I5" s="301"/>
      <c r="J5" s="302"/>
      <c r="K5" s="57"/>
      <c r="L5" s="55"/>
      <c r="M5" s="286" t="s">
        <v>98</v>
      </c>
      <c r="N5" s="286"/>
      <c r="O5" s="286"/>
      <c r="P5" s="287"/>
      <c r="Q5" s="68"/>
      <c r="R5" s="9"/>
      <c r="S5" s="68"/>
      <c r="T5" s="68"/>
      <c r="U5" s="9"/>
      <c r="V5" s="68"/>
      <c r="W5" s="68"/>
      <c r="X5" s="68"/>
      <c r="Y5" s="68"/>
      <c r="Z5" s="68"/>
      <c r="AA5" s="68"/>
      <c r="AB5" s="68"/>
      <c r="AC5" s="68"/>
      <c r="AD5" s="68"/>
      <c r="AE5" s="13"/>
    </row>
    <row r="6" spans="2:31" ht="5.25" customHeight="1" x14ac:dyDescent="0.2">
      <c r="B6" s="24"/>
      <c r="C6" s="24"/>
      <c r="D6" s="24"/>
      <c r="E6" s="24"/>
      <c r="F6" s="24"/>
      <c r="G6" s="24"/>
      <c r="H6" s="24"/>
      <c r="I6" s="24"/>
      <c r="J6" s="24"/>
      <c r="K6" s="24"/>
      <c r="L6" s="24"/>
      <c r="M6" s="24"/>
      <c r="N6" s="24"/>
      <c r="O6" s="24"/>
      <c r="P6" s="24"/>
    </row>
    <row r="7" spans="2:31" ht="40.5" customHeight="1" x14ac:dyDescent="0.2">
      <c r="B7" s="175" t="s">
        <v>8</v>
      </c>
      <c r="C7" s="175"/>
      <c r="D7" s="211" t="str">
        <f>Proyecto!$E$7</f>
        <v>Fortalecer y mejorar la infraestructura física de la Superintendencia de Sociedades a nivel nacional (Construyendo la Supersociedades de la gente.)</v>
      </c>
      <c r="E7" s="211"/>
      <c r="F7" s="211"/>
      <c r="G7" s="211"/>
      <c r="H7" s="211"/>
      <c r="I7" s="211"/>
      <c r="J7" s="211"/>
      <c r="K7" s="211"/>
      <c r="L7" s="211"/>
      <c r="M7" s="211"/>
      <c r="N7" s="211"/>
      <c r="O7" s="211"/>
      <c r="P7" s="211"/>
      <c r="AE7" s="1"/>
    </row>
    <row r="8" spans="2:31" ht="3" customHeight="1" x14ac:dyDescent="0.2">
      <c r="B8" s="6"/>
      <c r="C8" s="6"/>
      <c r="D8" s="121"/>
      <c r="E8" s="121"/>
      <c r="F8" s="121"/>
      <c r="G8" s="121"/>
      <c r="H8" s="121"/>
      <c r="I8" s="121"/>
      <c r="J8" s="121"/>
      <c r="K8" s="121"/>
      <c r="L8" s="121"/>
      <c r="M8" s="121"/>
      <c r="N8" s="121"/>
      <c r="O8" s="121"/>
      <c r="P8" s="121"/>
      <c r="AE8" s="1"/>
    </row>
    <row r="9" spans="2:31" ht="9.75" customHeight="1" x14ac:dyDescent="0.2">
      <c r="D9" s="122"/>
      <c r="E9" s="122"/>
      <c r="F9" s="122"/>
      <c r="G9" s="122"/>
      <c r="H9" s="122"/>
      <c r="I9" s="122"/>
      <c r="J9" s="122"/>
      <c r="K9" s="122"/>
      <c r="L9" s="122"/>
      <c r="M9" s="122"/>
      <c r="N9" s="122"/>
      <c r="O9" s="122"/>
      <c r="P9" s="122"/>
    </row>
    <row r="10" spans="2:31" ht="56.25" customHeight="1" x14ac:dyDescent="0.2">
      <c r="B10" s="175" t="s">
        <v>99</v>
      </c>
      <c r="C10" s="175"/>
      <c r="D10" s="303" t="s">
        <v>225</v>
      </c>
      <c r="E10" s="304"/>
      <c r="F10" s="304"/>
      <c r="G10" s="304"/>
      <c r="H10" s="304"/>
      <c r="I10" s="304"/>
      <c r="J10" s="304"/>
      <c r="K10" s="304"/>
      <c r="L10" s="304"/>
      <c r="M10" s="304"/>
      <c r="N10" s="304"/>
      <c r="O10" s="304"/>
      <c r="P10" s="304"/>
      <c r="AE10" s="1"/>
    </row>
    <row r="11" spans="2:31" ht="8.25" customHeight="1" x14ac:dyDescent="0.2">
      <c r="D11" s="123"/>
      <c r="E11" s="123"/>
      <c r="F11" s="123"/>
      <c r="G11" s="123"/>
      <c r="H11" s="123"/>
      <c r="I11" s="123"/>
      <c r="J11" s="123"/>
      <c r="K11" s="123"/>
      <c r="L11" s="123"/>
      <c r="M11" s="123"/>
      <c r="N11" s="123"/>
      <c r="O11" s="123"/>
      <c r="P11" s="123"/>
    </row>
    <row r="12" spans="2:31" ht="32.25" customHeight="1" x14ac:dyDescent="0.2">
      <c r="B12" s="175" t="s">
        <v>100</v>
      </c>
      <c r="C12" s="175"/>
      <c r="D12" s="303" t="s">
        <v>236</v>
      </c>
      <c r="E12" s="303"/>
      <c r="F12" s="303"/>
      <c r="G12" s="303"/>
      <c r="H12" s="303"/>
      <c r="I12" s="303"/>
      <c r="J12" s="303"/>
      <c r="K12" s="303"/>
      <c r="L12" s="303"/>
      <c r="M12" s="303"/>
      <c r="N12" s="303"/>
      <c r="O12" s="303"/>
      <c r="P12" s="303"/>
    </row>
    <row r="13" spans="2:31" ht="6.75" customHeight="1" x14ac:dyDescent="0.2">
      <c r="B13" s="6"/>
      <c r="C13" s="6"/>
      <c r="D13" s="124"/>
      <c r="E13" s="124"/>
      <c r="F13" s="124"/>
      <c r="G13" s="124"/>
      <c r="H13" s="124"/>
      <c r="I13" s="124"/>
      <c r="J13" s="124"/>
      <c r="K13" s="124"/>
      <c r="L13" s="124"/>
      <c r="M13" s="124"/>
      <c r="N13" s="124"/>
      <c r="O13" s="124"/>
      <c r="P13" s="124"/>
      <c r="AE13" s="1"/>
    </row>
    <row r="14" spans="2:31" ht="36" customHeight="1" x14ac:dyDescent="0.2">
      <c r="B14" s="175" t="s">
        <v>101</v>
      </c>
      <c r="C14" s="175"/>
      <c r="D14" s="303" t="s">
        <v>237</v>
      </c>
      <c r="E14" s="303"/>
      <c r="F14" s="303"/>
      <c r="G14" s="303"/>
      <c r="H14" s="303"/>
      <c r="I14" s="303"/>
      <c r="J14" s="303"/>
      <c r="K14" s="303"/>
      <c r="L14" s="303"/>
      <c r="M14" s="303"/>
      <c r="N14" s="303"/>
      <c r="O14" s="303"/>
      <c r="P14" s="303"/>
    </row>
    <row r="15" spans="2:31" ht="6.75" customHeight="1" x14ac:dyDescent="0.2">
      <c r="B15" s="6"/>
      <c r="C15" s="6"/>
      <c r="D15" s="124"/>
      <c r="E15" s="124"/>
      <c r="F15" s="124"/>
      <c r="G15" s="124"/>
      <c r="H15" s="124"/>
      <c r="I15" s="124"/>
      <c r="J15" s="124"/>
      <c r="K15" s="124"/>
      <c r="L15" s="124"/>
      <c r="M15" s="124"/>
      <c r="N15" s="124"/>
      <c r="O15" s="124"/>
      <c r="P15" s="124"/>
      <c r="AE15" s="1"/>
    </row>
    <row r="16" spans="2:31" ht="45.75" customHeight="1" x14ac:dyDescent="0.2">
      <c r="B16" s="175" t="s">
        <v>102</v>
      </c>
      <c r="C16" s="175"/>
      <c r="D16" s="303" t="s">
        <v>238</v>
      </c>
      <c r="E16" s="303"/>
      <c r="F16" s="303"/>
      <c r="G16" s="303"/>
      <c r="H16" s="303"/>
      <c r="I16" s="303"/>
      <c r="J16" s="303"/>
      <c r="K16" s="303"/>
      <c r="L16" s="303"/>
      <c r="M16" s="303"/>
      <c r="N16" s="303"/>
      <c r="O16" s="303"/>
      <c r="P16" s="303"/>
    </row>
    <row r="17" spans="2:31" ht="6.75" customHeight="1" x14ac:dyDescent="0.2">
      <c r="B17" s="6"/>
      <c r="C17" s="6"/>
      <c r="D17" s="124"/>
      <c r="E17" s="124"/>
      <c r="F17" s="124"/>
      <c r="G17" s="124"/>
      <c r="H17" s="124"/>
      <c r="I17" s="124"/>
      <c r="J17" s="124"/>
      <c r="K17" s="124"/>
      <c r="L17" s="124"/>
      <c r="M17" s="124"/>
      <c r="N17" s="124"/>
      <c r="O17" s="124"/>
      <c r="P17" s="124"/>
      <c r="AE17" s="1"/>
    </row>
    <row r="18" spans="2:31" ht="88.5" customHeight="1" x14ac:dyDescent="0.2">
      <c r="B18" s="175" t="s">
        <v>103</v>
      </c>
      <c r="C18" s="175"/>
      <c r="D18" s="303" t="s">
        <v>239</v>
      </c>
      <c r="E18" s="303"/>
      <c r="F18" s="303"/>
      <c r="G18" s="303"/>
      <c r="H18" s="303"/>
      <c r="I18" s="303"/>
      <c r="J18" s="303"/>
      <c r="K18" s="303"/>
      <c r="L18" s="303"/>
      <c r="M18" s="303"/>
      <c r="N18" s="303"/>
      <c r="O18" s="303"/>
      <c r="P18" s="303"/>
    </row>
    <row r="19" spans="2:31" ht="13.5" customHeight="1" x14ac:dyDescent="0.2">
      <c r="B19" s="6"/>
      <c r="C19" s="6"/>
      <c r="D19" s="124"/>
      <c r="E19" s="124"/>
      <c r="F19" s="124"/>
      <c r="G19" s="124"/>
      <c r="H19" s="124"/>
      <c r="I19" s="124"/>
      <c r="J19" s="124"/>
      <c r="K19" s="124"/>
      <c r="L19" s="124"/>
      <c r="M19" s="124"/>
      <c r="N19" s="124"/>
      <c r="O19" s="124"/>
      <c r="P19" s="124"/>
      <c r="AE19" s="1"/>
    </row>
    <row r="20" spans="2:31" ht="55.5" customHeight="1" x14ac:dyDescent="0.2">
      <c r="B20" s="175" t="s">
        <v>104</v>
      </c>
      <c r="C20" s="175"/>
      <c r="D20" s="303" t="s">
        <v>240</v>
      </c>
      <c r="E20" s="303"/>
      <c r="F20" s="303"/>
      <c r="G20" s="303"/>
      <c r="H20" s="303"/>
      <c r="I20" s="303"/>
      <c r="J20" s="303"/>
      <c r="K20" s="303"/>
      <c r="L20" s="303"/>
      <c r="M20" s="303"/>
      <c r="N20" s="303"/>
      <c r="O20" s="303"/>
      <c r="P20" s="303"/>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N28"/>
  <sheetViews>
    <sheetView showGridLines="0" topLeftCell="A8" zoomScale="85" zoomScaleNormal="85" workbookViewId="0">
      <pane xSplit="9" ySplit="2" topLeftCell="J10" activePane="bottomRight" state="frozen"/>
      <selection activeCell="A8" sqref="A8"/>
      <selection pane="topRight" activeCell="J8" sqref="J8"/>
      <selection pane="bottomLeft" activeCell="A10" sqref="A10"/>
      <selection pane="bottomRight" activeCell="K12" sqref="K12"/>
    </sheetView>
  </sheetViews>
  <sheetFormatPr baseColWidth="10" defaultColWidth="11.42578125" defaultRowHeight="12.75" x14ac:dyDescent="0.2"/>
  <cols>
    <col min="1" max="1" width="1.5703125" style="142" customWidth="1"/>
    <col min="2" max="2" width="4.140625" style="142" customWidth="1"/>
    <col min="3" max="3" width="44.5703125" style="141" customWidth="1"/>
    <col min="4" max="4" width="20.140625" style="143" customWidth="1"/>
    <col min="5" max="5" width="7.42578125" style="141" customWidth="1"/>
    <col min="6" max="6" width="10.7109375" style="141" customWidth="1"/>
    <col min="7" max="7" width="22.28515625" style="141" customWidth="1"/>
    <col min="8" max="8" width="23.140625" style="141" customWidth="1"/>
    <col min="9" max="9" width="27.140625" style="141" customWidth="1"/>
    <col min="10" max="10" width="11.140625" style="141" customWidth="1"/>
    <col min="11" max="11" width="61.85546875" style="144" customWidth="1"/>
    <col min="12" max="12" width="23" style="141" customWidth="1"/>
    <col min="13" max="13" width="16" style="141" customWidth="1"/>
    <col min="14" max="38" width="8.7109375" style="139" hidden="1" customWidth="1"/>
    <col min="39" max="39" width="40.28515625" style="139" customWidth="1"/>
    <col min="40" max="40" width="27.7109375" style="142" customWidth="1"/>
    <col min="41" max="41" width="37.140625" style="142" bestFit="1" customWidth="1"/>
    <col min="42" max="42" width="20.85546875" style="142" customWidth="1"/>
    <col min="43" max="257" width="9.140625" style="142" customWidth="1"/>
    <col min="258" max="16384" width="11.42578125" style="142"/>
  </cols>
  <sheetData>
    <row r="1" spans="1:40" ht="13.5" thickBot="1" x14ac:dyDescent="0.25"/>
    <row r="2" spans="1:40" ht="20.100000000000001" customHeight="1" x14ac:dyDescent="0.2">
      <c r="C2" s="305"/>
      <c r="D2" s="322" t="s">
        <v>0</v>
      </c>
      <c r="E2" s="323"/>
      <c r="F2" s="323"/>
      <c r="G2" s="323"/>
      <c r="H2" s="323"/>
      <c r="I2" s="323"/>
      <c r="J2" s="323"/>
      <c r="K2" s="324"/>
      <c r="L2" s="316" t="str">
        <f>Proyecto!K2</f>
        <v>Código: GC-F-015</v>
      </c>
      <c r="M2" s="317"/>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row>
    <row r="3" spans="1:40" ht="20.100000000000001" customHeight="1" x14ac:dyDescent="0.2">
      <c r="C3" s="306"/>
      <c r="D3" s="308" t="s">
        <v>2</v>
      </c>
      <c r="E3" s="309"/>
      <c r="F3" s="309"/>
      <c r="G3" s="309"/>
      <c r="H3" s="309"/>
      <c r="I3" s="309"/>
      <c r="J3" s="309"/>
      <c r="K3" s="310"/>
      <c r="L3" s="318" t="str">
        <f>Proyecto!K3</f>
        <v>Fecha: 17 de septiembre de 2014</v>
      </c>
      <c r="M3" s="319"/>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row>
    <row r="4" spans="1:40" ht="20.100000000000001" customHeight="1" x14ac:dyDescent="0.2">
      <c r="C4" s="306"/>
      <c r="D4" s="308" t="s">
        <v>4</v>
      </c>
      <c r="E4" s="309"/>
      <c r="F4" s="309"/>
      <c r="G4" s="309"/>
      <c r="H4" s="309"/>
      <c r="I4" s="309"/>
      <c r="J4" s="309"/>
      <c r="K4" s="310"/>
      <c r="L4" s="318" t="str">
        <f>Proyecto!K4</f>
        <v>Versión 001</v>
      </c>
      <c r="M4" s="319"/>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row>
    <row r="5" spans="1:40" ht="20.100000000000001" customHeight="1" thickBot="1" x14ac:dyDescent="0.25">
      <c r="C5" s="307"/>
      <c r="D5" s="311" t="s">
        <v>6</v>
      </c>
      <c r="E5" s="312"/>
      <c r="F5" s="312"/>
      <c r="G5" s="312"/>
      <c r="H5" s="312"/>
      <c r="I5" s="312"/>
      <c r="J5" s="312"/>
      <c r="K5" s="313"/>
      <c r="L5" s="320" t="s">
        <v>105</v>
      </c>
      <c r="M5" s="321"/>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row>
    <row r="6" spans="1:40" x14ac:dyDescent="0.2">
      <c r="C6" s="145"/>
      <c r="D6" s="146"/>
      <c r="E6" s="145"/>
      <c r="F6" s="145"/>
    </row>
    <row r="7" spans="1:40" ht="47.25" customHeight="1" x14ac:dyDescent="0.2">
      <c r="C7" s="147" t="s">
        <v>106</v>
      </c>
      <c r="D7" s="314" t="str">
        <f>Proyecto!$E$7</f>
        <v>Fortalecer y mejorar la infraestructura física de la Superintendencia de Sociedades a nivel nacional (Construyendo la Supersociedades de la gente.)</v>
      </c>
      <c r="E7" s="314"/>
      <c r="F7" s="314"/>
      <c r="G7" s="314"/>
      <c r="H7" s="314"/>
      <c r="I7" s="314"/>
      <c r="J7" s="314"/>
      <c r="K7" s="314"/>
      <c r="L7" s="314"/>
      <c r="M7" s="315"/>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row>
    <row r="8" spans="1:40" ht="17.25" customHeight="1" x14ac:dyDescent="0.2">
      <c r="N8" s="325" t="s">
        <v>258</v>
      </c>
      <c r="O8" s="325"/>
      <c r="P8" s="325" t="s">
        <v>259</v>
      </c>
      <c r="Q8" s="325"/>
      <c r="R8" s="325" t="s">
        <v>250</v>
      </c>
      <c r="S8" s="325"/>
      <c r="T8" s="325" t="s">
        <v>251</v>
      </c>
      <c r="U8" s="325"/>
      <c r="V8" s="325" t="s">
        <v>252</v>
      </c>
      <c r="W8" s="325"/>
      <c r="X8" s="325" t="s">
        <v>253</v>
      </c>
      <c r="Y8" s="325"/>
      <c r="Z8" s="325" t="s">
        <v>254</v>
      </c>
      <c r="AA8" s="325"/>
      <c r="AB8" s="325" t="s">
        <v>255</v>
      </c>
      <c r="AC8" s="325"/>
      <c r="AD8" s="325" t="s">
        <v>260</v>
      </c>
      <c r="AE8" s="325"/>
      <c r="AF8" s="325" t="s">
        <v>261</v>
      </c>
      <c r="AG8" s="325"/>
      <c r="AH8" s="325" t="s">
        <v>262</v>
      </c>
      <c r="AI8" s="325"/>
      <c r="AJ8" s="325" t="s">
        <v>263</v>
      </c>
      <c r="AK8" s="325"/>
      <c r="AL8" s="174"/>
    </row>
    <row r="9" spans="1:40" ht="47.25" customHeight="1" x14ac:dyDescent="0.2">
      <c r="A9" s="348"/>
      <c r="B9" s="63" t="s">
        <v>107</v>
      </c>
      <c r="C9" s="63" t="s">
        <v>108</v>
      </c>
      <c r="D9" s="63" t="s">
        <v>109</v>
      </c>
      <c r="E9" s="63" t="s">
        <v>110</v>
      </c>
      <c r="F9" s="64" t="s">
        <v>111</v>
      </c>
      <c r="G9" s="63" t="s">
        <v>112</v>
      </c>
      <c r="H9" s="65" t="s">
        <v>113</v>
      </c>
      <c r="I9" s="65" t="s">
        <v>114</v>
      </c>
      <c r="J9" s="65" t="s">
        <v>115</v>
      </c>
      <c r="K9" s="64" t="s">
        <v>116</v>
      </c>
      <c r="L9" s="349" t="s">
        <v>117</v>
      </c>
      <c r="M9" s="349" t="s">
        <v>264</v>
      </c>
      <c r="N9" s="349" t="s">
        <v>256</v>
      </c>
      <c r="O9" s="349" t="s">
        <v>257</v>
      </c>
      <c r="P9" s="349" t="s">
        <v>256</v>
      </c>
      <c r="Q9" s="349" t="s">
        <v>257</v>
      </c>
      <c r="R9" s="349" t="s">
        <v>256</v>
      </c>
      <c r="S9" s="349" t="s">
        <v>257</v>
      </c>
      <c r="T9" s="349" t="s">
        <v>256</v>
      </c>
      <c r="U9" s="349" t="s">
        <v>257</v>
      </c>
      <c r="V9" s="349" t="s">
        <v>256</v>
      </c>
      <c r="W9" s="349" t="s">
        <v>257</v>
      </c>
      <c r="X9" s="349" t="s">
        <v>256</v>
      </c>
      <c r="Y9" s="349" t="s">
        <v>257</v>
      </c>
      <c r="Z9" s="349" t="s">
        <v>256</v>
      </c>
      <c r="AA9" s="349" t="s">
        <v>257</v>
      </c>
      <c r="AB9" s="349" t="s">
        <v>256</v>
      </c>
      <c r="AC9" s="349" t="s">
        <v>257</v>
      </c>
      <c r="AD9" s="349" t="s">
        <v>256</v>
      </c>
      <c r="AE9" s="349" t="s">
        <v>257</v>
      </c>
      <c r="AF9" s="349" t="s">
        <v>256</v>
      </c>
      <c r="AG9" s="349" t="s">
        <v>257</v>
      </c>
      <c r="AH9" s="349" t="s">
        <v>256</v>
      </c>
      <c r="AI9" s="349" t="s">
        <v>257</v>
      </c>
      <c r="AJ9" s="349" t="s">
        <v>256</v>
      </c>
      <c r="AK9" s="349" t="s">
        <v>257</v>
      </c>
      <c r="AL9" s="350" t="s">
        <v>266</v>
      </c>
      <c r="AM9" s="351"/>
    </row>
    <row r="10" spans="1:40" s="149" customFormat="1" ht="75.75" customHeight="1" x14ac:dyDescent="0.2">
      <c r="A10" s="352"/>
      <c r="B10" s="165">
        <v>1</v>
      </c>
      <c r="C10" s="166" t="s">
        <v>230</v>
      </c>
      <c r="D10" s="167" t="s">
        <v>231</v>
      </c>
      <c r="E10" s="168">
        <v>1</v>
      </c>
      <c r="F10" s="169">
        <v>0.1</v>
      </c>
      <c r="G10" s="167" t="s">
        <v>220</v>
      </c>
      <c r="H10" s="170">
        <v>44928</v>
      </c>
      <c r="I10" s="170">
        <v>45291</v>
      </c>
      <c r="J10" s="171">
        <f>+(I10-H10)/7</f>
        <v>51.857142857142854</v>
      </c>
      <c r="K10" s="353" t="s">
        <v>248</v>
      </c>
      <c r="L10" s="354"/>
      <c r="M10" s="172">
        <f>+O10+Q10+S10+U10+W10+Y10+AA10+AC10+AE10+AG10+AI10+AK10</f>
        <v>0.01</v>
      </c>
      <c r="N10" s="355">
        <v>5.0000000000000001E-3</v>
      </c>
      <c r="O10" s="356">
        <v>5.0000000000000001E-3</v>
      </c>
      <c r="P10" s="355">
        <v>5.0000000000000001E-3</v>
      </c>
      <c r="Q10" s="356">
        <v>5.0000000000000001E-3</v>
      </c>
      <c r="R10" s="355"/>
      <c r="S10" s="356"/>
      <c r="T10" s="355"/>
      <c r="U10" s="357"/>
      <c r="V10" s="355"/>
      <c r="W10" s="357"/>
      <c r="X10" s="355"/>
      <c r="Y10" s="357"/>
      <c r="Z10" s="355"/>
      <c r="AA10" s="357"/>
      <c r="AB10" s="355"/>
      <c r="AC10" s="357"/>
      <c r="AD10" s="355"/>
      <c r="AE10" s="357"/>
      <c r="AF10" s="355"/>
      <c r="AG10" s="357"/>
      <c r="AH10" s="355"/>
      <c r="AI10" s="357"/>
      <c r="AJ10" s="355"/>
      <c r="AK10" s="357"/>
      <c r="AL10" s="358">
        <f>+AJ10+AH10+AF10+AD10+AB10+Z10+X10+V10+T10+R10+P10+N10</f>
        <v>0.01</v>
      </c>
      <c r="AM10" s="359"/>
      <c r="AN10" s="148"/>
    </row>
    <row r="11" spans="1:40" s="149" customFormat="1" ht="126.75" customHeight="1" x14ac:dyDescent="0.2">
      <c r="A11" s="352"/>
      <c r="B11" s="165">
        <v>2</v>
      </c>
      <c r="C11" s="166" t="s">
        <v>232</v>
      </c>
      <c r="D11" s="167" t="s">
        <v>233</v>
      </c>
      <c r="E11" s="168">
        <v>1</v>
      </c>
      <c r="F11" s="169">
        <v>0.2</v>
      </c>
      <c r="G11" s="167" t="s">
        <v>220</v>
      </c>
      <c r="H11" s="170">
        <v>44986</v>
      </c>
      <c r="I11" s="170">
        <v>45230</v>
      </c>
      <c r="J11" s="171">
        <f t="shared" ref="J11:J13" si="0">+(I11-H11)/7</f>
        <v>34.857142857142854</v>
      </c>
      <c r="K11" s="353" t="s">
        <v>265</v>
      </c>
      <c r="L11" s="354"/>
      <c r="M11" s="172">
        <f t="shared" ref="M11:M13" si="1">+O11+Q11+S11+U11+W11+Y11+AA11+AC11+AE11+AG11+AI11+AK11</f>
        <v>0.02</v>
      </c>
      <c r="N11" s="355"/>
      <c r="O11" s="356"/>
      <c r="P11" s="355">
        <v>0.01</v>
      </c>
      <c r="Q11" s="356">
        <v>0.01</v>
      </c>
      <c r="R11" s="355">
        <v>0.01</v>
      </c>
      <c r="S11" s="356">
        <v>0.01</v>
      </c>
      <c r="T11" s="355"/>
      <c r="U11" s="357"/>
      <c r="V11" s="355"/>
      <c r="W11" s="357"/>
      <c r="X11" s="355"/>
      <c r="Y11" s="357"/>
      <c r="Z11" s="355"/>
      <c r="AA11" s="357"/>
      <c r="AB11" s="355"/>
      <c r="AC11" s="357"/>
      <c r="AD11" s="355"/>
      <c r="AE11" s="357"/>
      <c r="AF11" s="355"/>
      <c r="AG11" s="357"/>
      <c r="AH11" s="355"/>
      <c r="AI11" s="357"/>
      <c r="AJ11" s="355"/>
      <c r="AK11" s="357"/>
      <c r="AL11" s="358">
        <f t="shared" ref="AL11:AL12" si="2">+AJ11+AH11+AF11+AD11+AB11+Z11+X11+V11+T11+R11+P11+N11</f>
        <v>0.02</v>
      </c>
      <c r="AM11" s="359"/>
      <c r="AN11" s="148"/>
    </row>
    <row r="12" spans="1:40" s="149" customFormat="1" ht="83.25" customHeight="1" x14ac:dyDescent="0.2">
      <c r="A12" s="352"/>
      <c r="B12" s="165">
        <v>3</v>
      </c>
      <c r="C12" s="166" t="s">
        <v>235</v>
      </c>
      <c r="D12" s="167" t="s">
        <v>234</v>
      </c>
      <c r="E12" s="168">
        <v>1</v>
      </c>
      <c r="F12" s="169">
        <v>0.7</v>
      </c>
      <c r="G12" s="167" t="s">
        <v>220</v>
      </c>
      <c r="H12" s="170">
        <v>45047</v>
      </c>
      <c r="I12" s="170">
        <v>45291</v>
      </c>
      <c r="J12" s="171">
        <f t="shared" si="0"/>
        <v>34.857142857142854</v>
      </c>
      <c r="K12" s="353" t="s">
        <v>249</v>
      </c>
      <c r="L12" s="354"/>
      <c r="M12" s="172">
        <f t="shared" si="1"/>
        <v>0.02</v>
      </c>
      <c r="N12" s="355"/>
      <c r="O12" s="356"/>
      <c r="P12" s="355">
        <v>0.01</v>
      </c>
      <c r="Q12" s="356">
        <v>0.01</v>
      </c>
      <c r="R12" s="355">
        <v>0.01</v>
      </c>
      <c r="S12" s="356">
        <v>0.01</v>
      </c>
      <c r="T12" s="355"/>
      <c r="U12" s="357"/>
      <c r="V12" s="355"/>
      <c r="W12" s="357"/>
      <c r="X12" s="355"/>
      <c r="Y12" s="357"/>
      <c r="Z12" s="355"/>
      <c r="AA12" s="357"/>
      <c r="AB12" s="355"/>
      <c r="AC12" s="357"/>
      <c r="AD12" s="355"/>
      <c r="AE12" s="357"/>
      <c r="AF12" s="355"/>
      <c r="AG12" s="357"/>
      <c r="AH12" s="355"/>
      <c r="AI12" s="357"/>
      <c r="AJ12" s="355"/>
      <c r="AK12" s="357"/>
      <c r="AL12" s="358">
        <f t="shared" si="2"/>
        <v>0.02</v>
      </c>
      <c r="AM12" s="359"/>
      <c r="AN12" s="148"/>
    </row>
    <row r="13" spans="1:40" s="149" customFormat="1" ht="36" customHeight="1" x14ac:dyDescent="0.2">
      <c r="A13" s="352"/>
      <c r="B13" s="165"/>
      <c r="C13" s="166"/>
      <c r="D13" s="167"/>
      <c r="E13" s="168"/>
      <c r="F13" s="169"/>
      <c r="G13" s="167"/>
      <c r="H13" s="360"/>
      <c r="I13" s="360"/>
      <c r="J13" s="171">
        <f t="shared" si="0"/>
        <v>0</v>
      </c>
      <c r="K13" s="166"/>
      <c r="L13" s="354"/>
      <c r="M13" s="172">
        <f t="shared" si="1"/>
        <v>0</v>
      </c>
      <c r="N13" s="355"/>
      <c r="O13" s="356"/>
      <c r="P13" s="355"/>
      <c r="Q13" s="356"/>
      <c r="R13" s="355"/>
      <c r="S13" s="357"/>
      <c r="T13" s="355"/>
      <c r="U13" s="357"/>
      <c r="V13" s="355"/>
      <c r="W13" s="357"/>
      <c r="X13" s="355"/>
      <c r="Y13" s="357"/>
      <c r="Z13" s="355"/>
      <c r="AA13" s="357"/>
      <c r="AB13" s="355"/>
      <c r="AC13" s="357"/>
      <c r="AD13" s="355"/>
      <c r="AE13" s="357"/>
      <c r="AF13" s="355"/>
      <c r="AG13" s="357"/>
      <c r="AH13" s="355"/>
      <c r="AI13" s="357"/>
      <c r="AJ13" s="355"/>
      <c r="AK13" s="357"/>
      <c r="AL13" s="358"/>
      <c r="AM13" s="359"/>
      <c r="AN13" s="148"/>
    </row>
    <row r="14" spans="1:40" s="150" customFormat="1" ht="28.5" customHeight="1" x14ac:dyDescent="0.2">
      <c r="A14" s="361"/>
      <c r="B14" s="361"/>
      <c r="C14" s="362"/>
      <c r="D14" s="363"/>
      <c r="E14" s="362"/>
      <c r="F14" s="364">
        <f>SUM(F10:F13)</f>
        <v>1</v>
      </c>
      <c r="G14" s="362"/>
      <c r="H14" s="362"/>
      <c r="I14" s="362"/>
      <c r="J14" s="365"/>
      <c r="K14" s="366"/>
      <c r="L14" s="362"/>
      <c r="M14" s="173">
        <f t="shared" ref="M14:AK14" si="3">SUM(M10:M13)</f>
        <v>0.05</v>
      </c>
      <c r="N14" s="367">
        <f t="shared" si="3"/>
        <v>5.0000000000000001E-3</v>
      </c>
      <c r="O14" s="367">
        <f t="shared" si="3"/>
        <v>5.0000000000000001E-3</v>
      </c>
      <c r="P14" s="367">
        <f t="shared" si="3"/>
        <v>2.5000000000000001E-2</v>
      </c>
      <c r="Q14" s="367">
        <f t="shared" si="3"/>
        <v>2.5000000000000001E-2</v>
      </c>
      <c r="R14" s="367">
        <f t="shared" si="3"/>
        <v>0.02</v>
      </c>
      <c r="S14" s="367">
        <f t="shared" si="3"/>
        <v>0.02</v>
      </c>
      <c r="T14" s="367">
        <f t="shared" si="3"/>
        <v>0</v>
      </c>
      <c r="U14" s="367">
        <f t="shared" si="3"/>
        <v>0</v>
      </c>
      <c r="V14" s="367">
        <f t="shared" si="3"/>
        <v>0</v>
      </c>
      <c r="W14" s="367">
        <f t="shared" si="3"/>
        <v>0</v>
      </c>
      <c r="X14" s="367">
        <f t="shared" si="3"/>
        <v>0</v>
      </c>
      <c r="Y14" s="367">
        <f t="shared" si="3"/>
        <v>0</v>
      </c>
      <c r="Z14" s="367">
        <f t="shared" si="3"/>
        <v>0</v>
      </c>
      <c r="AA14" s="367">
        <f t="shared" si="3"/>
        <v>0</v>
      </c>
      <c r="AB14" s="367">
        <f t="shared" si="3"/>
        <v>0</v>
      </c>
      <c r="AC14" s="367">
        <f t="shared" si="3"/>
        <v>0</v>
      </c>
      <c r="AD14" s="367">
        <f t="shared" si="3"/>
        <v>0</v>
      </c>
      <c r="AE14" s="367">
        <f t="shared" si="3"/>
        <v>0</v>
      </c>
      <c r="AF14" s="367">
        <f t="shared" si="3"/>
        <v>0</v>
      </c>
      <c r="AG14" s="367">
        <f t="shared" si="3"/>
        <v>0</v>
      </c>
      <c r="AH14" s="367">
        <f t="shared" si="3"/>
        <v>0</v>
      </c>
      <c r="AI14" s="367">
        <f t="shared" si="3"/>
        <v>0</v>
      </c>
      <c r="AJ14" s="367">
        <f t="shared" si="3"/>
        <v>0</v>
      </c>
      <c r="AK14" s="367">
        <f t="shared" si="3"/>
        <v>0</v>
      </c>
      <c r="AL14" s="368">
        <f>+SUM(AL10:AL13)</f>
        <v>0.05</v>
      </c>
      <c r="AM14" s="369"/>
      <c r="AN14" s="155"/>
    </row>
    <row r="15" spans="1:40" s="150" customFormat="1" ht="21.75" customHeight="1" x14ac:dyDescent="0.2">
      <c r="C15" s="151"/>
      <c r="D15" s="152"/>
      <c r="E15" s="151"/>
      <c r="F15" s="151"/>
      <c r="G15" s="151"/>
      <c r="H15" s="151"/>
      <c r="I15" s="151"/>
      <c r="J15" s="153"/>
      <c r="K15" s="154"/>
      <c r="L15" s="151"/>
      <c r="M15" s="156"/>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57"/>
      <c r="AN15" s="155"/>
    </row>
    <row r="16" spans="1:40" s="158" customFormat="1" ht="27" customHeight="1" x14ac:dyDescent="0.2">
      <c r="C16" s="151"/>
      <c r="D16" s="152"/>
      <c r="E16" s="151"/>
      <c r="F16" s="151"/>
      <c r="G16" s="151"/>
      <c r="H16" s="151"/>
      <c r="I16" s="151"/>
      <c r="J16" s="151"/>
      <c r="L16" s="151"/>
      <c r="M16" s="15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60"/>
      <c r="AN16" s="161"/>
    </row>
    <row r="19" spans="13:39" x14ac:dyDescent="0.2">
      <c r="M19" s="162"/>
    </row>
    <row r="20" spans="13:39" x14ac:dyDescent="0.2">
      <c r="M20" s="163"/>
    </row>
    <row r="25" spans="13:39" x14ac:dyDescent="0.2">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row>
    <row r="27" spans="13:39" x14ac:dyDescent="0.2">
      <c r="M27" s="164"/>
    </row>
    <row r="28" spans="13:39" x14ac:dyDescent="0.2">
      <c r="AM28" s="141"/>
    </row>
  </sheetData>
  <sheetProtection algorithmName="SHA-512" hashValue="TyDM+x1aYLHhV2kYuHU7Eu2y+uRFE1ixzRKBdIaircHhT+Wsz6oAe2++AE/fs4jc3Le3YkG1CDQTtc4GRjwerg==" saltValue="8CQ1GFxuMTOEA99O8kF7fA==" spinCount="100000" sheet="1" objects="1" scenarios="1" formatCells="0" formatColumns="0" formatRows="0" insertColumns="0" insertRows="0" autoFilter="0"/>
  <mergeCells count="22">
    <mergeCell ref="AH8:AI8"/>
    <mergeCell ref="AJ8:AK8"/>
    <mergeCell ref="Z8:AA8"/>
    <mergeCell ref="AB8:AC8"/>
    <mergeCell ref="P8:Q8"/>
    <mergeCell ref="AD8:AE8"/>
    <mergeCell ref="AF8:AG8"/>
    <mergeCell ref="N8:O8"/>
    <mergeCell ref="R8:S8"/>
    <mergeCell ref="T8:U8"/>
    <mergeCell ref="V8:W8"/>
    <mergeCell ref="X8:Y8"/>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14:J65376 L14:L65376 K14:K15 K17:K65376">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38" fitToHeight="0" orientation="landscape" r:id="rId1"/>
  <headerFooter>
    <oddHeader>Página &amp;P de &amp;F</oddHeader>
    <oddFooter>Preparado por N.Johanna Rodríguez A &amp;D&amp;RPágina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
  <sheetViews>
    <sheetView showGridLines="0" topLeftCell="A8" zoomScale="90" zoomScaleNormal="90" workbookViewId="0">
      <selection activeCell="M13" sqref="M13:P1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339"/>
      <c r="C2" s="340"/>
      <c r="D2" s="336" t="s">
        <v>0</v>
      </c>
      <c r="E2" s="295"/>
      <c r="F2" s="295"/>
      <c r="G2" s="295"/>
      <c r="H2" s="295"/>
      <c r="I2" s="295"/>
      <c r="J2" s="295"/>
      <c r="K2" s="52"/>
      <c r="L2" s="52"/>
      <c r="M2" s="345" t="str">
        <f>Proyecto!K2</f>
        <v>Código: GC-F-015</v>
      </c>
      <c r="N2" s="282"/>
      <c r="O2" s="282"/>
      <c r="P2" s="283"/>
      <c r="Q2" s="68"/>
      <c r="R2" s="9"/>
      <c r="S2" s="9"/>
      <c r="T2" s="9" t="s">
        <v>118</v>
      </c>
      <c r="U2" s="12"/>
      <c r="V2" s="68"/>
      <c r="W2" s="68"/>
      <c r="X2" s="68"/>
      <c r="Y2" s="68"/>
      <c r="Z2" s="68"/>
      <c r="AA2" s="68"/>
      <c r="AB2" s="68"/>
      <c r="AC2" s="68"/>
      <c r="AD2" s="68"/>
      <c r="AE2" s="13"/>
    </row>
    <row r="3" spans="2:31" s="10" customFormat="1" ht="23.25" customHeight="1" x14ac:dyDescent="0.2">
      <c r="B3" s="341"/>
      <c r="C3" s="342"/>
      <c r="D3" s="337" t="s">
        <v>2</v>
      </c>
      <c r="E3" s="298"/>
      <c r="F3" s="298"/>
      <c r="G3" s="298"/>
      <c r="H3" s="298"/>
      <c r="I3" s="298"/>
      <c r="J3" s="298"/>
      <c r="K3" s="51"/>
      <c r="L3" s="51"/>
      <c r="M3" s="346" t="str">
        <f>Proyecto!K3</f>
        <v>Fecha: 17 de septiembre de 2014</v>
      </c>
      <c r="N3" s="284"/>
      <c r="O3" s="284"/>
      <c r="P3" s="285"/>
      <c r="Q3" s="68"/>
      <c r="R3" s="9"/>
      <c r="S3" s="9"/>
      <c r="T3" s="9" t="s">
        <v>119</v>
      </c>
      <c r="U3" s="12"/>
      <c r="V3" s="68"/>
      <c r="W3" s="68"/>
      <c r="X3" s="68"/>
      <c r="Y3" s="68"/>
      <c r="Z3" s="68"/>
      <c r="AA3" s="68"/>
      <c r="AB3" s="68"/>
      <c r="AC3" s="68"/>
      <c r="AD3" s="68"/>
      <c r="AE3" s="13"/>
    </row>
    <row r="4" spans="2:31" s="10" customFormat="1" ht="24" customHeight="1" x14ac:dyDescent="0.2">
      <c r="B4" s="341"/>
      <c r="C4" s="342"/>
      <c r="D4" s="337" t="s">
        <v>4</v>
      </c>
      <c r="E4" s="298"/>
      <c r="F4" s="298"/>
      <c r="G4" s="298"/>
      <c r="H4" s="298"/>
      <c r="I4" s="298"/>
      <c r="J4" s="298"/>
      <c r="K4" s="51"/>
      <c r="L4" s="51"/>
      <c r="M4" s="346" t="str">
        <f>Proyecto!K4</f>
        <v>Versión 001</v>
      </c>
      <c r="N4" s="284"/>
      <c r="O4" s="284"/>
      <c r="P4" s="285"/>
      <c r="Q4" s="68"/>
      <c r="R4" s="9"/>
      <c r="S4" s="68"/>
      <c r="T4" s="9" t="s">
        <v>120</v>
      </c>
      <c r="U4" s="12"/>
      <c r="V4" s="68"/>
      <c r="W4" s="68"/>
      <c r="X4" s="68"/>
      <c r="Y4" s="68"/>
      <c r="Z4" s="68"/>
      <c r="AA4" s="68"/>
      <c r="AB4" s="68"/>
      <c r="AC4" s="68"/>
      <c r="AD4" s="68"/>
      <c r="AE4" s="13"/>
    </row>
    <row r="5" spans="2:31" s="10" customFormat="1" ht="22.5" customHeight="1" thickBot="1" x14ac:dyDescent="0.25">
      <c r="B5" s="343"/>
      <c r="C5" s="344"/>
      <c r="D5" s="338" t="s">
        <v>6</v>
      </c>
      <c r="E5" s="301"/>
      <c r="F5" s="301"/>
      <c r="G5" s="301"/>
      <c r="H5" s="301"/>
      <c r="I5" s="301"/>
      <c r="J5" s="301"/>
      <c r="K5" s="53"/>
      <c r="L5" s="53"/>
      <c r="M5" s="347" t="s">
        <v>121</v>
      </c>
      <c r="N5" s="286"/>
      <c r="O5" s="286"/>
      <c r="P5" s="287"/>
      <c r="Q5" s="68"/>
      <c r="R5" s="9"/>
      <c r="S5" s="68"/>
      <c r="T5" s="9" t="s">
        <v>122</v>
      </c>
      <c r="U5" s="9"/>
      <c r="V5" s="68"/>
      <c r="W5" s="68"/>
      <c r="X5" s="68"/>
      <c r="Y5" s="68"/>
      <c r="Z5" s="68"/>
      <c r="AA5" s="68"/>
      <c r="AB5" s="68"/>
      <c r="AC5" s="68"/>
      <c r="AD5" s="68"/>
      <c r="AE5" s="13"/>
    </row>
    <row r="6" spans="2:31" ht="5.25" customHeight="1" x14ac:dyDescent="0.2">
      <c r="B6" s="24"/>
      <c r="C6" s="24"/>
      <c r="D6" s="24"/>
      <c r="E6" s="24"/>
      <c r="F6" s="24"/>
      <c r="G6" s="24"/>
      <c r="H6" s="24"/>
      <c r="I6" s="24"/>
      <c r="J6" s="24"/>
      <c r="K6" s="24"/>
      <c r="L6" s="24"/>
      <c r="M6" s="24"/>
      <c r="N6" s="24"/>
      <c r="O6" s="24"/>
      <c r="P6" s="24"/>
      <c r="T6" s="5"/>
    </row>
    <row r="7" spans="2:31" ht="52.5" customHeight="1" x14ac:dyDescent="0.2">
      <c r="B7" s="175" t="s">
        <v>8</v>
      </c>
      <c r="C7" s="175"/>
      <c r="D7" s="211" t="str">
        <f>Proyecto!$E$7</f>
        <v>Fortalecer y mejorar la infraestructura física de la Superintendencia de Sociedades a nivel nacional (Construyendo la Supersociedades de la gente.)</v>
      </c>
      <c r="E7" s="211"/>
      <c r="F7" s="211"/>
      <c r="G7" s="211"/>
      <c r="H7" s="211"/>
      <c r="I7" s="211"/>
      <c r="J7" s="211"/>
      <c r="K7" s="211"/>
      <c r="L7" s="211"/>
      <c r="M7" s="211"/>
      <c r="N7" s="211"/>
      <c r="O7" s="211"/>
      <c r="P7" s="211"/>
      <c r="AE7" s="1"/>
    </row>
    <row r="8" spans="2:31" ht="6.75" customHeight="1" x14ac:dyDescent="0.2">
      <c r="B8" s="6"/>
      <c r="C8" s="6"/>
      <c r="D8" s="7"/>
      <c r="E8" s="7"/>
      <c r="F8" s="7"/>
      <c r="G8" s="7"/>
      <c r="H8" s="7"/>
      <c r="I8" s="7"/>
      <c r="J8" s="7"/>
      <c r="K8" s="7"/>
      <c r="L8" s="7"/>
      <c r="M8" s="7"/>
      <c r="N8" s="7"/>
      <c r="O8" s="7"/>
      <c r="P8" s="7"/>
      <c r="AE8" s="1"/>
    </row>
    <row r="10" spans="2:31" ht="21.95" customHeight="1" x14ac:dyDescent="0.2">
      <c r="B10" s="227" t="s">
        <v>123</v>
      </c>
      <c r="C10" s="227"/>
      <c r="D10" s="227"/>
      <c r="E10" s="227"/>
      <c r="F10" s="227"/>
      <c r="G10" s="227"/>
      <c r="H10" s="227"/>
      <c r="I10" s="227"/>
      <c r="J10" s="227"/>
      <c r="K10" s="227"/>
      <c r="L10" s="227"/>
      <c r="M10" s="227"/>
      <c r="N10" s="227"/>
      <c r="O10" s="227"/>
      <c r="P10" s="227"/>
    </row>
    <row r="11" spans="2:31" ht="21.95" customHeight="1" x14ac:dyDescent="0.2">
      <c r="B11" s="224" t="s">
        <v>124</v>
      </c>
      <c r="C11" s="224"/>
      <c r="D11" s="224"/>
      <c r="E11" s="224"/>
      <c r="F11" s="69" t="s">
        <v>125</v>
      </c>
      <c r="G11" s="224" t="s">
        <v>126</v>
      </c>
      <c r="H11" s="224"/>
      <c r="I11" s="224"/>
      <c r="J11" s="224"/>
      <c r="K11" s="58"/>
      <c r="L11" s="58"/>
      <c r="M11" s="224" t="s">
        <v>127</v>
      </c>
      <c r="N11" s="224"/>
      <c r="O11" s="224"/>
      <c r="P11" s="224"/>
    </row>
    <row r="12" spans="2:31" ht="75" customHeight="1" x14ac:dyDescent="0.2">
      <c r="B12" s="332" t="s">
        <v>241</v>
      </c>
      <c r="C12" s="332"/>
      <c r="D12" s="332"/>
      <c r="E12" s="332"/>
      <c r="F12" s="112" t="s">
        <v>119</v>
      </c>
      <c r="G12" s="333" t="s">
        <v>242</v>
      </c>
      <c r="H12" s="334"/>
      <c r="I12" s="334"/>
      <c r="J12" s="335"/>
      <c r="K12" s="137"/>
      <c r="L12" s="137"/>
      <c r="M12" s="329" t="s">
        <v>244</v>
      </c>
      <c r="N12" s="330"/>
      <c r="O12" s="330"/>
      <c r="P12" s="331"/>
    </row>
    <row r="13" spans="2:31" ht="60" customHeight="1" x14ac:dyDescent="0.2">
      <c r="B13" s="326" t="s">
        <v>243</v>
      </c>
      <c r="C13" s="327"/>
      <c r="D13" s="327"/>
      <c r="E13" s="328"/>
      <c r="F13" s="138" t="s">
        <v>120</v>
      </c>
      <c r="G13" s="326" t="s">
        <v>245</v>
      </c>
      <c r="H13" s="327"/>
      <c r="I13" s="327"/>
      <c r="J13" s="328"/>
      <c r="K13" s="137"/>
      <c r="L13" s="137"/>
      <c r="M13" s="329" t="s">
        <v>246</v>
      </c>
      <c r="N13" s="330"/>
      <c r="O13" s="330"/>
      <c r="P13" s="331"/>
    </row>
    <row r="14" spans="2:31" ht="4.5" customHeight="1" x14ac:dyDescent="0.2"/>
    <row r="15" spans="2:31" ht="21.95" customHeight="1" x14ac:dyDescent="0.2">
      <c r="B15" s="227" t="s">
        <v>128</v>
      </c>
      <c r="C15" s="227"/>
      <c r="D15" s="227"/>
      <c r="E15" s="227"/>
      <c r="F15" s="227"/>
      <c r="G15" s="227"/>
      <c r="H15" s="227"/>
      <c r="I15" s="227"/>
      <c r="J15" s="227"/>
      <c r="K15" s="227"/>
      <c r="L15" s="227"/>
      <c r="M15" s="227"/>
      <c r="N15" s="227"/>
      <c r="O15" s="227"/>
      <c r="P15" s="227"/>
    </row>
  </sheetData>
  <mergeCells count="22">
    <mergeCell ref="D2:J2"/>
    <mergeCell ref="D3:J3"/>
    <mergeCell ref="D4:J4"/>
    <mergeCell ref="D5:J5"/>
    <mergeCell ref="B10:P10"/>
    <mergeCell ref="B2:C5"/>
    <mergeCell ref="M2:P2"/>
    <mergeCell ref="M3:P3"/>
    <mergeCell ref="M4:P4"/>
    <mergeCell ref="M5:P5"/>
    <mergeCell ref="B7:C7"/>
    <mergeCell ref="D7:P7"/>
    <mergeCell ref="B13:E13"/>
    <mergeCell ref="G13:J13"/>
    <mergeCell ref="M13:P13"/>
    <mergeCell ref="B15:P15"/>
    <mergeCell ref="B11:E11"/>
    <mergeCell ref="G11:J11"/>
    <mergeCell ref="M11:P11"/>
    <mergeCell ref="B12:E12"/>
    <mergeCell ref="G12:J12"/>
    <mergeCell ref="M12:P12"/>
  </mergeCells>
  <conditionalFormatting sqref="F12">
    <cfRule type="containsText" dxfId="7" priority="5" operator="containsText" text="Extremo">
      <formula>NOT(ISERROR(SEARCH("Extremo",F12)))</formula>
    </cfRule>
    <cfRule type="containsText" dxfId="6" priority="6" operator="containsText" text="Alto">
      <formula>NOT(ISERROR(SEARCH("Alto",F12)))</formula>
    </cfRule>
    <cfRule type="containsText" dxfId="5" priority="7" operator="containsText" text="Medio">
      <formula>NOT(ISERROR(SEARCH("Medio",F12)))</formula>
    </cfRule>
    <cfRule type="containsText" dxfId="4" priority="8" operator="containsText" text="Bajo">
      <formula>NOT(ISERROR(SEARCH("Bajo",F12)))</formula>
    </cfRule>
  </conditionalFormatting>
  <conditionalFormatting sqref="F13">
    <cfRule type="containsText" dxfId="3" priority="1" operator="containsText" text="Extremo">
      <formula>NOT(ISERROR(SEARCH("Extremo",F13)))</formula>
    </cfRule>
    <cfRule type="containsText" dxfId="2" priority="2" operator="containsText" text="Alto">
      <formula>NOT(ISERROR(SEARCH("Alto",F13)))</formula>
    </cfRule>
    <cfRule type="containsText" dxfId="1" priority="3" operator="containsText" text="Medio">
      <formula>NOT(ISERROR(SEARCH("Medio",F13)))</formula>
    </cfRule>
    <cfRule type="containsText" dxfId="0" priority="4" operator="containsText" text="Bajo">
      <formula>NOT(ISERROR(SEARCH("Bajo",F13)))</formula>
    </cfRule>
  </conditionalFormatting>
  <dataValidations count="2">
    <dataValidation type="whole" allowBlank="1" showInputMessage="1" showErrorMessage="1" sqref="O16:P65502 O9:P9 O14:P14 G14:M14 G16:M65502 G9:M9 W9:AC65502 Q9:U65502">
      <formula1>1</formula1>
      <formula2>5</formula2>
    </dataValidation>
    <dataValidation type="list" allowBlank="1" showInputMessage="1" showErrorMessage="1" sqref="F12:F13">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workbookViewId="0">
      <selection activeCell="Q24" sqref="Q24"/>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0" t="s">
        <v>129</v>
      </c>
      <c r="C4" s="20" t="s">
        <v>130</v>
      </c>
      <c r="E4" s="20" t="s">
        <v>131</v>
      </c>
      <c r="G4" s="20" t="s">
        <v>132</v>
      </c>
      <c r="I4" s="20" t="s">
        <v>133</v>
      </c>
      <c r="K4" s="20" t="s">
        <v>134</v>
      </c>
      <c r="M4" s="20"/>
      <c r="O4" s="20" t="s">
        <v>135</v>
      </c>
      <c r="Q4" s="20" t="s">
        <v>34</v>
      </c>
    </row>
    <row r="5" spans="1:17" x14ac:dyDescent="0.2">
      <c r="A5" t="s">
        <v>26</v>
      </c>
      <c r="C5" s="19" t="s">
        <v>37</v>
      </c>
      <c r="E5" s="19" t="s">
        <v>40</v>
      </c>
      <c r="G5" s="19" t="s">
        <v>59</v>
      </c>
      <c r="I5" s="19" t="s">
        <v>60</v>
      </c>
      <c r="K5" s="19" t="s">
        <v>77</v>
      </c>
      <c r="M5" t="s">
        <v>136</v>
      </c>
      <c r="O5" s="19" t="s">
        <v>137</v>
      </c>
      <c r="Q5" t="s">
        <v>138</v>
      </c>
    </row>
    <row r="6" spans="1:17" x14ac:dyDescent="0.2">
      <c r="A6" t="s">
        <v>27</v>
      </c>
      <c r="C6" s="19" t="s">
        <v>139</v>
      </c>
      <c r="E6" s="19" t="s">
        <v>140</v>
      </c>
      <c r="G6" s="19" t="s">
        <v>61</v>
      </c>
      <c r="I6" s="19" t="s">
        <v>78</v>
      </c>
      <c r="K6" s="19" t="s">
        <v>79</v>
      </c>
      <c r="M6" t="s">
        <v>46</v>
      </c>
      <c r="O6" s="19" t="s">
        <v>141</v>
      </c>
      <c r="Q6" t="s">
        <v>142</v>
      </c>
    </row>
    <row r="7" spans="1:17" x14ac:dyDescent="0.2">
      <c r="C7" s="19" t="s">
        <v>143</v>
      </c>
      <c r="G7" s="19" t="s">
        <v>144</v>
      </c>
      <c r="K7" s="21" t="s">
        <v>145</v>
      </c>
      <c r="O7" s="21" t="s">
        <v>146</v>
      </c>
      <c r="Q7" t="s">
        <v>147</v>
      </c>
    </row>
    <row r="8" spans="1:17" x14ac:dyDescent="0.2">
      <c r="O8" s="21" t="s">
        <v>88</v>
      </c>
      <c r="Q8" t="s">
        <v>39</v>
      </c>
    </row>
    <row r="9" spans="1:17" x14ac:dyDescent="0.2">
      <c r="O9" s="21" t="s">
        <v>148</v>
      </c>
      <c r="Q9" t="s">
        <v>149</v>
      </c>
    </row>
    <row r="10" spans="1:17" x14ac:dyDescent="0.2">
      <c r="O10" s="21" t="s">
        <v>150</v>
      </c>
      <c r="Q10" t="s">
        <v>151</v>
      </c>
    </row>
    <row r="11" spans="1:17" x14ac:dyDescent="0.2">
      <c r="O11" s="21" t="s">
        <v>152</v>
      </c>
      <c r="Q11" t="s">
        <v>153</v>
      </c>
    </row>
    <row r="12" spans="1:17" x14ac:dyDescent="0.2">
      <c r="Q12" t="s">
        <v>154</v>
      </c>
    </row>
    <row r="14" spans="1:17" x14ac:dyDescent="0.2">
      <c r="Q14" s="20" t="s">
        <v>155</v>
      </c>
    </row>
    <row r="15" spans="1:17" x14ac:dyDescent="0.2">
      <c r="Q15" t="s">
        <v>138</v>
      </c>
    </row>
    <row r="16" spans="1:17" x14ac:dyDescent="0.2">
      <c r="Q16" t="s">
        <v>142</v>
      </c>
    </row>
    <row r="17" spans="17:17" x14ac:dyDescent="0.2">
      <c r="Q17" t="s">
        <v>147</v>
      </c>
    </row>
    <row r="18" spans="17:17" x14ac:dyDescent="0.2">
      <c r="Q18" t="s">
        <v>39</v>
      </c>
    </row>
    <row r="19" spans="17:17" x14ac:dyDescent="0.2">
      <c r="Q19" t="s">
        <v>149</v>
      </c>
    </row>
    <row r="20" spans="17:17" x14ac:dyDescent="0.2">
      <c r="Q20" t="s">
        <v>151</v>
      </c>
    </row>
    <row r="21" spans="17:17" x14ac:dyDescent="0.2">
      <c r="Q21" t="s">
        <v>153</v>
      </c>
    </row>
    <row r="22" spans="17:17" x14ac:dyDescent="0.2">
      <c r="Q22" t="s">
        <v>154</v>
      </c>
    </row>
    <row r="23" spans="17:17" x14ac:dyDescent="0.2">
      <c r="Q23" s="19" t="s">
        <v>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7" zoomScale="80" zoomScaleNormal="80" workbookViewId="0">
      <selection activeCell="F24" sqref="F24"/>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186"/>
      <c r="C2" s="187"/>
      <c r="D2" s="188" t="s">
        <v>0</v>
      </c>
      <c r="E2" s="189"/>
      <c r="F2" s="189"/>
      <c r="G2" s="189"/>
      <c r="H2" s="189"/>
      <c r="I2" s="189"/>
      <c r="J2" s="190"/>
      <c r="K2" s="176" t="s">
        <v>1</v>
      </c>
      <c r="L2" s="203"/>
      <c r="M2" s="176" t="str">
        <f>Proyecto!K2</f>
        <v>Código: GC-F-015</v>
      </c>
      <c r="N2" s="198"/>
      <c r="O2" s="198"/>
      <c r="P2" s="177"/>
      <c r="Q2" s="68"/>
      <c r="R2" s="9"/>
      <c r="S2" s="9"/>
      <c r="T2" s="9"/>
      <c r="U2" s="12"/>
      <c r="V2" s="68"/>
      <c r="W2" s="68"/>
      <c r="X2" s="68"/>
      <c r="Y2" s="68"/>
      <c r="Z2" s="68"/>
      <c r="AA2" s="68"/>
      <c r="AB2" s="68"/>
      <c r="AC2" s="68"/>
      <c r="AD2" s="68"/>
      <c r="AE2" s="13"/>
    </row>
    <row r="3" spans="2:31" s="10" customFormat="1" ht="23.25" customHeight="1" x14ac:dyDescent="0.2">
      <c r="B3" s="182"/>
      <c r="C3" s="183"/>
      <c r="D3" s="191" t="s">
        <v>2</v>
      </c>
      <c r="E3" s="192"/>
      <c r="F3" s="192"/>
      <c r="G3" s="192"/>
      <c r="H3" s="192"/>
      <c r="I3" s="192"/>
      <c r="J3" s="193"/>
      <c r="K3" s="178" t="s">
        <v>3</v>
      </c>
      <c r="L3" s="204"/>
      <c r="M3" s="199" t="str">
        <f>Proyecto!K3</f>
        <v>Fecha: 17 de septiembre de 2014</v>
      </c>
      <c r="N3" s="200"/>
      <c r="O3" s="200"/>
      <c r="P3" s="201"/>
      <c r="Q3" s="68"/>
      <c r="R3" s="9"/>
      <c r="S3" s="9"/>
      <c r="T3" s="9"/>
      <c r="U3" s="12"/>
      <c r="V3" s="68"/>
      <c r="W3" s="68"/>
      <c r="X3" s="68"/>
      <c r="Y3" s="68"/>
      <c r="Z3" s="68"/>
      <c r="AA3" s="68"/>
      <c r="AB3" s="68"/>
      <c r="AC3" s="68"/>
      <c r="AD3" s="68"/>
      <c r="AE3" s="13"/>
    </row>
    <row r="4" spans="2:31" s="10" customFormat="1" ht="24" customHeight="1" x14ac:dyDescent="0.2">
      <c r="B4" s="182"/>
      <c r="C4" s="183"/>
      <c r="D4" s="191" t="s">
        <v>4</v>
      </c>
      <c r="E4" s="192"/>
      <c r="F4" s="192"/>
      <c r="G4" s="192"/>
      <c r="H4" s="192"/>
      <c r="I4" s="192"/>
      <c r="J4" s="193"/>
      <c r="K4" s="178" t="s">
        <v>5</v>
      </c>
      <c r="L4" s="204"/>
      <c r="M4" s="178" t="str">
        <f>Proyecto!K4</f>
        <v>Versión 001</v>
      </c>
      <c r="N4" s="202"/>
      <c r="O4" s="202"/>
      <c r="P4" s="179"/>
      <c r="Q4" s="68"/>
      <c r="R4" s="9"/>
      <c r="S4" s="68"/>
      <c r="T4" s="68"/>
      <c r="U4" s="12"/>
      <c r="V4" s="68"/>
      <c r="W4" s="68"/>
      <c r="X4" s="68"/>
      <c r="Y4" s="68"/>
      <c r="Z4" s="68"/>
      <c r="AA4" s="68"/>
      <c r="AB4" s="68"/>
      <c r="AC4" s="68"/>
      <c r="AD4" s="68"/>
      <c r="AE4" s="13"/>
    </row>
    <row r="5" spans="2:31" s="10" customFormat="1" ht="22.5" customHeight="1" thickBot="1" x14ac:dyDescent="0.25">
      <c r="B5" s="184"/>
      <c r="C5" s="185"/>
      <c r="D5" s="194" t="s">
        <v>6</v>
      </c>
      <c r="E5" s="195"/>
      <c r="F5" s="195"/>
      <c r="G5" s="195"/>
      <c r="H5" s="195"/>
      <c r="I5" s="195"/>
      <c r="J5" s="196"/>
      <c r="K5" s="180" t="s">
        <v>20</v>
      </c>
      <c r="L5" s="217"/>
      <c r="M5" s="208" t="s">
        <v>21</v>
      </c>
      <c r="N5" s="209"/>
      <c r="O5" s="209"/>
      <c r="P5" s="210"/>
      <c r="Q5" s="68"/>
      <c r="R5" s="9"/>
      <c r="S5" s="68"/>
      <c r="T5" s="68"/>
      <c r="U5" s="9"/>
      <c r="V5" s="68"/>
      <c r="W5" s="68"/>
      <c r="X5" s="68"/>
      <c r="Y5" s="68"/>
      <c r="Z5" s="68"/>
      <c r="AA5" s="68"/>
      <c r="AB5" s="68"/>
      <c r="AC5" s="68"/>
      <c r="AD5" s="68"/>
      <c r="AE5" s="13"/>
    </row>
    <row r="6" spans="2:31" ht="5.25" customHeight="1" x14ac:dyDescent="0.2">
      <c r="B6" s="24"/>
      <c r="C6" s="24"/>
      <c r="D6" s="24"/>
      <c r="E6" s="24"/>
      <c r="F6" s="24"/>
      <c r="G6" s="24"/>
      <c r="H6" s="24"/>
      <c r="I6" s="24"/>
      <c r="J6" s="24"/>
      <c r="K6" s="24"/>
      <c r="L6" s="24"/>
      <c r="M6" s="24"/>
      <c r="N6" s="24"/>
      <c r="O6" s="24"/>
      <c r="P6" s="24"/>
    </row>
    <row r="7" spans="2:31" ht="45.75" customHeight="1" x14ac:dyDescent="0.2">
      <c r="B7" s="175" t="s">
        <v>8</v>
      </c>
      <c r="C7" s="175"/>
      <c r="D7" s="211" t="str">
        <f>+Proyecto!E7</f>
        <v>Fortalecer y mejorar la infraestructura física de la Superintendencia de Sociedades a nivel nacional (Construyendo la Supersociedades de la gente.)</v>
      </c>
      <c r="E7" s="211"/>
      <c r="F7" s="211"/>
      <c r="G7" s="211"/>
      <c r="H7" s="211"/>
      <c r="I7" s="211"/>
      <c r="J7" s="211"/>
      <c r="K7" s="211"/>
      <c r="L7" s="211"/>
      <c r="M7" s="211"/>
      <c r="N7" s="211"/>
      <c r="O7" s="211"/>
      <c r="P7" s="211"/>
      <c r="AE7" s="1"/>
    </row>
    <row r="8" spans="2:31" ht="6.75" customHeight="1" x14ac:dyDescent="0.2">
      <c r="B8" s="6"/>
      <c r="C8" s="6"/>
      <c r="D8" s="125"/>
      <c r="E8" s="125"/>
      <c r="F8" s="125"/>
      <c r="G8" s="125"/>
      <c r="H8" s="125"/>
      <c r="I8" s="125"/>
      <c r="J8" s="125"/>
      <c r="K8" s="125"/>
      <c r="L8" s="125"/>
      <c r="M8" s="125"/>
      <c r="N8" s="125"/>
      <c r="O8" s="125"/>
      <c r="P8" s="125"/>
      <c r="AE8" s="1"/>
    </row>
    <row r="9" spans="2:31" ht="39.75" customHeight="1" x14ac:dyDescent="0.2">
      <c r="B9" s="215" t="s">
        <v>22</v>
      </c>
      <c r="C9" s="216"/>
      <c r="D9" s="212" t="s">
        <v>164</v>
      </c>
      <c r="E9" s="213"/>
      <c r="F9" s="213"/>
      <c r="G9" s="213"/>
      <c r="H9" s="213"/>
      <c r="I9" s="213"/>
      <c r="J9" s="213"/>
      <c r="K9" s="213"/>
      <c r="L9" s="213"/>
      <c r="M9" s="213"/>
      <c r="N9" s="213"/>
      <c r="O9" s="213"/>
      <c r="P9" s="214"/>
      <c r="AE9" s="1"/>
    </row>
    <row r="10" spans="2:31" customFormat="1" ht="7.5" customHeight="1" x14ac:dyDescent="0.2">
      <c r="D10" s="126"/>
      <c r="E10" s="126"/>
      <c r="F10" s="126"/>
      <c r="G10" s="126"/>
      <c r="H10" s="126"/>
      <c r="I10" s="126"/>
      <c r="J10" s="126"/>
      <c r="K10" s="126"/>
      <c r="L10" s="126"/>
      <c r="M10" s="126"/>
      <c r="N10" s="126"/>
      <c r="O10" s="126"/>
      <c r="P10" s="126"/>
    </row>
    <row r="11" spans="2:31" ht="44.25" customHeight="1" x14ac:dyDescent="0.2">
      <c r="B11" s="215" t="s">
        <v>23</v>
      </c>
      <c r="C11" s="216"/>
      <c r="D11" s="212" t="s">
        <v>212</v>
      </c>
      <c r="E11" s="213"/>
      <c r="F11" s="213"/>
      <c r="G11" s="213"/>
      <c r="H11" s="213"/>
      <c r="I11" s="213"/>
      <c r="J11" s="213"/>
      <c r="K11" s="213"/>
      <c r="L11" s="213"/>
      <c r="M11" s="213"/>
      <c r="N11" s="213"/>
      <c r="O11" s="213"/>
      <c r="P11" s="214"/>
      <c r="AE11" s="1"/>
    </row>
    <row r="12" spans="2:31" s="3" customFormat="1" ht="5.25" customHeight="1" x14ac:dyDescent="0.2">
      <c r="B12" s="8"/>
      <c r="C12" s="8"/>
      <c r="D12" s="71"/>
      <c r="E12" s="71"/>
      <c r="F12" s="71"/>
      <c r="G12" s="71"/>
      <c r="H12" s="71"/>
      <c r="I12" s="71"/>
      <c r="J12" s="71"/>
      <c r="K12" s="71"/>
      <c r="L12" s="71"/>
      <c r="M12" s="71"/>
      <c r="N12" s="71"/>
      <c r="O12" s="71"/>
      <c r="P12" s="71"/>
      <c r="Q12" s="68"/>
      <c r="R12" s="9"/>
      <c r="S12" s="68"/>
      <c r="T12" s="68"/>
      <c r="U12" s="9"/>
      <c r="V12" s="68"/>
      <c r="W12" s="68"/>
      <c r="X12" s="68"/>
      <c r="Y12" s="68"/>
      <c r="Z12" s="68"/>
      <c r="AA12" s="68"/>
      <c r="AB12" s="68"/>
      <c r="AC12" s="68"/>
      <c r="AD12" s="68"/>
      <c r="AE12" s="68"/>
    </row>
    <row r="13" spans="2:31" ht="22.5" customHeight="1" x14ac:dyDescent="0.2">
      <c r="B13" s="205" t="s">
        <v>24</v>
      </c>
      <c r="C13" s="205"/>
      <c r="D13" s="69" t="s">
        <v>25</v>
      </c>
      <c r="E13" s="207" t="s">
        <v>163</v>
      </c>
      <c r="F13" s="207"/>
      <c r="G13" s="207"/>
      <c r="H13" s="207"/>
      <c r="I13" s="207"/>
      <c r="J13" s="207"/>
      <c r="K13" s="207"/>
      <c r="L13" s="207"/>
      <c r="M13" s="207"/>
      <c r="N13" s="207"/>
      <c r="O13" s="207"/>
      <c r="P13" s="207"/>
      <c r="AE13" s="1"/>
    </row>
    <row r="14" spans="2:31" s="25" customFormat="1" ht="44.25" customHeight="1" x14ac:dyDescent="0.2">
      <c r="B14" s="206"/>
      <c r="C14" s="206"/>
      <c r="D14" s="70" t="s">
        <v>26</v>
      </c>
      <c r="E14" s="207"/>
      <c r="F14" s="207"/>
      <c r="G14" s="207"/>
      <c r="H14" s="207"/>
      <c r="I14" s="207"/>
      <c r="J14" s="207"/>
      <c r="K14" s="207"/>
      <c r="L14" s="207"/>
      <c r="M14" s="207"/>
      <c r="N14" s="207"/>
      <c r="O14" s="207"/>
      <c r="P14" s="207"/>
      <c r="Q14" s="68"/>
      <c r="R14" s="9"/>
      <c r="S14" s="68"/>
      <c r="T14" s="68"/>
      <c r="U14" s="9"/>
      <c r="V14" s="68"/>
      <c r="W14" s="68"/>
      <c r="X14" s="68"/>
      <c r="Y14" s="68"/>
      <c r="Z14" s="68"/>
      <c r="AA14" s="68"/>
      <c r="AB14" s="68"/>
      <c r="AC14" s="68"/>
      <c r="AD14" s="68"/>
      <c r="AE14" s="68"/>
    </row>
    <row r="15" spans="2:31" ht="9" customHeight="1" x14ac:dyDescent="0.2">
      <c r="E15" s="122"/>
      <c r="F15" s="122"/>
      <c r="G15" s="122"/>
      <c r="H15" s="122"/>
      <c r="I15" s="122"/>
      <c r="J15" s="122"/>
      <c r="K15" s="122"/>
      <c r="L15" s="122"/>
      <c r="M15" s="122"/>
      <c r="N15" s="122"/>
      <c r="O15" s="122"/>
      <c r="P15" s="122"/>
    </row>
    <row r="16" spans="2:31" ht="22.5" customHeight="1" x14ac:dyDescent="0.2">
      <c r="B16" s="205" t="s">
        <v>24</v>
      </c>
      <c r="C16" s="205"/>
      <c r="D16" s="69" t="s">
        <v>25</v>
      </c>
      <c r="E16" s="207" t="s">
        <v>214</v>
      </c>
      <c r="F16" s="207"/>
      <c r="G16" s="207"/>
      <c r="H16" s="207"/>
      <c r="I16" s="207"/>
      <c r="J16" s="207"/>
      <c r="K16" s="207"/>
      <c r="L16" s="207"/>
      <c r="M16" s="207"/>
      <c r="N16" s="207"/>
      <c r="O16" s="207"/>
      <c r="P16" s="207"/>
      <c r="AE16" s="1"/>
    </row>
    <row r="17" spans="2:21" s="62" customFormat="1" ht="39.75" customHeight="1" x14ac:dyDescent="0.2">
      <c r="B17" s="206"/>
      <c r="C17" s="206"/>
      <c r="D17" s="70" t="s">
        <v>27</v>
      </c>
      <c r="E17" s="207"/>
      <c r="F17" s="207"/>
      <c r="G17" s="207"/>
      <c r="H17" s="207"/>
      <c r="I17" s="207"/>
      <c r="J17" s="207"/>
      <c r="K17" s="207"/>
      <c r="L17" s="207"/>
      <c r="M17" s="207"/>
      <c r="N17" s="207"/>
      <c r="O17" s="207"/>
      <c r="P17" s="207"/>
      <c r="Q17" s="68"/>
      <c r="R17" s="9"/>
      <c r="S17" s="68"/>
      <c r="T17" s="68"/>
      <c r="U17" s="9"/>
    </row>
    <row r="18" spans="2:21" ht="15.75" x14ac:dyDescent="0.2">
      <c r="E18" s="122"/>
      <c r="F18" s="122"/>
      <c r="G18" s="122"/>
      <c r="H18" s="122"/>
      <c r="I18" s="122"/>
      <c r="J18" s="122"/>
      <c r="K18" s="122"/>
      <c r="L18" s="122"/>
      <c r="M18" s="122"/>
      <c r="N18" s="122"/>
      <c r="O18" s="122"/>
      <c r="P18" s="122"/>
    </row>
    <row r="19" spans="2:21" x14ac:dyDescent="0.2">
      <c r="B19" s="205" t="s">
        <v>24</v>
      </c>
      <c r="C19" s="205"/>
      <c r="D19" s="74" t="s">
        <v>25</v>
      </c>
      <c r="E19" s="207" t="s">
        <v>213</v>
      </c>
      <c r="F19" s="207"/>
      <c r="G19" s="207"/>
      <c r="H19" s="207"/>
      <c r="I19" s="207"/>
      <c r="J19" s="207"/>
      <c r="K19" s="207"/>
      <c r="L19" s="207"/>
      <c r="M19" s="207"/>
      <c r="N19" s="207"/>
      <c r="O19" s="207"/>
      <c r="P19" s="207"/>
    </row>
    <row r="20" spans="2:21" ht="48" customHeight="1" x14ac:dyDescent="0.2">
      <c r="B20" s="206"/>
      <c r="C20" s="206"/>
      <c r="D20" s="75" t="s">
        <v>27</v>
      </c>
      <c r="E20" s="207"/>
      <c r="F20" s="207"/>
      <c r="G20" s="207"/>
      <c r="H20" s="207"/>
      <c r="I20" s="207"/>
      <c r="J20" s="207"/>
      <c r="K20" s="207"/>
      <c r="L20" s="207"/>
      <c r="M20" s="207"/>
      <c r="N20" s="207"/>
      <c r="O20" s="207"/>
      <c r="P20" s="207"/>
    </row>
  </sheetData>
  <mergeCells count="28">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topLeftCell="A4" zoomScale="90" zoomScaleNormal="90" workbookViewId="0">
      <selection activeCell="D10" sqref="D10:I10"/>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16" customFormat="1" ht="26.25" customHeight="1" thickBot="1" x14ac:dyDescent="0.25">
      <c r="B2" s="186"/>
      <c r="C2" s="187"/>
      <c r="D2" s="218" t="s">
        <v>0</v>
      </c>
      <c r="E2" s="219"/>
      <c r="F2" s="219"/>
      <c r="G2" s="219"/>
      <c r="H2" s="220"/>
      <c r="I2" s="35" t="str">
        <f>Proyecto!K2</f>
        <v>Código: GC-F-015</v>
      </c>
      <c r="J2" s="17"/>
      <c r="K2" s="17"/>
      <c r="L2" s="17"/>
      <c r="M2" s="68"/>
      <c r="N2" s="68"/>
      <c r="O2" s="68"/>
      <c r="P2" s="68"/>
      <c r="Q2" s="68"/>
      <c r="R2" s="68"/>
      <c r="S2" s="68"/>
      <c r="T2" s="13"/>
      <c r="U2" s="68"/>
      <c r="V2" s="68"/>
      <c r="W2" s="68"/>
      <c r="X2" s="68"/>
    </row>
    <row r="3" spans="2:24" s="16" customFormat="1" ht="23.25" customHeight="1" thickBot="1" x14ac:dyDescent="0.25">
      <c r="B3" s="182"/>
      <c r="C3" s="183"/>
      <c r="D3" s="218" t="s">
        <v>2</v>
      </c>
      <c r="E3" s="219"/>
      <c r="F3" s="219"/>
      <c r="G3" s="219"/>
      <c r="H3" s="220"/>
      <c r="I3" s="36" t="str">
        <f>Proyecto!K3</f>
        <v>Fecha: 17 de septiembre de 2014</v>
      </c>
      <c r="J3" s="17"/>
      <c r="K3" s="17"/>
      <c r="L3" s="17"/>
      <c r="M3" s="68"/>
      <c r="N3" s="68"/>
      <c r="O3" s="68"/>
      <c r="P3" s="68"/>
      <c r="Q3" s="68"/>
      <c r="R3" s="68"/>
      <c r="S3" s="68"/>
      <c r="T3" s="13"/>
      <c r="U3" s="68"/>
      <c r="V3" s="68"/>
      <c r="W3" s="68"/>
      <c r="X3" s="68"/>
    </row>
    <row r="4" spans="2:24" s="16" customFormat="1" ht="24" customHeight="1" thickBot="1" x14ac:dyDescent="0.25">
      <c r="B4" s="182"/>
      <c r="C4" s="183"/>
      <c r="D4" s="218" t="s">
        <v>4</v>
      </c>
      <c r="E4" s="219"/>
      <c r="F4" s="219"/>
      <c r="G4" s="219"/>
      <c r="H4" s="220"/>
      <c r="I4" s="36" t="str">
        <f>Proyecto!K4</f>
        <v>Versión 001</v>
      </c>
      <c r="J4" s="17"/>
      <c r="K4" s="17"/>
      <c r="L4" s="17"/>
      <c r="M4" s="68"/>
      <c r="N4" s="68"/>
      <c r="O4" s="68"/>
      <c r="P4" s="68"/>
      <c r="Q4" s="68"/>
      <c r="R4" s="68"/>
      <c r="S4" s="68"/>
      <c r="T4" s="13"/>
      <c r="U4" s="68"/>
      <c r="V4" s="68"/>
      <c r="W4" s="68"/>
      <c r="X4" s="68"/>
    </row>
    <row r="5" spans="2:24" s="16" customFormat="1" ht="22.5" customHeight="1" thickBot="1" x14ac:dyDescent="0.25">
      <c r="B5" s="184"/>
      <c r="C5" s="185"/>
      <c r="D5" s="221" t="s">
        <v>6</v>
      </c>
      <c r="E5" s="222"/>
      <c r="F5" s="222"/>
      <c r="G5" s="222"/>
      <c r="H5" s="223"/>
      <c r="I5" s="37" t="s">
        <v>28</v>
      </c>
      <c r="J5" s="17"/>
      <c r="K5" s="17"/>
      <c r="L5" s="17"/>
      <c r="M5" s="68"/>
      <c r="N5" s="68"/>
      <c r="O5" s="68"/>
      <c r="P5" s="68"/>
      <c r="Q5" s="68"/>
      <c r="R5" s="68"/>
      <c r="S5" s="68"/>
      <c r="T5" s="13"/>
      <c r="U5" s="68"/>
      <c r="V5" s="68"/>
      <c r="W5" s="68"/>
      <c r="X5" s="68"/>
    </row>
    <row r="6" spans="2:24" ht="5.25" customHeight="1" x14ac:dyDescent="0.2">
      <c r="B6" s="24"/>
      <c r="C6" s="24"/>
      <c r="D6" s="24"/>
      <c r="E6" s="24"/>
      <c r="F6" s="24"/>
      <c r="G6" s="24"/>
      <c r="H6" s="24"/>
      <c r="I6" s="24"/>
    </row>
    <row r="7" spans="2:24" ht="45.75" customHeight="1" x14ac:dyDescent="0.2">
      <c r="B7" s="175" t="s">
        <v>8</v>
      </c>
      <c r="C7" s="175"/>
      <c r="D7" s="211" t="str">
        <f>Proyecto!$E$7</f>
        <v>Fortalecer y mejorar la infraestructura física de la Superintendencia de Sociedades a nivel nacional (Construyendo la Supersociedades de la gente.)</v>
      </c>
      <c r="E7" s="211"/>
      <c r="F7" s="211"/>
      <c r="G7" s="211"/>
      <c r="H7" s="211"/>
      <c r="I7" s="211"/>
      <c r="X7" s="1"/>
    </row>
    <row r="8" spans="2:24" s="16" customFormat="1" ht="10.5" customHeight="1" x14ac:dyDescent="0.2">
      <c r="B8" s="8"/>
      <c r="C8" s="8"/>
      <c r="D8" s="4"/>
      <c r="E8" s="4"/>
      <c r="F8" s="4"/>
      <c r="G8" s="4"/>
      <c r="H8" s="4"/>
      <c r="I8" s="4"/>
      <c r="J8" s="68"/>
      <c r="K8" s="68"/>
      <c r="L8" s="68"/>
      <c r="M8" s="68"/>
      <c r="N8" s="17"/>
      <c r="O8" s="68"/>
      <c r="P8" s="68"/>
      <c r="Q8" s="68"/>
      <c r="R8" s="68"/>
      <c r="S8" s="68"/>
      <c r="T8" s="68"/>
      <c r="U8" s="68"/>
      <c r="V8" s="68"/>
      <c r="W8" s="68"/>
      <c r="X8" s="68"/>
    </row>
    <row r="9" spans="2:24" ht="18.75" customHeight="1" x14ac:dyDescent="0.2">
      <c r="B9" s="227" t="s">
        <v>29</v>
      </c>
      <c r="C9" s="227"/>
      <c r="D9" s="227"/>
      <c r="E9" s="227"/>
      <c r="F9" s="227"/>
      <c r="G9" s="227"/>
      <c r="H9" s="227"/>
      <c r="I9" s="227"/>
      <c r="X9" s="1"/>
    </row>
    <row r="10" spans="2:24" ht="40.5" customHeight="1" x14ac:dyDescent="0.2">
      <c r="B10" s="224" t="s">
        <v>30</v>
      </c>
      <c r="C10" s="224"/>
      <c r="D10" s="228" t="s">
        <v>31</v>
      </c>
      <c r="E10" s="228"/>
      <c r="F10" s="228"/>
      <c r="G10" s="228"/>
      <c r="H10" s="228"/>
      <c r="I10" s="228"/>
      <c r="X10" s="1"/>
    </row>
    <row r="11" spans="2:24" ht="22.5" customHeight="1" x14ac:dyDescent="0.2">
      <c r="B11" s="224" t="s">
        <v>25</v>
      </c>
      <c r="C11" s="224"/>
      <c r="D11" s="224" t="s">
        <v>32</v>
      </c>
      <c r="E11" s="224"/>
      <c r="F11" s="69" t="s">
        <v>33</v>
      </c>
      <c r="G11" s="69" t="s">
        <v>34</v>
      </c>
      <c r="H11" s="69" t="s">
        <v>35</v>
      </c>
      <c r="I11" s="69" t="s">
        <v>36</v>
      </c>
      <c r="X11" s="1"/>
    </row>
    <row r="12" spans="2:24" ht="91.5" customHeight="1" x14ac:dyDescent="0.2">
      <c r="B12" s="226" t="s">
        <v>37</v>
      </c>
      <c r="C12" s="226"/>
      <c r="D12" s="226" t="s">
        <v>38</v>
      </c>
      <c r="E12" s="226"/>
      <c r="F12" s="91">
        <v>1</v>
      </c>
      <c r="G12" s="92" t="s">
        <v>39</v>
      </c>
      <c r="H12" s="92" t="s">
        <v>40</v>
      </c>
      <c r="I12" s="92" t="s">
        <v>41</v>
      </c>
      <c r="X12" s="1"/>
    </row>
    <row r="13" spans="2:24" ht="27" customHeight="1" x14ac:dyDescent="0.2">
      <c r="B13" s="224" t="s">
        <v>42</v>
      </c>
      <c r="C13" s="224"/>
      <c r="D13" s="225" t="s">
        <v>43</v>
      </c>
      <c r="E13" s="225"/>
      <c r="F13" s="225"/>
      <c r="G13" s="225"/>
      <c r="H13" s="225"/>
      <c r="I13" s="225"/>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
  <sheetViews>
    <sheetView showGridLines="0" topLeftCell="A2" zoomScale="110" zoomScaleNormal="110" workbookViewId="0">
      <selection activeCell="C17" sqref="C17"/>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5" customWidth="1"/>
    <col min="9" max="9" width="1" style="1" customWidth="1"/>
    <col min="10" max="10" width="1.42578125" style="1" customWidth="1"/>
    <col min="11" max="11" width="1.14062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4" customFormat="1" ht="26.25" customHeight="1" thickBot="1" x14ac:dyDescent="0.25">
      <c r="A2" s="68"/>
      <c r="B2" s="44"/>
      <c r="C2" s="239" t="s">
        <v>0</v>
      </c>
      <c r="D2" s="240"/>
      <c r="E2" s="240"/>
      <c r="F2" s="240"/>
      <c r="G2" s="229" t="str">
        <f>Proyecto!K2</f>
        <v>Código: GC-F-015</v>
      </c>
      <c r="H2" s="230"/>
      <c r="I2" s="230"/>
      <c r="J2" s="230"/>
      <c r="K2" s="230"/>
      <c r="L2" s="231"/>
      <c r="M2" s="68"/>
      <c r="N2" s="68"/>
      <c r="O2" s="68"/>
      <c r="P2" s="68"/>
      <c r="Q2" s="68"/>
      <c r="R2" s="68"/>
      <c r="S2" s="68"/>
      <c r="T2" s="68"/>
      <c r="U2" s="13"/>
    </row>
    <row r="3" spans="1:21" s="14" customFormat="1" ht="23.25" customHeight="1" thickBot="1" x14ac:dyDescent="0.25">
      <c r="A3" s="68"/>
      <c r="B3" s="45"/>
      <c r="C3" s="239" t="s">
        <v>2</v>
      </c>
      <c r="D3" s="240"/>
      <c r="E3" s="240"/>
      <c r="F3" s="240"/>
      <c r="G3" s="232" t="str">
        <f>Proyecto!K3</f>
        <v>Fecha: 17 de septiembre de 2014</v>
      </c>
      <c r="H3" s="233"/>
      <c r="I3" s="233"/>
      <c r="J3" s="233"/>
      <c r="K3" s="233"/>
      <c r="L3" s="234"/>
      <c r="M3" s="68"/>
      <c r="N3" s="68"/>
      <c r="O3" s="68"/>
      <c r="P3" s="68"/>
      <c r="Q3" s="68"/>
      <c r="R3" s="68"/>
      <c r="S3" s="68"/>
      <c r="T3" s="68"/>
      <c r="U3" s="13"/>
    </row>
    <row r="4" spans="1:21" s="14" customFormat="1" ht="24" customHeight="1" thickBot="1" x14ac:dyDescent="0.25">
      <c r="A4" s="68"/>
      <c r="B4" s="45"/>
      <c r="C4" s="239" t="s">
        <v>4</v>
      </c>
      <c r="D4" s="240"/>
      <c r="E4" s="240"/>
      <c r="F4" s="240"/>
      <c r="G4" s="235" t="str">
        <f>Proyecto!K4</f>
        <v>Versión 001</v>
      </c>
      <c r="H4" s="236"/>
      <c r="I4" s="236"/>
      <c r="J4" s="236"/>
      <c r="K4" s="236"/>
      <c r="L4" s="237"/>
      <c r="M4" s="68"/>
      <c r="N4" s="68"/>
      <c r="O4" s="68"/>
      <c r="P4" s="68"/>
      <c r="Q4" s="68"/>
      <c r="R4" s="68"/>
      <c r="S4" s="68"/>
      <c r="T4" s="68"/>
      <c r="U4" s="13"/>
    </row>
    <row r="5" spans="1:21" s="14" customFormat="1" ht="22.5" customHeight="1" thickBot="1" x14ac:dyDescent="0.25">
      <c r="A5" s="68"/>
      <c r="B5" s="46"/>
      <c r="C5" s="239" t="s">
        <v>6</v>
      </c>
      <c r="D5" s="240"/>
      <c r="E5" s="240"/>
      <c r="F5" s="240"/>
      <c r="G5" s="232" t="s">
        <v>44</v>
      </c>
      <c r="H5" s="233"/>
      <c r="I5" s="233"/>
      <c r="J5" s="233"/>
      <c r="K5" s="233"/>
      <c r="L5" s="234"/>
      <c r="M5" s="68"/>
      <c r="N5" s="68"/>
      <c r="O5" s="68"/>
      <c r="P5" s="68"/>
      <c r="Q5" s="68"/>
      <c r="R5" s="68"/>
      <c r="S5" s="68"/>
      <c r="T5" s="68"/>
      <c r="U5" s="13"/>
    </row>
    <row r="6" spans="1:21" ht="5.25" customHeight="1" x14ac:dyDescent="0.2">
      <c r="A6" s="5" t="str">
        <f>Proyecto!$E$7</f>
        <v>Fortalecer y mejorar la infraestructura física de la Superintendencia de Sociedades a nivel nacional (Construyendo la Supersociedades de la gente.)</v>
      </c>
      <c r="B6" s="24"/>
      <c r="C6" s="24"/>
      <c r="D6" s="24"/>
      <c r="E6" s="24"/>
      <c r="F6" s="24"/>
    </row>
    <row r="7" spans="1:21" ht="50.25" customHeight="1" x14ac:dyDescent="0.2">
      <c r="B7" s="67" t="s">
        <v>8</v>
      </c>
      <c r="C7" s="238" t="str">
        <f>Proyecto!$E$7</f>
        <v>Fortalecer y mejorar la infraestructura física de la Superintendencia de Sociedades a nivel nacional (Construyendo la Supersociedades de la gente.)</v>
      </c>
      <c r="D7" s="238"/>
      <c r="E7" s="238"/>
      <c r="F7" s="238"/>
      <c r="U7" s="1"/>
    </row>
    <row r="8" spans="1:21" x14ac:dyDescent="0.2">
      <c r="B8" s="68"/>
      <c r="C8" s="93"/>
      <c r="D8" s="93"/>
      <c r="E8" s="93"/>
      <c r="F8" s="93"/>
    </row>
    <row r="9" spans="1:21" x14ac:dyDescent="0.2">
      <c r="C9" s="93"/>
      <c r="D9" s="93"/>
      <c r="E9" s="93"/>
      <c r="F9" s="93"/>
    </row>
    <row r="10" spans="1:21" ht="18" customHeight="1" x14ac:dyDescent="0.2">
      <c r="B10" s="67" t="s">
        <v>45</v>
      </c>
      <c r="C10" s="94" t="s">
        <v>46</v>
      </c>
      <c r="D10" s="93"/>
      <c r="E10" s="93"/>
      <c r="F10" s="93"/>
    </row>
    <row r="11" spans="1:21" ht="6" customHeight="1" x14ac:dyDescent="0.2">
      <c r="C11" s="93"/>
      <c r="D11" s="93"/>
      <c r="E11" s="93"/>
      <c r="F11" s="93"/>
    </row>
    <row r="12" spans="1:21" ht="18" customHeight="1" x14ac:dyDescent="0.2">
      <c r="B12" s="67" t="s">
        <v>47</v>
      </c>
      <c r="C12" s="94"/>
      <c r="D12" s="93"/>
      <c r="E12" s="93"/>
      <c r="F12" s="93"/>
    </row>
    <row r="13" spans="1:21" ht="6" customHeight="1" x14ac:dyDescent="0.2">
      <c r="C13" s="93"/>
      <c r="D13" s="93"/>
      <c r="E13" s="93"/>
      <c r="F13" s="93"/>
    </row>
    <row r="14" spans="1:21" ht="18" customHeight="1" x14ac:dyDescent="0.2">
      <c r="B14" s="67" t="s">
        <v>48</v>
      </c>
      <c r="C14" s="95"/>
      <c r="D14" s="93"/>
      <c r="E14" s="93"/>
      <c r="F14" s="93"/>
    </row>
    <row r="15" spans="1:21" ht="6" customHeight="1" x14ac:dyDescent="0.2">
      <c r="C15" s="93"/>
      <c r="D15" s="93"/>
      <c r="E15" s="93"/>
      <c r="F15" s="93"/>
    </row>
    <row r="16" spans="1:21" ht="18" customHeight="1" x14ac:dyDescent="0.2">
      <c r="B16" s="67" t="s">
        <v>49</v>
      </c>
      <c r="C16" s="96">
        <v>2025000000</v>
      </c>
      <c r="D16" s="93"/>
      <c r="E16" s="93"/>
      <c r="F16" s="93"/>
    </row>
    <row r="17" spans="2:6" ht="6" customHeight="1" x14ac:dyDescent="0.2">
      <c r="C17" s="93"/>
      <c r="D17" s="93"/>
      <c r="E17" s="93"/>
      <c r="F17" s="93"/>
    </row>
    <row r="18" spans="2:6" ht="18" customHeight="1" x14ac:dyDescent="0.2">
      <c r="B18" s="67" t="s">
        <v>50</v>
      </c>
      <c r="C18" s="97"/>
      <c r="D18" s="93"/>
      <c r="E18" s="93"/>
      <c r="F18" s="93"/>
    </row>
    <row r="19" spans="2:6" ht="6" customHeight="1" x14ac:dyDescent="0.2">
      <c r="C19" s="93"/>
      <c r="D19" s="93"/>
      <c r="E19" s="93"/>
      <c r="F19" s="93"/>
    </row>
    <row r="20" spans="2:6" ht="18" customHeight="1" x14ac:dyDescent="0.2">
      <c r="B20" s="67" t="s">
        <v>51</v>
      </c>
      <c r="C20" s="97"/>
      <c r="D20" s="93"/>
      <c r="E20" s="93"/>
      <c r="F20" s="93"/>
    </row>
    <row r="21" spans="2:6" x14ac:dyDescent="0.2">
      <c r="C21" s="93"/>
      <c r="D21" s="93"/>
      <c r="E21" s="93"/>
      <c r="F21" s="93"/>
    </row>
    <row r="24" spans="2:6" x14ac:dyDescent="0.2">
      <c r="C24" s="80"/>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F14" zoomScale="110" zoomScaleNormal="110" workbookViewId="0">
      <selection activeCell="C14" sqref="C14"/>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5" customWidth="1"/>
    <col min="10" max="10" width="1" style="1" customWidth="1"/>
    <col min="11" max="11" width="1.42578125" style="1" customWidth="1"/>
    <col min="12" max="12" width="1.14062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0" customFormat="1" ht="26.25" customHeight="1" thickBot="1" x14ac:dyDescent="0.25">
      <c r="B2" s="38"/>
      <c r="C2" s="221" t="s">
        <v>0</v>
      </c>
      <c r="D2" s="222"/>
      <c r="E2" s="222"/>
      <c r="F2" s="223"/>
      <c r="G2" s="35" t="str">
        <f>Proyecto!K2</f>
        <v>Código: GC-F-015</v>
      </c>
      <c r="H2" s="9"/>
      <c r="I2" s="9"/>
      <c r="J2" s="12"/>
      <c r="K2" s="68"/>
      <c r="L2" s="68"/>
      <c r="M2" s="68"/>
      <c r="N2" s="68"/>
      <c r="O2" s="68"/>
      <c r="P2" s="68"/>
      <c r="Q2" s="68"/>
      <c r="R2" s="68"/>
      <c r="S2" s="68"/>
      <c r="T2" s="13"/>
      <c r="U2" s="68"/>
      <c r="V2" s="68"/>
    </row>
    <row r="3" spans="2:22" s="10" customFormat="1" ht="23.25" customHeight="1" thickBot="1" x14ac:dyDescent="0.25">
      <c r="B3" s="39"/>
      <c r="C3" s="221" t="s">
        <v>2</v>
      </c>
      <c r="D3" s="222"/>
      <c r="E3" s="222"/>
      <c r="F3" s="223"/>
      <c r="G3" s="36" t="str">
        <f>Proyecto!K3</f>
        <v>Fecha: 17 de septiembre de 2014</v>
      </c>
      <c r="H3" s="9"/>
      <c r="I3" s="9"/>
      <c r="J3" s="12"/>
      <c r="K3" s="68"/>
      <c r="L3" s="68"/>
      <c r="M3" s="68"/>
      <c r="N3" s="68"/>
      <c r="O3" s="68"/>
      <c r="P3" s="68"/>
      <c r="Q3" s="68"/>
      <c r="R3" s="68"/>
      <c r="S3" s="68"/>
      <c r="T3" s="13"/>
      <c r="U3" s="68"/>
      <c r="V3" s="68"/>
    </row>
    <row r="4" spans="2:22" s="10" customFormat="1" ht="24" customHeight="1" thickBot="1" x14ac:dyDescent="0.25">
      <c r="B4" s="39"/>
      <c r="C4" s="221" t="s">
        <v>4</v>
      </c>
      <c r="D4" s="222"/>
      <c r="E4" s="222"/>
      <c r="F4" s="223"/>
      <c r="G4" s="36" t="str">
        <f>Proyecto!K4</f>
        <v>Versión 001</v>
      </c>
      <c r="H4" s="68"/>
      <c r="I4" s="68"/>
      <c r="J4" s="12"/>
      <c r="K4" s="68"/>
      <c r="L4" s="68"/>
      <c r="M4" s="68"/>
      <c r="N4" s="68"/>
      <c r="O4" s="68"/>
      <c r="P4" s="68"/>
      <c r="Q4" s="68"/>
      <c r="R4" s="68"/>
      <c r="S4" s="68"/>
      <c r="T4" s="13"/>
      <c r="U4" s="68"/>
      <c r="V4" s="68"/>
    </row>
    <row r="5" spans="2:22" s="10" customFormat="1" ht="22.5" customHeight="1" thickBot="1" x14ac:dyDescent="0.25">
      <c r="B5" s="40"/>
      <c r="C5" s="221" t="s">
        <v>6</v>
      </c>
      <c r="D5" s="222"/>
      <c r="E5" s="222"/>
      <c r="F5" s="223"/>
      <c r="G5" s="37" t="s">
        <v>52</v>
      </c>
      <c r="H5" s="68"/>
      <c r="I5" s="68"/>
      <c r="J5" s="9"/>
      <c r="K5" s="68"/>
      <c r="L5" s="68"/>
      <c r="M5" s="68"/>
      <c r="N5" s="68"/>
      <c r="O5" s="68"/>
      <c r="P5" s="68"/>
      <c r="Q5" s="68"/>
      <c r="R5" s="68"/>
      <c r="S5" s="68"/>
      <c r="T5" s="13"/>
      <c r="U5" s="68"/>
      <c r="V5" s="68"/>
    </row>
    <row r="6" spans="2:22" ht="5.25" customHeight="1" x14ac:dyDescent="0.2">
      <c r="B6" s="24"/>
      <c r="C6" s="24"/>
      <c r="D6" s="24"/>
      <c r="E6" s="24"/>
      <c r="F6" s="24"/>
      <c r="G6" s="24"/>
    </row>
    <row r="7" spans="2:22" ht="29.25" customHeight="1" x14ac:dyDescent="0.2">
      <c r="B7" s="67" t="s">
        <v>8</v>
      </c>
      <c r="C7" s="243" t="str">
        <f>Proyecto!$E$7</f>
        <v>Fortalecer y mejorar la infraestructura física de la Superintendencia de Sociedades a nivel nacional (Construyendo la Supersociedades de la gente.)</v>
      </c>
      <c r="D7" s="243"/>
      <c r="E7" s="243"/>
      <c r="F7" s="243"/>
      <c r="G7" s="243"/>
      <c r="V7" s="1"/>
    </row>
    <row r="9" spans="2:22" ht="18" customHeight="1" x14ac:dyDescent="0.2">
      <c r="B9" s="227" t="s">
        <v>53</v>
      </c>
      <c r="C9" s="227"/>
      <c r="D9" s="227"/>
      <c r="E9" s="227"/>
      <c r="F9" s="227"/>
      <c r="G9" s="227"/>
    </row>
    <row r="10" spans="2:22" customFormat="1" ht="15" customHeight="1" x14ac:dyDescent="0.2"/>
    <row r="11" spans="2:22" ht="27.75" customHeight="1" x14ac:dyDescent="0.2">
      <c r="B11" s="69" t="s">
        <v>54</v>
      </c>
      <c r="C11" s="69" t="s">
        <v>55</v>
      </c>
      <c r="D11" s="69" t="s">
        <v>56</v>
      </c>
      <c r="E11" s="69" t="s">
        <v>57</v>
      </c>
      <c r="F11" s="227" t="s">
        <v>58</v>
      </c>
      <c r="G11" s="227"/>
    </row>
    <row r="12" spans="2:22" s="93" customFormat="1" ht="76.5" customHeight="1" x14ac:dyDescent="0.2">
      <c r="B12" s="100" t="s">
        <v>59</v>
      </c>
      <c r="C12" s="101" t="s">
        <v>167</v>
      </c>
      <c r="D12" s="102" t="s">
        <v>158</v>
      </c>
      <c r="E12" s="100" t="s">
        <v>60</v>
      </c>
      <c r="F12" s="242" t="s">
        <v>168</v>
      </c>
      <c r="G12" s="242"/>
      <c r="I12" s="98"/>
      <c r="L12" s="98"/>
      <c r="V12" s="99"/>
    </row>
    <row r="13" spans="2:22" s="93" customFormat="1" ht="169.5" customHeight="1" x14ac:dyDescent="0.2">
      <c r="B13" s="100" t="s">
        <v>61</v>
      </c>
      <c r="C13" s="101" t="s">
        <v>166</v>
      </c>
      <c r="D13" s="102" t="s">
        <v>159</v>
      </c>
      <c r="E13" s="100" t="s">
        <v>60</v>
      </c>
      <c r="F13" s="241" t="s">
        <v>169</v>
      </c>
      <c r="G13" s="241"/>
      <c r="I13" s="98"/>
      <c r="L13" s="98"/>
      <c r="V13" s="99"/>
    </row>
    <row r="14" spans="2:22" s="93" customFormat="1" ht="83.25" customHeight="1" x14ac:dyDescent="0.2">
      <c r="B14" s="100" t="s">
        <v>62</v>
      </c>
      <c r="C14" s="101" t="s">
        <v>215</v>
      </c>
      <c r="D14" s="102" t="s">
        <v>161</v>
      </c>
      <c r="E14" s="100" t="s">
        <v>60</v>
      </c>
      <c r="F14" s="241" t="s">
        <v>170</v>
      </c>
      <c r="G14" s="241"/>
      <c r="I14" s="98"/>
      <c r="L14" s="98"/>
      <c r="V14" s="99"/>
    </row>
    <row r="15" spans="2:22" s="93" customFormat="1" ht="75.75" customHeight="1" x14ac:dyDescent="0.2">
      <c r="B15" s="100" t="s">
        <v>157</v>
      </c>
      <c r="C15" s="101" t="s">
        <v>165</v>
      </c>
      <c r="D15" s="102" t="s">
        <v>160</v>
      </c>
      <c r="E15" s="100" t="s">
        <v>60</v>
      </c>
      <c r="F15" s="241" t="s">
        <v>170</v>
      </c>
      <c r="G15" s="241"/>
      <c r="I15" s="98"/>
      <c r="L15" s="98"/>
      <c r="V15" s="99"/>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H8:L65484 E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topLeftCell="A11" zoomScale="80" zoomScaleNormal="80" workbookViewId="0">
      <selection activeCell="C14" sqref="C14:C24"/>
    </sheetView>
  </sheetViews>
  <sheetFormatPr baseColWidth="10" defaultColWidth="11.42578125" defaultRowHeight="12.75" x14ac:dyDescent="0.2"/>
  <cols>
    <col min="1" max="1" width="5" style="41" customWidth="1"/>
    <col min="2" max="2" width="38.28515625" style="41" customWidth="1"/>
    <col min="3" max="3" width="25" style="41" customWidth="1"/>
    <col min="4" max="4" width="11.42578125" style="41"/>
    <col min="5" max="5" width="40.42578125" style="41" customWidth="1"/>
    <col min="6" max="6" width="20.7109375" style="41" customWidth="1"/>
    <col min="7" max="7" width="25.42578125" style="41" customWidth="1"/>
    <col min="8" max="8" width="15" style="41" customWidth="1"/>
    <col min="9" max="16384" width="11.42578125" style="41"/>
  </cols>
  <sheetData>
    <row r="1" spans="2:8" ht="13.5" thickBot="1" x14ac:dyDescent="0.25"/>
    <row r="2" spans="2:8" ht="18" customHeight="1" thickBot="1" x14ac:dyDescent="0.25">
      <c r="B2" s="44"/>
      <c r="C2" s="239" t="s">
        <v>0</v>
      </c>
      <c r="D2" s="240"/>
      <c r="E2" s="240"/>
      <c r="F2" s="240"/>
      <c r="G2" s="229" t="str">
        <f>Proyecto!K2</f>
        <v>Código: GC-F-015</v>
      </c>
      <c r="H2" s="231"/>
    </row>
    <row r="3" spans="2:8" ht="19.5" customHeight="1" thickBot="1" x14ac:dyDescent="0.25">
      <c r="B3" s="45"/>
      <c r="C3" s="239" t="s">
        <v>2</v>
      </c>
      <c r="D3" s="240"/>
      <c r="E3" s="240"/>
      <c r="F3" s="240"/>
      <c r="G3" s="232" t="str">
        <f>Proyecto!K3</f>
        <v>Fecha: 17 de septiembre de 2014</v>
      </c>
      <c r="H3" s="234"/>
    </row>
    <row r="4" spans="2:8" ht="19.5" customHeight="1" thickBot="1" x14ac:dyDescent="0.25">
      <c r="B4" s="45"/>
      <c r="C4" s="239" t="s">
        <v>4</v>
      </c>
      <c r="D4" s="240"/>
      <c r="E4" s="240"/>
      <c r="F4" s="240"/>
      <c r="G4" s="235" t="str">
        <f>Proyecto!K4</f>
        <v>Versión 001</v>
      </c>
      <c r="H4" s="237"/>
    </row>
    <row r="5" spans="2:8" ht="21.75" customHeight="1" thickBot="1" x14ac:dyDescent="0.25">
      <c r="B5" s="46"/>
      <c r="C5" s="239" t="s">
        <v>6</v>
      </c>
      <c r="D5" s="240"/>
      <c r="E5" s="240"/>
      <c r="F5" s="240"/>
      <c r="G5" s="232" t="s">
        <v>63</v>
      </c>
      <c r="H5" s="234"/>
    </row>
    <row r="6" spans="2:8" ht="21" customHeight="1" x14ac:dyDescent="0.2"/>
    <row r="7" spans="2:8" ht="22.5" customHeight="1" x14ac:dyDescent="0.2">
      <c r="B7" s="244" t="s">
        <v>64</v>
      </c>
      <c r="C7" s="245"/>
      <c r="D7" s="245"/>
      <c r="E7" s="245"/>
      <c r="F7" s="245"/>
      <c r="G7" s="245"/>
      <c r="H7" s="245"/>
    </row>
    <row r="8" spans="2:8" s="103" customFormat="1" ht="99" customHeight="1" x14ac:dyDescent="0.2">
      <c r="B8" s="246" t="s">
        <v>65</v>
      </c>
      <c r="C8" s="247"/>
      <c r="D8" s="247"/>
      <c r="E8" s="247"/>
      <c r="F8" s="247"/>
      <c r="G8" s="247"/>
      <c r="H8" s="247"/>
    </row>
    <row r="9" spans="2:8" x14ac:dyDescent="0.2">
      <c r="B9" s="42"/>
    </row>
    <row r="11" spans="2:8" ht="22.5" customHeight="1" x14ac:dyDescent="0.2">
      <c r="B11" s="248" t="s">
        <v>66</v>
      </c>
      <c r="C11" s="249"/>
      <c r="E11" s="244" t="s">
        <v>67</v>
      </c>
      <c r="F11" s="245"/>
      <c r="G11" s="245"/>
      <c r="H11" s="245"/>
    </row>
    <row r="13" spans="2:8" ht="20.25" customHeight="1" x14ac:dyDescent="0.2">
      <c r="B13" s="22" t="s">
        <v>55</v>
      </c>
      <c r="C13" s="22" t="s">
        <v>54</v>
      </c>
      <c r="D13" s="43"/>
      <c r="E13" s="22" t="s">
        <v>55</v>
      </c>
      <c r="F13" s="22" t="s">
        <v>54</v>
      </c>
      <c r="G13" s="22" t="s">
        <v>68</v>
      </c>
      <c r="H13" s="22" t="s">
        <v>69</v>
      </c>
    </row>
    <row r="14" spans="2:8" s="105" customFormat="1" ht="34.5" customHeight="1" x14ac:dyDescent="0.2">
      <c r="B14" s="92" t="str">
        <f>+'Recursos Humanos'!C12</f>
        <v>Secretaria General</v>
      </c>
      <c r="C14" s="112" t="s">
        <v>59</v>
      </c>
      <c r="E14" s="104" t="s">
        <v>156</v>
      </c>
      <c r="F14" s="92" t="s">
        <v>70</v>
      </c>
      <c r="G14" s="106"/>
      <c r="H14" s="92"/>
    </row>
    <row r="15" spans="2:8" s="105" customFormat="1" ht="45.75" customHeight="1" x14ac:dyDescent="0.2">
      <c r="B15" s="92" t="str">
        <f>+'Recursos Humanos'!C13</f>
        <v xml:space="preserve">Dirección Administrativa
Despacho Superintendente </v>
      </c>
      <c r="C15" s="112" t="s">
        <v>61</v>
      </c>
      <c r="E15" s="107"/>
      <c r="F15" s="108"/>
      <c r="G15" s="108"/>
      <c r="H15" s="108"/>
    </row>
    <row r="16" spans="2:8" s="105" customFormat="1" ht="33.75" customHeight="1" x14ac:dyDescent="0.2">
      <c r="B16" s="111" t="str">
        <f>+'Recursos Humanos'!C14</f>
        <v>Pacifico Ernesto Barrera 
Profesional - Grupo Administrativo</v>
      </c>
      <c r="C16" s="112" t="s">
        <v>144</v>
      </c>
      <c r="E16" s="109"/>
      <c r="F16" s="110"/>
      <c r="G16" s="110"/>
      <c r="H16" s="110"/>
    </row>
    <row r="17" spans="2:8" s="105" customFormat="1" ht="94.5" customHeight="1" x14ac:dyDescent="0.2">
      <c r="B17" s="111" t="str">
        <f>+'Recursos Humanos'!C15</f>
        <v>Profesional: Grupo Administrativo / Intendentes Regionales   /   Grupo Apoyo Judicial / Grupo Relación Estado Ciudadano</v>
      </c>
      <c r="C17" s="117" t="s">
        <v>157</v>
      </c>
      <c r="E17" s="109"/>
      <c r="F17" s="110"/>
      <c r="G17" s="110"/>
      <c r="H17" s="110"/>
    </row>
    <row r="18" spans="2:8" s="59" customFormat="1" ht="23.1" customHeight="1" x14ac:dyDescent="0.2">
      <c r="B18" s="76"/>
      <c r="C18" s="88"/>
      <c r="E18" s="60"/>
      <c r="F18" s="61"/>
      <c r="G18" s="61"/>
      <c r="H18" s="61"/>
    </row>
    <row r="19" spans="2:8" ht="23.1" customHeight="1" x14ac:dyDescent="0.2">
      <c r="B19" s="85"/>
      <c r="C19" s="88"/>
    </row>
    <row r="20" spans="2:8" ht="23.1" customHeight="1" x14ac:dyDescent="0.2">
      <c r="B20" s="89"/>
      <c r="C20" s="88"/>
    </row>
    <row r="21" spans="2:8" ht="23.1" customHeight="1" x14ac:dyDescent="0.2">
      <c r="B21" s="79"/>
      <c r="C21" s="118"/>
    </row>
    <row r="22" spans="2:8" ht="23.1" customHeight="1" x14ac:dyDescent="0.2">
      <c r="B22" s="81"/>
      <c r="C22" s="119"/>
    </row>
    <row r="23" spans="2:8" ht="23.1" customHeight="1" x14ac:dyDescent="0.2">
      <c r="B23" s="81"/>
      <c r="C23" s="119"/>
    </row>
    <row r="24" spans="2:8" ht="23.1" customHeight="1" x14ac:dyDescent="0.2">
      <c r="B24" s="81"/>
      <c r="C24" s="119"/>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C14:C16 C18:C20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5"/>
  <sheetViews>
    <sheetView showGridLines="0" topLeftCell="A6" zoomScale="80" zoomScaleNormal="80" workbookViewId="0">
      <selection activeCell="D17" sqref="D17"/>
    </sheetView>
  </sheetViews>
  <sheetFormatPr baseColWidth="10" defaultColWidth="11.42578125" defaultRowHeight="15.75" x14ac:dyDescent="0.25"/>
  <cols>
    <col min="1" max="1" width="2.42578125" style="122" customWidth="1"/>
    <col min="2" max="2" width="14.42578125" style="122" customWidth="1"/>
    <col min="3" max="3" width="30.7109375" style="122" customWidth="1"/>
    <col min="4" max="4" width="33" style="122" customWidth="1"/>
    <col min="5" max="5" width="23.140625" style="122" customWidth="1"/>
    <col min="6" max="6" width="41.42578125" style="122" customWidth="1"/>
    <col min="7" max="7" width="17.42578125" style="122" bestFit="1" customWidth="1"/>
    <col min="8" max="8" width="31.140625" style="122" customWidth="1"/>
    <col min="9" max="11" width="7.7109375" style="122" customWidth="1"/>
    <col min="12" max="13" width="5.7109375" style="122" hidden="1" customWidth="1"/>
    <col min="14" max="14" width="10.7109375" style="122" customWidth="1"/>
    <col min="15" max="15" width="20.7109375" style="122" customWidth="1"/>
    <col min="16" max="16" width="9.140625" style="128" customWidth="1"/>
    <col min="17" max="237" width="9.140625" style="122" customWidth="1"/>
    <col min="238" max="16384" width="11.42578125" style="122"/>
  </cols>
  <sheetData>
    <row r="1" spans="2:16" ht="16.5" thickBot="1" x14ac:dyDescent="0.3"/>
    <row r="2" spans="2:16" s="130" customFormat="1" ht="26.25" customHeight="1" thickBot="1" x14ac:dyDescent="0.3">
      <c r="B2" s="267"/>
      <c r="C2" s="268"/>
      <c r="D2" s="258" t="s">
        <v>0</v>
      </c>
      <c r="E2" s="259"/>
      <c r="F2" s="259"/>
      <c r="G2" s="260"/>
      <c r="H2" s="129" t="str">
        <f>Proyecto!K2</f>
        <v>Código: GC-F-015</v>
      </c>
      <c r="P2" s="131"/>
    </row>
    <row r="3" spans="2:16" s="130" customFormat="1" ht="23.25" customHeight="1" thickBot="1" x14ac:dyDescent="0.3">
      <c r="B3" s="269"/>
      <c r="C3" s="257"/>
      <c r="D3" s="261" t="s">
        <v>2</v>
      </c>
      <c r="E3" s="262"/>
      <c r="F3" s="262"/>
      <c r="G3" s="263"/>
      <c r="H3" s="132" t="str">
        <f>Proyecto!K3</f>
        <v>Fecha: 17 de septiembre de 2014</v>
      </c>
      <c r="P3" s="131"/>
    </row>
    <row r="4" spans="2:16" s="130" customFormat="1" ht="24" customHeight="1" thickBot="1" x14ac:dyDescent="0.3">
      <c r="B4" s="269"/>
      <c r="C4" s="257"/>
      <c r="D4" s="264" t="s">
        <v>4</v>
      </c>
      <c r="E4" s="265"/>
      <c r="F4" s="265"/>
      <c r="G4" s="266"/>
      <c r="H4" s="133" t="str">
        <f>Proyecto!K4</f>
        <v>Versión 001</v>
      </c>
      <c r="P4" s="131"/>
    </row>
    <row r="5" spans="2:16" s="130" customFormat="1" ht="22.5" customHeight="1" thickBot="1" x14ac:dyDescent="0.3">
      <c r="B5" s="270"/>
      <c r="C5" s="271"/>
      <c r="D5" s="261" t="s">
        <v>6</v>
      </c>
      <c r="E5" s="262"/>
      <c r="F5" s="262"/>
      <c r="G5" s="263"/>
      <c r="H5" s="132" t="s">
        <v>71</v>
      </c>
      <c r="P5" s="131"/>
    </row>
    <row r="6" spans="2:16" ht="5.25" customHeight="1" x14ac:dyDescent="0.25">
      <c r="B6" s="134"/>
      <c r="C6" s="134"/>
      <c r="D6" s="134"/>
      <c r="E6" s="134"/>
      <c r="F6" s="134"/>
      <c r="G6" s="134"/>
      <c r="H6" s="134"/>
    </row>
    <row r="7" spans="2:16" ht="44.25" customHeight="1" x14ac:dyDescent="0.2">
      <c r="B7" s="252" t="s">
        <v>8</v>
      </c>
      <c r="C7" s="252"/>
      <c r="D7" s="238" t="str">
        <f>Proyecto!$E$7</f>
        <v>Fortalecer y mejorar la infraestructura física de la Superintendencia de Sociedades a nivel nacional (Construyendo la Supersociedades de la gente.)</v>
      </c>
      <c r="E7" s="238"/>
      <c r="F7" s="238"/>
      <c r="G7" s="238"/>
      <c r="H7" s="238"/>
      <c r="P7" s="122"/>
    </row>
    <row r="8" spans="2:16" s="128" customFormat="1" ht="13.5" customHeight="1" x14ac:dyDescent="0.25"/>
    <row r="9" spans="2:16" ht="30" customHeight="1" x14ac:dyDescent="0.25">
      <c r="B9" s="253" t="s">
        <v>14</v>
      </c>
      <c r="C9" s="254"/>
      <c r="D9" s="254"/>
      <c r="E9" s="254"/>
      <c r="F9" s="254"/>
      <c r="G9" s="254"/>
      <c r="H9" s="254"/>
    </row>
    <row r="10" spans="2:16" ht="3.75" customHeight="1" x14ac:dyDescent="0.2">
      <c r="B10" s="257"/>
      <c r="C10" s="257"/>
      <c r="D10" s="257"/>
      <c r="E10" s="257"/>
      <c r="F10" s="257"/>
      <c r="G10" s="257"/>
      <c r="H10" s="257"/>
      <c r="P10" s="122"/>
    </row>
    <row r="11" spans="2:16" ht="25.5" customHeight="1" x14ac:dyDescent="0.2">
      <c r="B11" s="256" t="s">
        <v>55</v>
      </c>
      <c r="C11" s="256"/>
      <c r="D11" s="135" t="s">
        <v>72</v>
      </c>
      <c r="E11" s="136" t="s">
        <v>73</v>
      </c>
      <c r="F11" s="135" t="s">
        <v>74</v>
      </c>
      <c r="G11" s="135" t="s">
        <v>75</v>
      </c>
      <c r="H11" s="135" t="s">
        <v>76</v>
      </c>
      <c r="P11" s="122"/>
    </row>
    <row r="12" spans="2:16" ht="38.1" customHeight="1" x14ac:dyDescent="0.25">
      <c r="B12" s="255" t="s">
        <v>171</v>
      </c>
      <c r="C12" s="255"/>
      <c r="D12" s="92" t="s">
        <v>172</v>
      </c>
      <c r="E12" s="113">
        <v>6012201000</v>
      </c>
      <c r="F12" s="106" t="s">
        <v>173</v>
      </c>
      <c r="G12" s="92" t="s">
        <v>60</v>
      </c>
      <c r="H12" s="92" t="s">
        <v>77</v>
      </c>
      <c r="O12" s="128"/>
      <c r="P12" s="122"/>
    </row>
    <row r="13" spans="2:16" ht="38.1" customHeight="1" x14ac:dyDescent="0.25">
      <c r="B13" s="250" t="s">
        <v>195</v>
      </c>
      <c r="C13" s="251"/>
      <c r="D13" s="92" t="s">
        <v>197</v>
      </c>
      <c r="E13" s="113">
        <v>6012201000</v>
      </c>
      <c r="F13" s="106" t="s">
        <v>196</v>
      </c>
      <c r="G13" s="92" t="s">
        <v>60</v>
      </c>
      <c r="H13" s="92" t="s">
        <v>77</v>
      </c>
      <c r="O13" s="128"/>
      <c r="P13" s="122"/>
    </row>
    <row r="14" spans="2:16" ht="38.1" customHeight="1" x14ac:dyDescent="0.25">
      <c r="B14" s="250" t="s">
        <v>198</v>
      </c>
      <c r="C14" s="251"/>
      <c r="D14" s="92" t="s">
        <v>199</v>
      </c>
      <c r="E14" s="113">
        <v>6012201000</v>
      </c>
      <c r="F14" s="106" t="s">
        <v>200</v>
      </c>
      <c r="G14" s="92" t="s">
        <v>60</v>
      </c>
      <c r="H14" s="111" t="s">
        <v>77</v>
      </c>
      <c r="O14" s="128"/>
      <c r="P14" s="122"/>
    </row>
    <row r="15" spans="2:16" ht="38.1" customHeight="1" x14ac:dyDescent="0.25">
      <c r="B15" s="250" t="s">
        <v>174</v>
      </c>
      <c r="C15" s="251"/>
      <c r="D15" s="92" t="s">
        <v>175</v>
      </c>
      <c r="E15" s="113">
        <v>6012201000</v>
      </c>
      <c r="F15" s="106" t="s">
        <v>176</v>
      </c>
      <c r="G15" s="92" t="s">
        <v>60</v>
      </c>
      <c r="H15" s="111" t="s">
        <v>77</v>
      </c>
      <c r="O15" s="128"/>
      <c r="P15" s="122"/>
    </row>
    <row r="16" spans="2:16" ht="38.1" customHeight="1" x14ac:dyDescent="0.25">
      <c r="B16" s="250" t="s">
        <v>201</v>
      </c>
      <c r="C16" s="251"/>
      <c r="D16" s="92" t="s">
        <v>203</v>
      </c>
      <c r="E16" s="113">
        <v>6012201000</v>
      </c>
      <c r="F16" s="106" t="s">
        <v>202</v>
      </c>
      <c r="G16" s="92" t="s">
        <v>60</v>
      </c>
      <c r="H16" s="111" t="s">
        <v>77</v>
      </c>
    </row>
    <row r="17" spans="2:16" ht="38.1" customHeight="1" x14ac:dyDescent="0.25">
      <c r="B17" s="250" t="s">
        <v>226</v>
      </c>
      <c r="C17" s="251"/>
      <c r="D17" s="92" t="s">
        <v>227</v>
      </c>
      <c r="E17" s="113">
        <v>6012201000</v>
      </c>
      <c r="F17" s="106"/>
      <c r="G17" s="92" t="s">
        <v>60</v>
      </c>
      <c r="H17" s="111" t="s">
        <v>77</v>
      </c>
    </row>
    <row r="18" spans="2:16" ht="38.1" customHeight="1" x14ac:dyDescent="0.25">
      <c r="B18" s="250" t="s">
        <v>177</v>
      </c>
      <c r="C18" s="251"/>
      <c r="D18" s="112" t="s">
        <v>178</v>
      </c>
      <c r="E18" s="113">
        <v>6012201000</v>
      </c>
      <c r="F18" s="114" t="s">
        <v>179</v>
      </c>
      <c r="G18" s="92" t="s">
        <v>60</v>
      </c>
      <c r="H18" s="111" t="s">
        <v>77</v>
      </c>
      <c r="O18" s="128"/>
      <c r="P18" s="122"/>
    </row>
    <row r="19" spans="2:16" ht="38.1" customHeight="1" x14ac:dyDescent="0.25">
      <c r="B19" s="250" t="s">
        <v>180</v>
      </c>
      <c r="C19" s="251"/>
      <c r="D19" s="112" t="s">
        <v>181</v>
      </c>
      <c r="E19" s="113">
        <v>6012201000</v>
      </c>
      <c r="F19" s="114" t="s">
        <v>182</v>
      </c>
      <c r="G19" s="92" t="s">
        <v>60</v>
      </c>
      <c r="H19" s="111" t="s">
        <v>77</v>
      </c>
      <c r="O19" s="128"/>
      <c r="P19" s="122"/>
    </row>
    <row r="20" spans="2:16" ht="38.1" customHeight="1" x14ac:dyDescent="0.25">
      <c r="B20" s="250" t="s">
        <v>183</v>
      </c>
      <c r="C20" s="251"/>
      <c r="D20" s="92" t="s">
        <v>184</v>
      </c>
      <c r="E20" s="113">
        <v>6012201000</v>
      </c>
      <c r="F20" s="106" t="s">
        <v>185</v>
      </c>
      <c r="G20" s="92" t="s">
        <v>60</v>
      </c>
      <c r="H20" s="111" t="s">
        <v>77</v>
      </c>
      <c r="O20" s="128"/>
      <c r="P20" s="122"/>
    </row>
    <row r="21" spans="2:16" ht="38.1" customHeight="1" x14ac:dyDescent="0.25">
      <c r="B21" s="250" t="s">
        <v>186</v>
      </c>
      <c r="C21" s="251"/>
      <c r="D21" s="92" t="s">
        <v>187</v>
      </c>
      <c r="E21" s="113">
        <v>6012201000</v>
      </c>
      <c r="F21" s="106" t="s">
        <v>188</v>
      </c>
      <c r="G21" s="92" t="s">
        <v>60</v>
      </c>
      <c r="H21" s="111" t="s">
        <v>77</v>
      </c>
      <c r="O21" s="128"/>
      <c r="P21" s="122"/>
    </row>
    <row r="22" spans="2:16" ht="38.1" customHeight="1" x14ac:dyDescent="0.25">
      <c r="B22" s="250" t="s">
        <v>189</v>
      </c>
      <c r="C22" s="251"/>
      <c r="D22" s="92" t="s">
        <v>190</v>
      </c>
      <c r="E22" s="113">
        <v>6012201000</v>
      </c>
      <c r="F22" s="106" t="s">
        <v>191</v>
      </c>
      <c r="G22" s="92" t="s">
        <v>60</v>
      </c>
      <c r="H22" s="111" t="s">
        <v>77</v>
      </c>
      <c r="O22" s="128"/>
      <c r="P22" s="122"/>
    </row>
    <row r="23" spans="2:16" ht="38.1" customHeight="1" x14ac:dyDescent="0.25">
      <c r="B23" s="115" t="s">
        <v>192</v>
      </c>
      <c r="C23" s="116"/>
      <c r="D23" s="92" t="s">
        <v>193</v>
      </c>
      <c r="E23" s="113">
        <v>6012201000</v>
      </c>
      <c r="F23" s="106" t="s">
        <v>194</v>
      </c>
      <c r="G23" s="92" t="s">
        <v>60</v>
      </c>
      <c r="H23" s="111" t="s">
        <v>77</v>
      </c>
      <c r="O23" s="128"/>
      <c r="P23" s="122"/>
    </row>
    <row r="24" spans="2:16" ht="38.1" customHeight="1" x14ac:dyDescent="0.25">
      <c r="B24" s="250" t="s">
        <v>216</v>
      </c>
      <c r="C24" s="251"/>
      <c r="D24" s="92" t="s">
        <v>217</v>
      </c>
      <c r="E24" s="113">
        <v>6012201000</v>
      </c>
      <c r="F24" s="106"/>
      <c r="G24" s="92" t="s">
        <v>60</v>
      </c>
      <c r="H24" s="111" t="s">
        <v>77</v>
      </c>
    </row>
    <row r="25" spans="2:16" ht="38.1" customHeight="1" x14ac:dyDescent="0.25">
      <c r="B25" s="255" t="s">
        <v>229</v>
      </c>
      <c r="C25" s="255"/>
      <c r="D25" s="92" t="s">
        <v>228</v>
      </c>
      <c r="E25" s="113">
        <v>6012201000</v>
      </c>
      <c r="F25" s="106"/>
      <c r="G25" s="92" t="s">
        <v>60</v>
      </c>
      <c r="H25" s="111" t="s">
        <v>77</v>
      </c>
    </row>
  </sheetData>
  <mergeCells count="23">
    <mergeCell ref="B24:C24"/>
    <mergeCell ref="B25:C25"/>
    <mergeCell ref="B17:C17"/>
    <mergeCell ref="D2:G2"/>
    <mergeCell ref="D3:G3"/>
    <mergeCell ref="D4:G4"/>
    <mergeCell ref="D5:G5"/>
    <mergeCell ref="B2:C5"/>
    <mergeCell ref="B20:C20"/>
    <mergeCell ref="B13:C13"/>
    <mergeCell ref="B22:C22"/>
    <mergeCell ref="B21:C21"/>
    <mergeCell ref="B14:C14"/>
    <mergeCell ref="B18:C18"/>
    <mergeCell ref="B15:C15"/>
    <mergeCell ref="B19:C19"/>
    <mergeCell ref="B16:C16"/>
    <mergeCell ref="B7:C7"/>
    <mergeCell ref="D7:H7"/>
    <mergeCell ref="B9:H9"/>
    <mergeCell ref="B12:C12"/>
    <mergeCell ref="B11:C11"/>
    <mergeCell ref="B10:H10"/>
  </mergeCells>
  <conditionalFormatting sqref="D11 D22:D23 D16">
    <cfRule type="cellIs" dxfId="40" priority="88" stopIfTrue="1" operator="equal">
      <formula>"Alto"</formula>
    </cfRule>
    <cfRule type="cellIs" dxfId="39" priority="89" stopIfTrue="1" operator="equal">
      <formula>"Medio"</formula>
    </cfRule>
    <cfRule type="cellIs" dxfId="38" priority="90" stopIfTrue="1" operator="equal">
      <formula>"Bajo"</formula>
    </cfRule>
  </conditionalFormatting>
  <conditionalFormatting sqref="D25">
    <cfRule type="cellIs" dxfId="37" priority="40" stopIfTrue="1" operator="equal">
      <formula>"Alto"</formula>
    </cfRule>
    <cfRule type="cellIs" dxfId="36" priority="41" stopIfTrue="1" operator="equal">
      <formula>"Medio"</formula>
    </cfRule>
    <cfRule type="cellIs" dxfId="35" priority="42" stopIfTrue="1" operator="equal">
      <formula>"Bajo"</formula>
    </cfRule>
  </conditionalFormatting>
  <conditionalFormatting sqref="D13">
    <cfRule type="cellIs" dxfId="34" priority="7" stopIfTrue="1" operator="equal">
      <formula>"Alto"</formula>
    </cfRule>
    <cfRule type="cellIs" dxfId="33" priority="8" stopIfTrue="1" operator="equal">
      <formula>"Medio"</formula>
    </cfRule>
    <cfRule type="cellIs" dxfId="32" priority="9" stopIfTrue="1" operator="equal">
      <formula>"Bajo"</formula>
    </cfRule>
  </conditionalFormatting>
  <conditionalFormatting sqref="D20:D21">
    <cfRule type="cellIs" dxfId="31" priority="22" stopIfTrue="1" operator="equal">
      <formula>"Alto"</formula>
    </cfRule>
    <cfRule type="cellIs" dxfId="30" priority="23" stopIfTrue="1" operator="equal">
      <formula>"Medio"</formula>
    </cfRule>
    <cfRule type="cellIs" dxfId="29" priority="24" stopIfTrue="1" operator="equal">
      <formula>"Bajo"</formula>
    </cfRule>
  </conditionalFormatting>
  <conditionalFormatting sqref="D14">
    <cfRule type="cellIs" dxfId="28" priority="13" stopIfTrue="1" operator="equal">
      <formula>"Alto"</formula>
    </cfRule>
    <cfRule type="cellIs" dxfId="27" priority="14" stopIfTrue="1" operator="equal">
      <formula>"Medio"</formula>
    </cfRule>
    <cfRule type="cellIs" dxfId="26" priority="15" stopIfTrue="1" operator="equal">
      <formula>"Bajo"</formula>
    </cfRule>
  </conditionalFormatting>
  <conditionalFormatting sqref="D12">
    <cfRule type="cellIs" dxfId="25" priority="19" stopIfTrue="1" operator="equal">
      <formula>"Alto"</formula>
    </cfRule>
    <cfRule type="cellIs" dxfId="24" priority="20" stopIfTrue="1" operator="equal">
      <formula>"Medio"</formula>
    </cfRule>
    <cfRule type="cellIs" dxfId="23" priority="21" stopIfTrue="1" operator="equal">
      <formula>"Bajo"</formula>
    </cfRule>
  </conditionalFormatting>
  <conditionalFormatting sqref="D15">
    <cfRule type="cellIs" dxfId="22" priority="10" stopIfTrue="1" operator="equal">
      <formula>"Alto"</formula>
    </cfRule>
    <cfRule type="cellIs" dxfId="21" priority="11" stopIfTrue="1" operator="equal">
      <formula>"Medio"</formula>
    </cfRule>
    <cfRule type="cellIs" dxfId="20" priority="12" stopIfTrue="1" operator="equal">
      <formula>"Bajo"</formula>
    </cfRule>
  </conditionalFormatting>
  <conditionalFormatting sqref="D24">
    <cfRule type="cellIs" dxfId="19" priority="4" stopIfTrue="1" operator="equal">
      <formula>"Alto"</formula>
    </cfRule>
    <cfRule type="cellIs" dxfId="18" priority="5" stopIfTrue="1" operator="equal">
      <formula>"Medio"</formula>
    </cfRule>
    <cfRule type="cellIs" dxfId="17" priority="6" stopIfTrue="1" operator="equal">
      <formula>"Bajo"</formula>
    </cfRule>
  </conditionalFormatting>
  <conditionalFormatting sqref="D17">
    <cfRule type="cellIs" dxfId="16" priority="1" stopIfTrue="1" operator="equal">
      <formula>"Alto"</formula>
    </cfRule>
    <cfRule type="cellIs" dxfId="15" priority="2" stopIfTrue="1" operator="equal">
      <formula>"Medio"</formula>
    </cfRule>
    <cfRule type="cellIs" dxfId="14" priority="3" stopIfTrue="1" operator="equal">
      <formula>"Bajo"</formula>
    </cfRule>
  </conditionalFormatting>
  <dataValidations count="1">
    <dataValidation type="whole" allowBlank="1" showInputMessage="1" showErrorMessage="1" sqref="I9:N9 F26:H65498 I16:N17 I24:N65498">
      <formula1>1</formula1>
      <formula2>5</formula2>
    </dataValidation>
  </dataValidations>
  <hyperlinks>
    <hyperlink ref="F12" r:id="rId1"/>
    <hyperlink ref="F14" r:id="rId2"/>
    <hyperlink ref="F15" r:id="rId3"/>
    <hyperlink ref="F20" r:id="rId4"/>
    <hyperlink ref="F18" r:id="rId5"/>
    <hyperlink ref="F19" r:id="rId6"/>
    <hyperlink ref="F21" r:id="rId7"/>
    <hyperlink ref="F22" r:id="rId8"/>
    <hyperlink ref="F23" r:id="rId9"/>
    <hyperlink ref="F13" r:id="rId10"/>
    <hyperlink ref="F16" r:id="rId11"/>
  </hyperlinks>
  <printOptions horizontalCentered="1"/>
  <pageMargins left="0.39370078740157483" right="0.39370078740157483" top="0.74803149606299213" bottom="0.74803149606299213" header="0.31496062992125984" footer="0.31496062992125984"/>
  <pageSetup paperSize="5" scale="89" fitToHeight="0" orientation="landscape" r:id="rId12"/>
  <headerFooter>
    <oddHeader>&amp;A</oddHeader>
  </headerFooter>
  <drawing r:id="rId13"/>
  <legacyDrawing r:id="rId14"/>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tocar'!$K$5:$K$7</xm:f>
          </x14:formula1>
          <xm:sqref>H12:H25</xm:sqref>
        </x14:dataValidation>
        <x14:dataValidation type="list" allowBlank="1" showInputMessage="1" showErrorMessage="1">
          <x14:formula1>
            <xm:f>'No tocar'!$I$5:$I$6</xm:f>
          </x14:formula1>
          <xm:sqref>G12:G25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9"/>
  <sheetViews>
    <sheetView showGridLines="0" topLeftCell="A6" zoomScale="80" zoomScaleNormal="80" workbookViewId="0">
      <selection activeCell="B16" sqref="B16"/>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28.85546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44"/>
      <c r="C2" s="239" t="s">
        <v>0</v>
      </c>
      <c r="D2" s="240"/>
      <c r="E2" s="240"/>
      <c r="F2" s="240"/>
      <c r="G2" s="49" t="str">
        <f>Proyecto!K2</f>
        <v>Código: GC-F-015</v>
      </c>
      <c r="H2" s="48"/>
      <c r="I2" s="68"/>
      <c r="J2" s="68"/>
      <c r="K2" s="68"/>
      <c r="L2" s="68"/>
      <c r="M2" s="68"/>
      <c r="N2" s="68"/>
      <c r="O2" s="68"/>
      <c r="P2" s="13"/>
    </row>
    <row r="3" spans="2:16" s="10" customFormat="1" ht="23.25" customHeight="1" thickBot="1" x14ac:dyDescent="0.25">
      <c r="B3" s="45"/>
      <c r="C3" s="239" t="s">
        <v>2</v>
      </c>
      <c r="D3" s="240"/>
      <c r="E3" s="240"/>
      <c r="F3" s="240"/>
      <c r="G3" s="47" t="str">
        <f>Proyecto!K3</f>
        <v>Fecha: 17 de septiembre de 2014</v>
      </c>
      <c r="H3" s="48"/>
      <c r="I3" s="68"/>
      <c r="J3" s="68"/>
      <c r="K3" s="68"/>
      <c r="L3" s="68"/>
      <c r="M3" s="68"/>
      <c r="N3" s="68"/>
      <c r="O3" s="68"/>
      <c r="P3" s="13"/>
    </row>
    <row r="4" spans="2:16" s="10" customFormat="1" ht="24" customHeight="1" thickBot="1" x14ac:dyDescent="0.25">
      <c r="B4" s="45"/>
      <c r="C4" s="239" t="s">
        <v>4</v>
      </c>
      <c r="D4" s="240"/>
      <c r="E4" s="240"/>
      <c r="F4" s="240"/>
      <c r="G4" s="47" t="str">
        <f>Proyecto!K4</f>
        <v>Versión 001</v>
      </c>
      <c r="H4" s="48"/>
      <c r="I4" s="68"/>
      <c r="J4" s="68"/>
      <c r="K4" s="68"/>
      <c r="L4" s="68"/>
      <c r="M4" s="68"/>
      <c r="N4" s="68"/>
      <c r="O4" s="68"/>
      <c r="P4" s="13"/>
    </row>
    <row r="5" spans="2:16" s="10" customFormat="1" ht="22.5" customHeight="1" thickBot="1" x14ac:dyDescent="0.25">
      <c r="B5" s="46"/>
      <c r="C5" s="239" t="s">
        <v>6</v>
      </c>
      <c r="D5" s="240"/>
      <c r="E5" s="240"/>
      <c r="F5" s="240"/>
      <c r="G5" s="50" t="s">
        <v>80</v>
      </c>
      <c r="H5" s="48"/>
      <c r="I5" s="68"/>
      <c r="J5" s="68"/>
      <c r="K5" s="68"/>
      <c r="L5" s="68"/>
      <c r="M5" s="68"/>
      <c r="N5" s="68"/>
      <c r="O5" s="68"/>
      <c r="P5" s="13"/>
    </row>
    <row r="6" spans="2:16" ht="5.25" customHeight="1" x14ac:dyDescent="0.2">
      <c r="B6" s="24"/>
      <c r="C6" s="24"/>
      <c r="D6" s="24"/>
      <c r="E6" s="24"/>
      <c r="F6" s="24"/>
    </row>
    <row r="7" spans="2:16" ht="48" customHeight="1" x14ac:dyDescent="0.2">
      <c r="B7" s="67" t="s">
        <v>8</v>
      </c>
      <c r="C7" s="275" t="str">
        <f>Proyecto!$E$7</f>
        <v>Fortalecer y mejorar la infraestructura física de la Superintendencia de Sociedades a nivel nacional (Construyendo la Supersociedades de la gente.)</v>
      </c>
      <c r="D7" s="276"/>
      <c r="E7" s="276"/>
      <c r="F7" s="276"/>
      <c r="G7" s="277"/>
      <c r="P7" s="1"/>
    </row>
    <row r="8" spans="2:16" ht="6.75" customHeight="1" x14ac:dyDescent="0.2">
      <c r="B8" s="6"/>
      <c r="C8" s="7"/>
      <c r="D8" s="7"/>
      <c r="E8" s="7"/>
      <c r="F8" s="7"/>
      <c r="P8" s="1"/>
    </row>
    <row r="9" spans="2:16" x14ac:dyDescent="0.2">
      <c r="B9" s="183"/>
      <c r="C9" s="183"/>
    </row>
    <row r="10" spans="2:16" ht="20.25" customHeight="1" x14ac:dyDescent="0.2">
      <c r="B10" s="272" t="s">
        <v>81</v>
      </c>
      <c r="C10" s="273"/>
      <c r="D10" s="273"/>
      <c r="E10" s="273"/>
      <c r="F10" s="273"/>
      <c r="G10" s="274"/>
    </row>
    <row r="11" spans="2:16" customFormat="1" ht="15" customHeight="1" x14ac:dyDescent="0.2"/>
    <row r="12" spans="2:16" ht="24.75" customHeight="1" x14ac:dyDescent="0.2">
      <c r="B12" s="74" t="s">
        <v>82</v>
      </c>
      <c r="C12" s="74" t="s">
        <v>83</v>
      </c>
      <c r="D12" s="74" t="s">
        <v>84</v>
      </c>
      <c r="E12" s="74" t="s">
        <v>85</v>
      </c>
      <c r="F12" s="74" t="s">
        <v>86</v>
      </c>
      <c r="G12" s="74" t="s">
        <v>87</v>
      </c>
    </row>
    <row r="13" spans="2:16" ht="54" customHeight="1" x14ac:dyDescent="0.2">
      <c r="B13" s="111" t="s">
        <v>204</v>
      </c>
      <c r="C13" s="120" t="s">
        <v>88</v>
      </c>
      <c r="D13" s="111" t="s">
        <v>205</v>
      </c>
      <c r="E13" s="111" t="s">
        <v>151</v>
      </c>
      <c r="F13" s="111" t="s">
        <v>59</v>
      </c>
      <c r="G13" s="111" t="s">
        <v>206</v>
      </c>
    </row>
    <row r="14" spans="2:16" ht="54" customHeight="1" x14ac:dyDescent="0.2">
      <c r="B14" s="111" t="s">
        <v>59</v>
      </c>
      <c r="C14" s="120" t="s">
        <v>137</v>
      </c>
      <c r="D14" s="111" t="s">
        <v>207</v>
      </c>
      <c r="E14" s="111" t="s">
        <v>89</v>
      </c>
      <c r="F14" s="111" t="s">
        <v>208</v>
      </c>
      <c r="G14" s="111" t="s">
        <v>209</v>
      </c>
    </row>
    <row r="15" spans="2:16" ht="54" customHeight="1" x14ac:dyDescent="0.2">
      <c r="B15" s="111" t="s">
        <v>61</v>
      </c>
      <c r="C15" s="120" t="s">
        <v>137</v>
      </c>
      <c r="D15" s="111" t="s">
        <v>210</v>
      </c>
      <c r="E15" s="111" t="s">
        <v>89</v>
      </c>
      <c r="F15" s="111" t="s">
        <v>211</v>
      </c>
      <c r="G15" s="111" t="s">
        <v>209</v>
      </c>
    </row>
    <row r="16" spans="2:16" ht="54" customHeight="1" x14ac:dyDescent="0.2">
      <c r="B16" s="83"/>
      <c r="C16" s="66"/>
      <c r="D16" s="66"/>
      <c r="E16" s="86"/>
      <c r="F16" s="66"/>
      <c r="G16" s="86"/>
    </row>
    <row r="17" spans="2:7" ht="75" customHeight="1" x14ac:dyDescent="0.2">
      <c r="B17" s="82"/>
      <c r="C17" s="66"/>
      <c r="D17" s="66"/>
      <c r="E17" s="77"/>
      <c r="F17" s="77"/>
      <c r="G17" s="77"/>
    </row>
    <row r="18" spans="2:7" ht="75" customHeight="1" x14ac:dyDescent="0.2">
      <c r="B18" s="83"/>
      <c r="C18" s="66"/>
      <c r="D18" s="66"/>
      <c r="E18" s="86"/>
      <c r="F18" s="86"/>
      <c r="G18" s="86"/>
    </row>
    <row r="19" spans="2:7" ht="75" customHeight="1" x14ac:dyDescent="0.2">
      <c r="B19" s="83"/>
      <c r="C19" s="66"/>
      <c r="D19" s="66"/>
      <c r="E19" s="86"/>
      <c r="F19" s="86"/>
      <c r="G19" s="86"/>
    </row>
    <row r="20" spans="2:7" ht="75" customHeight="1" x14ac:dyDescent="0.2">
      <c r="B20" s="83"/>
      <c r="C20" s="66"/>
      <c r="D20" s="87"/>
      <c r="E20" s="86"/>
      <c r="F20" s="86"/>
      <c r="G20" s="86"/>
    </row>
    <row r="21" spans="2:7" ht="54" customHeight="1" x14ac:dyDescent="0.2">
      <c r="B21" s="82"/>
      <c r="C21" s="66"/>
      <c r="D21" s="78"/>
      <c r="E21" s="77"/>
      <c r="F21" s="78"/>
      <c r="G21" s="77"/>
    </row>
    <row r="22" spans="2:7" ht="54" customHeight="1" x14ac:dyDescent="0.2">
      <c r="B22" s="82"/>
      <c r="C22" s="66"/>
      <c r="D22" s="78"/>
      <c r="E22" s="77"/>
      <c r="F22" s="78"/>
      <c r="G22" s="77"/>
    </row>
    <row r="23" spans="2:7" ht="54" customHeight="1" x14ac:dyDescent="0.2">
      <c r="B23" s="82"/>
      <c r="C23" s="66"/>
      <c r="D23" s="78"/>
      <c r="E23" s="77"/>
      <c r="F23" s="78"/>
      <c r="G23" s="77"/>
    </row>
    <row r="24" spans="2:7" ht="54" customHeight="1" x14ac:dyDescent="0.2">
      <c r="B24" s="82"/>
      <c r="C24" s="66"/>
      <c r="D24" s="78"/>
      <c r="E24" s="77"/>
      <c r="F24" s="78"/>
      <c r="G24" s="77"/>
    </row>
    <row r="25" spans="2:7" ht="54" customHeight="1" x14ac:dyDescent="0.2">
      <c r="B25" s="83"/>
      <c r="C25" s="66"/>
      <c r="D25" s="78"/>
      <c r="E25" s="77"/>
      <c r="F25" s="78"/>
      <c r="G25" s="77"/>
    </row>
    <row r="26" spans="2:7" ht="54" customHeight="1" x14ac:dyDescent="0.2">
      <c r="B26" s="82"/>
      <c r="C26" s="66"/>
      <c r="D26" s="78"/>
      <c r="E26" s="77"/>
      <c r="F26" s="78"/>
      <c r="G26" s="77"/>
    </row>
    <row r="27" spans="2:7" ht="54" customHeight="1" x14ac:dyDescent="0.2">
      <c r="B27" s="82"/>
      <c r="C27" s="66"/>
      <c r="D27" s="78"/>
      <c r="E27" s="77"/>
      <c r="F27" s="78"/>
      <c r="G27" s="77"/>
    </row>
    <row r="28" spans="2:7" ht="54" customHeight="1" x14ac:dyDescent="0.2">
      <c r="B28" s="82"/>
      <c r="C28" s="66"/>
      <c r="D28" s="78"/>
      <c r="E28" s="77"/>
      <c r="F28" s="78"/>
      <c r="G28" s="77"/>
    </row>
    <row r="29" spans="2:7" ht="54" customHeight="1" x14ac:dyDescent="0.2">
      <c r="B29" s="83"/>
      <c r="C29" s="66"/>
      <c r="D29" s="78"/>
      <c r="E29" s="77"/>
      <c r="F29" s="78"/>
      <c r="G29" s="77"/>
    </row>
  </sheetData>
  <mergeCells count="7">
    <mergeCell ref="B10:G10"/>
    <mergeCell ref="B9:C9"/>
    <mergeCell ref="C2:F2"/>
    <mergeCell ref="C3:F3"/>
    <mergeCell ref="C4:F4"/>
    <mergeCell ref="C5:F5"/>
    <mergeCell ref="C7:G7"/>
  </mergeCells>
  <dataValidations count="1">
    <dataValidation type="whole" allowBlank="1" showInputMessage="1" showErrorMessage="1" sqref="E9 E30:E65505 G11 G9 G30:G65505 H9:N6550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tocar'!$O$5:$O$11</xm:f>
          </x14:formula1>
          <xm:sqref>C13:C29</xm:sqref>
        </x14:dataValidation>
        <x14:dataValidation type="list" allowBlank="1" showInputMessage="1" showErrorMessage="1">
          <x14:formula1>
            <xm:f>'No tocar'!$Q$15:$Q$23</xm:f>
          </x14:formula1>
          <xm:sqref>E13:E29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topLeftCell="A5" zoomScale="90" zoomScaleNormal="90" workbookViewId="0">
      <selection activeCell="B12" sqref="B12:C12"/>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29.42578125" style="1" customWidth="1"/>
    <col min="6" max="6" width="42.42578125" style="1" customWidth="1"/>
    <col min="7" max="7" width="19.42578125" style="1" customWidth="1"/>
    <col min="8" max="8" width="17.7109375" style="1" bestFit="1" customWidth="1"/>
    <col min="9" max="9" width="7.7109375" style="1" customWidth="1"/>
    <col min="10" max="10" width="0.7109375" style="5" customWidth="1"/>
    <col min="11" max="11" width="1" style="1" customWidth="1"/>
    <col min="12" max="12" width="1.42578125" style="1" customWidth="1"/>
    <col min="13" max="13" width="1.14062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0" customFormat="1" ht="26.25" customHeight="1" thickBot="1" x14ac:dyDescent="0.25">
      <c r="B2" s="44"/>
      <c r="C2" s="239" t="s">
        <v>0</v>
      </c>
      <c r="D2" s="240"/>
      <c r="E2" s="240"/>
      <c r="F2" s="240"/>
      <c r="G2" s="229" t="str">
        <f>Proyecto!K2</f>
        <v>Código: GC-F-015</v>
      </c>
      <c r="H2" s="231"/>
      <c r="I2" s="68"/>
      <c r="J2" s="9"/>
      <c r="K2" s="9"/>
      <c r="L2" s="9"/>
      <c r="M2" s="12"/>
      <c r="N2" s="68"/>
      <c r="O2" s="68"/>
      <c r="P2" s="68"/>
      <c r="Q2" s="68"/>
      <c r="R2" s="68"/>
      <c r="S2" s="68"/>
      <c r="T2" s="68"/>
      <c r="U2" s="68"/>
      <c r="V2" s="68"/>
      <c r="W2" s="13"/>
    </row>
    <row r="3" spans="2:23" s="10" customFormat="1" ht="23.25" customHeight="1" thickBot="1" x14ac:dyDescent="0.25">
      <c r="B3" s="45"/>
      <c r="C3" s="239" t="s">
        <v>2</v>
      </c>
      <c r="D3" s="240"/>
      <c r="E3" s="240"/>
      <c r="F3" s="240"/>
      <c r="G3" s="232" t="str">
        <f>Proyecto!K3</f>
        <v>Fecha: 17 de septiembre de 2014</v>
      </c>
      <c r="H3" s="234"/>
      <c r="I3" s="68"/>
      <c r="J3" s="9"/>
      <c r="K3" s="9"/>
      <c r="L3" s="9"/>
      <c r="M3" s="12"/>
      <c r="N3" s="68"/>
      <c r="O3" s="68"/>
      <c r="P3" s="68"/>
      <c r="Q3" s="68"/>
      <c r="R3" s="68"/>
      <c r="S3" s="68"/>
      <c r="T3" s="68"/>
      <c r="U3" s="68"/>
      <c r="V3" s="68"/>
      <c r="W3" s="13"/>
    </row>
    <row r="4" spans="2:23" s="10" customFormat="1" ht="24" customHeight="1" thickBot="1" x14ac:dyDescent="0.25">
      <c r="B4" s="45"/>
      <c r="C4" s="239" t="s">
        <v>4</v>
      </c>
      <c r="D4" s="240"/>
      <c r="E4" s="240"/>
      <c r="F4" s="240"/>
      <c r="G4" s="235" t="str">
        <f>Proyecto!K4</f>
        <v>Versión 001</v>
      </c>
      <c r="H4" s="237"/>
      <c r="I4" s="68"/>
      <c r="J4" s="9"/>
      <c r="K4" s="68"/>
      <c r="L4" s="68"/>
      <c r="M4" s="12"/>
      <c r="N4" s="68"/>
      <c r="O4" s="68"/>
      <c r="P4" s="68"/>
      <c r="Q4" s="68"/>
      <c r="R4" s="68"/>
      <c r="S4" s="68"/>
      <c r="T4" s="68"/>
      <c r="U4" s="68"/>
      <c r="V4" s="68"/>
      <c r="W4" s="13"/>
    </row>
    <row r="5" spans="2:23" s="10" customFormat="1" ht="22.5" customHeight="1" thickBot="1" x14ac:dyDescent="0.25">
      <c r="B5" s="46"/>
      <c r="C5" s="239" t="s">
        <v>6</v>
      </c>
      <c r="D5" s="240"/>
      <c r="E5" s="240"/>
      <c r="F5" s="240"/>
      <c r="G5" s="232" t="s">
        <v>90</v>
      </c>
      <c r="H5" s="234"/>
      <c r="I5" s="68"/>
      <c r="J5" s="9"/>
      <c r="K5" s="68"/>
      <c r="L5" s="68"/>
      <c r="M5" s="9"/>
      <c r="N5" s="68"/>
      <c r="O5" s="68"/>
      <c r="P5" s="68"/>
      <c r="Q5" s="68"/>
      <c r="R5" s="68"/>
      <c r="S5" s="68"/>
      <c r="T5" s="68"/>
      <c r="U5" s="68"/>
      <c r="V5" s="68"/>
      <c r="W5" s="13"/>
    </row>
    <row r="6" spans="2:23" ht="5.25" customHeight="1" x14ac:dyDescent="0.2">
      <c r="B6" s="24"/>
      <c r="C6" s="24"/>
      <c r="D6" s="24"/>
      <c r="E6" s="24"/>
      <c r="F6" s="24"/>
      <c r="G6" s="24"/>
      <c r="H6" s="24"/>
    </row>
    <row r="7" spans="2:23" ht="29.25" customHeight="1" x14ac:dyDescent="0.2">
      <c r="B7" s="23" t="s">
        <v>8</v>
      </c>
      <c r="C7" s="278" t="str">
        <f>Proyecto!$E$7</f>
        <v>Fortalecer y mejorar la infraestructura física de la Superintendencia de Sociedades a nivel nacional (Construyendo la Supersociedades de la gente.)</v>
      </c>
      <c r="D7" s="278"/>
      <c r="E7" s="278"/>
      <c r="F7" s="278"/>
      <c r="G7" s="278"/>
      <c r="H7" s="278"/>
      <c r="W7" s="1"/>
    </row>
    <row r="9" spans="2:23" ht="15" customHeight="1" x14ac:dyDescent="0.2">
      <c r="B9" s="227" t="s">
        <v>91</v>
      </c>
      <c r="C9" s="227"/>
      <c r="D9" s="227"/>
      <c r="E9" s="227"/>
      <c r="F9" s="227"/>
      <c r="G9" s="227"/>
      <c r="H9" s="227"/>
    </row>
    <row r="10" spans="2:23" customFormat="1" ht="15" customHeight="1" x14ac:dyDescent="0.2"/>
    <row r="11" spans="2:23" ht="33.75" customHeight="1" x14ac:dyDescent="0.2">
      <c r="B11" s="224" t="s">
        <v>92</v>
      </c>
      <c r="C11" s="224"/>
      <c r="D11" s="69" t="s">
        <v>93</v>
      </c>
      <c r="E11" s="69" t="s">
        <v>94</v>
      </c>
      <c r="F11" s="69" t="s">
        <v>95</v>
      </c>
      <c r="G11" s="69" t="s">
        <v>96</v>
      </c>
      <c r="H11" s="69" t="s">
        <v>97</v>
      </c>
    </row>
    <row r="12" spans="2:23" ht="119.25" customHeight="1" x14ac:dyDescent="0.2">
      <c r="B12" s="279" t="s">
        <v>218</v>
      </c>
      <c r="C12" s="280"/>
      <c r="D12" s="86" t="s">
        <v>219</v>
      </c>
      <c r="E12" s="86" t="s">
        <v>220</v>
      </c>
      <c r="F12" s="86" t="s">
        <v>221</v>
      </c>
      <c r="G12" s="127">
        <v>45291</v>
      </c>
      <c r="H12" s="66" t="s">
        <v>222</v>
      </c>
    </row>
    <row r="13" spans="2:23" ht="99.75" customHeight="1" x14ac:dyDescent="0.2">
      <c r="B13" s="279" t="s">
        <v>247</v>
      </c>
      <c r="C13" s="280"/>
      <c r="D13" s="86" t="s">
        <v>223</v>
      </c>
      <c r="E13" s="86" t="s">
        <v>224</v>
      </c>
      <c r="F13" s="86" t="s">
        <v>221</v>
      </c>
      <c r="G13" s="127">
        <v>45291</v>
      </c>
      <c r="H13" s="66" t="s">
        <v>222</v>
      </c>
    </row>
    <row r="14" spans="2:23" ht="60" customHeight="1" x14ac:dyDescent="0.2">
      <c r="B14" s="281"/>
      <c r="C14" s="281"/>
      <c r="D14" s="66"/>
      <c r="E14" s="86"/>
      <c r="F14" s="86"/>
      <c r="G14" s="127"/>
      <c r="H14" s="66"/>
    </row>
    <row r="15" spans="2:23" ht="60" customHeight="1" x14ac:dyDescent="0.2">
      <c r="B15" s="281"/>
      <c r="C15" s="281"/>
      <c r="D15" s="66"/>
      <c r="E15" s="86"/>
      <c r="F15" s="86"/>
      <c r="G15" s="127"/>
      <c r="H15" s="66"/>
    </row>
    <row r="16" spans="2:23" x14ac:dyDescent="0.2">
      <c r="B16" s="84"/>
      <c r="C16" s="84"/>
    </row>
  </sheetData>
  <mergeCells count="15">
    <mergeCell ref="B13:C13"/>
    <mergeCell ref="B14:C14"/>
    <mergeCell ref="B15:C15"/>
    <mergeCell ref="B12:C12"/>
    <mergeCell ref="B9:H9"/>
    <mergeCell ref="B11:C11"/>
    <mergeCell ref="C7:H7"/>
    <mergeCell ref="C2:F2"/>
    <mergeCell ref="G2:H2"/>
    <mergeCell ref="C3:F3"/>
    <mergeCell ref="G3:H3"/>
    <mergeCell ref="C4:F4"/>
    <mergeCell ref="G4:H4"/>
    <mergeCell ref="C5:F5"/>
    <mergeCell ref="G5:H5"/>
  </mergeCells>
  <conditionalFormatting sqref="E12 E14:E15">
    <cfRule type="cellIs" dxfId="13" priority="22" stopIfTrue="1" operator="equal">
      <formula>"Alto"</formula>
    </cfRule>
    <cfRule type="cellIs" dxfId="12" priority="23" stopIfTrue="1" operator="equal">
      <formula>"Medio"</formula>
    </cfRule>
    <cfRule type="cellIs" dxfId="11" priority="24" stopIfTrue="1" operator="equal">
      <formula>"Bajo"</formula>
    </cfRule>
  </conditionalFormatting>
  <conditionalFormatting sqref="E13">
    <cfRule type="cellIs" dxfId="10" priority="1" stopIfTrue="1" operator="equal">
      <formula>"Alto"</formula>
    </cfRule>
    <cfRule type="cellIs" dxfId="9" priority="2" stopIfTrue="1" operator="equal">
      <formula>"Medio"</formula>
    </cfRule>
    <cfRule type="cellIs" dxfId="8" priority="3" stopIfTrue="1" operator="equal">
      <formula>"Bajo"</formula>
    </cfRule>
  </conditionalFormatting>
  <dataValidations count="1">
    <dataValidation type="whole" allowBlank="1" showInputMessage="1" showErrorMessage="1" sqref="F8:G8 O8:U65495 I8:M65495 F16:F65495 G14:G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Props1.xml><?xml version="1.0" encoding="utf-8"?>
<ds:datastoreItem xmlns:ds="http://schemas.openxmlformats.org/officeDocument/2006/customXml" ds:itemID="{76CD46FF-15CE-4B87-962F-49D7241576E1}">
  <ds:schemaRefs>
    <ds:schemaRef ds:uri="http://schemas.microsoft.com/office/2006/metadata/properties"/>
    <ds:schemaRef ds:uri="ff8e3638-9d45-4162-afb4-6d390653d547"/>
    <ds:schemaRef ds:uri="http://schemas.microsoft.com/sharepoint/v3"/>
    <ds:schemaRef ds:uri="http://schemas.microsoft.com/sharepoint/v4"/>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4EC86F90-BCF1-4234-8BC0-5F771B19D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F4318F5-3C5B-43AD-BB0B-846359D2EF3C}">
  <ds:schemaRefs>
    <ds:schemaRef ds:uri="http://schemas.microsoft.com/office/2006/metadata/customXsn"/>
  </ds:schemaRefs>
</ds:datastoreItem>
</file>

<file path=customXml/itemProps5.xml><?xml version="1.0" encoding="utf-8"?>
<ds:datastoreItem xmlns:ds="http://schemas.openxmlformats.org/officeDocument/2006/customXml" ds:itemID="{DA9167F1-1D31-47B1-BEFF-4B878ECACEC6}">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EDT_03</dc:title>
  <dc:subject/>
  <dc:creator>Bibiana Coy Paez</dc:creator>
  <cp:keywords>Despacho</cp:keywords>
  <dc:description/>
  <cp:lastModifiedBy>Bibiana Coy Paez</cp:lastModifiedBy>
  <cp:revision/>
  <dcterms:created xsi:type="dcterms:W3CDTF">2009-01-14T13:57:13Z</dcterms:created>
  <dcterms:modified xsi:type="dcterms:W3CDTF">2023-05-11T17:46:02Z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