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Diciembre 2022\Final\"/>
    </mc:Choice>
  </mc:AlternateContent>
  <bookViews>
    <workbookView xWindow="20370" yWindow="-120" windowWidth="29040" windowHeight="15840"/>
  </bookViews>
  <sheets>
    <sheet name="DICIMBRE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G30" i="1"/>
  <c r="B30" i="1"/>
  <c r="F30" i="1"/>
  <c r="E30" i="1"/>
  <c r="E29" i="1"/>
  <c r="D30" i="1"/>
  <c r="C30" i="1" l="1"/>
  <c r="B19" i="1" l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C32" i="1" l="1"/>
  <c r="D32" i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B25" i="1"/>
  <c r="B32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<sst xmlns="http://schemas.openxmlformats.org/spreadsheetml/2006/main" count="65" uniqueCount="41">
  <si>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</si>
  <si>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</si>
  <si>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</si>
  <si>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</si>
  <si>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</si>
  <si>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</si>
  <si>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</si>
  <si>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</si>
  <si>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</si>
  <si>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</si>
  <si>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</si>
  <si>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</si>
  <si>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</si>
  <si>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</si>
  <si>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</si>
  <si>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</si>
  <si>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</si>
  <si>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</si>
  <si>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</si>
  <si>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</si>
  <si>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</si>
  <si>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</si>
  <si>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</si>
  <si>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</si>
  <si>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</si>
  <si>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</si>
  <si>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</si>
  <si>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</si>
  <si>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</si>
  <si>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</si>
  <si>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</si>
  <si>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</si>
  <si>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</si>
  <si>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</si>
  <si>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</si>
  <si>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</si>
  <si>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</si>
  <si>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</si>
  <si>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</si>
  <si>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</si>
  <si>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31 DE DICIEMBRE DE 2022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</si>
</sst>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topLeftCell="A19" zoomScale="55" zoomScaleNormal="55" workbookViewId="0">
      <selection activeCell="B56" sqref="B56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36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300</v>
      </c>
      <c r="C7" s="7">
        <f>+C8</f>
        <v>106</v>
      </c>
      <c r="D7" s="7">
        <f>+D8</f>
        <v>106</v>
      </c>
      <c r="E7" s="7">
        <f>+B7-C7</f>
        <v>194</v>
      </c>
      <c r="F7" s="8">
        <f t="shared" ref="F7:F14" si="0">+C7/B7</f>
        <v>0.35333333333333333</v>
      </c>
      <c r="G7" s="9">
        <f>D7/B7</f>
        <v>0.35333333333333333</v>
      </c>
    </row>
    <row r="8" spans="1:29" ht="60.75" customHeight="1">
      <c r="A8" s="10" t="s">
        <v>16</v>
      </c>
      <c r="B8" s="11">
        <v>300</v>
      </c>
      <c r="C8" s="11">
        <v>106</v>
      </c>
      <c r="D8" s="11">
        <v>106</v>
      </c>
      <c r="E8" s="12">
        <f>B8-C8</f>
        <v>194</v>
      </c>
      <c r="F8" s="13">
        <f t="shared" si="0"/>
        <v>0.35333333333333333</v>
      </c>
      <c r="G8" s="14">
        <f>D8/B8</f>
        <v>0.35333333333333333</v>
      </c>
    </row>
    <row r="9" spans="1:29" ht="54">
      <c r="A9" s="6" t="s">
        <v>26</v>
      </c>
      <c r="B9" s="7">
        <f>+B10</f>
        <v>4500</v>
      </c>
      <c r="C9" s="7">
        <f t="shared" ref="C9:E9" si="1">+C10</f>
        <v>3522</v>
      </c>
      <c r="D9" s="7">
        <f t="shared" si="1"/>
        <v>3522</v>
      </c>
      <c r="E9" s="7">
        <f t="shared" si="1"/>
        <v>978</v>
      </c>
      <c r="F9" s="15">
        <f t="shared" si="0"/>
        <v>0.78266666666666662</v>
      </c>
      <c r="G9" s="16">
        <f>+D9/B9</f>
        <v>0.78266666666666662</v>
      </c>
    </row>
    <row r="10" spans="1:29" ht="61.5" customHeight="1">
      <c r="A10" s="10" t="s">
        <v>27</v>
      </c>
      <c r="B10" s="11">
        <v>4500</v>
      </c>
      <c r="C10" s="11">
        <v>3522</v>
      </c>
      <c r="D10" s="11">
        <v>3522</v>
      </c>
      <c r="E10" s="17">
        <f>B10-C10</f>
        <v>978</v>
      </c>
      <c r="F10" s="13">
        <f t="shared" si="0"/>
        <v>0.78266666666666662</v>
      </c>
      <c r="G10" s="18">
        <f>D10/B10</f>
        <v>0.78266666666666662</v>
      </c>
    </row>
    <row r="11" spans="1:29" ht="61.5" customHeight="1">
      <c r="A11" s="6" t="s">
        <v>28</v>
      </c>
      <c r="B11" s="7">
        <f>SUM(B12:B14)</f>
        <v>24235</v>
      </c>
      <c r="C11" s="7">
        <f t="shared" ref="C11:D11" si="2">SUM(C12:C14)</f>
        <v>21022</v>
      </c>
      <c r="D11" s="7">
        <f t="shared" si="2"/>
        <v>19055</v>
      </c>
      <c r="E11" s="7">
        <f t="shared" ref="E11:E13" si="3">B11-C11</f>
        <v>3213</v>
      </c>
      <c r="F11" s="15">
        <f>+C11/B11</f>
        <v>0.86742314833917888</v>
      </c>
      <c r="G11" s="16">
        <f>+D11/B11</f>
        <v>0.7862595419847328</v>
      </c>
    </row>
    <row r="12" spans="1:29" ht="61.5" customHeight="1">
      <c r="A12" s="10" t="s">
        <v>29</v>
      </c>
      <c r="B12" s="11">
        <v>1070</v>
      </c>
      <c r="C12" s="11">
        <v>908</v>
      </c>
      <c r="D12" s="11">
        <v>155</v>
      </c>
      <c r="E12" s="17">
        <f t="shared" si="3"/>
        <v>162</v>
      </c>
      <c r="F12" s="13">
        <f t="shared" ref="F12:F13" si="4">+C12/B12</f>
        <v>0.84859813084112146</v>
      </c>
      <c r="G12" s="18">
        <f t="shared" ref="G12:G13" si="5">D12/B12</f>
        <v>0.14485981308411214</v>
      </c>
    </row>
    <row r="13" spans="1:29" ht="61.5" customHeight="1">
      <c r="A13" s="10" t="s">
        <v>30</v>
      </c>
      <c r="B13" s="11">
        <v>22441</v>
      </c>
      <c r="C13" s="11">
        <v>19923</v>
      </c>
      <c r="D13" s="11">
        <v>18815</v>
      </c>
      <c r="E13" s="17">
        <f t="shared" si="3"/>
        <v>2518</v>
      </c>
      <c r="F13" s="13">
        <f t="shared" si="4"/>
        <v>0.88779466155697162</v>
      </c>
      <c r="G13" s="18">
        <f t="shared" si="5"/>
        <v>0.83842074773851427</v>
      </c>
    </row>
    <row r="14" spans="1:29" ht="67.5" customHeight="1" thickBot="1">
      <c r="A14" s="10" t="s">
        <v>31</v>
      </c>
      <c r="B14" s="11">
        <v>724</v>
      </c>
      <c r="C14" s="11">
        <v>191</v>
      </c>
      <c r="D14" s="11">
        <v>85</v>
      </c>
      <c r="E14" s="17">
        <f>B14-C14</f>
        <v>533</v>
      </c>
      <c r="F14" s="13">
        <f t="shared" si="0"/>
        <v>0.26381215469613262</v>
      </c>
      <c r="G14" s="18">
        <f>D14/B14</f>
        <v>0.11740331491712708</v>
      </c>
    </row>
    <row r="15" spans="1:29" ht="36.75" thickBot="1">
      <c r="A15" s="19" t="s">
        <v>17</v>
      </c>
      <c r="B15" s="7">
        <f>+B7+B9+B11</f>
        <v>29035</v>
      </c>
      <c r="C15" s="7">
        <f t="shared" ref="C15:D15" si="6">+C7+C9+C11</f>
        <v>24650</v>
      </c>
      <c r="D15" s="7">
        <f t="shared" si="6"/>
        <v>22683</v>
      </c>
      <c r="E15" s="7">
        <f>B15-C15</f>
        <v>4385</v>
      </c>
      <c r="F15" s="15">
        <f>+C15/B15</f>
        <v>0.84897537454795935</v>
      </c>
      <c r="G15" s="16">
        <f>D15/B15</f>
        <v>0.7812295505424488</v>
      </c>
    </row>
    <row r="16" spans="1:29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139516</v>
      </c>
      <c r="C19" s="34">
        <f>SUM(C20:C24)</f>
        <v>126917</v>
      </c>
      <c r="D19" s="34">
        <f>SUM(D20:D24)</f>
        <v>125526</v>
      </c>
      <c r="E19" s="34">
        <f>SUM(E20:E24)</f>
        <v>12599</v>
      </c>
      <c r="F19" s="35">
        <f t="shared" ref="F19:F24" si="7">+C19/B19</f>
        <v>0.90969494538260842</v>
      </c>
      <c r="G19" s="36">
        <f t="shared" ref="G19:G24" si="8">D19/B19</f>
        <v>0.8997247627512257</v>
      </c>
    </row>
    <row r="20" spans="1:7" ht="30" customHeight="1">
      <c r="A20" s="24" t="s">
        <v>20</v>
      </c>
      <c r="B20" s="25">
        <v>100608</v>
      </c>
      <c r="C20" s="25">
        <v>92622</v>
      </c>
      <c r="D20" s="25">
        <v>92613</v>
      </c>
      <c r="E20" s="17">
        <f>B20-C20</f>
        <v>7986</v>
      </c>
      <c r="F20" s="13">
        <f t="shared" si="7"/>
        <v>0.92062261450381677</v>
      </c>
      <c r="G20" s="18">
        <f t="shared" si="8"/>
        <v>0.9205331583969466</v>
      </c>
    </row>
    <row r="21" spans="1:7" ht="30" customHeight="1">
      <c r="A21" s="24" t="s">
        <v>21</v>
      </c>
      <c r="B21" s="25">
        <v>13174</v>
      </c>
      <c r="C21" s="25">
        <v>12398</v>
      </c>
      <c r="D21" s="25">
        <v>12064</v>
      </c>
      <c r="E21" s="17">
        <f t="shared" ref="E21:E24" si="9">B21-C21</f>
        <v>776</v>
      </c>
      <c r="F21" s="13">
        <f t="shared" si="7"/>
        <v>0.94109609837558827</v>
      </c>
      <c r="G21" s="18">
        <f t="shared" si="8"/>
        <v>0.91574313040838018</v>
      </c>
    </row>
    <row r="22" spans="1:7" ht="30" customHeight="1">
      <c r="A22" s="24" t="s">
        <v>22</v>
      </c>
      <c r="B22" s="25">
        <v>22877</v>
      </c>
      <c r="C22" s="25">
        <v>19053</v>
      </c>
      <c r="D22" s="25">
        <v>18712</v>
      </c>
      <c r="E22" s="17">
        <f t="shared" si="9"/>
        <v>3824</v>
      </c>
      <c r="F22" s="13">
        <f t="shared" si="7"/>
        <v>0.83284521571884429</v>
      </c>
      <c r="G22" s="18">
        <f t="shared" si="8"/>
        <v>0.81793941513310309</v>
      </c>
    </row>
    <row r="23" spans="1:7" ht="30" customHeight="1">
      <c r="A23" s="24" t="s">
        <v>23</v>
      </c>
      <c r="B23" s="25">
        <v>2266</v>
      </c>
      <c r="C23" s="25">
        <v>2256</v>
      </c>
      <c r="D23" s="25">
        <v>1549</v>
      </c>
      <c r="E23" s="17">
        <f t="shared" si="9"/>
        <v>10</v>
      </c>
      <c r="F23" s="13">
        <f t="shared" si="7"/>
        <v>0.9955869373345102</v>
      </c>
      <c r="G23" s="18">
        <f t="shared" si="8"/>
        <v>0.6835834068843778</v>
      </c>
    </row>
    <row r="24" spans="1:7" ht="30" customHeight="1" thickBot="1">
      <c r="A24" s="24" t="s">
        <v>24</v>
      </c>
      <c r="B24" s="25">
        <v>591</v>
      </c>
      <c r="C24" s="25">
        <v>588</v>
      </c>
      <c r="D24" s="25">
        <v>588</v>
      </c>
      <c r="E24" s="17">
        <f t="shared" si="9"/>
        <v>3</v>
      </c>
      <c r="F24" s="13">
        <f t="shared" si="7"/>
        <v>0.99492385786802029</v>
      </c>
      <c r="G24" s="18">
        <f t="shared" si="8"/>
        <v>0.99492385786802029</v>
      </c>
    </row>
    <row r="25" spans="1:7" ht="36.75" thickBot="1">
      <c r="A25" s="19" t="s">
        <v>25</v>
      </c>
      <c r="B25" s="20">
        <f t="shared" ref="B25:G25" si="10">B19</f>
        <v>139516</v>
      </c>
      <c r="C25" s="20">
        <f t="shared" si="10"/>
        <v>126917</v>
      </c>
      <c r="D25" s="20">
        <f t="shared" si="10"/>
        <v>125526</v>
      </c>
      <c r="E25" s="20">
        <f t="shared" si="10"/>
        <v>12599</v>
      </c>
      <c r="F25" s="21">
        <f t="shared" si="10"/>
        <v>0.90969494538260842</v>
      </c>
      <c r="G25" s="21">
        <f t="shared" si="10"/>
        <v>0.8997247627512257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230</v>
      </c>
      <c r="D29" s="34">
        <v>230</v>
      </c>
      <c r="E29" s="34">
        <f>+B29-C29</f>
        <v>0</v>
      </c>
      <c r="F29" s="35">
        <f>+C29/B29</f>
        <v>1</v>
      </c>
      <c r="G29" s="36">
        <f>+D29/B29</f>
        <v>1</v>
      </c>
    </row>
    <row r="30" spans="1:7" ht="30" customHeight="1" thickBot="1">
      <c r="A30" s="19" t="s">
        <v>35</v>
      </c>
      <c r="B30" s="20">
        <f>+B29</f>
        <v>230</v>
      </c>
      <c r="C30" s="20">
        <f>+C29</f>
        <v>230</v>
      </c>
      <c r="D30" s="20">
        <f>+D29</f>
        <v>230</v>
      </c>
      <c r="E30" s="20">
        <f>+B30-C30</f>
        <v>0</v>
      </c>
      <c r="F30" s="21">
        <f>+C30/B30</f>
        <v>1</v>
      </c>
      <c r="G30" s="21">
        <f>+D30/B30</f>
        <v>1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168781</v>
      </c>
      <c r="C32" s="20">
        <f>C25+C15+C30</f>
        <v>151797</v>
      </c>
      <c r="D32" s="20">
        <f t="shared" ref="D32:E32" si="11">D25+D15+D30</f>
        <v>148439</v>
      </c>
      <c r="E32" s="20">
        <f t="shared" si="11"/>
        <v>16984</v>
      </c>
      <c r="F32" s="21">
        <f>C32/B32</f>
        <v>0.89937255970755003</v>
      </c>
      <c r="G32" s="21">
        <f>D32/B32</f>
        <v>0.87947695534449966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DICIMBRE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2023-06-13T21:00:31Z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