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http://intranet/DSS/OAP/DOCS/Documentos/Año_2022/01_Proyectos_Estrategicos/DelegaturaMercantiles/"/>
    </mc:Choice>
  </mc:AlternateContent>
  <bookViews>
    <workbookView xWindow="0" yWindow="0" windowWidth="28800" windowHeight="12300" tabRatio="776" firstSheet="5" activeTab="10"/>
  </bookViews>
  <sheets>
    <sheet name="Proyecto" sheetId="10" r:id="rId1"/>
    <sheet name="Justificación - Objetivo" sheetId="2" r:id="rId2"/>
    <sheet name="Indicadores" sheetId="3" r:id="rId3"/>
    <sheet name="Recursos Financieros" sheetId="12" r:id="rId4"/>
    <sheet name="Recursos Humanos" sheetId="5" r:id="rId5"/>
    <sheet name="Comunicaciones internas" sheetId="16" r:id="rId6"/>
    <sheet name="Interesados" sheetId="6" r:id="rId7"/>
    <sheet name="Plan de comunicaciones" sheetId="7" r:id="rId8"/>
    <sheet name="Requerimientos" sheetId="4" r:id="rId9"/>
    <sheet name="Alcance" sheetId="8" r:id="rId10"/>
    <sheet name="EDT- Actividades" sheetId="11" r:id="rId11"/>
    <sheet name="Riesgos" sheetId="9" r:id="rId12"/>
    <sheet name="No tocar" sheetId="15" state="hidden" r:id="rId13"/>
  </sheets>
  <externalReferences>
    <externalReference r:id="rId14"/>
  </externalReferences>
  <definedNames>
    <definedName name="_xlnm._FilterDatabase" localSheetId="10" hidden="1">'EDT- Actividades'!$D$9:$IC$28</definedName>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3">#REF!</definedName>
    <definedName name="Activos" localSheetId="4">#REF!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3">#REF!</definedName>
    <definedName name="ActivosP1" localSheetId="4">#REF!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3">#REF!</definedName>
    <definedName name="ActivosP10" localSheetId="4">#REF!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3">#REF!</definedName>
    <definedName name="ActivosP11" localSheetId="4">#REF!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3">#REF!</definedName>
    <definedName name="Activosp11000" localSheetId="4">#REF!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3">#REF!</definedName>
    <definedName name="ActivosP12" localSheetId="4">#REF!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3">#REF!</definedName>
    <definedName name="ActivosP2" localSheetId="4">#REF!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3">#REF!</definedName>
    <definedName name="ActivosP3" localSheetId="4">#REF!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3">#REF!</definedName>
    <definedName name="ActivosP4" localSheetId="4">#REF!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3">#REF!</definedName>
    <definedName name="ActivosP5" localSheetId="4">#REF!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3">#REF!</definedName>
    <definedName name="ActivosP6" localSheetId="4">#REF!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3">#REF!</definedName>
    <definedName name="ActivosP7" localSheetId="4">#REF!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3">#REF!</definedName>
    <definedName name="ActivosP8" localSheetId="4">#REF!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3">#REF!</definedName>
    <definedName name="ActivosP9" localSheetId="4">#REF!</definedName>
    <definedName name="ActivosP9" localSheetId="11">#REF!</definedName>
    <definedName name="ActivosP9">#REF!</definedName>
    <definedName name="_xlnm.Print_Area" localSheetId="2">Indicadores!$B$2:$I$13</definedName>
    <definedName name="_xlnm.Print_Area" localSheetId="6">Interesados!$B$2:$H$20</definedName>
    <definedName name="_xlnm.Print_Area" localSheetId="7">'Plan de comunicaciones'!$B$2:$H$18</definedName>
    <definedName name="_xlnm.Print_Area" localSheetId="4">'Recursos Humanos'!$B$2:$G$14</definedName>
    <definedName name="_xlnm.Print_Area" localSheetId="8">Requerimientos!$B$2:$H$12</definedName>
    <definedName name="_xlnm.Print_Area" localSheetId="11">Riesgos!$B$2:$P$17</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3">#REF!</definedName>
    <definedName name="Consulta__L" localSheetId="4">#REF!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3">#REF!</definedName>
    <definedName name="gloria" localSheetId="4">#REF!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3">#REF!</definedName>
    <definedName name="pl" localSheetId="4">#REF!</definedName>
    <definedName name="pl" localSheetId="11">#REF!</definedName>
    <definedName name="pl">#REF!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6" i="11" l="1"/>
  <c r="N15" i="11"/>
  <c r="N26" i="11" l="1"/>
  <c r="N11" i="11"/>
  <c r="N12" i="11"/>
  <c r="N13" i="11"/>
  <c r="N14" i="11"/>
  <c r="N10" i="11"/>
  <c r="G26" i="11"/>
  <c r="C26" i="11"/>
  <c r="B13" i="7"/>
  <c r="E7" i="11" l="1"/>
  <c r="M2" i="11" l="1"/>
  <c r="M3" i="11"/>
  <c r="M4" i="11"/>
  <c r="D7" i="2"/>
  <c r="M4" i="9" l="1"/>
  <c r="M3" i="9"/>
  <c r="M2" i="9"/>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D7" i="9" l="1"/>
  <c r="C7" i="7"/>
  <c r="D7" i="8"/>
  <c r="C7" i="4"/>
  <c r="D7" i="6"/>
  <c r="D7" i="3"/>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indexed="81"/>
            <rFont val="Tahoma"/>
            <family val="2"/>
          </rPr>
          <t xml:space="preserve">NÚMERO DE OBLIGACIÓN:
</t>
        </r>
        <r>
          <rPr>
            <sz val="9"/>
            <color indexed="81"/>
            <rFont val="Tahoma"/>
            <family val="2"/>
          </rPr>
          <t xml:space="preserve">XXXX
</t>
        </r>
      </text>
    </comment>
    <comment ref="B16" authorId="0" shapeId="0">
      <text>
        <r>
          <rPr>
            <b/>
            <sz val="9"/>
            <color indexed="81"/>
            <rFont val="Tahoma"/>
            <family val="2"/>
          </rPr>
          <t>APROPIACIÓN INICIAL:</t>
        </r>
        <r>
          <rPr>
            <sz val="9"/>
            <color indexed="81"/>
            <rFont val="Tahoma"/>
            <family val="2"/>
          </rPr>
          <t xml:space="preserve">
XXX</t>
        </r>
      </text>
    </comment>
    <comment ref="B18" authorId="0" shapeId="0">
      <text>
        <r>
          <rPr>
            <b/>
            <sz val="9"/>
            <color indexed="81"/>
            <rFont val="Tahoma"/>
            <family val="2"/>
          </rPr>
          <t>VALOR COMPROMETIDO:</t>
        </r>
        <r>
          <rPr>
            <sz val="9"/>
            <color indexed="81"/>
            <rFont val="Tahoma"/>
            <family val="2"/>
          </rPr>
          <t xml:space="preserve">
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5.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indexed="81"/>
            <rFont val="Tahoma"/>
            <family val="2"/>
          </rPr>
          <t>CARGO:</t>
        </r>
        <r>
          <rPr>
            <sz val="9"/>
            <color indexed="81"/>
            <rFont val="Tahoma"/>
            <family val="2"/>
          </rPr>
          <t xml:space="preserve">
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relazarlo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<sst xmlns="http://schemas.openxmlformats.org/spreadsheetml/2006/main" count="458" uniqueCount="305">
  <si>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</si>
  <si>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</si>
  <si>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</si>
  <si>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</si>
  <si>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</si>
  <si>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</si>
  <si>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</si>
  <si>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</si>
  <si>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</si>
  <si>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</si>
  <si>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</si>
  <si>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</si>
  <si>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</si>
  <si>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</si>
  <si>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</si>
  <si>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</si>
  <si>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</si>
  <si>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</si>
  <si>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</si>
  <si>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</si>
  <si>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</si>
  <si>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</si>
  <si>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</si>
  <si>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</si>
  <si>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</si>
  <si>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</si>
  <si>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</si>
  <si>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</si>
  <si>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</si>
  <si>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</si>
  <si>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</si>
  <si>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</si>
  <si>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</si>
  <si>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</si>
  <si>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</si>
  <si>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</si>
  <si>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</si>
  <si>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</si>
  <si>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</si>
  <si>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</si>
  <si>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</si>
  <si>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</si>
  <si>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</si>
  <si>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</si>
  <si>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</si>
  <si>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</si>
  <si>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</si>
  <si>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</si>
  <si>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</si>
  <si>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</si>
  <si>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</si>
  <si>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</si>
  <si>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</si>
  <si>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</si>
  <si>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</si>
  <si>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</si>
  <si>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</si>
  <si>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</si>
  <si>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</si>
  <si>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</si>
  <si>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</si>
  <si>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</si>
  <si>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</si>
  <si>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</si>
  <si>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</si>
  <si>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</si>
  <si>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</si>
  <si>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</si>
  <si>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</si>
  <si>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</si>
  <si>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</si>
  <si>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</si>
  <si>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</si>
  <si>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</si>
  <si>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</si>
  <si>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</si>
  <si>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</si>
  <si>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</si>
  <si>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RESPONSABLES</t>
  </si>
  <si>
    <t>EVIDENCIA Ó AVANCES  DE LOS ENTREGABLES</t>
  </si>
  <si>
    <t>NO APLICA</t>
  </si>
  <si>
    <t>NO APLICA - PRESUPUESTO DE INVERSIÓN</t>
  </si>
  <si>
    <t>NOMBRE DE INTERESADO</t>
  </si>
  <si>
    <t>DESCRIPCIÓN DEL REQUERIMIENTO</t>
  </si>
  <si>
    <t>FECHA PROGRAMADA DE FINALIZACIÓN</t>
  </si>
  <si>
    <t>PRESUPUESTO DE INVERSIÓN</t>
  </si>
  <si>
    <t>Interno</t>
  </si>
  <si>
    <t>Externo</t>
  </si>
  <si>
    <t>INTERNO - EXTERNO</t>
  </si>
  <si>
    <t>Tipo de comunicación</t>
  </si>
  <si>
    <t>Mail</t>
  </si>
  <si>
    <t>Oficio</t>
  </si>
  <si>
    <t>Memorando</t>
  </si>
  <si>
    <t>Reunión</t>
  </si>
  <si>
    <t>Telefónica</t>
  </si>
  <si>
    <t>Electrónica</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</si>
  <si>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</si>
  <si>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</si>
  <si>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</si>
  <si>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</si>
  <si>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</si>
  <si>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</si>
  <si>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</si>
  <si>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</si>
  <si>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</si>
  <si>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</si>
  <si>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</si>
  <si>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</si>
  <si>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</si>
  <si>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</si>
  <si>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</si>
  <si>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</si>
  <si>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</si>
  <si>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</si>
  <si>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SISTEMA DE GESTION INTEGRADO</t>
  </si>
  <si>
    <t>PROCESO: GESTION INTEGRAL</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</si>
  <si>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</si>
  <si>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</si>
  <si>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</si>
  <si>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</si>
  <si>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</si>
  <si>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</si>
  <si>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</si>
  <si>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</si>
  <si>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</si>
  <si>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</si>
  <si>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</si>
  <si>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</si>
  <si>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PESO DE 
LA ACTIVIDAD</t>
  </si>
  <si>
    <t>OBJETIVO DEL PROYECTO (Generales y específicos)</t>
  </si>
  <si>
    <t>%</t>
  </si>
  <si>
    <t>Gerente de Proyecto</t>
  </si>
  <si>
    <t>• Proponer el proyecto y ubicarlo en la estrategia de la entidad.
• Promover el proyecto y buscar el apoyo necesario al interior de la entidad para el desarrollo del mismo. 
• Gestionar la consecución de los recursos necesarios para el desarrollo del proyecto.
• Tomar decisiones claves en el proyecto.
• Orientar al gerente de proyecto y equipo cuando se desvíen por falta de información. 
• Autorizar el cierre del proyecto, entregando previamente  a la entidad los productos finales del proyecto.</t>
  </si>
  <si>
    <t>• Participar en la planificación del proyecto: Definir los objetivos del proyecto y el plan de trabajo (EDT - estructura detallada de actividades) y productos entregables.
• Identificar a las partes interesadas (Stakeholders) del proyecto.
• Elaborar y ejecutar el plan de comunicaciones del proyecto.
• Identificar y gestionar los riesgos del proyecto.
• Coordinar al equipo de trabajo del proyecto.
• Realizar el seguimiento al desarrollo del plan de trabajo definido (ejecución de actividades y entregables).
• Gestionar los recursos asignados al proyecto. 
• Liderar el proceso de gestión del cambio que se requiera para el desarrollo del proyecto. 
• Participar en la toma de decisiones respecto a los cambios que requiera el proyecto.
• Comunicar al patrocinador (Sponsor) las novedades generadas al interior del proyecto.
• Informar a las partes interesadas en el proyecto los cambios y decisiones que afectan la planificación del proyecto.
• Participar en la solución imprevistos con las partes interesadas y el equipo del proyecto.</t>
  </si>
  <si>
    <t>• Recolectar y articular todos los requerimientos  y necesidades del patrocinador (Sponsor) y de las partes interesadas (Stakeholders) del proyecto.
• Coordinar al equipo de trabajo asignado al interior del proyecto.
• Ejecutar oportunamente las actividades asignadas y relacionadas con el desarrollo del proyecto.
• Reportar al gerente de proyecto los avances y dificultades respecto a la ejecución del plan de trabajo propuesto. 
• Comunicar oportunamente al gerente de proyecto las novedades generadas en los diferentes frentes de trabajo.
• Asistir al gerente del proyecto en el logro de los objetivos propuestos para el proyecto.
• Revisar y validar que el producto final cumple con requerimientos y  los criterios de aceptación definidos.
• Asegurar que las partes interesadas (Stakeholders) y el patrocinador (Sponsor) aprueben los entregables del proyecto.
• Participar en la elaboración y ejecución del plan de pruebas de aceptación de producto (cuando se requiera).
• Participar en la elaboración y ejecución del plan de capacitación (cuando se requiera).</t>
  </si>
  <si>
    <t>Código: GC-F-015</t>
  </si>
  <si>
    <t>Versión 001</t>
  </si>
  <si>
    <t>Página 1 de 12</t>
  </si>
  <si>
    <t>Página 2 de 12</t>
  </si>
  <si>
    <t>Página 3 de 12</t>
  </si>
  <si>
    <t>Página 4 de 12</t>
  </si>
  <si>
    <t>Página 5 de 12</t>
  </si>
  <si>
    <t>Página 6 de 12</t>
  </si>
  <si>
    <t>Página 7 de 12</t>
  </si>
  <si>
    <t>Página 8 de 12</t>
  </si>
  <si>
    <t>Página 9 de 12</t>
  </si>
  <si>
    <t>Página 10 de 12</t>
  </si>
  <si>
    <t>Página 11 de 12</t>
  </si>
  <si>
    <t>Página 12 de 12</t>
  </si>
  <si>
    <t xml:space="preserve">FECHA PROGRAMADA DE INICIO </t>
  </si>
  <si>
    <t>FECHA CIERRE ACTIVIDAD/FECHA SEGUIMIENTO</t>
  </si>
  <si>
    <t>NOMBRE DEL PROYECTO :</t>
  </si>
  <si>
    <t>Actividades ejecutadas
___________________________
Actividades planeadas</t>
  </si>
  <si>
    <t>teléfono</t>
  </si>
  <si>
    <t>Líder funcional</t>
  </si>
  <si>
    <t>Delegado para Procedimientos Mercantiles</t>
  </si>
  <si>
    <t xml:space="preserve">Lograr el reconocimiento y la confianza de los usuarios
</t>
  </si>
  <si>
    <t xml:space="preserve">Mejorar la calidad y cantidad de información disponible
</t>
  </si>
  <si>
    <t>Cumplimiento del cronograma de actividades (Ver hoja "EDT - Actividades")</t>
  </si>
  <si>
    <t xml:space="preserve">Proveedor de la solución </t>
  </si>
  <si>
    <t>Tesauros Fase II (Delegatura Procedimientos Mercantiles y Oficina jurídica)</t>
  </si>
  <si>
    <t>O.C 4374 - HIGH TECH SOFTWARE S. A. S</t>
  </si>
  <si>
    <t>Proveedor</t>
  </si>
  <si>
    <t>CDP # 4920 rubro C-3599-0200-9-0-3599923-02</t>
  </si>
  <si>
    <t xml:space="preserve">Compilación, análisis y elaboración de fichas de la jurisprudencia proferida por la Delegatura de Procedimientos Mercantiles y la Oficina Asesora Jurídica para su incorporación  en un sistema tecnológico que permita la búsqueda inteligente de jurisprudencia societaria para la resolución de los casos de la Delegatura y de la OAJ y consulta por parte de los usuarios. </t>
  </si>
  <si>
    <t>Aprovisionar una herramienta informática, capacidades de cómputo y funcionalidades que permitan la búsqueda de contenido (Sentencias de la Delegatura de Procedimientos Mercantiles y conceptos jurídicos de la Oficina Jurídica) en los orígenes de datos designados que permita la consulta de los grupos de interés a través de una interfaz WEB.</t>
  </si>
  <si>
    <t>Nadya Lucía Musa Murillo</t>
  </si>
  <si>
    <t>Líder Técnico</t>
  </si>
  <si>
    <t>• Especificar las necesidades técnicas de la solución.
• Participar en la definición de los aspectos técnicos que requiere el diseño de la solución.
• Participar en la elaboración y ejecución del plan de pruebas de la solución</t>
  </si>
  <si>
    <t>Javier Gonzalez Pardo</t>
  </si>
  <si>
    <t>Nubia Xiomara Sepúlveda y Javier Gonzalez Pardo.</t>
  </si>
  <si>
    <t>Nadya Lucia Musa Murillo</t>
  </si>
  <si>
    <t>Líder Proyectos</t>
  </si>
  <si>
    <t>Nubia Xiomara Sepúlveda                Javier Gonzalez Pardo</t>
  </si>
  <si>
    <t xml:space="preserve">Nadya Musa </t>
  </si>
  <si>
    <t>Asesor Despacho del Superintendente de Sociedades</t>
  </si>
  <si>
    <t>Nmusa@supersociedades.gov.co</t>
  </si>
  <si>
    <t>INTERNO</t>
  </si>
  <si>
    <t>Marisol Castiblanco</t>
  </si>
  <si>
    <t>Coordinadora Grupo de Innovación, Desarrollo y Arquitectura de Aplicaciones</t>
  </si>
  <si>
    <t>Nubia Xiomara Sepúlveda</t>
  </si>
  <si>
    <t>Director de Tecnologías de la Información y las Comunicaciones</t>
  </si>
  <si>
    <t>CBustos@supersociedades.gov.co</t>
  </si>
  <si>
    <t>EXTERNO</t>
  </si>
  <si>
    <t>Jefe de la Oficina Asesora Jurídica</t>
  </si>
  <si>
    <t>Coordinador Grupo de Sistemas y arquitectura Tecnologíca</t>
  </si>
  <si>
    <t>AndersonL@supersociedades.gov.co</t>
  </si>
  <si>
    <t>acervantes@SUPERSOCIEDADES.GOV.CO</t>
  </si>
  <si>
    <t>JavierG@SUPERSOCIEDADES.GOV.CO</t>
  </si>
  <si>
    <t>Marisolcc@SUPERSOCIEDADES.GOV.CO</t>
  </si>
  <si>
    <t>nubiasm@SUPERSOCIEDADES.GOV.CO</t>
  </si>
  <si>
    <t>Cuando la soliciten</t>
  </si>
  <si>
    <t>Informa sobre ejecución de entregables asignados</t>
  </si>
  <si>
    <t xml:space="preserve">Reunión </t>
  </si>
  <si>
    <t>Informa sobre seguimiento del proyecto</t>
  </si>
  <si>
    <t>Cuando lo soliciten</t>
  </si>
  <si>
    <t xml:space="preserve"> Nubia Xiomara Sepúlveda
Javier González                                             </t>
  </si>
  <si>
    <t>Informa sobre ejecución de  requerimientos de aplicaciones e infraestructura</t>
  </si>
  <si>
    <t xml:space="preserve">Herramienta Tesauros con el alcance técnico y funcional propuesto para el proyecto.
</t>
  </si>
  <si>
    <t>Plataforma de consulta web desplegada y operacional</t>
  </si>
  <si>
    <t>Ana María Marmolejo y Francisco Ochoa (temporal)</t>
  </si>
  <si>
    <t>Realiza el seguimiento a la ejecución del proyecto y al cumplimiento de los entregables en materia tecnológica.</t>
  </si>
  <si>
    <t>Superintendente de Sociedades</t>
  </si>
  <si>
    <t>Ana María Marmolejo</t>
  </si>
  <si>
    <t>anama@supersociedades.gov.co</t>
  </si>
  <si>
    <t>Reporta Información sobre gestión y avance de entregables del proyecto</t>
  </si>
  <si>
    <t>Comunicación escrita</t>
  </si>
  <si>
    <t>Informa sobre parte funcional de la solución</t>
  </si>
  <si>
    <t>Javier González, Nadya Lucía Musa Murillo</t>
  </si>
  <si>
    <t xml:space="preserve">Camilo Bustos </t>
  </si>
  <si>
    <t>Se requiere implementar la herramienta Tesauros de acuerdo con el alcance técnico y funcional propuesto para el proyecto</t>
  </si>
  <si>
    <t>Sentencias de la Delegatura de Insolvencia</t>
  </si>
  <si>
    <t>Asignación del recurso humano para la ejecución del proyecto; tiempo asignado para realizar los desarrollos tecnológicos</t>
  </si>
  <si>
    <t xml:space="preserve">Respetar los recursos financieros asignados para la ejecución del proyecto; proveedor idóneo para la ejecución del proyecto; calidad de los datos con los cuales se va a alimentar la solución, es óptima. </t>
  </si>
  <si>
    <t>Estado</t>
  </si>
  <si>
    <t>Informes a petición del supervisor del contrato sobre las pruebas realizadas.</t>
  </si>
  <si>
    <t>Verificación de las fichas de análisis doctrinal incluidas en el sistema Tesauro propiamente, en el componente de temas y problemas.</t>
  </si>
  <si>
    <t>Verificación de la totalidad de la información que se introduzca en el entorno privado por el modelo tecnológico con el fin de editar los metadatos que no haya sido bien apropiados, extraidos o transcritos y poder realizar su correspondiente publicación.</t>
  </si>
  <si>
    <t xml:space="preserve">Informe mensual sobre la información subida al sistema. Reporte de inclusión de la información en el entorno privado de manera quincenal como mínimo. </t>
  </si>
  <si>
    <t>Inclusión de información en el entorno privado y por tanto, del público, con los conceptos que después del 15 de febrero de 2022 se hayan emitido y las fichas de análisis doctrinal respectivas que se hayan realizado en periodo posterior a septiembre de 2021.</t>
  </si>
  <si>
    <t>Reporte de solución del 100% de los requerimientos realizados en el entorno de pruebas por correo electrónico al Jefe de la Oficina Asesora Jurídica.</t>
  </si>
  <si>
    <t xml:space="preserve">Informe mensual sobre la información subida al sistema. </t>
  </si>
  <si>
    <t>Correo electrónico del 28 de febrero de 2022, al Jefe de la Oficina Asesora Jurídica, donde se evidencia con pantallazos el cumplimiento del 100% de los requerimientos resueltos (72 requerimientos en fase de pruebas). Correo electrónico de avance del Plan de 100 días enviado a la Oficina Asesora de Planeación, cumpliendo con esta etapa de las actividades proyectadas.</t>
  </si>
  <si>
    <t xml:space="preserve">Correo electrónico enviado por el proveedor NUVU con las direcciones electrónicas del entorno público y privado en producción (25/02/2022):                                             URL Entorno público: https://tesauro.supersociedades.gov.co
URL entorno privado: https://admintesauro.supersociedades.gov.co
</t>
  </si>
  <si>
    <t>Informe mensual sobre la labor realizada al respecto.</t>
  </si>
  <si>
    <t>Estabilización del sistema tecnológico Tesauro con las pruebas correspondientes, tanto en el entorno público, como en el entorno privado.</t>
  </si>
  <si>
    <t>Valor de horas de desarrollo pendiente por confirmar con DTIC</t>
  </si>
  <si>
    <t xml:space="preserve">Jorge Cabrera, Andres Mauricio Cervantes </t>
  </si>
  <si>
    <t>Maria Consuelo Alarcón - Ana María Marmolejo</t>
  </si>
  <si>
    <t>Jorge Cabrera y Andrés Cervantes</t>
  </si>
  <si>
    <t>Nuvu - HIGH TECH SOFTWARE S. A. S</t>
  </si>
  <si>
    <t>Billy Escobar</t>
  </si>
  <si>
    <t>Andrés Mauricio Cervantes</t>
  </si>
  <si>
    <t>Funcionario Grupo de Proyectos TI</t>
  </si>
  <si>
    <t>Coordinadora de Proyectos TI</t>
  </si>
  <si>
    <t>HIGH TECH SOFTWARE S. A. S</t>
  </si>
  <si>
    <t>Camilo Andrés Bustos Mancera</t>
  </si>
  <si>
    <t>Anderson López</t>
  </si>
  <si>
    <t>Jorge Cabrera</t>
  </si>
  <si>
    <t>BEscobar@SUPERSOCIEDADES.GOV.CO</t>
  </si>
  <si>
    <t>ECabrera@SUPERSOCIEDADES.GOV.CO</t>
  </si>
  <si>
    <t>María Consuelo Alarcón Pardo</t>
  </si>
  <si>
    <t>MariaA@SUPERSOCIEDADES.GOV.CO</t>
  </si>
  <si>
    <t>Funcionario Oficina Asesora Jurídica</t>
  </si>
  <si>
    <t>Funcionario delegatura para Procedimientos Mercantiles</t>
  </si>
  <si>
    <t>Nadya Lucia Musa Murillo, Ana María Marmolejo, Maria Consuelo Alarcón, Javier González</t>
  </si>
  <si>
    <t>Equipo Delegatura para Procedimientos Mercantiles
Equipo Oficina Asesora Jurídica</t>
  </si>
  <si>
    <t>Historias de usuario y documentos de entedemiento elaborados por el proveedor Nuvu - HIGH TECH SOFTWARE S. A. S</t>
  </si>
  <si>
    <t>Los contenidos en las historias de usuario y documentos de entedemiento elaborados por el proveedor Nuvu - HIGH TECH SOFTWARE S. A. S</t>
  </si>
  <si>
    <t>Desarrollo de la solución (funcionalidades)</t>
  </si>
  <si>
    <t>COMPONENTE</t>
  </si>
  <si>
    <t>Realizar los ajustes requeridos conforme al reporte de pruebas realizadas por los líderes de funcionales de la Delgatura de Procedimientos Mercantiles y de la Oficina Asesora Jurídica</t>
  </si>
  <si>
    <t>Ajustes a la solución en ambiente de pruebas</t>
  </si>
  <si>
    <t>Solución funcionando en ambiente de pruebas</t>
  </si>
  <si>
    <t>Nuvu - HIGH TECH SOFTWARE S. A. S - Proveedor
Camilo Andrés Bustos - Director de Tecnología de la Información y las Comunicaciones</t>
  </si>
  <si>
    <t>Finalizado</t>
  </si>
  <si>
    <t>PORCENTAJE DE CUMPLIMIENTO/AVANCE</t>
  </si>
  <si>
    <t>Reporte de pruebas realizadas posterior a los ajustes</t>
  </si>
  <si>
    <t>Ana María Marmolejo - Oficina Asesora Jurídica</t>
  </si>
  <si>
    <t>Maria Consuelo Alarcón - Delgatura de Procedimientos Mercantiles</t>
  </si>
  <si>
    <t>Pruebas de la solución previo a la puesta en producción</t>
  </si>
  <si>
    <t>Realizar las pruebas de la solución y verificar que los incidentes y fallas reportadas  por la Delgatura de Procedimientos Mercantiles quedaraon solucionadas</t>
  </si>
  <si>
    <t>Realizar las pruebas de la solución y verificar que los incidentes y fallas reportadas por la Oficina Asesora Jurídica quedaraon solucionadas</t>
  </si>
  <si>
    <t>Puesta en producción del entorno público y privado del sistema Tecnológico Tesauro segmento Oficina Asesora Jurídica</t>
  </si>
  <si>
    <t>Puesta en producción del entorno público y privado del sistema Tecnológico Tesauro segmento Delgatura de Procedimientos Mercantiles</t>
  </si>
  <si>
    <t>Direcciones electrónicas con la puesta en producción del Producto Tesauro con los componentes diseñados para la OAJ</t>
  </si>
  <si>
    <t>Direcciones electrónicas con la puesta en producción del Producto Tesauro con los componentes diseñados para la DPM</t>
  </si>
  <si>
    <t>Puesta en producción</t>
  </si>
  <si>
    <t>Lanzamiento interno de la solución funcionando en ambiente productivo</t>
  </si>
  <si>
    <t>Presentar al equipo interno del proyecto y a las partes interesadas el Tesauro: se explican las funcionalidades y funcionamiento en entorno privado y entorno público</t>
  </si>
  <si>
    <t>Camilo Andrés Bustos - Director de Tecnología de la Información y las Comunicaciones
Jorge Cabrera - Delegado para Procedimientos Mercantiles
Andrés Cervantes - Jefe de la Oficina Asesora Jurídica
Mayra Jiménez - Asesor Comunicaciones - Despacho
Adriana Gutiérrez - Coordinadora Grupo de Comunicaciones</t>
  </si>
  <si>
    <t>Diseñar la campaña y/o estrategia de lanzamiento y presentación del Tesuaro a todos los grupos de valor de la entidad (usuarios internos y externos)</t>
  </si>
  <si>
    <t>Elaborar las piezas de comunicación y coordinar el evento de lanzamiento del Tesauro</t>
  </si>
  <si>
    <t>Jorge Cabrera - Delegado para Procedimientos Mercantiles
Andrés Cervantes - Jefe de la Oficina Asesora Jurídica
Mayra Jiménez - Asesor Comunicaciones - Despacho
Adriana Gutiérrez - Coordinadora Grupo de Comunicaciones</t>
  </si>
  <si>
    <t>Mayra Jiménez - Asesor Comunicaciones - Despacho
Adriana Gutiérrez - Coordinadora Grupo de Comunicaciones</t>
  </si>
  <si>
    <t>Realizar el evento del lanzamiento del Tesauro</t>
  </si>
  <si>
    <t>Lanzamiento institucional del Tesauro</t>
  </si>
  <si>
    <t>Uso y apropiación del Tesauro</t>
  </si>
  <si>
    <t>Elaboración de fichas de la Delegatura de Procedimientos Mercantiles</t>
  </si>
  <si>
    <t>Alimentación del Tesauro</t>
  </si>
  <si>
    <t>Reportar las incidencias presentadas e impartir capacitación sobre el uso del Tesauro</t>
  </si>
  <si>
    <t>Informes de incidencias detectadas</t>
  </si>
  <si>
    <t>Información ingresada en el Tesauro</t>
  </si>
  <si>
    <t>Fichas elaboradas</t>
  </si>
  <si>
    <t>PESO COMPONENTE</t>
  </si>
  <si>
    <t>Agenda del evento y piezas de comunicación</t>
  </si>
  <si>
    <t>Estrategia/Campaña de lanzamiento diseñada y aprobada por el Superintendente</t>
  </si>
  <si>
    <t>Presentación del evento interno de lanzamiento</t>
  </si>
  <si>
    <t>Presentación del evento de lanzamiento al público</t>
  </si>
  <si>
    <t>No contar con los recursos financieros requeridos para amparar los desarrollos tecnológicos que requeire la solución</t>
  </si>
  <si>
    <t>Planificación y priorización de requerimientos; verificación de inclusión en presupuesto</t>
  </si>
  <si>
    <t>No apropiar el uso de la solución por falta de difusión y gestión del cambio para que los usuarios interno y exrternos hagan uso del Tesauro</t>
  </si>
  <si>
    <t>Gestionar y ejecutar las actividades asociadas a la comunicación y difusión del Tesauro</t>
  </si>
  <si>
    <t>Gerentes del Proyecto (Jorge Cabrera y Andrés Cervantes)
Líder Técnico (Director TIC)</t>
  </si>
  <si>
    <t>Gerentes del Proyecto (Jorge Cabrera y Andrés Cervantes)</t>
  </si>
  <si>
    <t>No poder explotar totalmente las funcionalidades del Tesauro por falta de alimentación de la herramienta</t>
  </si>
  <si>
    <t>Gestionar y la consecución de los recursos necesarios para mantener alimentado el Tesauro</t>
  </si>
  <si>
    <t>Avance reportado a 30 de Junio de 2022</t>
  </si>
  <si>
    <t xml:space="preserve">Para el periodo reportado, se realizaron un total de 57 incidentes los cuales quedaron resueltos al día 13 de junio de 2022 la totalidad de 43, cumpliendo así con el 75,4% de los requerimientos resueltos, no obstante que esta es una labor que no depende en su totalidad de la Oficina Asesora Jurídica. La evidencia total se puede observar en la siguiente URL la trazabilidad del cumplimiento: https://soporte.nuvu.cc/index.php. Esta actividad continúa hasta resolver la totalidad de los requerimientos por parte de la OAJ. </t>
  </si>
  <si>
    <t>Se cumplió al 100% la totalidad de los oficios subidos al sistema como se realiza de manera mensual y al 31 de mayo de 2022, toda vez que este es un tema periódico y quincenalmente al 13 de junio de 2022 no se había cumplido al fecha correspondiente para publicar los de la primera quincena del mes de junio de 2022, aunque se realizó publicación del algunos oficios del 1 de junio de 2022. Y se subieron 14 fichas de anàlisis doctrinal adicionales. La evidencia se puede observar en las siguientes páginas WEB: Entorno Público: https://tesauro.supersociedades.gov.co; Entorno Privado: https://admintesauro.supersociedades.gov.co.</t>
  </si>
  <si>
    <t>Se verificaron las 204 fichas subidas al Tesauro, para corroborar que las mismas estuvieran incluidas en el sistema. La evidencia se puede observar en las siguientes páginas WEB: Entorno Público: https://tesauro.supersociedades.gov.co; Entorno Privado: https://admintesauro.supersociedades.gov.co</t>
  </si>
  <si>
    <t>Se verificaron la totalidad de los oficios sincronizados por el Sistema Tesauro con el fin de corroborar y corregir la información apropiada y extraida por el mismo. Igualmente se incluyeron y publicaron de manera manual los oficios que no se sincronizaron por el sistema y se verificó la información extraida y apropiada frente al sistema tecnológico. La evidencia se puede observar en la siguiente página WEB: Entorno Privado: https://admintesauro.supersociedades.gov.co. Esta es una actividad contínua, pero finalizó a conformidad en el periodo por parte de los contratistas.</t>
  </si>
  <si>
    <t>El evento de lanzamiento se realizó el 1 de abril de 2022, esto se evidencia en el historial de noticias en la página WEB de la entidad, además de los correos electrónicos de invitación respectivos.</t>
  </si>
  <si>
    <t xml:space="preserve">La campaña y estrategia de lanzamiento se programó en el mes de marzo de 2022, cuya evidencia principal se encuentra en el correo de invitación a reunión del 10 de marzo de 2022 y el correo de invitación enviado el 18 de marzo de 2022, por el Superintendente de Sociedades. </t>
  </si>
  <si>
    <t xml:space="preserve">La presentación respectiva sobre el Proyecto Tecnológico Tesauro se realizó de manera preliminar al Grupo de Comunicaciones el 2 de marzo de 2022, con correo de invitación,  posterior a ello la reunión realizada el 10 de marzo de 2022, con la correspondiente invitación por correo electrónico.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</si>
</sst>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0_-;\-* #,##0_-;_-* &quot;-&quot;_-;_-@_-"/>
    <numFmt numFmtId="164" formatCode="dd/mm/yyyy;@"/>
    <numFmt numFmtId="165" formatCode="[$$-240A]#,##0"/>
    <numFmt numFmtId="166" formatCode="dd\-mm\-yy"/>
    <numFmt numFmtId="167" formatCode="0.0"/>
    <numFmt numFmtId="168" formatCode="0.0%"/>
    <numFmt numFmtId="169" formatCode="_-* #,##0.000_-;\-* #,##0.000_-;_-* &quot;-&quot;_-;_-@_-"/>
    <numFmt numFmtId="170" formatCode="_-* #,##0.00_-;\-* #,##0.00_-;_-* &quot;-&quot;_-;_-@_-"/>
    <numFmt numFmtId="171" formatCode="[$-240A]d&quot; de &quot;mmmm&quot; de &quot;yyyy;@"/>
  </numFmts>
  <fonts count="27"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sz val="10"/>
      <name val="Arial"/>
      <family val="2"/>
    </font>
    <font>
      <sz val="11"/>
      <name val="Arial"/>
      <family val="2"/>
    </font>
    <font>
      <sz val="14"/>
      <name val="Arial"/>
      <family val="2"/>
    </font>
    <font>
      <sz val="10"/>
      <name val="Arial"/>
    </font>
    <font>
      <sz val="10"/>
      <color theme="0"/>
      <name val="Arial"/>
      <family val="2"/>
    </font>
    <font>
      <sz val="8"/>
      <color theme="0"/>
      <name val="Arial"/>
      <family val="2"/>
    </font>
    <font>
      <sz val="8"/>
      <color rgb="FF0000FF"/>
      <name val="Arial"/>
      <family val="2"/>
    </font>
    <font>
      <sz val="10"/>
      <color rgb="FFFF0000"/>
      <name val="Arial"/>
      <family val="2"/>
    </font>
    <font>
      <sz val="8"/>
      <color rgb="FF002060"/>
      <name val="Arial"/>
      <family val="2"/>
    </font>
    <font>
      <b/>
      <sz val="8"/>
      <color theme="0"/>
      <name val="Arial"/>
      <family val="2"/>
    </font>
    <font>
      <b/>
      <sz val="8"/>
      <color rgb="FF002060"/>
      <name val="Arial"/>
      <family val="2"/>
    </font>
    <font>
      <u/>
      <sz val="8"/>
      <color rgb="FF002060"/>
      <name val="Arial"/>
      <family val="2"/>
    </font>
  </fonts>
  <fills count="14">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002060"/>
        <bgColor indexed="23"/>
      </patternFill>
    </fill>
    <fill>
      <patternFill patternType="solid">
        <fgColor rgb="FF002060"/>
        <bgColor indexed="64"/>
      </patternFill>
    </fill>
    <fill>
      <patternFill patternType="solid">
        <fgColor rgb="FFFFFF00"/>
        <bgColor indexed="64"/>
      </patternFill>
    </fill>
    <fill>
      <patternFill patternType="solid">
        <fgColor rgb="FF99FF33"/>
        <bgColor indexed="64"/>
      </patternFill>
    </fill>
    <fill>
      <patternFill patternType="solid">
        <fgColor theme="0"/>
        <bgColor indexed="23"/>
      </patternFill>
    </fill>
    <fill>
      <patternFill patternType="solid">
        <fgColor theme="0" tint="-4.9989318521683403E-2"/>
        <bgColor indexed="64"/>
      </patternFill>
    </fill>
  </fills>
  <borders count="7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style="hair">
        <color indexed="64"/>
      </top>
      <bottom style="medium">
        <color indexed="64"/>
      </bottom>
      <diagonal/>
    </border>
    <border>
      <left style="thin">
        <color indexed="64"/>
      </left>
      <right/>
      <top style="hair">
        <color indexed="64"/>
      </top>
      <bottom style="hair">
        <color indexed="64"/>
      </bottom>
      <diagonal/>
    </border>
    <border>
      <left style="thin">
        <color indexed="64"/>
      </left>
      <right/>
      <top/>
      <bottom style="medium">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s>
  <cellStyleXfs count="7">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5" fillId="0" borderId="0" applyFont="0" applyFill="0" applyBorder="0" applyAlignment="0" applyProtection="0"/>
    <xf numFmtId="41" fontId="18" fillId="0" borderId="0" applyFont="0" applyFill="0" applyBorder="0" applyAlignment="0" applyProtection="0"/>
  </cellStyleXfs>
  <cellXfs count="421">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4"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7" borderId="10"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vertical="center" wrapText="1"/>
    </xf>
    <xf numFmtId="0" fontId="0" fillId="4" borderId="0" xfId="0" applyFill="1" applyAlignment="1">
      <alignment vertical="center" wrapText="1"/>
    </xf>
    <xf numFmtId="0" fontId="2" fillId="4" borderId="2" xfId="0" applyFont="1" applyFill="1" applyBorder="1" applyAlignment="1">
      <alignment vertical="center" wrapText="1"/>
    </xf>
    <xf numFmtId="0" fontId="2" fillId="4" borderId="2" xfId="0" applyFont="1" applyFill="1" applyBorder="1" applyAlignment="1">
      <alignment horizontal="center" vertical="center" wrapText="1"/>
    </xf>
    <xf numFmtId="0" fontId="11" fillId="4" borderId="2" xfId="4" applyFill="1" applyBorder="1" applyAlignment="1">
      <alignment horizontal="center" vertical="center" wrapText="1"/>
    </xf>
    <xf numFmtId="0" fontId="0" fillId="4" borderId="2" xfId="0" applyFill="1" applyBorder="1" applyAlignment="1">
      <alignment horizontal="center" vertical="center" wrapText="1"/>
    </xf>
    <xf numFmtId="0" fontId="0" fillId="4" borderId="9" xfId="0" applyFill="1" applyBorder="1" applyAlignment="1">
      <alignment vertical="center" wrapText="1"/>
    </xf>
    <xf numFmtId="0" fontId="0" fillId="4" borderId="9" xfId="0" applyFill="1" applyBorder="1" applyAlignment="1">
      <alignment horizontal="center" vertical="center" wrapText="1"/>
    </xf>
    <xf numFmtId="0" fontId="0" fillId="4" borderId="0" xfId="0" applyFill="1" applyBorder="1" applyAlignment="1">
      <alignment vertical="center" wrapText="1"/>
    </xf>
    <xf numFmtId="0" fontId="0" fillId="4" borderId="0" xfId="0" applyFill="1" applyBorder="1" applyAlignment="1">
      <alignment horizontal="center" vertical="center" wrapText="1"/>
    </xf>
    <xf numFmtId="0" fontId="4" fillId="0" borderId="2" xfId="0" applyNumberFormat="1" applyFont="1" applyBorder="1" applyAlignment="1">
      <alignment horizontal="center" vertical="center" wrapText="1"/>
    </xf>
    <xf numFmtId="0" fontId="2" fillId="4" borderId="0" xfId="0"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Border="1" applyAlignment="1">
      <alignment horizontal="center" vertical="center" wrapText="1"/>
    </xf>
    <xf numFmtId="0" fontId="2" fillId="4" borderId="0" xfId="0" applyFont="1" applyFill="1" applyBorder="1" applyAlignment="1">
      <alignment vertical="center" wrapText="1"/>
    </xf>
    <xf numFmtId="0" fontId="4" fillId="0" borderId="2" xfId="0" applyFont="1" applyBorder="1" applyAlignment="1">
      <alignment horizontal="left" vertical="center" wrapText="1"/>
    </xf>
    <xf numFmtId="0" fontId="4" fillId="0" borderId="0" xfId="0" applyFont="1" applyBorder="1" applyAlignment="1">
      <alignment horizontal="center" vertical="center" wrapText="1"/>
    </xf>
    <xf numFmtId="0" fontId="4" fillId="4" borderId="2"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 fillId="4" borderId="2"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Border="1" applyAlignment="1">
      <alignment horizontal="center" vertical="center"/>
    </xf>
    <xf numFmtId="9" fontId="2" fillId="4"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67" fontId="2" fillId="4" borderId="0" xfId="0" applyNumberFormat="1" applyFont="1" applyFill="1" applyAlignment="1">
      <alignment horizontal="center" vertical="center" wrapText="1"/>
    </xf>
    <xf numFmtId="0" fontId="4" fillId="4" borderId="2" xfId="0" applyFont="1" applyFill="1" applyBorder="1" applyAlignment="1">
      <alignment horizontal="left" vertical="center" wrapText="1"/>
    </xf>
    <xf numFmtId="0" fontId="2" fillId="4" borderId="2" xfId="0" applyFont="1" applyFill="1" applyBorder="1" applyAlignment="1">
      <alignment horizontal="center" vertical="center" wrapText="1"/>
    </xf>
    <xf numFmtId="0" fontId="2" fillId="4" borderId="0" xfId="0" applyFont="1" applyFill="1" applyAlignment="1">
      <alignment horizontal="justify" vertical="center" wrapText="1"/>
    </xf>
    <xf numFmtId="169" fontId="2" fillId="4" borderId="0" xfId="0" applyNumberFormat="1" applyFont="1" applyFill="1" applyAlignment="1">
      <alignment horizontal="center" vertical="center" wrapText="1"/>
    </xf>
    <xf numFmtId="168" fontId="2" fillId="4" borderId="0" xfId="6" applyNumberFormat="1" applyFont="1" applyFill="1" applyAlignment="1">
      <alignment horizontal="center" vertical="center" wrapText="1"/>
    </xf>
    <xf numFmtId="0" fontId="2" fillId="0" borderId="2" xfId="0" applyFont="1" applyFill="1" applyBorder="1" applyAlignment="1">
      <alignment horizontal="center" vertical="center" wrapText="1"/>
    </xf>
    <xf numFmtId="168" fontId="2" fillId="4" borderId="0" xfId="5" applyNumberFormat="1" applyFont="1" applyFill="1" applyAlignment="1">
      <alignment horizontal="center" vertical="center" wrapText="1"/>
    </xf>
    <xf numFmtId="2" fontId="2" fillId="4" borderId="0" xfId="0" applyNumberFormat="1" applyFont="1" applyFill="1" applyAlignment="1">
      <alignment horizontal="center" vertical="center" wrapText="1"/>
    </xf>
    <xf numFmtId="10" fontId="2" fillId="4" borderId="0" xfId="0" applyNumberFormat="1" applyFont="1" applyFill="1" applyAlignment="1">
      <alignment horizontal="center" vertical="center" wrapText="1"/>
    </xf>
    <xf numFmtId="0" fontId="4" fillId="0" borderId="2" xfId="0" applyFont="1" applyBorder="1" applyAlignment="1">
      <alignment horizontal="left" vertical="center" wrapText="1"/>
    </xf>
    <xf numFmtId="0" fontId="2" fillId="4" borderId="2" xfId="0" applyFont="1" applyFill="1" applyBorder="1" applyAlignment="1">
      <alignment horizontal="left" vertical="center" wrapText="1"/>
    </xf>
    <xf numFmtId="0" fontId="2" fillId="0"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0" borderId="2" xfId="0" applyFont="1" applyBorder="1" applyAlignment="1">
      <alignment horizontal="left" vertical="center" wrapText="1"/>
    </xf>
    <xf numFmtId="0" fontId="2" fillId="4" borderId="3" xfId="0" applyFont="1" applyFill="1" applyBorder="1" applyAlignment="1">
      <alignment horizontal="left" vertical="center" wrapText="1"/>
    </xf>
    <xf numFmtId="0" fontId="4" fillId="0" borderId="2" xfId="0" applyFont="1" applyBorder="1" applyAlignment="1">
      <alignment horizontal="center" vertical="center" wrapText="1"/>
    </xf>
    <xf numFmtId="0" fontId="2" fillId="0" borderId="2" xfId="0" applyFont="1" applyFill="1" applyBorder="1" applyAlignment="1">
      <alignment horizontal="left" vertical="center" wrapText="1"/>
    </xf>
    <xf numFmtId="0" fontId="2" fillId="4" borderId="2" xfId="0" applyFont="1" applyFill="1" applyBorder="1" applyAlignment="1">
      <alignment horizontal="center" vertical="center" wrapText="1"/>
    </xf>
    <xf numFmtId="0" fontId="0" fillId="4" borderId="2" xfId="0" applyFill="1" applyBorder="1" applyAlignment="1">
      <alignment vertical="center" wrapText="1"/>
    </xf>
    <xf numFmtId="0" fontId="11" fillId="4" borderId="2" xfId="4" applyFont="1" applyFill="1" applyBorder="1" applyAlignment="1">
      <alignment horizontal="center" vertical="center" wrapText="1"/>
    </xf>
    <xf numFmtId="0" fontId="11" fillId="0" borderId="2" xfId="4" applyFont="1" applyFill="1" applyBorder="1" applyAlignment="1">
      <alignment horizontal="center" vertical="center" wrapText="1"/>
    </xf>
    <xf numFmtId="0" fontId="2" fillId="0" borderId="2" xfId="0" applyFont="1" applyBorder="1" applyAlignment="1">
      <alignment vertical="center" wrapText="1"/>
    </xf>
    <xf numFmtId="0" fontId="4" fillId="4" borderId="0" xfId="0" applyFont="1" applyFill="1" applyAlignment="1">
      <alignment horizontal="center" vertical="center" wrapText="1"/>
    </xf>
    <xf numFmtId="0" fontId="11" fillId="0" borderId="2" xfId="4" applyFill="1" applyBorder="1" applyAlignment="1">
      <alignment horizontal="center" vertical="center" wrapText="1"/>
    </xf>
    <xf numFmtId="0" fontId="0" fillId="0" borderId="0" xfId="0" applyAlignment="1">
      <alignment horizontal="center" vertical="center"/>
    </xf>
    <xf numFmtId="0" fontId="2" fillId="0" borderId="0" xfId="0"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41" fontId="2" fillId="0" borderId="0" xfId="6" applyFont="1" applyFill="1" applyBorder="1" applyAlignment="1">
      <alignment horizontal="center" vertical="center" wrapText="1"/>
    </xf>
    <xf numFmtId="0" fontId="2" fillId="4" borderId="0" xfId="2" applyFont="1" applyFill="1" applyBorder="1" applyAlignment="1" applyProtection="1">
      <alignment horizontal="center" vertical="center"/>
    </xf>
    <xf numFmtId="0" fontId="2" fillId="4" borderId="0" xfId="2" applyFont="1" applyFill="1" applyBorder="1" applyAlignment="1" applyProtection="1">
      <alignment vertical="center"/>
    </xf>
    <xf numFmtId="0" fontId="2" fillId="4" borderId="5" xfId="0" applyFont="1" applyFill="1" applyBorder="1" applyAlignment="1">
      <alignment horizontal="center" vertical="center"/>
    </xf>
    <xf numFmtId="1" fontId="2" fillId="4" borderId="0" xfId="0" applyNumberFormat="1" applyFont="1" applyFill="1" applyBorder="1" applyAlignment="1">
      <alignment horizontal="center" vertical="center" wrapText="1"/>
    </xf>
    <xf numFmtId="0" fontId="19" fillId="4" borderId="0" xfId="0" applyFont="1" applyFill="1" applyAlignment="1">
      <alignment horizontal="center"/>
    </xf>
    <xf numFmtId="0" fontId="19" fillId="4" borderId="0" xfId="0" applyFont="1" applyFill="1" applyAlignment="1">
      <alignment horizontal="center" vertical="center" wrapText="1"/>
    </xf>
    <xf numFmtId="0" fontId="19" fillId="4" borderId="0" xfId="0" applyFont="1" applyFill="1" applyBorder="1" applyAlignment="1">
      <alignment horizontal="center" vertical="center" wrapText="1"/>
    </xf>
    <xf numFmtId="0" fontId="21" fillId="0" borderId="0" xfId="0" applyFont="1" applyFill="1" applyAlignment="1">
      <alignment horizontal="center" vertical="center" wrapText="1"/>
    </xf>
    <xf numFmtId="0" fontId="21" fillId="0" borderId="0" xfId="0" applyFont="1" applyFill="1" applyBorder="1" applyAlignment="1">
      <alignment horizontal="center" vertical="center" wrapText="1"/>
    </xf>
    <xf numFmtId="0" fontId="21" fillId="4" borderId="0" xfId="0" applyFont="1" applyFill="1" applyBorder="1" applyAlignment="1">
      <alignment horizontal="center" vertical="center" wrapText="1"/>
    </xf>
    <xf numFmtId="14" fontId="21" fillId="0" borderId="0" xfId="0" applyNumberFormat="1" applyFont="1" applyFill="1" applyAlignment="1">
      <alignment horizontal="center" vertical="center" wrapText="1"/>
    </xf>
    <xf numFmtId="41" fontId="21" fillId="0" borderId="0" xfId="6" applyFont="1" applyFill="1" applyAlignment="1">
      <alignment horizontal="center" vertical="center" wrapText="1"/>
    </xf>
    <xf numFmtId="170" fontId="21" fillId="0" borderId="0" xfId="0" applyNumberFormat="1" applyFont="1" applyFill="1" applyBorder="1" applyAlignment="1">
      <alignment horizontal="center" vertical="center" wrapText="1"/>
    </xf>
    <xf numFmtId="168" fontId="2" fillId="0" borderId="0" xfId="0" applyNumberFormat="1" applyFont="1" applyFill="1" applyBorder="1" applyAlignment="1">
      <alignment horizontal="center" vertical="center" wrapText="1"/>
    </xf>
    <xf numFmtId="0" fontId="2" fillId="0" borderId="0" xfId="0" applyFont="1" applyFill="1" applyBorder="1" applyAlignment="1">
      <alignment vertical="center" wrapText="1"/>
    </xf>
    <xf numFmtId="9" fontId="21" fillId="0" borderId="0" xfId="5" applyNumberFormat="1" applyFont="1" applyFill="1" applyAlignment="1">
      <alignment horizontal="center" vertical="center" wrapText="1"/>
    </xf>
    <xf numFmtId="168" fontId="2" fillId="4" borderId="0" xfId="0" applyNumberFormat="1" applyFont="1" applyFill="1" applyAlignment="1">
      <alignment horizontal="center" vertical="center" wrapText="1"/>
    </xf>
    <xf numFmtId="14" fontId="21" fillId="0" borderId="0" xfId="5" applyNumberFormat="1" applyFont="1" applyFill="1" applyAlignment="1">
      <alignment horizontal="center" vertical="center" wrapText="1"/>
    </xf>
    <xf numFmtId="0" fontId="19"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left" vertical="center" wrapText="1"/>
    </xf>
    <xf numFmtId="0" fontId="17" fillId="0" borderId="0" xfId="0" applyFont="1" applyFill="1" applyBorder="1" applyAlignment="1">
      <alignment horizontal="left" vertical="center"/>
    </xf>
    <xf numFmtId="0" fontId="20" fillId="0" borderId="0" xfId="0" applyFont="1" applyFill="1" applyBorder="1" applyAlignment="1" applyProtection="1">
      <alignment horizontal="center" vertical="center" wrapText="1"/>
    </xf>
    <xf numFmtId="168" fontId="2" fillId="0" borderId="0" xfId="6" applyNumberFormat="1" applyFont="1" applyFill="1" applyAlignment="1">
      <alignment horizontal="center" vertical="center" wrapText="1"/>
    </xf>
    <xf numFmtId="168" fontId="2" fillId="0" borderId="0" xfId="5" applyNumberFormat="1" applyFont="1" applyFill="1" applyAlignment="1">
      <alignment horizontal="center" vertical="center" wrapText="1"/>
    </xf>
    <xf numFmtId="168" fontId="2" fillId="0" borderId="0" xfId="0" applyNumberFormat="1" applyFont="1" applyFill="1" applyAlignment="1">
      <alignment horizontal="center" vertical="center" wrapText="1"/>
    </xf>
    <xf numFmtId="10" fontId="2" fillId="0" borderId="0" xfId="0" applyNumberFormat="1" applyFont="1" applyFill="1" applyAlignment="1">
      <alignment horizontal="center" vertical="center" wrapText="1"/>
    </xf>
    <xf numFmtId="169" fontId="2" fillId="0" borderId="0" xfId="0" applyNumberFormat="1" applyFont="1" applyFill="1" applyAlignment="1">
      <alignment horizontal="center" vertical="center" wrapText="1"/>
    </xf>
    <xf numFmtId="2" fontId="2" fillId="0" borderId="0" xfId="0" applyNumberFormat="1" applyFont="1" applyFill="1" applyAlignment="1">
      <alignment horizontal="center" vertical="center" wrapText="1"/>
    </xf>
    <xf numFmtId="1" fontId="21" fillId="0" borderId="0" xfId="0" applyNumberFormat="1" applyFont="1" applyFill="1" applyBorder="1" applyAlignment="1" applyProtection="1">
      <alignment horizontal="center" vertical="center" wrapText="1"/>
    </xf>
    <xf numFmtId="168" fontId="22" fillId="4" borderId="0" xfId="0" applyNumberFormat="1" applyFont="1" applyFill="1" applyAlignment="1">
      <alignment horizontal="center" vertical="center" wrapText="1"/>
    </xf>
    <xf numFmtId="0" fontId="2" fillId="4" borderId="2" xfId="0" applyFont="1" applyFill="1" applyBorder="1" applyAlignment="1">
      <alignment horizontal="center" vertical="center" wrapText="1"/>
    </xf>
    <xf numFmtId="0" fontId="4" fillId="4" borderId="2" xfId="0" applyFont="1" applyFill="1" applyBorder="1" applyAlignment="1">
      <alignment horizontal="left" vertical="center" wrapText="1"/>
    </xf>
    <xf numFmtId="0" fontId="4" fillId="0" borderId="2" xfId="0" applyFont="1" applyBorder="1" applyAlignment="1">
      <alignment horizontal="center" vertical="center" wrapText="1"/>
    </xf>
    <xf numFmtId="165" fontId="4" fillId="4" borderId="2" xfId="0" applyNumberFormat="1" applyFont="1" applyFill="1" applyBorder="1" applyAlignment="1">
      <alignment horizontal="left" vertical="center" wrapText="1"/>
    </xf>
    <xf numFmtId="0" fontId="24" fillId="8" borderId="7" xfId="0" applyFont="1" applyFill="1" applyBorder="1" applyAlignment="1" applyProtection="1">
      <alignment horizontal="center" vertical="center" wrapText="1"/>
    </xf>
    <xf numFmtId="9" fontId="24" fillId="8" borderId="7" xfId="0" applyNumberFormat="1" applyFont="1" applyFill="1" applyBorder="1" applyAlignment="1" applyProtection="1">
      <alignment horizontal="center" vertical="center" wrapText="1"/>
    </xf>
    <xf numFmtId="166" fontId="24" fillId="8" borderId="7" xfId="0" applyNumberFormat="1" applyFont="1" applyFill="1" applyBorder="1" applyAlignment="1" applyProtection="1">
      <alignment horizontal="center" vertical="center" wrapText="1"/>
    </xf>
    <xf numFmtId="0" fontId="24" fillId="9" borderId="7" xfId="0" applyFont="1" applyFill="1" applyBorder="1" applyAlignment="1" applyProtection="1">
      <alignment horizontal="center" vertical="center" wrapText="1"/>
    </xf>
    <xf numFmtId="0" fontId="25" fillId="13" borderId="43" xfId="0" applyFont="1" applyFill="1" applyBorder="1" applyAlignment="1">
      <alignment horizontal="left" vertical="center" wrapText="1"/>
    </xf>
    <xf numFmtId="9" fontId="25" fillId="4" borderId="48" xfId="5" applyFont="1" applyFill="1" applyBorder="1" applyAlignment="1">
      <alignment horizontal="center" vertical="center" wrapText="1"/>
    </xf>
    <xf numFmtId="0" fontId="23" fillId="4" borderId="48" xfId="0" applyFont="1" applyFill="1" applyBorder="1" applyAlignment="1">
      <alignment horizontal="left" vertical="center" wrapText="1"/>
    </xf>
    <xf numFmtId="0" fontId="23" fillId="0" borderId="48" xfId="0" applyFont="1" applyFill="1" applyBorder="1" applyAlignment="1" applyProtection="1">
      <alignment horizontal="center" vertical="center" wrapText="1"/>
    </xf>
    <xf numFmtId="9" fontId="23" fillId="0" borderId="48" xfId="5" applyFont="1" applyFill="1" applyBorder="1" applyAlignment="1" applyProtection="1">
      <alignment horizontal="center" vertical="center" wrapText="1"/>
    </xf>
    <xf numFmtId="0" fontId="23" fillId="0" borderId="48" xfId="0" applyFont="1" applyFill="1" applyBorder="1" applyAlignment="1" applyProtection="1">
      <alignment horizontal="left" vertical="center" wrapText="1"/>
    </xf>
    <xf numFmtId="171" fontId="23" fillId="0" borderId="48" xfId="0" applyNumberFormat="1" applyFont="1" applyFill="1" applyBorder="1" applyAlignment="1" applyProtection="1">
      <alignment horizontal="center" vertical="center" wrapText="1"/>
    </xf>
    <xf numFmtId="166" fontId="23" fillId="0" borderId="48" xfId="0" applyNumberFormat="1" applyFont="1" applyFill="1" applyBorder="1" applyAlignment="1" applyProtection="1">
      <alignment horizontal="center" vertical="center" wrapText="1"/>
    </xf>
    <xf numFmtId="9" fontId="23" fillId="0" borderId="48" xfId="0" applyNumberFormat="1" applyFont="1" applyFill="1" applyBorder="1" applyAlignment="1" applyProtection="1">
      <alignment horizontal="center" vertical="center" wrapText="1"/>
    </xf>
    <xf numFmtId="9" fontId="13" fillId="10" borderId="6" xfId="0" applyNumberFormat="1" applyFont="1" applyFill="1" applyBorder="1" applyAlignment="1">
      <alignment horizontal="center" vertical="center" wrapText="1"/>
    </xf>
    <xf numFmtId="9" fontId="23" fillId="0" borderId="44" xfId="0" applyNumberFormat="1" applyFont="1" applyFill="1" applyBorder="1" applyAlignment="1" applyProtection="1">
      <alignment horizontal="center" vertical="center" wrapText="1"/>
    </xf>
    <xf numFmtId="171" fontId="23" fillId="0" borderId="47" xfId="0" applyNumberFormat="1" applyFont="1" applyFill="1" applyBorder="1" applyAlignment="1" applyProtection="1">
      <alignment horizontal="center" vertical="center" wrapText="1"/>
    </xf>
    <xf numFmtId="166" fontId="23" fillId="0" borderId="47" xfId="0" applyNumberFormat="1" applyFont="1" applyFill="1" applyBorder="1" applyAlignment="1" applyProtection="1">
      <alignment horizontal="center" vertical="center" wrapText="1"/>
    </xf>
    <xf numFmtId="9" fontId="23" fillId="0" borderId="47" xfId="0" applyNumberFormat="1" applyFont="1" applyFill="1" applyBorder="1" applyAlignment="1" applyProtection="1">
      <alignment horizontal="center" vertical="center" wrapText="1"/>
    </xf>
    <xf numFmtId="0" fontId="23" fillId="0" borderId="47" xfId="0" applyFont="1" applyFill="1" applyBorder="1" applyAlignment="1" applyProtection="1">
      <alignment horizontal="center" vertical="center" wrapText="1"/>
    </xf>
    <xf numFmtId="9" fontId="23" fillId="0" borderId="42" xfId="0" applyNumberFormat="1" applyFont="1" applyFill="1" applyBorder="1" applyAlignment="1" applyProtection="1">
      <alignment horizontal="center" vertical="center" wrapText="1"/>
    </xf>
    <xf numFmtId="171" fontId="23" fillId="0" borderId="62" xfId="0" applyNumberFormat="1" applyFont="1" applyFill="1" applyBorder="1" applyAlignment="1" applyProtection="1">
      <alignment horizontal="center" vertical="center" wrapText="1"/>
    </xf>
    <xf numFmtId="166" fontId="23" fillId="0" borderId="62" xfId="0" applyNumberFormat="1" applyFont="1" applyFill="1" applyBorder="1" applyAlignment="1" applyProtection="1">
      <alignment horizontal="center" vertical="center" wrapText="1"/>
    </xf>
    <xf numFmtId="9" fontId="23" fillId="0" borderId="62" xfId="0" applyNumberFormat="1" applyFont="1" applyFill="1" applyBorder="1" applyAlignment="1" applyProtection="1">
      <alignment horizontal="left" vertical="center" wrapText="1"/>
    </xf>
    <xf numFmtId="9" fontId="23" fillId="0" borderId="61" xfId="0" applyNumberFormat="1" applyFont="1" applyFill="1" applyBorder="1" applyAlignment="1" applyProtection="1">
      <alignment horizontal="center" vertical="center" wrapText="1"/>
    </xf>
    <xf numFmtId="0" fontId="23" fillId="0" borderId="47" xfId="0" applyFont="1" applyFill="1" applyBorder="1" applyAlignment="1" applyProtection="1">
      <alignment horizontal="left" vertical="center" wrapText="1"/>
    </xf>
    <xf numFmtId="9" fontId="23" fillId="0" borderId="47" xfId="5" applyFont="1" applyFill="1" applyBorder="1" applyAlignment="1" applyProtection="1">
      <alignment horizontal="center" vertical="center" wrapText="1"/>
    </xf>
    <xf numFmtId="0" fontId="23" fillId="0" borderId="62" xfId="0" applyFont="1" applyFill="1" applyBorder="1" applyAlignment="1" applyProtection="1">
      <alignment horizontal="left" vertical="center" wrapText="1"/>
    </xf>
    <xf numFmtId="0" fontId="23" fillId="0" borderId="62" xfId="0" applyFont="1" applyFill="1" applyBorder="1" applyAlignment="1" applyProtection="1">
      <alignment horizontal="center" vertical="center" wrapText="1"/>
    </xf>
    <xf numFmtId="9" fontId="23" fillId="0" borderId="62" xfId="5" applyFont="1" applyFill="1" applyBorder="1" applyAlignment="1" applyProtection="1">
      <alignment horizontal="center" vertical="center" wrapText="1"/>
    </xf>
    <xf numFmtId="171" fontId="23" fillId="0" borderId="62" xfId="0" applyNumberFormat="1" applyFont="1" applyFill="1" applyBorder="1" applyAlignment="1">
      <alignment horizontal="center" vertical="center" wrapText="1"/>
    </xf>
    <xf numFmtId="0" fontId="23" fillId="12" borderId="60" xfId="0" applyFont="1" applyFill="1" applyBorder="1" applyAlignment="1" applyProtection="1">
      <alignment horizontal="left" vertical="center" wrapText="1"/>
    </xf>
    <xf numFmtId="0" fontId="23" fillId="12" borderId="60" xfId="0" applyFont="1" applyFill="1" applyBorder="1" applyAlignment="1" applyProtection="1">
      <alignment horizontal="center" vertical="center" wrapText="1"/>
    </xf>
    <xf numFmtId="9" fontId="23" fillId="12" borderId="60" xfId="5" applyFont="1" applyFill="1" applyBorder="1" applyAlignment="1" applyProtection="1">
      <alignment horizontal="center" vertical="center" wrapText="1"/>
    </xf>
    <xf numFmtId="0" fontId="23" fillId="0" borderId="60" xfId="0" applyFont="1" applyFill="1" applyBorder="1" applyAlignment="1" applyProtection="1">
      <alignment horizontal="left" vertical="center" wrapText="1"/>
    </xf>
    <xf numFmtId="171" fontId="23" fillId="12" borderId="60" xfId="0" applyNumberFormat="1" applyFont="1" applyFill="1" applyBorder="1" applyAlignment="1">
      <alignment horizontal="center" vertical="center" wrapText="1"/>
    </xf>
    <xf numFmtId="171" fontId="23" fillId="0" borderId="60" xfId="0" applyNumberFormat="1" applyFont="1" applyFill="1" applyBorder="1" applyAlignment="1" applyProtection="1">
      <alignment horizontal="center" vertical="center" wrapText="1"/>
    </xf>
    <xf numFmtId="166" fontId="23" fillId="12" borderId="60" xfId="0" applyNumberFormat="1" applyFont="1" applyFill="1" applyBorder="1" applyAlignment="1" applyProtection="1">
      <alignment horizontal="center" vertical="center" wrapText="1"/>
    </xf>
    <xf numFmtId="9" fontId="23" fillId="12" borderId="60" xfId="0" applyNumberFormat="1" applyFont="1" applyFill="1" applyBorder="1" applyAlignment="1" applyProtection="1">
      <alignment horizontal="left" vertical="center" wrapText="1"/>
    </xf>
    <xf numFmtId="168" fontId="23" fillId="4" borderId="64" xfId="0" applyNumberFormat="1" applyFont="1" applyFill="1" applyBorder="1" applyAlignment="1" applyProtection="1">
      <alignment horizontal="center" vertical="center" wrapText="1"/>
    </xf>
    <xf numFmtId="0" fontId="23" fillId="0" borderId="65" xfId="0" applyFont="1" applyFill="1" applyBorder="1" applyAlignment="1" applyProtection="1">
      <alignment horizontal="center" vertical="center" wrapText="1"/>
    </xf>
    <xf numFmtId="9" fontId="23" fillId="0" borderId="65" xfId="5" applyFont="1" applyFill="1" applyBorder="1" applyAlignment="1" applyProtection="1">
      <alignment horizontal="center" vertical="center" wrapText="1"/>
    </xf>
    <xf numFmtId="0" fontId="23" fillId="0" borderId="65" xfId="0" applyFont="1" applyFill="1" applyBorder="1" applyAlignment="1" applyProtection="1">
      <alignment horizontal="left" vertical="center" wrapText="1"/>
    </xf>
    <xf numFmtId="171" fontId="23" fillId="0" borderId="65" xfId="0" applyNumberFormat="1" applyFont="1" applyFill="1" applyBorder="1" applyAlignment="1" applyProtection="1">
      <alignment horizontal="center" vertical="center" wrapText="1"/>
    </xf>
    <xf numFmtId="166" fontId="23" fillId="0" borderId="65" xfId="0" applyNumberFormat="1" applyFont="1" applyFill="1" applyBorder="1" applyAlignment="1" applyProtection="1">
      <alignment horizontal="center" vertical="center" wrapText="1"/>
    </xf>
    <xf numFmtId="9" fontId="23" fillId="0" borderId="65" xfId="0" applyNumberFormat="1" applyFont="1" applyFill="1" applyBorder="1" applyAlignment="1" applyProtection="1">
      <alignment horizontal="center" vertical="center" wrapText="1"/>
    </xf>
    <xf numFmtId="171" fontId="23" fillId="0" borderId="65" xfId="0" applyNumberFormat="1" applyFont="1" applyFill="1" applyBorder="1" applyAlignment="1">
      <alignment horizontal="center" vertical="center" wrapText="1"/>
    </xf>
    <xf numFmtId="9" fontId="23" fillId="0" borderId="65" xfId="0" applyNumberFormat="1" applyFont="1" applyFill="1" applyBorder="1" applyAlignment="1" applyProtection="1">
      <alignment horizontal="left" vertical="center" wrapText="1"/>
    </xf>
    <xf numFmtId="0" fontId="23" fillId="12" borderId="65" xfId="0" applyFont="1" applyFill="1" applyBorder="1" applyAlignment="1" applyProtection="1">
      <alignment horizontal="center" vertical="center" wrapText="1"/>
    </xf>
    <xf numFmtId="9" fontId="23" fillId="12" borderId="65" xfId="5" applyFont="1" applyFill="1" applyBorder="1" applyAlignment="1" applyProtection="1">
      <alignment horizontal="center" vertical="center" wrapText="1"/>
    </xf>
    <xf numFmtId="171" fontId="23" fillId="12" borderId="65" xfId="0" applyNumberFormat="1" applyFont="1" applyFill="1" applyBorder="1" applyAlignment="1" applyProtection="1">
      <alignment horizontal="center" vertical="center" wrapText="1"/>
    </xf>
    <xf numFmtId="166" fontId="23" fillId="12" borderId="65" xfId="0" applyNumberFormat="1" applyFont="1" applyFill="1" applyBorder="1" applyAlignment="1" applyProtection="1">
      <alignment horizontal="center" vertical="center" wrapText="1"/>
    </xf>
    <xf numFmtId="9" fontId="23" fillId="12" borderId="65" xfId="0" applyNumberFormat="1" applyFont="1" applyFill="1" applyBorder="1" applyAlignment="1" applyProtection="1">
      <alignment horizontal="left" vertical="center" wrapText="1"/>
    </xf>
    <xf numFmtId="0" fontId="23" fillId="4" borderId="66" xfId="0" applyFont="1" applyFill="1" applyBorder="1" applyAlignment="1">
      <alignment horizontal="left" vertical="center" wrapText="1"/>
    </xf>
    <xf numFmtId="0" fontId="23" fillId="0" borderId="67" xfId="0" applyFont="1" applyFill="1" applyBorder="1" applyAlignment="1" applyProtection="1">
      <alignment horizontal="left" vertical="center" wrapText="1"/>
    </xf>
    <xf numFmtId="0" fontId="23" fillId="0" borderId="68" xfId="0" applyFont="1" applyFill="1" applyBorder="1" applyAlignment="1" applyProtection="1">
      <alignment horizontal="left" vertical="center" wrapText="1"/>
    </xf>
    <xf numFmtId="0" fontId="23" fillId="0" borderId="66" xfId="0" applyFont="1" applyFill="1" applyBorder="1" applyAlignment="1" applyProtection="1">
      <alignment horizontal="left" vertical="center" wrapText="1"/>
    </xf>
    <xf numFmtId="0" fontId="23" fillId="0" borderId="69" xfId="0" applyFont="1" applyFill="1" applyBorder="1" applyAlignment="1" applyProtection="1">
      <alignment horizontal="left" vertical="center" wrapText="1"/>
    </xf>
    <xf numFmtId="0" fontId="23" fillId="0" borderId="69" xfId="0" applyFont="1" applyFill="1" applyBorder="1" applyAlignment="1">
      <alignment horizontal="left" vertical="center" wrapText="1"/>
    </xf>
    <xf numFmtId="0" fontId="23" fillId="12" borderId="69" xfId="0" applyFont="1" applyFill="1" applyBorder="1" applyAlignment="1" applyProtection="1">
      <alignment horizontal="left" vertical="center" wrapText="1"/>
    </xf>
    <xf numFmtId="0" fontId="23" fillId="12" borderId="70" xfId="0" applyFont="1" applyFill="1" applyBorder="1" applyAlignment="1" applyProtection="1">
      <alignment horizontal="left" vertical="center" wrapText="1"/>
    </xf>
    <xf numFmtId="0" fontId="23" fillId="0" borderId="66" xfId="0" applyFont="1" applyFill="1" applyBorder="1" applyAlignment="1" applyProtection="1">
      <alignment horizontal="center" vertical="center" wrapText="1"/>
    </xf>
    <xf numFmtId="0" fontId="23" fillId="0" borderId="67" xfId="0" applyFont="1" applyFill="1" applyBorder="1" applyAlignment="1" applyProtection="1">
      <alignment horizontal="center" vertical="center" wrapText="1"/>
    </xf>
    <xf numFmtId="14" fontId="23" fillId="0" borderId="68" xfId="0" applyNumberFormat="1" applyFont="1" applyFill="1" applyBorder="1" applyAlignment="1" applyProtection="1">
      <alignment horizontal="center" vertical="center" wrapText="1"/>
    </xf>
    <xf numFmtId="0" fontId="23" fillId="0" borderId="69" xfId="0" applyFont="1" applyFill="1" applyBorder="1" applyAlignment="1" applyProtection="1">
      <alignment horizontal="center" vertical="center" wrapText="1"/>
    </xf>
    <xf numFmtId="0" fontId="23" fillId="4" borderId="69" xfId="0" applyFont="1" applyFill="1" applyBorder="1" applyAlignment="1" applyProtection="1">
      <alignment horizontal="left" vertical="center" wrapText="1"/>
    </xf>
    <xf numFmtId="0" fontId="26" fillId="4" borderId="70" xfId="4" applyFont="1" applyFill="1" applyBorder="1" applyAlignment="1" applyProtection="1">
      <alignment horizontal="left" vertical="center" wrapText="1"/>
    </xf>
    <xf numFmtId="9" fontId="23" fillId="4" borderId="63" xfId="0" applyNumberFormat="1" applyFont="1" applyFill="1" applyBorder="1" applyAlignment="1" applyProtection="1">
      <alignment horizontal="center" vertical="center" wrapText="1"/>
    </xf>
    <xf numFmtId="9" fontId="13" fillId="11" borderId="6" xfId="0" applyNumberFormat="1" applyFont="1" applyFill="1" applyBorder="1" applyAlignment="1">
      <alignment horizontal="center" vertical="center" wrapText="1"/>
    </xf>
    <xf numFmtId="168" fontId="2" fillId="0" borderId="0" xfId="0" applyNumberFormat="1" applyFont="1" applyFill="1" applyBorder="1" applyAlignment="1">
      <alignment horizontal="left" vertical="center" wrapText="1"/>
    </xf>
    <xf numFmtId="0" fontId="23" fillId="0" borderId="47" xfId="0" applyFont="1" applyFill="1" applyBorder="1" applyAlignment="1" applyProtection="1">
      <alignment horizontal="left" vertical="center" wrapText="1"/>
    </xf>
    <xf numFmtId="0" fontId="23" fillId="0" borderId="71" xfId="0" applyFont="1" applyFill="1" applyBorder="1" applyAlignment="1" applyProtection="1">
      <alignment horizontal="left" vertical="center" wrapText="1"/>
    </xf>
    <xf numFmtId="0" fontId="23" fillId="0" borderId="72" xfId="0" applyFont="1" applyFill="1" applyBorder="1" applyAlignment="1" applyProtection="1">
      <alignment horizontal="left" vertical="center" wrapText="1"/>
    </xf>
    <xf numFmtId="0" fontId="23" fillId="0" borderId="72" xfId="0" applyFont="1" applyFill="1" applyBorder="1" applyAlignment="1" applyProtection="1">
      <alignment horizontal="center" vertical="center" wrapText="1"/>
    </xf>
    <xf numFmtId="9" fontId="23" fillId="0" borderId="72" xfId="5" applyFont="1" applyFill="1" applyBorder="1" applyAlignment="1" applyProtection="1">
      <alignment horizontal="center" vertical="center" wrapText="1"/>
    </xf>
    <xf numFmtId="171" fontId="23" fillId="0" borderId="72" xfId="0" applyNumberFormat="1" applyFont="1" applyFill="1" applyBorder="1" applyAlignment="1" applyProtection="1">
      <alignment horizontal="center" vertical="center" wrapText="1"/>
    </xf>
    <xf numFmtId="166" fontId="23" fillId="0" borderId="72" xfId="0" applyNumberFormat="1" applyFont="1" applyFill="1" applyBorder="1" applyAlignment="1" applyProtection="1">
      <alignment horizontal="center" vertical="center" wrapText="1"/>
    </xf>
    <xf numFmtId="9" fontId="23" fillId="0" borderId="72" xfId="0" applyNumberFormat="1" applyFont="1" applyFill="1" applyBorder="1" applyAlignment="1" applyProtection="1">
      <alignment horizontal="center" vertical="center" wrapText="1"/>
    </xf>
    <xf numFmtId="0" fontId="23" fillId="0" borderId="71" xfId="0" applyFont="1" applyFill="1" applyBorder="1" applyAlignment="1" applyProtection="1">
      <alignment horizontal="center" vertical="center" wrapText="1"/>
    </xf>
    <xf numFmtId="9" fontId="23" fillId="0" borderId="73" xfId="0" applyNumberFormat="1" applyFont="1" applyFill="1" applyBorder="1" applyAlignment="1" applyProtection="1">
      <alignment horizontal="center" vertical="center" wrapText="1"/>
    </xf>
    <xf numFmtId="0" fontId="23" fillId="0" borderId="62" xfId="0" applyFont="1" applyFill="1" applyBorder="1" applyAlignment="1" applyProtection="1">
      <alignment vertical="center" wrapText="1"/>
    </xf>
    <xf numFmtId="9" fontId="23" fillId="0" borderId="62" xfId="0" applyNumberFormat="1" applyFont="1" applyFill="1" applyBorder="1" applyAlignment="1" applyProtection="1">
      <alignment horizontal="center" vertical="center" wrapText="1"/>
    </xf>
    <xf numFmtId="0" fontId="23" fillId="0" borderId="68" xfId="0" applyFont="1" applyFill="1" applyBorder="1" applyAlignment="1" applyProtection="1">
      <alignment horizontal="center" vertical="center" wrapText="1"/>
    </xf>
    <xf numFmtId="0" fontId="23" fillId="0" borderId="67" xfId="0" applyFont="1" applyFill="1" applyBorder="1" applyAlignment="1">
      <alignment horizontal="left" vertical="center" wrapText="1"/>
    </xf>
    <xf numFmtId="0" fontId="23" fillId="0" borderId="68" xfId="0" applyFont="1" applyFill="1" applyBorder="1" applyAlignment="1">
      <alignment horizontal="left" vertical="center" wrapText="1"/>
    </xf>
    <xf numFmtId="0" fontId="5" fillId="3" borderId="2" xfId="0" applyFont="1" applyFill="1" applyBorder="1" applyAlignment="1">
      <alignment horizontal="left" vertical="center"/>
    </xf>
    <xf numFmtId="0" fontId="5" fillId="3" borderId="5" xfId="0" applyFont="1" applyFill="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2" fillId="0" borderId="2" xfId="0" applyFont="1" applyBorder="1" applyAlignment="1">
      <alignment horizontal="left" vertical="center"/>
    </xf>
    <xf numFmtId="0" fontId="2" fillId="4" borderId="2" xfId="0" applyFont="1" applyFill="1" applyBorder="1" applyAlignment="1">
      <alignment horizontal="left" vertical="center" wrapText="1"/>
    </xf>
    <xf numFmtId="0" fontId="2" fillId="4" borderId="5" xfId="0" applyFont="1" applyFill="1" applyBorder="1" applyAlignment="1">
      <alignment horizontal="left" vertical="center" wrapText="1"/>
    </xf>
    <xf numFmtId="0" fontId="2" fillId="4" borderId="4" xfId="0" applyFont="1" applyFill="1" applyBorder="1" applyAlignment="1">
      <alignment horizontal="left" vertical="center"/>
    </xf>
    <xf numFmtId="0" fontId="2"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4" fillId="0" borderId="27" xfId="0" applyFont="1" applyBorder="1" applyAlignment="1">
      <alignment horizontal="left" vertical="center" wrapText="1"/>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4" fillId="0" borderId="2" xfId="0" applyFont="1" applyBorder="1" applyAlignment="1">
      <alignment horizontal="left"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4" borderId="2" xfId="0" applyFont="1" applyFill="1" applyBorder="1" applyAlignment="1">
      <alignment horizontal="left" vertical="center" wrapText="1"/>
    </xf>
    <xf numFmtId="0" fontId="4" fillId="4" borderId="41" xfId="0" applyFont="1" applyFill="1" applyBorder="1" applyAlignment="1">
      <alignment horizontal="left" vertical="center" wrapText="1"/>
    </xf>
    <xf numFmtId="0" fontId="4" fillId="4" borderId="47"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2" fillId="0" borderId="2" xfId="0" applyFont="1" applyBorder="1" applyAlignment="1">
      <alignment horizontal="left" vertical="center" wrapText="1"/>
    </xf>
    <xf numFmtId="0" fontId="4" fillId="0" borderId="2" xfId="0" applyFont="1" applyBorder="1" applyAlignment="1">
      <alignment horizontal="center" vertical="center" wrapText="1"/>
    </xf>
    <xf numFmtId="0" fontId="16" fillId="0" borderId="2" xfId="0" applyFont="1" applyBorder="1" applyAlignment="1">
      <alignment horizontal="left" vertical="center"/>
    </xf>
    <xf numFmtId="0" fontId="14" fillId="3" borderId="8" xfId="0" applyFont="1" applyFill="1" applyBorder="1" applyAlignment="1">
      <alignment horizontal="center" vertical="center"/>
    </xf>
    <xf numFmtId="0" fontId="14" fillId="3" borderId="0" xfId="0" applyFont="1" applyFill="1" applyBorder="1" applyAlignment="1">
      <alignment horizontal="center" vertical="center"/>
    </xf>
    <xf numFmtId="0" fontId="4" fillId="4" borderId="2" xfId="0" applyFont="1"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2" fillId="0" borderId="5" xfId="0" applyFont="1" applyBorder="1" applyAlignment="1">
      <alignment horizontal="left" vertical="center" wrapText="1"/>
    </xf>
    <xf numFmtId="0" fontId="2" fillId="0" borderId="3" xfId="0" applyFont="1" applyBorder="1" applyAlignment="1">
      <alignment horizontal="left" vertical="center" wrapText="1"/>
    </xf>
    <xf numFmtId="2" fontId="2" fillId="4" borderId="2" xfId="0" applyNumberFormat="1" applyFont="1" applyFill="1" applyBorder="1" applyAlignment="1">
      <alignment horizontal="left"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2" fillId="4" borderId="3" xfId="0" applyFont="1" applyFill="1" applyBorder="1" applyAlignment="1">
      <alignment horizontal="left" vertical="center" wrapText="1"/>
    </xf>
    <xf numFmtId="0" fontId="4" fillId="4" borderId="0" xfId="0" applyFont="1" applyFill="1" applyBorder="1" applyAlignment="1">
      <alignment horizontal="center"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0" borderId="5"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4" fillId="0" borderId="2" xfId="0" applyFont="1" applyFill="1" applyBorder="1" applyAlignment="1">
      <alignment horizontal="left" vertical="center" wrapText="1"/>
    </xf>
    <xf numFmtId="0" fontId="4" fillId="0" borderId="2" xfId="0" applyFont="1" applyFill="1" applyBorder="1" applyAlignment="1">
      <alignment horizontal="left" vertical="center"/>
    </xf>
    <xf numFmtId="0" fontId="2" fillId="4" borderId="52" xfId="0" applyFont="1" applyFill="1" applyBorder="1" applyAlignment="1">
      <alignment horizontal="center" vertical="center" wrapText="1"/>
    </xf>
    <xf numFmtId="0" fontId="2" fillId="4" borderId="58" xfId="0" applyFont="1" applyFill="1" applyBorder="1" applyAlignment="1">
      <alignment horizontal="center" vertical="center" wrapText="1"/>
    </xf>
    <xf numFmtId="0" fontId="2" fillId="4" borderId="53" xfId="0" applyFont="1" applyFill="1" applyBorder="1" applyAlignment="1">
      <alignment horizontal="center" vertical="center" wrapText="1"/>
    </xf>
    <xf numFmtId="0" fontId="2" fillId="4" borderId="56" xfId="2" applyFont="1" applyFill="1" applyBorder="1" applyAlignment="1" applyProtection="1">
      <alignment horizontal="center" vertical="center"/>
    </xf>
    <xf numFmtId="0" fontId="2" fillId="4" borderId="4" xfId="2" applyFont="1" applyFill="1" applyBorder="1" applyAlignment="1" applyProtection="1">
      <alignment horizontal="center" vertical="center"/>
    </xf>
    <xf numFmtId="0" fontId="2" fillId="4" borderId="57" xfId="2" applyFont="1" applyFill="1" applyBorder="1" applyAlignment="1" applyProtection="1">
      <alignment horizontal="center" vertical="center"/>
    </xf>
    <xf numFmtId="0" fontId="2" fillId="4" borderId="54" xfId="2" applyFont="1" applyFill="1" applyBorder="1" applyAlignment="1" applyProtection="1">
      <alignment horizontal="center" vertical="center"/>
    </xf>
    <xf numFmtId="0" fontId="2" fillId="4" borderId="36" xfId="2" applyFont="1" applyFill="1" applyBorder="1" applyAlignment="1" applyProtection="1">
      <alignment horizontal="center" vertical="center"/>
    </xf>
    <xf numFmtId="0" fontId="2" fillId="4" borderId="55" xfId="2" applyFont="1" applyFill="1" applyBorder="1" applyAlignment="1" applyProtection="1">
      <alignment horizontal="center" vertical="center"/>
    </xf>
    <xf numFmtId="0" fontId="17" fillId="4" borderId="4" xfId="0" applyFont="1" applyFill="1" applyBorder="1" applyAlignment="1">
      <alignment horizontal="left" vertical="center"/>
    </xf>
    <xf numFmtId="0" fontId="17" fillId="4" borderId="3" xfId="0" applyFont="1" applyFill="1" applyBorder="1" applyAlignment="1">
      <alignment horizontal="left" vertical="center"/>
    </xf>
    <xf numFmtId="0" fontId="2" fillId="4" borderId="28" xfId="0" applyFont="1" applyFill="1" applyBorder="1" applyAlignment="1">
      <alignment horizontal="left" vertical="center" wrapText="1"/>
    </xf>
    <xf numFmtId="0" fontId="2" fillId="4" borderId="29" xfId="0" applyFont="1" applyFill="1" applyBorder="1" applyAlignment="1">
      <alignment horizontal="left" vertical="center" wrapText="1"/>
    </xf>
    <xf numFmtId="0" fontId="2" fillId="4" borderId="56" xfId="0" applyFont="1" applyFill="1" applyBorder="1" applyAlignment="1">
      <alignment horizontal="left" vertical="center" wrapText="1"/>
    </xf>
    <xf numFmtId="0" fontId="2" fillId="4" borderId="57" xfId="0" applyFont="1" applyFill="1" applyBorder="1" applyAlignment="1">
      <alignment horizontal="left" vertical="center" wrapText="1"/>
    </xf>
    <xf numFmtId="0" fontId="2" fillId="4" borderId="54" xfId="0" applyFont="1" applyFill="1" applyBorder="1" applyAlignment="1">
      <alignment horizontal="left" vertical="center" wrapText="1"/>
    </xf>
    <xf numFmtId="0" fontId="2" fillId="4" borderId="55" xfId="0" applyFont="1" applyFill="1" applyBorder="1" applyAlignment="1">
      <alignment horizontal="left" vertical="center" wrapText="1"/>
    </xf>
    <xf numFmtId="0" fontId="2" fillId="4" borderId="28" xfId="2" applyFont="1" applyFill="1" applyBorder="1" applyAlignment="1" applyProtection="1">
      <alignment horizontal="center" vertical="center"/>
    </xf>
    <xf numFmtId="0" fontId="2" fillId="4" borderId="30" xfId="2" applyFont="1" applyFill="1" applyBorder="1" applyAlignment="1" applyProtection="1">
      <alignment horizontal="center" vertical="center"/>
    </xf>
    <xf numFmtId="0" fontId="2" fillId="4" borderId="29" xfId="2" applyFont="1" applyFill="1" applyBorder="1" applyAlignment="1" applyProtection="1">
      <alignment horizontal="center" vertical="center"/>
    </xf>
    <xf numFmtId="0" fontId="23" fillId="0" borderId="47" xfId="0" applyFont="1" applyFill="1" applyBorder="1" applyAlignment="1" applyProtection="1">
      <alignment horizontal="left" vertical="center" wrapText="1"/>
    </xf>
    <xf numFmtId="0" fontId="23" fillId="0" borderId="60" xfId="0" applyFont="1" applyFill="1" applyBorder="1" applyAlignment="1" applyProtection="1">
      <alignment horizontal="left" vertical="center" wrapText="1"/>
    </xf>
    <xf numFmtId="0" fontId="25" fillId="13" borderId="41" xfId="0" applyFont="1" applyFill="1" applyBorder="1" applyAlignment="1">
      <alignment horizontal="left" vertical="center" wrapText="1"/>
    </xf>
    <xf numFmtId="0" fontId="25" fillId="13" borderId="59" xfId="0" applyFont="1" applyFill="1" applyBorder="1" applyAlignment="1">
      <alignment horizontal="left" vertical="center" wrapText="1"/>
    </xf>
    <xf numFmtId="0" fontId="25" fillId="13" borderId="45" xfId="0" applyFont="1" applyFill="1" applyBorder="1" applyAlignment="1">
      <alignment horizontal="left" vertical="center" wrapText="1"/>
    </xf>
    <xf numFmtId="9" fontId="25" fillId="4" borderId="47" xfId="5" applyFont="1" applyFill="1" applyBorder="1" applyAlignment="1">
      <alignment horizontal="center" vertical="center" wrapText="1"/>
    </xf>
    <xf numFmtId="9" fontId="25" fillId="4" borderId="49" xfId="5" applyFont="1" applyFill="1" applyBorder="1" applyAlignment="1">
      <alignment horizontal="center" vertical="center" wrapText="1"/>
    </xf>
    <xf numFmtId="9" fontId="25" fillId="4" borderId="60" xfId="5" applyFont="1" applyFill="1" applyBorder="1" applyAlignment="1">
      <alignment horizontal="center"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9" fontId="23" fillId="10" borderId="42" xfId="0" applyNumberFormat="1" applyFont="1" applyFill="1" applyBorder="1" applyAlignment="1" applyProtection="1">
      <alignment horizontal="center" vertical="center" wrapText="1"/>
    </xf>
    <xf numFmtId="9" fontId="23" fillId="10" borderId="63" xfId="0" applyNumberFormat="1" applyFont="1" applyFill="1" applyBorder="1" applyAlignment="1" applyProtection="1">
      <alignment horizontal="center" vertical="center" wrapText="1"/>
    </xf>
    <xf numFmtId="168" fontId="23" fillId="10" borderId="63" xfId="0" applyNumberFormat="1" applyFont="1" applyFill="1" applyBorder="1" applyAlignment="1" applyProtection="1">
      <alignment horizontal="center" vertical="center" wrapText="1"/>
    </xf>
  </cellXfs>
  <cellStyles count="7">
    <cellStyle name="Hipervínculo" xfId="4" builtinId="8"/>
    <cellStyle name="Millares [0]" xfId="6" builtinId="6"/>
    <cellStyle name="Neutral" xfId="1" builtinId="28" customBuiltin="1"/>
    <cellStyle name="Normal" xfId="0" builtinId="0"/>
    <cellStyle name="Normal 2" xfId="2"/>
    <cellStyle name="Porcentaje" xfId="5" builtinId="5"/>
    <cellStyle name="Total" xfId="3" builtinId="25" customBuiltin="1"/>
  </cellStyles>
  <dxfs count="31">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99FF33"/>
      <color rgb="FF0000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280149</xdr:colOff>
      <xdr:row>1</xdr:row>
      <xdr:rowOff>22411</xdr:rowOff>
    </xdr:from>
    <xdr:to>
      <xdr:col>2</xdr:col>
      <xdr:colOff>1367119</xdr:colOff>
      <xdr:row>4</xdr:row>
      <xdr:rowOff>206484</xdr:rowOff>
    </xdr:to>
    <xdr:pic>
      <xdr:nvPicPr>
        <xdr:cNvPr id="4" name="Picture 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6267" y="504264"/>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917637</xdr:colOff>
      <xdr:row>4</xdr:row>
      <xdr:rowOff>235743</xdr:rowOff>
    </xdr:to>
    <xdr:pic>
      <xdr:nvPicPr>
        <xdr:cNvPr id="5" name="Picture 2">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15</xdr:col>
      <xdr:colOff>462642</xdr:colOff>
      <xdr:row>6</xdr:row>
      <xdr:rowOff>108858</xdr:rowOff>
    </xdr:from>
    <xdr:to>
      <xdr:col>15</xdr:col>
      <xdr:colOff>1638300</xdr:colOff>
      <xdr:row>9</xdr:row>
      <xdr:rowOff>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21925642" y="1467758"/>
          <a:ext cx="1175658" cy="119924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3</xdr:col>
      <xdr:colOff>1020762</xdr:colOff>
      <xdr:row>1</xdr:row>
      <xdr:rowOff>26458</xdr:rowOff>
    </xdr:from>
    <xdr:to>
      <xdr:col>3</xdr:col>
      <xdr:colOff>1938337</xdr:colOff>
      <xdr:row>4</xdr:row>
      <xdr:rowOff>196019</xdr:rowOff>
    </xdr:to>
    <xdr:pic>
      <xdr:nvPicPr>
        <xdr:cNvPr id="5" name="Picture 2">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973387" y="197908"/>
          <a:ext cx="917575" cy="91251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18</xdr:row>
      <xdr:rowOff>2</xdr:rowOff>
    </xdr:from>
    <xdr:to>
      <xdr:col>6</xdr:col>
      <xdr:colOff>402789</xdr:colOff>
      <xdr:row>25</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21</xdr:row>
      <xdr:rowOff>0</xdr:rowOff>
    </xdr:from>
    <xdr:to>
      <xdr:col>5</xdr:col>
      <xdr:colOff>718777</xdr:colOff>
      <xdr:row>28</xdr:row>
      <xdr:rowOff>60833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18</xdr:row>
      <xdr:rowOff>116417</xdr:rowOff>
    </xdr:from>
    <xdr:to>
      <xdr:col>3</xdr:col>
      <xdr:colOff>1524623</xdr:colOff>
      <xdr:row>26</xdr:row>
      <xdr:rowOff>107703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niRa/NINROD/Planeaci&#243;n%20Estrat&#233;gica%202016/Difusi&#243;n%20procedimiento%20para%20resoluci&#243;n%20de%20objeciones%20en%20garant&#237;as%20mobiliari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hyperlink" Target="mailto:anama@supersociedades.gov.co" TargetMode="External"/><Relationship Id="rId13" Type="http://schemas.openxmlformats.org/officeDocument/2006/relationships/drawing" Target="../drawings/drawing7.xml"/><Relationship Id="rId3" Type="http://schemas.openxmlformats.org/officeDocument/2006/relationships/hyperlink" Target="mailto:Nmusa@supersociedades.gov.co" TargetMode="External"/><Relationship Id="rId7" Type="http://schemas.openxmlformats.org/officeDocument/2006/relationships/hyperlink" Target="mailto:nubiasm@SUPERSOCIEDADES.GOV.CO" TargetMode="External"/><Relationship Id="rId12" Type="http://schemas.openxmlformats.org/officeDocument/2006/relationships/printerSettings" Target="../printerSettings/printerSettings7.bin"/><Relationship Id="rId2" Type="http://schemas.openxmlformats.org/officeDocument/2006/relationships/hyperlink" Target="mailto:JavierG@SUPERSOCIEDADES.GOV.CO" TargetMode="External"/><Relationship Id="rId1" Type="http://schemas.openxmlformats.org/officeDocument/2006/relationships/hyperlink" Target="mailto:acervantes@SUPERSOCIEDADES.GOV.CO" TargetMode="External"/><Relationship Id="rId6" Type="http://schemas.openxmlformats.org/officeDocument/2006/relationships/hyperlink" Target="mailto:CBustos@supersociedades.gov.co" TargetMode="External"/><Relationship Id="rId11" Type="http://schemas.openxmlformats.org/officeDocument/2006/relationships/hyperlink" Target="mailto:MariaA@SUPERSOCIEDADES.GOV.CO" TargetMode="External"/><Relationship Id="rId5" Type="http://schemas.openxmlformats.org/officeDocument/2006/relationships/hyperlink" Target="mailto:Marisolcc@SUPERSOCIEDADES.GOV.CO" TargetMode="External"/><Relationship Id="rId15" Type="http://schemas.openxmlformats.org/officeDocument/2006/relationships/comments" Target="../comments6.xml"/><Relationship Id="rId10" Type="http://schemas.openxmlformats.org/officeDocument/2006/relationships/hyperlink" Target="mailto:ECabrera@SUPERSOCIEDADES.GOV.CO" TargetMode="External"/><Relationship Id="rId4" Type="http://schemas.openxmlformats.org/officeDocument/2006/relationships/hyperlink" Target="mailto:AndersonL@supersociedades.gov.co" TargetMode="External"/><Relationship Id="rId9" Type="http://schemas.openxmlformats.org/officeDocument/2006/relationships/hyperlink" Target="mailto:BEscobar@SUPERSOCIEDADES.GOV.CO" TargetMode="External"/><Relationship Id="rId1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zoomScaleNormal="100" workbookViewId="0"/>
  </sheetViews>
  <sheetFormatPr baseColWidth="10" defaultColWidth="11.42578125"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44"/>
      <c r="B2" s="268"/>
      <c r="C2" s="269"/>
      <c r="D2" s="270" t="s">
        <v>113</v>
      </c>
      <c r="E2" s="271"/>
      <c r="F2" s="271"/>
      <c r="G2" s="271"/>
      <c r="H2" s="271"/>
      <c r="I2" s="271"/>
      <c r="J2" s="272"/>
      <c r="K2" s="258" t="s">
        <v>135</v>
      </c>
      <c r="L2" s="259"/>
      <c r="S2" s="16"/>
    </row>
    <row r="3" spans="1:19" s="13" customFormat="1" ht="23.25" customHeight="1" x14ac:dyDescent="0.2">
      <c r="A3" s="44"/>
      <c r="B3" s="264"/>
      <c r="C3" s="265"/>
      <c r="D3" s="273" t="s">
        <v>114</v>
      </c>
      <c r="E3" s="274"/>
      <c r="F3" s="274"/>
      <c r="G3" s="274"/>
      <c r="H3" s="274"/>
      <c r="I3" s="274"/>
      <c r="J3" s="275"/>
      <c r="K3" s="260" t="s">
        <v>118</v>
      </c>
      <c r="L3" s="261"/>
      <c r="S3" s="16"/>
    </row>
    <row r="4" spans="1:19" s="13" customFormat="1" ht="24" customHeight="1" x14ac:dyDescent="0.2">
      <c r="A4" s="44"/>
      <c r="B4" s="264"/>
      <c r="C4" s="265"/>
      <c r="D4" s="273" t="s">
        <v>115</v>
      </c>
      <c r="E4" s="274"/>
      <c r="F4" s="274"/>
      <c r="G4" s="274"/>
      <c r="H4" s="274"/>
      <c r="I4" s="274"/>
      <c r="J4" s="275"/>
      <c r="K4" s="260" t="s">
        <v>136</v>
      </c>
      <c r="L4" s="261"/>
      <c r="S4" s="16"/>
    </row>
    <row r="5" spans="1:19" s="13" customFormat="1" ht="22.5" customHeight="1" thickBot="1" x14ac:dyDescent="0.25">
      <c r="A5" s="44"/>
      <c r="B5" s="266"/>
      <c r="C5" s="267"/>
      <c r="D5" s="276" t="s">
        <v>116</v>
      </c>
      <c r="E5" s="277"/>
      <c r="F5" s="277"/>
      <c r="G5" s="277"/>
      <c r="H5" s="277"/>
      <c r="I5" s="277"/>
      <c r="J5" s="278"/>
      <c r="K5" s="262" t="s">
        <v>137</v>
      </c>
      <c r="L5" s="263"/>
      <c r="S5" s="16"/>
    </row>
    <row r="6" spans="1:19" ht="5.25" customHeight="1" x14ac:dyDescent="0.2">
      <c r="C6" s="14"/>
      <c r="D6" s="14"/>
      <c r="E6" s="14"/>
      <c r="F6" s="14"/>
      <c r="G6" s="14"/>
      <c r="H6" s="14"/>
      <c r="I6" s="14"/>
    </row>
    <row r="7" spans="1:19" ht="29.25" customHeight="1" x14ac:dyDescent="0.2">
      <c r="C7" s="256" t="s">
        <v>0</v>
      </c>
      <c r="D7" s="257"/>
      <c r="E7" s="279" t="s">
        <v>160</v>
      </c>
      <c r="F7" s="280"/>
      <c r="G7" s="280"/>
      <c r="H7" s="280"/>
      <c r="I7" s="280"/>
      <c r="J7" s="280"/>
      <c r="K7" s="280"/>
      <c r="L7" s="280"/>
      <c r="M7" s="280"/>
      <c r="N7" s="280"/>
      <c r="O7" s="280"/>
      <c r="P7" s="280"/>
      <c r="Q7" s="280"/>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45"/>
      <c r="C10" s="46"/>
      <c r="D10" s="46"/>
      <c r="E10" s="46"/>
      <c r="F10" s="46"/>
      <c r="G10" s="46"/>
      <c r="H10" s="46"/>
      <c r="I10" s="46"/>
      <c r="J10" s="46"/>
      <c r="K10" s="46"/>
      <c r="L10" s="47"/>
    </row>
    <row r="11" spans="1:19" ht="39.950000000000003" customHeight="1" thickBot="1" x14ac:dyDescent="0.25">
      <c r="B11" s="48"/>
      <c r="C11" s="19" t="s">
        <v>34</v>
      </c>
      <c r="D11" s="49"/>
      <c r="E11" s="19" t="s">
        <v>35</v>
      </c>
      <c r="F11" s="49"/>
      <c r="G11" s="19" t="s">
        <v>48</v>
      </c>
      <c r="H11" s="49"/>
      <c r="I11" s="19" t="s">
        <v>68</v>
      </c>
      <c r="J11" s="49"/>
      <c r="K11" s="19" t="s">
        <v>49</v>
      </c>
      <c r="L11" s="50"/>
    </row>
    <row r="12" spans="1:19" ht="15" customHeight="1" thickBot="1" x14ac:dyDescent="0.25">
      <c r="B12" s="48"/>
      <c r="C12" s="49"/>
      <c r="D12" s="49"/>
      <c r="E12" s="49"/>
      <c r="F12" s="49"/>
      <c r="G12" s="49"/>
      <c r="H12" s="49"/>
      <c r="I12" s="49"/>
      <c r="J12" s="49"/>
      <c r="K12" s="49"/>
      <c r="L12" s="50"/>
    </row>
    <row r="13" spans="1:19" ht="39.950000000000003" customHeight="1" thickBot="1" x14ac:dyDescent="0.25">
      <c r="B13" s="48"/>
      <c r="C13" s="19" t="s">
        <v>36</v>
      </c>
      <c r="D13" s="49"/>
      <c r="E13" s="19" t="s">
        <v>37</v>
      </c>
      <c r="F13" s="49"/>
      <c r="G13" s="19" t="s">
        <v>38</v>
      </c>
      <c r="H13" s="49"/>
      <c r="I13" s="19" t="s">
        <v>50</v>
      </c>
      <c r="J13" s="49"/>
      <c r="K13" s="19" t="s">
        <v>39</v>
      </c>
      <c r="L13" s="50"/>
    </row>
    <row r="14" spans="1:19" ht="15" customHeight="1" thickBot="1" x14ac:dyDescent="0.25">
      <c r="B14" s="48"/>
      <c r="C14" s="49"/>
      <c r="D14" s="49"/>
      <c r="E14" s="49"/>
      <c r="F14" s="49"/>
      <c r="G14" s="49"/>
      <c r="H14" s="49"/>
      <c r="I14" s="49"/>
      <c r="J14" s="49"/>
      <c r="K14" s="49"/>
      <c r="L14" s="50"/>
    </row>
    <row r="15" spans="1:19" ht="37.5" customHeight="1" thickBot="1" x14ac:dyDescent="0.25">
      <c r="B15" s="48"/>
      <c r="C15" s="49"/>
      <c r="D15" s="49"/>
      <c r="E15" s="49"/>
      <c r="F15" s="49"/>
      <c r="G15" s="19" t="s">
        <v>40</v>
      </c>
      <c r="H15" s="49"/>
      <c r="I15" s="49"/>
      <c r="J15" s="49"/>
      <c r="K15" s="49"/>
      <c r="L15" s="50"/>
    </row>
    <row r="16" spans="1:19" ht="12.75" thickBot="1" x14ac:dyDescent="0.25">
      <c r="B16" s="51"/>
      <c r="C16" s="52"/>
      <c r="D16" s="52"/>
      <c r="E16" s="52"/>
      <c r="F16" s="52"/>
      <c r="G16" s="52"/>
      <c r="H16" s="52"/>
      <c r="I16" s="52"/>
      <c r="J16" s="52"/>
      <c r="K16" s="52"/>
      <c r="L16" s="53"/>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K2:L2"/>
    <mergeCell ref="K3:L3"/>
    <mergeCell ref="K4:L4"/>
    <mergeCell ref="K5:L5"/>
    <mergeCell ref="B3:C3"/>
    <mergeCell ref="B4:C4"/>
    <mergeCell ref="B5:C5"/>
    <mergeCell ref="B2:C2"/>
    <mergeCell ref="D2:J2"/>
    <mergeCell ref="D3:J3"/>
    <mergeCell ref="D4:J4"/>
    <mergeCell ref="D5:J5"/>
    <mergeCell ref="E7:Q7"/>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rintOptions horizontalCentered="1"/>
  <pageMargins left="0.39370078740157483" right="0.39370078740157483" top="0.74803149606299213" bottom="0.74803149606299213" header="0.31496062992125984" footer="0.31496062992125984"/>
  <pageSetup paperSize="5" scale="88"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A4" zoomScaleNormal="100" workbookViewId="0">
      <selection activeCell="D16" sqref="D16:P16"/>
    </sheetView>
  </sheetViews>
  <sheetFormatPr baseColWidth="10" defaultColWidth="11.42578125"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349"/>
      <c r="C2" s="350"/>
      <c r="D2" s="365" t="s">
        <v>113</v>
      </c>
      <c r="E2" s="366"/>
      <c r="F2" s="366"/>
      <c r="G2" s="366"/>
      <c r="H2" s="366"/>
      <c r="I2" s="366"/>
      <c r="J2" s="367"/>
      <c r="K2" s="79"/>
      <c r="L2" s="77"/>
      <c r="M2" s="360" t="str">
        <f>Proyecto!K2</f>
        <v>Código: GC-F-015</v>
      </c>
      <c r="N2" s="360"/>
      <c r="O2" s="360"/>
      <c r="P2" s="361"/>
      <c r="R2" s="11"/>
      <c r="S2" s="11"/>
      <c r="T2" s="11"/>
      <c r="U2" s="15"/>
      <c r="AE2" s="16"/>
    </row>
    <row r="3" spans="2:31" s="12" customFormat="1" ht="23.25" customHeight="1" x14ac:dyDescent="0.2">
      <c r="B3" s="351"/>
      <c r="C3" s="339"/>
      <c r="D3" s="368" t="s">
        <v>114</v>
      </c>
      <c r="E3" s="369"/>
      <c r="F3" s="369"/>
      <c r="G3" s="369"/>
      <c r="H3" s="369"/>
      <c r="I3" s="369"/>
      <c r="J3" s="370"/>
      <c r="K3" s="29"/>
      <c r="L3" s="54"/>
      <c r="M3" s="313" t="str">
        <f>Proyecto!K3</f>
        <v>Fecha: 17 de septiembre de 2014</v>
      </c>
      <c r="N3" s="313"/>
      <c r="O3" s="313"/>
      <c r="P3" s="362"/>
      <c r="R3" s="11"/>
      <c r="S3" s="11"/>
      <c r="T3" s="11"/>
      <c r="U3" s="15"/>
      <c r="AE3" s="16"/>
    </row>
    <row r="4" spans="2:31" s="12" customFormat="1" ht="24" customHeight="1" x14ac:dyDescent="0.2">
      <c r="B4" s="351"/>
      <c r="C4" s="339"/>
      <c r="D4" s="368" t="s">
        <v>115</v>
      </c>
      <c r="E4" s="369"/>
      <c r="F4" s="369"/>
      <c r="G4" s="369"/>
      <c r="H4" s="369"/>
      <c r="I4" s="369"/>
      <c r="J4" s="370"/>
      <c r="K4" s="29"/>
      <c r="L4" s="54"/>
      <c r="M4" s="313" t="str">
        <f>Proyecto!K4</f>
        <v>Versión 001</v>
      </c>
      <c r="N4" s="313"/>
      <c r="O4" s="313"/>
      <c r="P4" s="362"/>
      <c r="R4" s="11"/>
      <c r="U4" s="15"/>
      <c r="AE4" s="16"/>
    </row>
    <row r="5" spans="2:31" s="12" customFormat="1" ht="22.5" customHeight="1" thickBot="1" x14ac:dyDescent="0.25">
      <c r="B5" s="352"/>
      <c r="C5" s="353"/>
      <c r="D5" s="371" t="s">
        <v>116</v>
      </c>
      <c r="E5" s="372"/>
      <c r="F5" s="372"/>
      <c r="G5" s="372"/>
      <c r="H5" s="372"/>
      <c r="I5" s="372"/>
      <c r="J5" s="373"/>
      <c r="K5" s="80"/>
      <c r="L5" s="78"/>
      <c r="M5" s="363" t="s">
        <v>146</v>
      </c>
      <c r="N5" s="363"/>
      <c r="O5" s="363"/>
      <c r="P5" s="364"/>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256" t="s">
        <v>0</v>
      </c>
      <c r="C7" s="256"/>
      <c r="D7" s="308" t="str">
        <f>Proyecto!$E$7</f>
        <v>Tesauros Fase II (Delegatura Procedimientos Mercantiles y Oficina jurídica)</v>
      </c>
      <c r="E7" s="308"/>
      <c r="F7" s="308"/>
      <c r="G7" s="308"/>
      <c r="H7" s="308"/>
      <c r="I7" s="308"/>
      <c r="J7" s="308"/>
      <c r="K7" s="308"/>
      <c r="L7" s="308"/>
      <c r="M7" s="308"/>
      <c r="N7" s="308"/>
      <c r="O7" s="308"/>
      <c r="P7" s="308"/>
      <c r="AE7" s="1"/>
    </row>
    <row r="8" spans="2:31" ht="6.75" customHeight="1" x14ac:dyDescent="0.2">
      <c r="B8" s="8"/>
      <c r="C8" s="8"/>
      <c r="D8" s="9"/>
      <c r="E8" s="9"/>
      <c r="F8" s="9"/>
      <c r="G8" s="9"/>
      <c r="H8" s="9"/>
      <c r="I8" s="9"/>
      <c r="J8" s="9"/>
      <c r="K8" s="9"/>
      <c r="L8" s="9"/>
      <c r="M8" s="9"/>
      <c r="N8" s="9"/>
      <c r="O8" s="9"/>
      <c r="P8" s="9"/>
      <c r="AE8" s="1"/>
    </row>
    <row r="10" spans="2:31" ht="63" customHeight="1" x14ac:dyDescent="0.2">
      <c r="B10" s="256" t="s">
        <v>28</v>
      </c>
      <c r="C10" s="256"/>
      <c r="D10" s="374" t="s">
        <v>198</v>
      </c>
      <c r="E10" s="375"/>
      <c r="F10" s="375"/>
      <c r="G10" s="375"/>
      <c r="H10" s="375"/>
      <c r="I10" s="375"/>
      <c r="J10" s="375"/>
      <c r="K10" s="375"/>
      <c r="L10" s="375"/>
      <c r="M10" s="375"/>
      <c r="N10" s="375"/>
      <c r="O10" s="375"/>
      <c r="P10" s="375"/>
      <c r="AE10" s="1"/>
    </row>
    <row r="12" spans="2:31" ht="32.25" customHeight="1" x14ac:dyDescent="0.2">
      <c r="B12" s="256" t="s">
        <v>29</v>
      </c>
      <c r="C12" s="256"/>
      <c r="D12" s="374" t="s">
        <v>211</v>
      </c>
      <c r="E12" s="374"/>
      <c r="F12" s="374"/>
      <c r="G12" s="374"/>
      <c r="H12" s="374"/>
      <c r="I12" s="374"/>
      <c r="J12" s="374"/>
      <c r="K12" s="374"/>
      <c r="L12" s="374"/>
      <c r="M12" s="374"/>
      <c r="N12" s="374"/>
      <c r="O12" s="374"/>
      <c r="P12" s="374"/>
    </row>
    <row r="13" spans="2:31" ht="6.75" customHeight="1" x14ac:dyDescent="0.2">
      <c r="B13" s="8"/>
      <c r="C13" s="8"/>
      <c r="D13" s="9"/>
      <c r="E13" s="9"/>
      <c r="F13" s="9"/>
      <c r="G13" s="9"/>
      <c r="H13" s="9"/>
      <c r="I13" s="9"/>
      <c r="J13" s="9"/>
      <c r="K13" s="9"/>
      <c r="L13" s="9"/>
      <c r="M13" s="9"/>
      <c r="N13" s="9"/>
      <c r="O13" s="9"/>
      <c r="P13" s="9"/>
      <c r="AE13" s="1"/>
    </row>
    <row r="14" spans="2:31" ht="36" customHeight="1" x14ac:dyDescent="0.2">
      <c r="B14" s="256" t="s">
        <v>30</v>
      </c>
      <c r="C14" s="256"/>
      <c r="D14" s="285" t="s">
        <v>212</v>
      </c>
      <c r="E14" s="285"/>
      <c r="F14" s="285"/>
      <c r="G14" s="285"/>
      <c r="H14" s="285"/>
      <c r="I14" s="285"/>
      <c r="J14" s="285"/>
      <c r="K14" s="285"/>
      <c r="L14" s="285"/>
      <c r="M14" s="285"/>
      <c r="N14" s="285"/>
      <c r="O14" s="285"/>
      <c r="P14" s="285"/>
    </row>
    <row r="15" spans="2:31" ht="6.75" customHeight="1" x14ac:dyDescent="0.2">
      <c r="B15" s="8"/>
      <c r="C15" s="8"/>
      <c r="D15" s="9"/>
      <c r="E15" s="9"/>
      <c r="F15" s="9"/>
      <c r="G15" s="9"/>
      <c r="H15" s="9"/>
      <c r="I15" s="9"/>
      <c r="J15" s="9"/>
      <c r="K15" s="9"/>
      <c r="L15" s="9"/>
      <c r="M15" s="9"/>
      <c r="N15" s="9"/>
      <c r="O15" s="9"/>
      <c r="P15" s="9"/>
      <c r="AE15" s="1"/>
    </row>
    <row r="16" spans="2:31" ht="45.75" customHeight="1" x14ac:dyDescent="0.2">
      <c r="B16" s="256" t="s">
        <v>31</v>
      </c>
      <c r="C16" s="256"/>
      <c r="D16" s="285" t="s">
        <v>213</v>
      </c>
      <c r="E16" s="285"/>
      <c r="F16" s="285"/>
      <c r="G16" s="285"/>
      <c r="H16" s="285"/>
      <c r="I16" s="285"/>
      <c r="J16" s="285"/>
      <c r="K16" s="285"/>
      <c r="L16" s="285"/>
      <c r="M16" s="285"/>
      <c r="N16" s="285"/>
      <c r="O16" s="285"/>
      <c r="P16" s="285"/>
    </row>
    <row r="17" spans="2:31" ht="6.75" customHeight="1" x14ac:dyDescent="0.2">
      <c r="B17" s="8"/>
      <c r="C17" s="8"/>
      <c r="D17" s="9"/>
      <c r="E17" s="9"/>
      <c r="F17" s="9"/>
      <c r="G17" s="9"/>
      <c r="H17" s="9"/>
      <c r="I17" s="9"/>
      <c r="J17" s="9"/>
      <c r="K17" s="9"/>
      <c r="L17" s="9"/>
      <c r="M17" s="9"/>
      <c r="N17" s="9"/>
      <c r="O17" s="9"/>
      <c r="P17" s="9"/>
      <c r="AE17" s="1"/>
    </row>
    <row r="18" spans="2:31" ht="72" customHeight="1" x14ac:dyDescent="0.2">
      <c r="B18" s="256" t="s">
        <v>32</v>
      </c>
      <c r="C18" s="256"/>
      <c r="D18" s="374"/>
      <c r="E18" s="374"/>
      <c r="F18" s="374"/>
      <c r="G18" s="374"/>
      <c r="H18" s="374"/>
      <c r="I18" s="374"/>
      <c r="J18" s="374"/>
      <c r="K18" s="374"/>
      <c r="L18" s="374"/>
      <c r="M18" s="374"/>
      <c r="N18" s="374"/>
      <c r="O18" s="374"/>
      <c r="P18" s="374"/>
    </row>
    <row r="19" spans="2:31" ht="13.5" customHeight="1" x14ac:dyDescent="0.2">
      <c r="B19" s="8"/>
      <c r="C19" s="8"/>
      <c r="D19" s="9"/>
      <c r="E19" s="9"/>
      <c r="F19" s="9"/>
      <c r="G19" s="9"/>
      <c r="H19" s="9"/>
      <c r="I19" s="9"/>
      <c r="J19" s="9"/>
      <c r="K19" s="9"/>
      <c r="L19" s="9"/>
      <c r="M19" s="9"/>
      <c r="N19" s="9"/>
      <c r="O19" s="9"/>
      <c r="P19" s="9"/>
      <c r="AE19" s="1"/>
    </row>
    <row r="20" spans="2:31" ht="76.5" customHeight="1" x14ac:dyDescent="0.2">
      <c r="B20" s="256" t="s">
        <v>33</v>
      </c>
      <c r="C20" s="256"/>
      <c r="D20" s="374" t="s">
        <v>199</v>
      </c>
      <c r="E20" s="374"/>
      <c r="F20" s="374"/>
      <c r="G20" s="374"/>
      <c r="H20" s="374"/>
      <c r="I20" s="374"/>
      <c r="J20" s="374"/>
      <c r="K20" s="374"/>
      <c r="L20" s="374"/>
      <c r="M20" s="374"/>
      <c r="N20" s="374"/>
      <c r="O20" s="374"/>
      <c r="P20" s="374"/>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rintOptions horizontalCentered="1"/>
  <pageMargins left="0.39370078740157483" right="0.39370078740157483" top="0.74803149606299213" bottom="0.74803149606299213" header="0.31496062992125984" footer="0.31496062992125984"/>
  <pageSetup scale="69" fitToHeight="0" orientation="landscape" r:id="rId1"/>
  <headerFooter>
    <oddHeader>&amp;A</oddHead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Z40"/>
  <sheetViews>
    <sheetView showGridLines="0" tabSelected="1" topLeftCell="F22" zoomScaleNormal="100" workbookViewId="0">
      <selection activeCell="L25" sqref="L25"/>
    </sheetView>
  </sheetViews>
  <sheetFormatPr baseColWidth="10" defaultColWidth="11.42578125" defaultRowHeight="12.75" x14ac:dyDescent="0.2"/>
  <cols>
    <col min="1" max="1" width="3.42578125" style="95" customWidth="1"/>
    <col min="2" max="2" width="20.28515625" style="95" customWidth="1"/>
    <col min="3" max="3" width="12" style="95" customWidth="1"/>
    <col min="4" max="4" width="46.140625" style="93" customWidth="1"/>
    <col min="5" max="5" width="36.28515625" style="94" customWidth="1"/>
    <col min="6" max="6" width="10.42578125" style="93" customWidth="1"/>
    <col min="7" max="7" width="12.7109375" style="93" customWidth="1"/>
    <col min="8" max="8" width="43.42578125" style="93" customWidth="1"/>
    <col min="9" max="9" width="17.7109375" style="93" customWidth="1"/>
    <col min="10" max="10" width="19" style="93" bestFit="1" customWidth="1"/>
    <col min="11" max="11" width="12.7109375" style="93" customWidth="1"/>
    <col min="12" max="12" width="43.42578125" style="110" customWidth="1"/>
    <col min="13" max="13" width="22.7109375" style="93" customWidth="1"/>
    <col min="14" max="14" width="21.5703125" style="93" customWidth="1"/>
    <col min="15" max="15" width="27.42578125" style="156" customWidth="1"/>
    <col min="16" max="16" width="19.7109375" style="63" bestFit="1" customWidth="1"/>
    <col min="17" max="17" width="8.7109375" style="93" bestFit="1" customWidth="1"/>
    <col min="18" max="18" width="11.5703125" style="93" customWidth="1"/>
    <col min="19" max="19" width="11" style="95" customWidth="1"/>
    <col min="20" max="20" width="9.140625" style="95" customWidth="1"/>
    <col min="21" max="21" width="5.7109375" style="134" customWidth="1"/>
    <col min="22" max="26" width="9.140625" style="134" customWidth="1"/>
    <col min="27" max="237" width="9.140625" style="95" customWidth="1"/>
    <col min="238" max="16384" width="11.42578125" style="95"/>
  </cols>
  <sheetData>
    <row r="1" spans="2:26" ht="13.5" thickBot="1" x14ac:dyDescent="0.25"/>
    <row r="2" spans="2:26" ht="20.100000000000001" customHeight="1" x14ac:dyDescent="0.2">
      <c r="D2" s="376"/>
      <c r="E2" s="393" t="s">
        <v>113</v>
      </c>
      <c r="F2" s="394"/>
      <c r="G2" s="394"/>
      <c r="H2" s="394"/>
      <c r="I2" s="394"/>
      <c r="J2" s="394"/>
      <c r="K2" s="394"/>
      <c r="L2" s="395"/>
      <c r="M2" s="387" t="str">
        <f>Proyecto!K2</f>
        <v>Código: GC-F-015</v>
      </c>
      <c r="N2" s="388"/>
      <c r="O2" s="157"/>
      <c r="P2" s="96"/>
      <c r="Q2" s="96"/>
      <c r="R2" s="95"/>
    </row>
    <row r="3" spans="2:26" ht="20.100000000000001" customHeight="1" x14ac:dyDescent="0.2">
      <c r="D3" s="377"/>
      <c r="E3" s="379" t="s">
        <v>114</v>
      </c>
      <c r="F3" s="380"/>
      <c r="G3" s="380"/>
      <c r="H3" s="380"/>
      <c r="I3" s="380"/>
      <c r="J3" s="380"/>
      <c r="K3" s="380"/>
      <c r="L3" s="381"/>
      <c r="M3" s="389" t="str">
        <f>Proyecto!K3</f>
        <v>Fecha: 17 de septiembre de 2014</v>
      </c>
      <c r="N3" s="390"/>
      <c r="O3" s="157"/>
      <c r="P3" s="96"/>
      <c r="Q3" s="96"/>
      <c r="R3" s="95"/>
    </row>
    <row r="4" spans="2:26" ht="20.100000000000001" customHeight="1" x14ac:dyDescent="0.2">
      <c r="D4" s="377"/>
      <c r="E4" s="379" t="s">
        <v>115</v>
      </c>
      <c r="F4" s="380"/>
      <c r="G4" s="380"/>
      <c r="H4" s="380"/>
      <c r="I4" s="380"/>
      <c r="J4" s="380"/>
      <c r="K4" s="380"/>
      <c r="L4" s="381"/>
      <c r="M4" s="389" t="str">
        <f>Proyecto!K4</f>
        <v>Versión 001</v>
      </c>
      <c r="N4" s="390"/>
      <c r="O4" s="157"/>
      <c r="P4" s="96"/>
      <c r="Q4" s="96"/>
      <c r="R4" s="95"/>
    </row>
    <row r="5" spans="2:26" ht="20.100000000000001" customHeight="1" thickBot="1" x14ac:dyDescent="0.25">
      <c r="D5" s="378"/>
      <c r="E5" s="382" t="s">
        <v>116</v>
      </c>
      <c r="F5" s="383"/>
      <c r="G5" s="383"/>
      <c r="H5" s="383"/>
      <c r="I5" s="383"/>
      <c r="J5" s="383"/>
      <c r="K5" s="383"/>
      <c r="L5" s="384"/>
      <c r="M5" s="391" t="s">
        <v>147</v>
      </c>
      <c r="N5" s="392"/>
      <c r="O5" s="157"/>
      <c r="P5" s="96"/>
      <c r="Q5" s="96"/>
      <c r="R5" s="95"/>
    </row>
    <row r="6" spans="2:26" x14ac:dyDescent="0.2">
      <c r="D6" s="137"/>
      <c r="E6" s="138"/>
      <c r="F6" s="137"/>
      <c r="G6" s="137"/>
    </row>
    <row r="7" spans="2:26" ht="22.5" customHeight="1" x14ac:dyDescent="0.2">
      <c r="D7" s="139" t="s">
        <v>151</v>
      </c>
      <c r="E7" s="385" t="str">
        <f>Proyecto!$E$7</f>
        <v>Tesauros Fase II (Delegatura Procedimientos Mercantiles y Oficina jurídica)</v>
      </c>
      <c r="F7" s="385"/>
      <c r="G7" s="385"/>
      <c r="H7" s="385"/>
      <c r="I7" s="385"/>
      <c r="J7" s="385"/>
      <c r="K7" s="385"/>
      <c r="L7" s="385"/>
      <c r="M7" s="385"/>
      <c r="N7" s="386"/>
      <c r="O7" s="158"/>
      <c r="P7" s="93"/>
    </row>
    <row r="9" spans="2:26" s="143" customFormat="1" ht="38.25" customHeight="1" thickBot="1" x14ac:dyDescent="0.25">
      <c r="B9" s="172" t="s">
        <v>250</v>
      </c>
      <c r="C9" s="172" t="s">
        <v>284</v>
      </c>
      <c r="D9" s="172" t="s">
        <v>75</v>
      </c>
      <c r="E9" s="172" t="s">
        <v>76</v>
      </c>
      <c r="F9" s="172" t="s">
        <v>77</v>
      </c>
      <c r="G9" s="173" t="s">
        <v>128</v>
      </c>
      <c r="H9" s="172" t="s">
        <v>78</v>
      </c>
      <c r="I9" s="174" t="s">
        <v>149</v>
      </c>
      <c r="J9" s="174" t="s">
        <v>84</v>
      </c>
      <c r="K9" s="174" t="s">
        <v>214</v>
      </c>
      <c r="L9" s="173" t="s">
        <v>79</v>
      </c>
      <c r="M9" s="175" t="s">
        <v>150</v>
      </c>
      <c r="N9" s="175" t="s">
        <v>256</v>
      </c>
      <c r="O9" s="159"/>
      <c r="P9" s="141"/>
      <c r="Q9" s="142"/>
      <c r="R9" s="142"/>
      <c r="U9" s="155"/>
      <c r="V9" s="155"/>
      <c r="W9" s="155"/>
      <c r="X9" s="155"/>
      <c r="Y9" s="155"/>
      <c r="Z9" s="155"/>
    </row>
    <row r="10" spans="2:26" s="143" customFormat="1" ht="65.25" customHeight="1" thickBot="1" x14ac:dyDescent="0.25">
      <c r="B10" s="176" t="s">
        <v>252</v>
      </c>
      <c r="C10" s="177">
        <v>0.15</v>
      </c>
      <c r="D10" s="224" t="s">
        <v>251</v>
      </c>
      <c r="E10" s="178" t="s">
        <v>253</v>
      </c>
      <c r="F10" s="179">
        <v>1</v>
      </c>
      <c r="G10" s="180">
        <v>0.15</v>
      </c>
      <c r="H10" s="181" t="s">
        <v>254</v>
      </c>
      <c r="I10" s="182">
        <v>44563</v>
      </c>
      <c r="J10" s="182">
        <v>44592</v>
      </c>
      <c r="K10" s="183" t="s">
        <v>255</v>
      </c>
      <c r="L10" s="184"/>
      <c r="M10" s="232"/>
      <c r="N10" s="186">
        <f>+G10</f>
        <v>0.15</v>
      </c>
      <c r="O10" s="159"/>
      <c r="P10" s="141"/>
      <c r="Q10" s="142"/>
      <c r="R10" s="142"/>
      <c r="U10" s="155"/>
      <c r="V10" s="155"/>
      <c r="W10" s="155"/>
      <c r="X10" s="155"/>
      <c r="Y10" s="155"/>
      <c r="Z10" s="155"/>
    </row>
    <row r="11" spans="2:26" s="143" customFormat="1" ht="38.25" customHeight="1" x14ac:dyDescent="0.2">
      <c r="B11" s="398" t="s">
        <v>260</v>
      </c>
      <c r="C11" s="401">
        <v>0.2</v>
      </c>
      <c r="D11" s="225" t="s">
        <v>261</v>
      </c>
      <c r="E11" s="196" t="s">
        <v>257</v>
      </c>
      <c r="F11" s="190">
        <v>1</v>
      </c>
      <c r="G11" s="197">
        <v>0.1</v>
      </c>
      <c r="H11" s="196" t="s">
        <v>259</v>
      </c>
      <c r="I11" s="187">
        <v>44572</v>
      </c>
      <c r="J11" s="187">
        <v>44609</v>
      </c>
      <c r="K11" s="188" t="s">
        <v>255</v>
      </c>
      <c r="L11" s="189"/>
      <c r="M11" s="233"/>
      <c r="N11" s="191">
        <f t="shared" ref="N11:N14" si="0">+G11</f>
        <v>0.1</v>
      </c>
      <c r="O11" s="159"/>
      <c r="P11" s="141"/>
      <c r="Q11" s="142"/>
      <c r="R11" s="142"/>
      <c r="U11" s="155"/>
      <c r="V11" s="155"/>
      <c r="W11" s="155"/>
      <c r="X11" s="155"/>
      <c r="Y11" s="155"/>
      <c r="Z11" s="155"/>
    </row>
    <row r="12" spans="2:26" s="143" customFormat="1" ht="81" customHeight="1" thickBot="1" x14ac:dyDescent="0.25">
      <c r="B12" s="399"/>
      <c r="C12" s="403"/>
      <c r="D12" s="226" t="s">
        <v>262</v>
      </c>
      <c r="E12" s="198" t="s">
        <v>220</v>
      </c>
      <c r="F12" s="199">
        <v>1</v>
      </c>
      <c r="G12" s="200">
        <v>0.1</v>
      </c>
      <c r="H12" s="198" t="s">
        <v>258</v>
      </c>
      <c r="I12" s="201">
        <v>44563</v>
      </c>
      <c r="J12" s="192">
        <v>44609</v>
      </c>
      <c r="K12" s="193" t="s">
        <v>255</v>
      </c>
      <c r="L12" s="194" t="s">
        <v>222</v>
      </c>
      <c r="M12" s="234"/>
      <c r="N12" s="195">
        <f t="shared" si="0"/>
        <v>0.1</v>
      </c>
      <c r="O12" s="159"/>
      <c r="P12" s="141"/>
      <c r="Q12" s="142"/>
      <c r="R12" s="142"/>
      <c r="U12" s="155"/>
      <c r="V12" s="155"/>
      <c r="W12" s="155"/>
      <c r="X12" s="155"/>
      <c r="Y12" s="155"/>
      <c r="Z12" s="155"/>
    </row>
    <row r="13" spans="2:26" s="143" customFormat="1" ht="39" customHeight="1" x14ac:dyDescent="0.2">
      <c r="B13" s="398" t="s">
        <v>267</v>
      </c>
      <c r="C13" s="401">
        <v>0.15</v>
      </c>
      <c r="D13" s="254" t="s">
        <v>264</v>
      </c>
      <c r="E13" s="241" t="s">
        <v>266</v>
      </c>
      <c r="F13" s="190">
        <v>1</v>
      </c>
      <c r="G13" s="197">
        <v>7.4999999999999997E-2</v>
      </c>
      <c r="H13" s="396" t="s">
        <v>254</v>
      </c>
      <c r="I13" s="187">
        <v>44604</v>
      </c>
      <c r="J13" s="187">
        <v>44620</v>
      </c>
      <c r="K13" s="188" t="s">
        <v>255</v>
      </c>
      <c r="L13" s="189"/>
      <c r="M13" s="233"/>
      <c r="N13" s="191">
        <f t="shared" si="0"/>
        <v>7.4999999999999997E-2</v>
      </c>
      <c r="O13" s="159"/>
      <c r="P13" s="141"/>
      <c r="Q13" s="142"/>
      <c r="R13" s="142"/>
      <c r="U13" s="155"/>
      <c r="V13" s="155"/>
      <c r="W13" s="155"/>
      <c r="X13" s="155"/>
      <c r="Y13" s="155"/>
      <c r="Z13" s="155"/>
    </row>
    <row r="14" spans="2:26" s="143" customFormat="1" ht="80.25" customHeight="1" thickBot="1" x14ac:dyDescent="0.25">
      <c r="B14" s="399"/>
      <c r="C14" s="403"/>
      <c r="D14" s="255" t="s">
        <v>263</v>
      </c>
      <c r="E14" s="198" t="s">
        <v>265</v>
      </c>
      <c r="F14" s="199">
        <v>1</v>
      </c>
      <c r="G14" s="200">
        <v>7.4999999999999997E-2</v>
      </c>
      <c r="H14" s="397"/>
      <c r="I14" s="192">
        <v>44604</v>
      </c>
      <c r="J14" s="192">
        <v>44620</v>
      </c>
      <c r="K14" s="193" t="s">
        <v>255</v>
      </c>
      <c r="L14" s="194" t="s">
        <v>223</v>
      </c>
      <c r="M14" s="234"/>
      <c r="N14" s="195">
        <f t="shared" si="0"/>
        <v>7.4999999999999997E-2</v>
      </c>
      <c r="O14" s="159"/>
      <c r="P14" s="141"/>
      <c r="Q14" s="142"/>
      <c r="R14" s="142"/>
      <c r="U14" s="155"/>
      <c r="V14" s="155"/>
      <c r="W14" s="155"/>
      <c r="X14" s="155"/>
      <c r="Y14" s="155"/>
      <c r="Z14" s="155"/>
    </row>
    <row r="15" spans="2:26" s="143" customFormat="1" ht="81.75" customHeight="1" thickBot="1" x14ac:dyDescent="0.25">
      <c r="B15" s="176" t="s">
        <v>268</v>
      </c>
      <c r="C15" s="177">
        <v>0.1</v>
      </c>
      <c r="D15" s="227" t="s">
        <v>269</v>
      </c>
      <c r="E15" s="181" t="s">
        <v>287</v>
      </c>
      <c r="F15" s="179">
        <v>1</v>
      </c>
      <c r="G15" s="180">
        <v>0.1</v>
      </c>
      <c r="H15" s="181" t="s">
        <v>270</v>
      </c>
      <c r="I15" s="182">
        <v>44621</v>
      </c>
      <c r="J15" s="182">
        <v>44630</v>
      </c>
      <c r="K15" s="183"/>
      <c r="L15" s="184" t="s">
        <v>304</v>
      </c>
      <c r="M15" s="232"/>
      <c r="N15" s="186">
        <f>+G15</f>
        <v>0.1</v>
      </c>
      <c r="O15" s="159"/>
      <c r="P15" s="141"/>
      <c r="Q15" s="142"/>
      <c r="R15" s="142"/>
      <c r="U15" s="155"/>
      <c r="V15" s="155"/>
      <c r="W15" s="155"/>
      <c r="X15" s="155"/>
      <c r="Y15" s="155"/>
      <c r="Z15" s="155"/>
    </row>
    <row r="16" spans="2:26" s="143" customFormat="1" ht="63.75" customHeight="1" x14ac:dyDescent="0.2">
      <c r="B16" s="398" t="s">
        <v>276</v>
      </c>
      <c r="C16" s="401">
        <v>0.15</v>
      </c>
      <c r="D16" s="225" t="s">
        <v>271</v>
      </c>
      <c r="E16" s="196" t="s">
        <v>286</v>
      </c>
      <c r="F16" s="190">
        <v>1</v>
      </c>
      <c r="G16" s="197">
        <v>0.02</v>
      </c>
      <c r="H16" s="196" t="s">
        <v>273</v>
      </c>
      <c r="I16" s="187">
        <v>44631</v>
      </c>
      <c r="J16" s="187">
        <v>44645</v>
      </c>
      <c r="K16" s="188"/>
      <c r="L16" s="189" t="s">
        <v>303</v>
      </c>
      <c r="M16" s="233"/>
      <c r="N16" s="191">
        <f>+G16</f>
        <v>0.02</v>
      </c>
      <c r="O16" s="159"/>
      <c r="P16" s="141"/>
      <c r="Q16" s="142"/>
      <c r="R16" s="142"/>
      <c r="U16" s="155"/>
      <c r="V16" s="155"/>
      <c r="W16" s="155"/>
      <c r="X16" s="155"/>
      <c r="Y16" s="155"/>
      <c r="Z16" s="155"/>
    </row>
    <row r="17" spans="2:26" s="143" customFormat="1" ht="44.25" customHeight="1" x14ac:dyDescent="0.2">
      <c r="B17" s="400"/>
      <c r="C17" s="402"/>
      <c r="D17" s="242" t="s">
        <v>272</v>
      </c>
      <c r="E17" s="243" t="s">
        <v>285</v>
      </c>
      <c r="F17" s="244">
        <v>1</v>
      </c>
      <c r="G17" s="245">
        <v>0.03</v>
      </c>
      <c r="H17" s="243" t="s">
        <v>274</v>
      </c>
      <c r="I17" s="246">
        <v>44648</v>
      </c>
      <c r="J17" s="246">
        <v>44659</v>
      </c>
      <c r="K17" s="247"/>
      <c r="L17" s="248"/>
      <c r="M17" s="249"/>
      <c r="N17" s="250">
        <v>0.03</v>
      </c>
      <c r="O17" s="159"/>
      <c r="P17" s="141"/>
      <c r="Q17" s="142"/>
      <c r="R17" s="142"/>
      <c r="U17" s="155"/>
      <c r="V17" s="155"/>
      <c r="W17" s="155"/>
      <c r="X17" s="155"/>
      <c r="Y17" s="155"/>
      <c r="Z17" s="155"/>
    </row>
    <row r="18" spans="2:26" s="143" customFormat="1" ht="72.75" customHeight="1" thickBot="1" x14ac:dyDescent="0.25">
      <c r="B18" s="399"/>
      <c r="C18" s="403"/>
      <c r="D18" s="226" t="s">
        <v>275</v>
      </c>
      <c r="E18" s="251" t="s">
        <v>288</v>
      </c>
      <c r="F18" s="199">
        <v>1</v>
      </c>
      <c r="G18" s="200">
        <v>0.1</v>
      </c>
      <c r="H18" s="198" t="s">
        <v>270</v>
      </c>
      <c r="I18" s="192">
        <v>44669</v>
      </c>
      <c r="J18" s="192">
        <v>44680</v>
      </c>
      <c r="K18" s="193"/>
      <c r="L18" s="252" t="s">
        <v>302</v>
      </c>
      <c r="M18" s="253"/>
      <c r="N18" s="195">
        <v>0.1</v>
      </c>
      <c r="O18" s="159"/>
      <c r="P18" s="141"/>
      <c r="Q18" s="142"/>
      <c r="R18" s="142"/>
      <c r="U18" s="155"/>
      <c r="V18" s="155"/>
      <c r="W18" s="155"/>
      <c r="X18" s="155"/>
      <c r="Y18" s="155"/>
      <c r="Z18" s="155"/>
    </row>
    <row r="19" spans="2:26" s="143" customFormat="1" ht="32.25" customHeight="1" x14ac:dyDescent="0.2">
      <c r="B19" s="398" t="s">
        <v>277</v>
      </c>
      <c r="C19" s="401">
        <v>0.25</v>
      </c>
      <c r="D19" s="225" t="s">
        <v>278</v>
      </c>
      <c r="E19" s="196" t="s">
        <v>283</v>
      </c>
      <c r="F19" s="190">
        <v>1</v>
      </c>
      <c r="G19" s="197">
        <v>0.04</v>
      </c>
      <c r="H19" s="196" t="s">
        <v>259</v>
      </c>
      <c r="I19" s="187">
        <v>44563</v>
      </c>
      <c r="J19" s="187">
        <v>44727</v>
      </c>
      <c r="K19" s="188"/>
      <c r="L19" s="189"/>
      <c r="M19" s="233"/>
      <c r="N19" s="418">
        <v>0.04</v>
      </c>
      <c r="O19" s="159"/>
      <c r="P19" s="141"/>
      <c r="Q19" s="142"/>
      <c r="R19" s="142"/>
      <c r="U19" s="155"/>
      <c r="V19" s="155"/>
      <c r="W19" s="155"/>
      <c r="X19" s="155"/>
      <c r="Y19" s="155"/>
      <c r="Z19" s="155"/>
    </row>
    <row r="20" spans="2:26" s="143" customFormat="1" ht="24.75" customHeight="1" x14ac:dyDescent="0.2">
      <c r="B20" s="400"/>
      <c r="C20" s="402"/>
      <c r="D20" s="228" t="s">
        <v>279</v>
      </c>
      <c r="E20" s="213" t="s">
        <v>282</v>
      </c>
      <c r="F20" s="211">
        <v>1</v>
      </c>
      <c r="G20" s="212">
        <v>0.04</v>
      </c>
      <c r="H20" s="213" t="s">
        <v>259</v>
      </c>
      <c r="I20" s="214">
        <v>44610</v>
      </c>
      <c r="J20" s="214">
        <v>44727</v>
      </c>
      <c r="K20" s="215"/>
      <c r="L20" s="216"/>
      <c r="M20" s="235"/>
      <c r="N20" s="419">
        <v>0.04</v>
      </c>
      <c r="O20" s="159"/>
      <c r="P20" s="141"/>
      <c r="Q20" s="142"/>
      <c r="R20" s="142"/>
      <c r="U20" s="155"/>
      <c r="V20" s="155"/>
      <c r="W20" s="155"/>
      <c r="X20" s="155"/>
      <c r="Y20" s="155"/>
      <c r="Z20" s="155"/>
    </row>
    <row r="21" spans="2:26" s="143" customFormat="1" ht="38.25" customHeight="1" x14ac:dyDescent="0.2">
      <c r="B21" s="400"/>
      <c r="C21" s="402"/>
      <c r="D21" s="228" t="s">
        <v>280</v>
      </c>
      <c r="E21" s="213" t="s">
        <v>281</v>
      </c>
      <c r="F21" s="211">
        <v>1</v>
      </c>
      <c r="G21" s="212">
        <v>0.03</v>
      </c>
      <c r="H21" s="213" t="s">
        <v>259</v>
      </c>
      <c r="I21" s="214">
        <v>44610</v>
      </c>
      <c r="J21" s="214">
        <v>44727</v>
      </c>
      <c r="K21" s="215"/>
      <c r="L21" s="216"/>
      <c r="M21" s="235"/>
      <c r="N21" s="420">
        <v>0.03</v>
      </c>
      <c r="O21" s="159"/>
      <c r="P21" s="141"/>
      <c r="Q21" s="142"/>
      <c r="R21" s="142"/>
      <c r="U21" s="155"/>
      <c r="V21" s="155"/>
      <c r="W21" s="155"/>
      <c r="X21" s="155"/>
      <c r="Y21" s="155"/>
      <c r="Z21" s="155"/>
    </row>
    <row r="22" spans="2:26" s="145" customFormat="1" ht="111.75" customHeight="1" x14ac:dyDescent="0.2">
      <c r="B22" s="400"/>
      <c r="C22" s="402"/>
      <c r="D22" s="229" t="s">
        <v>225</v>
      </c>
      <c r="E22" s="213" t="s">
        <v>215</v>
      </c>
      <c r="F22" s="211">
        <v>1</v>
      </c>
      <c r="G22" s="212">
        <v>0.03</v>
      </c>
      <c r="H22" s="213" t="s">
        <v>258</v>
      </c>
      <c r="I22" s="217">
        <v>44627</v>
      </c>
      <c r="J22" s="214">
        <v>44725</v>
      </c>
      <c r="K22" s="215"/>
      <c r="L22" s="218" t="s">
        <v>298</v>
      </c>
      <c r="M22" s="228"/>
      <c r="N22" s="238">
        <v>0.03</v>
      </c>
      <c r="O22" s="166"/>
      <c r="P22" s="152"/>
      <c r="Q22" s="144"/>
      <c r="R22" s="144"/>
    </row>
    <row r="23" spans="2:26" s="145" customFormat="1" ht="159" customHeight="1" x14ac:dyDescent="0.2">
      <c r="B23" s="400"/>
      <c r="C23" s="402"/>
      <c r="D23" s="229" t="s">
        <v>219</v>
      </c>
      <c r="E23" s="213" t="s">
        <v>218</v>
      </c>
      <c r="F23" s="211">
        <v>1</v>
      </c>
      <c r="G23" s="212">
        <v>0.04</v>
      </c>
      <c r="H23" s="213" t="s">
        <v>258</v>
      </c>
      <c r="I23" s="214">
        <v>44652</v>
      </c>
      <c r="J23" s="214">
        <v>44725</v>
      </c>
      <c r="K23" s="215"/>
      <c r="L23" s="218" t="s">
        <v>299</v>
      </c>
      <c r="M23" s="228"/>
      <c r="N23" s="238">
        <v>0.04</v>
      </c>
      <c r="O23" s="166"/>
      <c r="P23" s="152"/>
      <c r="Q23" s="144"/>
      <c r="R23" s="144"/>
    </row>
    <row r="24" spans="2:26" s="146" customFormat="1" ht="86.25" customHeight="1" x14ac:dyDescent="0.2">
      <c r="B24" s="400"/>
      <c r="C24" s="402"/>
      <c r="D24" s="230" t="s">
        <v>216</v>
      </c>
      <c r="E24" s="213" t="s">
        <v>221</v>
      </c>
      <c r="F24" s="219">
        <v>1</v>
      </c>
      <c r="G24" s="220">
        <v>0.04</v>
      </c>
      <c r="H24" s="213" t="s">
        <v>258</v>
      </c>
      <c r="I24" s="221">
        <v>44652</v>
      </c>
      <c r="J24" s="214">
        <v>44725</v>
      </c>
      <c r="K24" s="222"/>
      <c r="L24" s="223" t="s">
        <v>300</v>
      </c>
      <c r="M24" s="236"/>
      <c r="N24" s="238">
        <v>0.04</v>
      </c>
      <c r="O24" s="166"/>
      <c r="P24" s="154"/>
      <c r="Q24" s="147"/>
      <c r="R24" s="148"/>
      <c r="S24" s="145"/>
      <c r="T24" s="145"/>
      <c r="U24" s="149"/>
      <c r="V24" s="145"/>
      <c r="W24" s="145"/>
      <c r="X24" s="145"/>
      <c r="Y24" s="145"/>
      <c r="Z24" s="145"/>
    </row>
    <row r="25" spans="2:26" s="146" customFormat="1" ht="129" customHeight="1" thickBot="1" x14ac:dyDescent="0.25">
      <c r="B25" s="399"/>
      <c r="C25" s="403"/>
      <c r="D25" s="231" t="s">
        <v>217</v>
      </c>
      <c r="E25" s="202" t="s">
        <v>224</v>
      </c>
      <c r="F25" s="203">
        <v>1</v>
      </c>
      <c r="G25" s="204">
        <v>0.03</v>
      </c>
      <c r="H25" s="205" t="s">
        <v>258</v>
      </c>
      <c r="I25" s="206">
        <v>44652</v>
      </c>
      <c r="J25" s="207">
        <v>44725</v>
      </c>
      <c r="K25" s="208"/>
      <c r="L25" s="209" t="s">
        <v>301</v>
      </c>
      <c r="M25" s="237"/>
      <c r="N25" s="210">
        <v>0.03</v>
      </c>
      <c r="O25" s="166"/>
      <c r="P25" s="144"/>
      <c r="Q25" s="147"/>
      <c r="R25" s="148"/>
      <c r="S25" s="145"/>
      <c r="T25" s="145"/>
      <c r="U25" s="145"/>
      <c r="V25" s="145"/>
      <c r="W25" s="145"/>
      <c r="X25" s="145"/>
      <c r="Y25" s="145"/>
      <c r="Z25" s="145"/>
    </row>
    <row r="26" spans="2:26" s="134" customFormat="1" ht="32.25" customHeight="1" thickBot="1" x14ac:dyDescent="0.25">
      <c r="C26" s="185">
        <f>SUM(C10:C25)</f>
        <v>1</v>
      </c>
      <c r="D26" s="93"/>
      <c r="E26" s="94"/>
      <c r="F26" s="93"/>
      <c r="G26" s="185">
        <f>SUM(G10:G25)</f>
        <v>1.0000000000000002</v>
      </c>
      <c r="H26" s="93"/>
      <c r="I26" s="93"/>
      <c r="J26" s="93"/>
      <c r="K26" s="107"/>
      <c r="L26" s="110"/>
      <c r="M26" s="93"/>
      <c r="N26" s="239">
        <f>SUM(N10:N25)</f>
        <v>1.0000000000000002</v>
      </c>
      <c r="O26" s="240" t="s">
        <v>297</v>
      </c>
      <c r="P26" s="150"/>
      <c r="T26" s="135"/>
    </row>
    <row r="27" spans="2:26" s="134" customFormat="1" ht="21.75" customHeight="1" x14ac:dyDescent="0.2">
      <c r="D27" s="93"/>
      <c r="E27" s="94"/>
      <c r="F27" s="93"/>
      <c r="G27" s="93"/>
      <c r="H27" s="93"/>
      <c r="I27" s="93"/>
      <c r="J27" s="93"/>
      <c r="K27" s="107"/>
      <c r="L27" s="110"/>
      <c r="M27" s="93"/>
      <c r="N27" s="112"/>
      <c r="O27" s="160"/>
      <c r="P27" s="136"/>
      <c r="T27" s="135"/>
    </row>
    <row r="28" spans="2:26" ht="27" customHeight="1" x14ac:dyDescent="0.2">
      <c r="N28" s="114"/>
      <c r="O28" s="161"/>
      <c r="P28" s="151"/>
      <c r="T28" s="140"/>
    </row>
    <row r="29" spans="2:26" x14ac:dyDescent="0.2">
      <c r="N29" s="167"/>
    </row>
    <row r="30" spans="2:26" x14ac:dyDescent="0.2">
      <c r="N30" s="153"/>
      <c r="O30" s="162"/>
    </row>
    <row r="31" spans="2:26" x14ac:dyDescent="0.2">
      <c r="N31" s="116"/>
      <c r="O31" s="163"/>
    </row>
    <row r="32" spans="2:26" x14ac:dyDescent="0.2">
      <c r="N32" s="111"/>
      <c r="O32" s="164"/>
    </row>
    <row r="39" spans="14:16" x14ac:dyDescent="0.2">
      <c r="N39" s="115"/>
      <c r="O39" s="165"/>
    </row>
    <row r="40" spans="14:16" x14ac:dyDescent="0.2">
      <c r="P40" s="93"/>
    </row>
  </sheetData>
  <mergeCells count="19">
    <mergeCell ref="H13:H14"/>
    <mergeCell ref="B11:B12"/>
    <mergeCell ref="B13:B14"/>
    <mergeCell ref="B16:B18"/>
    <mergeCell ref="B19:B25"/>
    <mergeCell ref="C19:C25"/>
    <mergeCell ref="C16:C18"/>
    <mergeCell ref="C13:C14"/>
    <mergeCell ref="C11:C12"/>
    <mergeCell ref="D2:D5"/>
    <mergeCell ref="E3:L3"/>
    <mergeCell ref="E4:L4"/>
    <mergeCell ref="E5:L5"/>
    <mergeCell ref="E7:N7"/>
    <mergeCell ref="M2:N2"/>
    <mergeCell ref="M3:N3"/>
    <mergeCell ref="M4:N4"/>
    <mergeCell ref="M5:N5"/>
    <mergeCell ref="E2:L2"/>
  </mergeCells>
  <dataValidations count="1">
    <dataValidation type="whole" allowBlank="1" showInputMessage="1" showErrorMessage="1" sqref="H8:M8 H26:M65388">
      <formula1>1</formula1>
      <formula2>5</formula2>
    </dataValidation>
  </dataValidations>
  <printOptions horizontalCentered="1"/>
  <pageMargins left="0.59055118110236227" right="0.59055118110236227" top="0.55118110236220474" bottom="0.55118110236220474" header="0.31496062992125984" footer="0.31496062992125984"/>
  <pageSetup paperSize="5" scale="42" fitToHeight="0" orientation="landscape" r:id="rId1"/>
  <headerFooter>
    <oddHeader>Página &amp;P de &amp;F</oddHeader>
    <oddFooter>Preparado por N.Johanna Rodríguez A &amp;D&amp;RPágina &amp;P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6"/>
  <sheetViews>
    <sheetView showGridLines="0" topLeftCell="A8" zoomScale="110" zoomScaleNormal="110" workbookViewId="0">
      <selection activeCell="M19" sqref="M19"/>
    </sheetView>
  </sheetViews>
  <sheetFormatPr baseColWidth="10" defaultColWidth="11.42578125"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409"/>
      <c r="C2" s="410"/>
      <c r="D2" s="406" t="s">
        <v>113</v>
      </c>
      <c r="E2" s="366"/>
      <c r="F2" s="366"/>
      <c r="G2" s="366"/>
      <c r="H2" s="366"/>
      <c r="I2" s="366"/>
      <c r="J2" s="366"/>
      <c r="K2" s="75"/>
      <c r="L2" s="75"/>
      <c r="M2" s="415" t="str">
        <f>Proyecto!K2</f>
        <v>Código: GC-F-015</v>
      </c>
      <c r="N2" s="360"/>
      <c r="O2" s="360"/>
      <c r="P2" s="361"/>
      <c r="R2" s="11"/>
      <c r="S2" s="11"/>
      <c r="T2" s="11" t="s">
        <v>123</v>
      </c>
      <c r="U2" s="15"/>
      <c r="AE2" s="16"/>
    </row>
    <row r="3" spans="2:31" s="12" customFormat="1" ht="23.25" customHeight="1" x14ac:dyDescent="0.2">
      <c r="B3" s="411"/>
      <c r="C3" s="412"/>
      <c r="D3" s="407" t="s">
        <v>114</v>
      </c>
      <c r="E3" s="369"/>
      <c r="F3" s="369"/>
      <c r="G3" s="369"/>
      <c r="H3" s="369"/>
      <c r="I3" s="369"/>
      <c r="J3" s="369"/>
      <c r="K3" s="74"/>
      <c r="L3" s="74"/>
      <c r="M3" s="416" t="str">
        <f>Proyecto!K3</f>
        <v>Fecha: 17 de septiembre de 2014</v>
      </c>
      <c r="N3" s="313"/>
      <c r="O3" s="313"/>
      <c r="P3" s="362"/>
      <c r="R3" s="11"/>
      <c r="S3" s="11"/>
      <c r="T3" s="11" t="s">
        <v>124</v>
      </c>
      <c r="U3" s="15"/>
      <c r="AE3" s="16"/>
    </row>
    <row r="4" spans="2:31" s="12" customFormat="1" ht="24" customHeight="1" x14ac:dyDescent="0.2">
      <c r="B4" s="411"/>
      <c r="C4" s="412"/>
      <c r="D4" s="407" t="s">
        <v>115</v>
      </c>
      <c r="E4" s="369"/>
      <c r="F4" s="369"/>
      <c r="G4" s="369"/>
      <c r="H4" s="369"/>
      <c r="I4" s="369"/>
      <c r="J4" s="369"/>
      <c r="K4" s="74"/>
      <c r="L4" s="74"/>
      <c r="M4" s="416" t="str">
        <f>Proyecto!K4</f>
        <v>Versión 001</v>
      </c>
      <c r="N4" s="313"/>
      <c r="O4" s="313"/>
      <c r="P4" s="362"/>
      <c r="R4" s="11"/>
      <c r="T4" s="11" t="s">
        <v>125</v>
      </c>
      <c r="U4" s="15"/>
      <c r="AE4" s="16"/>
    </row>
    <row r="5" spans="2:31" s="12" customFormat="1" ht="22.5" customHeight="1" thickBot="1" x14ac:dyDescent="0.25">
      <c r="B5" s="413"/>
      <c r="C5" s="414"/>
      <c r="D5" s="408" t="s">
        <v>116</v>
      </c>
      <c r="E5" s="372"/>
      <c r="F5" s="372"/>
      <c r="G5" s="372"/>
      <c r="H5" s="372"/>
      <c r="I5" s="372"/>
      <c r="J5" s="372"/>
      <c r="K5" s="76"/>
      <c r="L5" s="76"/>
      <c r="M5" s="417" t="s">
        <v>148</v>
      </c>
      <c r="N5" s="363"/>
      <c r="O5" s="363"/>
      <c r="P5" s="364"/>
      <c r="R5" s="11"/>
      <c r="T5" s="11" t="s">
        <v>126</v>
      </c>
      <c r="U5" s="11"/>
      <c r="AE5" s="16"/>
    </row>
    <row r="6" spans="2:31" ht="5.25" customHeight="1" x14ac:dyDescent="0.2">
      <c r="B6" s="5"/>
      <c r="C6" s="5"/>
      <c r="D6" s="5"/>
      <c r="E6" s="5"/>
      <c r="F6" s="5"/>
      <c r="G6" s="5"/>
      <c r="H6" s="5"/>
      <c r="I6" s="5"/>
      <c r="J6" s="5"/>
      <c r="K6" s="5"/>
      <c r="L6" s="5"/>
      <c r="M6" s="5"/>
      <c r="N6" s="5"/>
      <c r="O6" s="5"/>
      <c r="P6" s="5"/>
      <c r="T6" s="7"/>
    </row>
    <row r="7" spans="2:31" ht="29.25" customHeight="1" x14ac:dyDescent="0.2">
      <c r="B7" s="256" t="s">
        <v>0</v>
      </c>
      <c r="C7" s="256"/>
      <c r="D7" s="308" t="str">
        <f>Proyecto!$E$7</f>
        <v>Tesauros Fase II (Delegatura Procedimientos Mercantiles y Oficina jurídica)</v>
      </c>
      <c r="E7" s="308"/>
      <c r="F7" s="308"/>
      <c r="G7" s="308"/>
      <c r="H7" s="308"/>
      <c r="I7" s="308"/>
      <c r="J7" s="308"/>
      <c r="K7" s="308"/>
      <c r="L7" s="308"/>
      <c r="M7" s="308"/>
      <c r="N7" s="308"/>
      <c r="O7" s="308"/>
      <c r="P7" s="308"/>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312" t="s">
        <v>22</v>
      </c>
      <c r="C10" s="312"/>
      <c r="D10" s="312"/>
      <c r="E10" s="312"/>
      <c r="F10" s="312"/>
      <c r="G10" s="312"/>
      <c r="H10" s="312"/>
      <c r="I10" s="312"/>
      <c r="J10" s="312"/>
      <c r="K10" s="312"/>
      <c r="L10" s="312"/>
      <c r="M10" s="312"/>
      <c r="N10" s="312"/>
      <c r="O10" s="312"/>
      <c r="P10" s="312"/>
    </row>
    <row r="11" spans="2:31" ht="21.95" customHeight="1" x14ac:dyDescent="0.2">
      <c r="B11" s="309" t="s">
        <v>119</v>
      </c>
      <c r="C11" s="309"/>
      <c r="D11" s="309"/>
      <c r="E11" s="309"/>
      <c r="F11" s="81" t="s">
        <v>120</v>
      </c>
      <c r="G11" s="309" t="s">
        <v>121</v>
      </c>
      <c r="H11" s="309"/>
      <c r="I11" s="309"/>
      <c r="J11" s="309"/>
      <c r="K11" s="82"/>
      <c r="L11" s="82"/>
      <c r="M11" s="309" t="s">
        <v>122</v>
      </c>
      <c r="N11" s="309"/>
      <c r="O11" s="309"/>
      <c r="P11" s="309"/>
    </row>
    <row r="12" spans="2:31" ht="43.5" customHeight="1" x14ac:dyDescent="0.2">
      <c r="B12" s="285" t="s">
        <v>289</v>
      </c>
      <c r="C12" s="285"/>
      <c r="D12" s="285"/>
      <c r="E12" s="285"/>
      <c r="F12" s="170" t="s">
        <v>124</v>
      </c>
      <c r="G12" s="285" t="s">
        <v>290</v>
      </c>
      <c r="H12" s="285"/>
      <c r="I12" s="285"/>
      <c r="J12" s="285"/>
      <c r="K12" s="22"/>
      <c r="L12" s="22"/>
      <c r="M12" s="285" t="s">
        <v>293</v>
      </c>
      <c r="N12" s="285"/>
      <c r="O12" s="285"/>
      <c r="P12" s="285"/>
    </row>
    <row r="13" spans="2:31" ht="53.25" customHeight="1" x14ac:dyDescent="0.2">
      <c r="B13" s="287" t="s">
        <v>291</v>
      </c>
      <c r="C13" s="404"/>
      <c r="D13" s="404"/>
      <c r="E13" s="405"/>
      <c r="F13" s="170" t="s">
        <v>125</v>
      </c>
      <c r="G13" s="287" t="s">
        <v>292</v>
      </c>
      <c r="H13" s="404"/>
      <c r="I13" s="404"/>
      <c r="J13" s="405"/>
      <c r="K13" s="22"/>
      <c r="L13" s="22"/>
      <c r="M13" s="287" t="s">
        <v>294</v>
      </c>
      <c r="N13" s="404"/>
      <c r="O13" s="404"/>
      <c r="P13" s="405"/>
    </row>
    <row r="14" spans="2:31" ht="53.25" customHeight="1" x14ac:dyDescent="0.2">
      <c r="B14" s="287" t="s">
        <v>295</v>
      </c>
      <c r="C14" s="404"/>
      <c r="D14" s="404"/>
      <c r="E14" s="405"/>
      <c r="F14" s="170" t="s">
        <v>125</v>
      </c>
      <c r="G14" s="287" t="s">
        <v>296</v>
      </c>
      <c r="H14" s="404"/>
      <c r="I14" s="404"/>
      <c r="J14" s="405"/>
      <c r="K14" s="22"/>
      <c r="L14" s="22"/>
      <c r="M14" s="287" t="s">
        <v>294</v>
      </c>
      <c r="N14" s="404"/>
      <c r="O14" s="404"/>
      <c r="P14" s="405"/>
    </row>
    <row r="16" spans="2:31" ht="21.95" customHeight="1" x14ac:dyDescent="0.2">
      <c r="B16" s="312" t="s">
        <v>23</v>
      </c>
      <c r="C16" s="312"/>
      <c r="D16" s="312"/>
      <c r="E16" s="312"/>
      <c r="F16" s="312"/>
      <c r="G16" s="312"/>
      <c r="H16" s="312"/>
      <c r="I16" s="312"/>
      <c r="J16" s="312"/>
      <c r="K16" s="312"/>
      <c r="L16" s="312"/>
      <c r="M16" s="312"/>
      <c r="N16" s="312"/>
      <c r="O16" s="312"/>
      <c r="P16" s="312"/>
    </row>
  </sheetData>
  <mergeCells count="25">
    <mergeCell ref="D2:J2"/>
    <mergeCell ref="D3:J3"/>
    <mergeCell ref="D4:J4"/>
    <mergeCell ref="D5:J5"/>
    <mergeCell ref="B10:P10"/>
    <mergeCell ref="B2:C5"/>
    <mergeCell ref="M2:P2"/>
    <mergeCell ref="M3:P3"/>
    <mergeCell ref="M4:P4"/>
    <mergeCell ref="M5:P5"/>
    <mergeCell ref="B7:C7"/>
    <mergeCell ref="D7:P7"/>
    <mergeCell ref="B16:P16"/>
    <mergeCell ref="B11:E11"/>
    <mergeCell ref="G11:J11"/>
    <mergeCell ref="M11:P11"/>
    <mergeCell ref="B12:E12"/>
    <mergeCell ref="G12:J12"/>
    <mergeCell ref="M12:P12"/>
    <mergeCell ref="B14:E14"/>
    <mergeCell ref="G14:J14"/>
    <mergeCell ref="M14:P14"/>
    <mergeCell ref="B13:E13"/>
    <mergeCell ref="G13:J13"/>
    <mergeCell ref="M13:P13"/>
  </mergeCells>
  <conditionalFormatting sqref="F12:F14">
    <cfRule type="containsText" dxfId="3" priority="5" operator="containsText" text="Extremo">
      <formula>NOT(ISERROR(SEARCH("Extremo",F12)))</formula>
    </cfRule>
    <cfRule type="containsText" dxfId="2" priority="6" operator="containsText" text="Alto">
      <formula>NOT(ISERROR(SEARCH("Alto",F12)))</formula>
    </cfRule>
    <cfRule type="containsText" dxfId="1" priority="7" operator="containsText" text="Medio">
      <formula>NOT(ISERROR(SEARCH("Medio",F12)))</formula>
    </cfRule>
    <cfRule type="containsText" dxfId="0" priority="8" operator="containsText" text="Bajo">
      <formula>NOT(ISERROR(SEARCH("Bajo",F12)))</formula>
    </cfRule>
  </conditionalFormatting>
  <dataValidations count="2">
    <dataValidation type="whole" allowBlank="1" showInputMessage="1" showErrorMessage="1" sqref="O17:P65503 O9:P9 O15:P15 G15:M15 G17:M65503 G9:M9 Q9:U65503 W9:AC65503">
      <formula1>1</formula1>
      <formula2>5</formula2>
    </dataValidation>
    <dataValidation type="list" allowBlank="1" showInputMessage="1" showErrorMessage="1" sqref="F12:F14">
      <formula1>$T$2:$T$5</formula1>
    </dataValidation>
  </dataValidations>
  <printOptions horizontalCentered="1"/>
  <pageMargins left="0.39370078740157483" right="0.39370078740157483" top="0.74803149606299213" bottom="0.74803149606299213" header="0.31496062992125984" footer="0.31496062992125984"/>
  <pageSetup paperSize="5" scale="97" fitToHeight="0" orientation="landscape" r:id="rId1"/>
  <headerFooter>
    <oddHeader>&amp;A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96</v>
      </c>
      <c r="C4" s="28" t="s">
        <v>56</v>
      </c>
      <c r="E4" s="28" t="s">
        <v>57</v>
      </c>
      <c r="G4" s="28" t="s">
        <v>58</v>
      </c>
      <c r="I4" s="28" t="s">
        <v>62</v>
      </c>
      <c r="K4" s="28" t="s">
        <v>63</v>
      </c>
      <c r="M4" s="28"/>
      <c r="O4" s="28" t="s">
        <v>89</v>
      </c>
      <c r="Q4" s="28" t="s">
        <v>99</v>
      </c>
    </row>
    <row r="5" spans="1:17" x14ac:dyDescent="0.2">
      <c r="A5" t="s">
        <v>97</v>
      </c>
      <c r="C5" s="27" t="s">
        <v>51</v>
      </c>
      <c r="E5" s="27" t="s">
        <v>52</v>
      </c>
      <c r="G5" s="27" t="s">
        <v>59</v>
      </c>
      <c r="I5" s="27" t="s">
        <v>86</v>
      </c>
      <c r="K5" s="27" t="s">
        <v>64</v>
      </c>
      <c r="M5" t="s">
        <v>80</v>
      </c>
      <c r="O5" s="27" t="s">
        <v>90</v>
      </c>
      <c r="Q5" t="s">
        <v>102</v>
      </c>
    </row>
    <row r="6" spans="1:17" x14ac:dyDescent="0.2">
      <c r="A6" t="s">
        <v>98</v>
      </c>
      <c r="C6" s="27" t="s">
        <v>54</v>
      </c>
      <c r="E6" s="27" t="s">
        <v>55</v>
      </c>
      <c r="G6" s="27" t="s">
        <v>60</v>
      </c>
      <c r="I6" s="27" t="s">
        <v>87</v>
      </c>
      <c r="K6" s="27" t="s">
        <v>65</v>
      </c>
      <c r="M6" t="s">
        <v>85</v>
      </c>
      <c r="O6" s="27" t="s">
        <v>91</v>
      </c>
      <c r="Q6" t="s">
        <v>103</v>
      </c>
    </row>
    <row r="7" spans="1:17" x14ac:dyDescent="0.2">
      <c r="C7" s="27" t="s">
        <v>53</v>
      </c>
      <c r="G7" s="27" t="s">
        <v>61</v>
      </c>
      <c r="K7" s="30" t="s">
        <v>66</v>
      </c>
      <c r="O7" s="30" t="s">
        <v>92</v>
      </c>
      <c r="Q7" t="s">
        <v>104</v>
      </c>
    </row>
    <row r="8" spans="1:17" x14ac:dyDescent="0.2">
      <c r="O8" s="30" t="s">
        <v>93</v>
      </c>
      <c r="Q8" t="s">
        <v>105</v>
      </c>
    </row>
    <row r="9" spans="1:17" x14ac:dyDescent="0.2">
      <c r="O9" s="30" t="s">
        <v>94</v>
      </c>
      <c r="Q9" t="s">
        <v>106</v>
      </c>
    </row>
    <row r="10" spans="1:17" x14ac:dyDescent="0.2">
      <c r="O10" s="30" t="s">
        <v>95</v>
      </c>
      <c r="Q10" t="s">
        <v>107</v>
      </c>
    </row>
    <row r="11" spans="1:17" x14ac:dyDescent="0.2">
      <c r="O11" s="30" t="s">
        <v>74</v>
      </c>
      <c r="Q11" t="s">
        <v>108</v>
      </c>
    </row>
    <row r="12" spans="1:17" x14ac:dyDescent="0.2">
      <c r="Q12" t="s">
        <v>109</v>
      </c>
    </row>
    <row r="14" spans="1:17" x14ac:dyDescent="0.2">
      <c r="Q14" s="28" t="s">
        <v>110</v>
      </c>
    </row>
    <row r="15" spans="1:17" x14ac:dyDescent="0.2">
      <c r="Q15" t="s">
        <v>102</v>
      </c>
    </row>
    <row r="16" spans="1:17" x14ac:dyDescent="0.2">
      <c r="Q16" t="s">
        <v>103</v>
      </c>
    </row>
    <row r="17" spans="17:17" x14ac:dyDescent="0.2">
      <c r="Q17" t="s">
        <v>104</v>
      </c>
    </row>
    <row r="18" spans="17:17" x14ac:dyDescent="0.2">
      <c r="Q18" t="s">
        <v>105</v>
      </c>
    </row>
    <row r="19" spans="17:17" x14ac:dyDescent="0.2">
      <c r="Q19" t="s">
        <v>106</v>
      </c>
    </row>
    <row r="20" spans="17:17" x14ac:dyDescent="0.2">
      <c r="Q20" t="s">
        <v>107</v>
      </c>
    </row>
    <row r="21" spans="17:17" x14ac:dyDescent="0.2">
      <c r="Q21" t="s">
        <v>108</v>
      </c>
    </row>
    <row r="22" spans="17:17" x14ac:dyDescent="0.2">
      <c r="Q22" t="s">
        <v>109</v>
      </c>
    </row>
    <row r="23" spans="17:17" x14ac:dyDescent="0.2">
      <c r="Q23" s="27" t="s">
        <v>111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17"/>
  <sheetViews>
    <sheetView showGridLines="0" zoomScaleNormal="100" workbookViewId="0">
      <selection activeCell="D9" sqref="D9:P9"/>
    </sheetView>
  </sheetViews>
  <sheetFormatPr baseColWidth="10" defaultColWidth="11.42578125"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68"/>
      <c r="C2" s="269"/>
      <c r="D2" s="270" t="s">
        <v>113</v>
      </c>
      <c r="E2" s="271"/>
      <c r="F2" s="271"/>
      <c r="G2" s="271"/>
      <c r="H2" s="271"/>
      <c r="I2" s="271"/>
      <c r="J2" s="272"/>
      <c r="K2" s="258" t="s">
        <v>135</v>
      </c>
      <c r="L2" s="286"/>
      <c r="M2" s="258" t="str">
        <f>Proyecto!K2</f>
        <v>Código: GC-F-015</v>
      </c>
      <c r="N2" s="281"/>
      <c r="O2" s="281"/>
      <c r="P2" s="259"/>
      <c r="R2" s="11"/>
      <c r="S2" s="11"/>
      <c r="T2" s="11"/>
      <c r="U2" s="15"/>
      <c r="AE2" s="16"/>
    </row>
    <row r="3" spans="2:31" s="12" customFormat="1" ht="23.25" customHeight="1" x14ac:dyDescent="0.2">
      <c r="B3" s="264"/>
      <c r="C3" s="265"/>
      <c r="D3" s="273" t="s">
        <v>114</v>
      </c>
      <c r="E3" s="274"/>
      <c r="F3" s="274"/>
      <c r="G3" s="274"/>
      <c r="H3" s="274"/>
      <c r="I3" s="274"/>
      <c r="J3" s="275"/>
      <c r="K3" s="260" t="s">
        <v>118</v>
      </c>
      <c r="L3" s="287"/>
      <c r="M3" s="282" t="str">
        <f>Proyecto!K3</f>
        <v>Fecha: 17 de septiembre de 2014</v>
      </c>
      <c r="N3" s="283"/>
      <c r="O3" s="283"/>
      <c r="P3" s="284"/>
      <c r="R3" s="11"/>
      <c r="S3" s="11"/>
      <c r="T3" s="11"/>
      <c r="U3" s="15"/>
      <c r="AE3" s="16"/>
    </row>
    <row r="4" spans="2:31" s="12" customFormat="1" ht="24" customHeight="1" x14ac:dyDescent="0.2">
      <c r="B4" s="264"/>
      <c r="C4" s="265"/>
      <c r="D4" s="273" t="s">
        <v>115</v>
      </c>
      <c r="E4" s="274"/>
      <c r="F4" s="274"/>
      <c r="G4" s="274"/>
      <c r="H4" s="274"/>
      <c r="I4" s="274"/>
      <c r="J4" s="275"/>
      <c r="K4" s="260" t="s">
        <v>136</v>
      </c>
      <c r="L4" s="287"/>
      <c r="M4" s="260" t="str">
        <f>Proyecto!K4</f>
        <v>Versión 001</v>
      </c>
      <c r="N4" s="285"/>
      <c r="O4" s="285"/>
      <c r="P4" s="261"/>
      <c r="R4" s="11"/>
      <c r="U4" s="15"/>
      <c r="AE4" s="16"/>
    </row>
    <row r="5" spans="2:31" s="12" customFormat="1" ht="22.5" customHeight="1" thickBot="1" x14ac:dyDescent="0.25">
      <c r="B5" s="266"/>
      <c r="C5" s="267"/>
      <c r="D5" s="276" t="s">
        <v>116</v>
      </c>
      <c r="E5" s="277"/>
      <c r="F5" s="277"/>
      <c r="G5" s="277"/>
      <c r="H5" s="277"/>
      <c r="I5" s="277"/>
      <c r="J5" s="278"/>
      <c r="K5" s="262" t="s">
        <v>117</v>
      </c>
      <c r="L5" s="301"/>
      <c r="M5" s="290" t="s">
        <v>138</v>
      </c>
      <c r="N5" s="291"/>
      <c r="O5" s="291"/>
      <c r="P5" s="292"/>
      <c r="R5" s="11"/>
      <c r="U5" s="11"/>
      <c r="AE5" s="16"/>
    </row>
    <row r="6" spans="2:31" ht="5.25" customHeight="1" x14ac:dyDescent="0.2">
      <c r="B6" s="5"/>
      <c r="C6" s="5"/>
      <c r="D6" s="5"/>
      <c r="E6" s="5"/>
      <c r="F6" s="5"/>
      <c r="G6" s="5"/>
      <c r="H6" s="5"/>
      <c r="I6" s="5"/>
      <c r="J6" s="5"/>
      <c r="K6" s="5"/>
      <c r="L6" s="5"/>
      <c r="M6" s="5"/>
      <c r="N6" s="5"/>
      <c r="O6" s="5"/>
      <c r="P6" s="5"/>
    </row>
    <row r="7" spans="2:31" ht="30" customHeight="1" x14ac:dyDescent="0.2">
      <c r="B7" s="256" t="s">
        <v>0</v>
      </c>
      <c r="C7" s="256"/>
      <c r="D7" s="293" t="str">
        <f>+Proyecto!E7</f>
        <v>Tesauros Fase II (Delegatura Procedimientos Mercantiles y Oficina jurídica)</v>
      </c>
      <c r="E7" s="293"/>
      <c r="F7" s="293"/>
      <c r="G7" s="293"/>
      <c r="H7" s="293"/>
      <c r="I7" s="293"/>
      <c r="J7" s="293"/>
      <c r="K7" s="293"/>
      <c r="L7" s="293"/>
      <c r="M7" s="293"/>
      <c r="N7" s="293"/>
      <c r="O7" s="293"/>
      <c r="P7" s="293"/>
      <c r="AE7" s="1"/>
    </row>
    <row r="8" spans="2:31" ht="6.75" customHeight="1" x14ac:dyDescent="0.2">
      <c r="B8" s="8"/>
      <c r="C8" s="8"/>
      <c r="D8" s="104"/>
      <c r="E8" s="104"/>
      <c r="F8" s="104"/>
      <c r="G8" s="104"/>
      <c r="H8" s="104"/>
      <c r="I8" s="104"/>
      <c r="J8" s="104"/>
      <c r="K8" s="104"/>
      <c r="L8" s="104"/>
      <c r="M8" s="104"/>
      <c r="N8" s="104"/>
      <c r="O8" s="104"/>
      <c r="P8" s="104"/>
      <c r="AE8" s="1"/>
    </row>
    <row r="9" spans="2:31" ht="27.75" customHeight="1" x14ac:dyDescent="0.2">
      <c r="B9" s="298" t="s">
        <v>24</v>
      </c>
      <c r="C9" s="299"/>
      <c r="D9" s="295" t="s">
        <v>156</v>
      </c>
      <c r="E9" s="296"/>
      <c r="F9" s="296"/>
      <c r="G9" s="296"/>
      <c r="H9" s="296"/>
      <c r="I9" s="296"/>
      <c r="J9" s="296"/>
      <c r="K9" s="296"/>
      <c r="L9" s="296"/>
      <c r="M9" s="296"/>
      <c r="N9" s="296"/>
      <c r="O9" s="296"/>
      <c r="P9" s="297"/>
      <c r="AE9" s="1"/>
    </row>
    <row r="10" spans="2:31" customFormat="1" ht="7.5" customHeight="1" x14ac:dyDescent="0.2">
      <c r="D10" s="27"/>
      <c r="E10" s="27"/>
      <c r="F10" s="27"/>
      <c r="G10" s="27"/>
      <c r="H10" s="27"/>
      <c r="I10" s="27"/>
      <c r="J10" s="27"/>
      <c r="K10" s="27"/>
      <c r="L10" s="27"/>
      <c r="M10" s="27"/>
      <c r="N10" s="27"/>
      <c r="O10" s="27"/>
      <c r="P10" s="27"/>
    </row>
    <row r="11" spans="2:31" ht="45.75" customHeight="1" x14ac:dyDescent="0.2">
      <c r="B11" s="298" t="s">
        <v>25</v>
      </c>
      <c r="C11" s="299"/>
      <c r="D11" s="294" t="s">
        <v>157</v>
      </c>
      <c r="E11" s="294"/>
      <c r="F11" s="294"/>
      <c r="G11" s="294"/>
      <c r="H11" s="294"/>
      <c r="I11" s="294"/>
      <c r="J11" s="294"/>
      <c r="K11" s="294"/>
      <c r="L11" s="294"/>
      <c r="M11" s="294"/>
      <c r="N11" s="294"/>
      <c r="O11" s="294"/>
      <c r="P11" s="294"/>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288" t="s">
        <v>129</v>
      </c>
      <c r="C13" s="288"/>
      <c r="D13" s="41" t="s">
        <v>1</v>
      </c>
      <c r="AE13" s="1"/>
    </row>
    <row r="14" spans="2:31" s="43" customFormat="1" ht="82.5" customHeight="1" x14ac:dyDescent="0.2">
      <c r="B14" s="289"/>
      <c r="C14" s="289"/>
      <c r="D14" s="42" t="s">
        <v>97</v>
      </c>
      <c r="E14" s="300" t="s">
        <v>165</v>
      </c>
      <c r="F14" s="300"/>
      <c r="G14" s="300"/>
      <c r="H14" s="300"/>
      <c r="I14" s="300"/>
      <c r="J14" s="300"/>
      <c r="K14" s="300"/>
      <c r="L14" s="300"/>
      <c r="M14" s="300"/>
      <c r="N14" s="300"/>
      <c r="O14" s="300"/>
      <c r="P14" s="300"/>
      <c r="R14" s="11"/>
      <c r="U14" s="11"/>
    </row>
    <row r="16" spans="2:31" ht="22.5" customHeight="1" x14ac:dyDescent="0.2">
      <c r="B16" s="288" t="s">
        <v>129</v>
      </c>
      <c r="C16" s="288"/>
      <c r="D16" s="100" t="s">
        <v>1</v>
      </c>
      <c r="E16" s="300" t="s">
        <v>164</v>
      </c>
      <c r="F16" s="300"/>
      <c r="G16" s="300"/>
      <c r="H16" s="300"/>
      <c r="I16" s="300"/>
      <c r="J16" s="300"/>
      <c r="K16" s="300"/>
      <c r="L16" s="300"/>
      <c r="M16" s="300"/>
      <c r="N16" s="300"/>
      <c r="O16" s="300"/>
      <c r="P16" s="300"/>
      <c r="AE16" s="1"/>
    </row>
    <row r="17" spans="2:21" s="98" customFormat="1" ht="92.25" customHeight="1" x14ac:dyDescent="0.2">
      <c r="B17" s="289"/>
      <c r="C17" s="289"/>
      <c r="D17" s="101" t="s">
        <v>98</v>
      </c>
      <c r="E17" s="300"/>
      <c r="F17" s="300"/>
      <c r="G17" s="300"/>
      <c r="H17" s="300"/>
      <c r="I17" s="300"/>
      <c r="J17" s="300"/>
      <c r="K17" s="300"/>
      <c r="L17" s="300"/>
      <c r="M17" s="300"/>
      <c r="N17" s="300"/>
      <c r="O17" s="300"/>
      <c r="P17" s="300"/>
      <c r="R17" s="11"/>
      <c r="U17" s="11"/>
    </row>
  </sheetData>
  <mergeCells count="26">
    <mergeCell ref="B16:C17"/>
    <mergeCell ref="M5:P5"/>
    <mergeCell ref="D7:P7"/>
    <mergeCell ref="B5:C5"/>
    <mergeCell ref="D11:P11"/>
    <mergeCell ref="D9:P9"/>
    <mergeCell ref="B7:C7"/>
    <mergeCell ref="B11:C11"/>
    <mergeCell ref="B9:C9"/>
    <mergeCell ref="E16:P17"/>
    <mergeCell ref="B13:C14"/>
    <mergeCell ref="D5:J5"/>
    <mergeCell ref="K5:L5"/>
    <mergeCell ref="E14:P14"/>
    <mergeCell ref="B2:C2"/>
    <mergeCell ref="B3:C3"/>
    <mergeCell ref="B4:C4"/>
    <mergeCell ref="M2:P2"/>
    <mergeCell ref="M3:P3"/>
    <mergeCell ref="M4:P4"/>
    <mergeCell ref="D2:J2"/>
    <mergeCell ref="K2:L2"/>
    <mergeCell ref="D3:J3"/>
    <mergeCell ref="K3:L3"/>
    <mergeCell ref="D4:J4"/>
    <mergeCell ref="K4:L4"/>
  </mergeCells>
  <dataValidations count="1">
    <dataValidation type="whole" allowBlank="1" showInputMessage="1" showErrorMessage="1" sqref="G18:M65469 W18:AC65469 W15:AC15 G15:M15 O15:U15 O18:U65469">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2"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topLeftCell="A4" zoomScale="90" zoomScaleNormal="90" workbookViewId="0">
      <selection activeCell="F25" sqref="F25"/>
    </sheetView>
  </sheetViews>
  <sheetFormatPr baseColWidth="10" defaultColWidth="11.42578125"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268"/>
      <c r="C2" s="269"/>
      <c r="D2" s="302" t="s">
        <v>113</v>
      </c>
      <c r="E2" s="303"/>
      <c r="F2" s="303"/>
      <c r="G2" s="303"/>
      <c r="H2" s="304"/>
      <c r="I2" s="56" t="str">
        <f>Proyecto!K2</f>
        <v>Código: GC-F-015</v>
      </c>
      <c r="J2" s="25"/>
      <c r="K2" s="25"/>
      <c r="L2" s="25"/>
      <c r="M2" s="55"/>
      <c r="N2" s="55"/>
      <c r="T2" s="16"/>
    </row>
    <row r="3" spans="2:24" s="21" customFormat="1" ht="23.25" customHeight="1" thickBot="1" x14ac:dyDescent="0.25">
      <c r="B3" s="264"/>
      <c r="C3" s="265"/>
      <c r="D3" s="302" t="s">
        <v>114</v>
      </c>
      <c r="E3" s="303"/>
      <c r="F3" s="303"/>
      <c r="G3" s="303"/>
      <c r="H3" s="304"/>
      <c r="I3" s="57" t="str">
        <f>Proyecto!K3</f>
        <v>Fecha: 17 de septiembre de 2014</v>
      </c>
      <c r="J3" s="25"/>
      <c r="K3" s="25"/>
      <c r="L3" s="25"/>
      <c r="M3" s="55"/>
      <c r="N3" s="55"/>
      <c r="T3" s="16"/>
    </row>
    <row r="4" spans="2:24" s="21" customFormat="1" ht="24" customHeight="1" thickBot="1" x14ac:dyDescent="0.25">
      <c r="B4" s="264"/>
      <c r="C4" s="265"/>
      <c r="D4" s="302" t="s">
        <v>115</v>
      </c>
      <c r="E4" s="303"/>
      <c r="F4" s="303"/>
      <c r="G4" s="303"/>
      <c r="H4" s="304"/>
      <c r="I4" s="57" t="str">
        <f>Proyecto!K4</f>
        <v>Versión 001</v>
      </c>
      <c r="J4" s="25"/>
      <c r="K4" s="25"/>
      <c r="L4" s="25"/>
      <c r="M4" s="55"/>
      <c r="N4" s="55"/>
      <c r="T4" s="16"/>
    </row>
    <row r="5" spans="2:24" s="21" customFormat="1" ht="22.5" customHeight="1" thickBot="1" x14ac:dyDescent="0.25">
      <c r="B5" s="266"/>
      <c r="C5" s="267"/>
      <c r="D5" s="305" t="s">
        <v>116</v>
      </c>
      <c r="E5" s="306"/>
      <c r="F5" s="306"/>
      <c r="G5" s="306"/>
      <c r="H5" s="307"/>
      <c r="I5" s="58" t="s">
        <v>139</v>
      </c>
      <c r="J5" s="25"/>
      <c r="K5" s="25"/>
      <c r="L5" s="25"/>
      <c r="M5" s="55"/>
      <c r="N5" s="55"/>
      <c r="T5" s="16"/>
    </row>
    <row r="6" spans="2:24" ht="5.25" customHeight="1" x14ac:dyDescent="0.2">
      <c r="B6" s="20"/>
      <c r="C6" s="20"/>
      <c r="D6" s="20"/>
      <c r="E6" s="20"/>
      <c r="F6" s="20"/>
      <c r="G6" s="40"/>
      <c r="H6" s="20"/>
      <c r="I6" s="20"/>
    </row>
    <row r="7" spans="2:24" x14ac:dyDescent="0.2">
      <c r="B7" s="256" t="s">
        <v>0</v>
      </c>
      <c r="C7" s="256"/>
      <c r="D7" s="308" t="str">
        <f>Proyecto!$E$7</f>
        <v>Tesauros Fase II (Delegatura Procedimientos Mercantiles y Oficina jurídica)</v>
      </c>
      <c r="E7" s="308"/>
      <c r="F7" s="308"/>
      <c r="G7" s="308"/>
      <c r="H7" s="308"/>
      <c r="I7" s="308"/>
      <c r="X7" s="1"/>
    </row>
    <row r="8" spans="2:24" s="21" customFormat="1" ht="10.5" customHeight="1" x14ac:dyDescent="0.2">
      <c r="B8" s="10"/>
      <c r="C8" s="10"/>
      <c r="D8" s="6"/>
      <c r="E8" s="6"/>
      <c r="F8" s="6"/>
      <c r="G8" s="6"/>
      <c r="H8" s="6"/>
      <c r="I8" s="6"/>
      <c r="N8" s="25"/>
    </row>
    <row r="9" spans="2:24" ht="18.75" customHeight="1" x14ac:dyDescent="0.2">
      <c r="B9" s="312" t="s">
        <v>101</v>
      </c>
      <c r="C9" s="312"/>
      <c r="D9" s="312"/>
      <c r="E9" s="312"/>
      <c r="F9" s="312"/>
      <c r="G9" s="312"/>
      <c r="H9" s="312"/>
      <c r="I9" s="312"/>
      <c r="X9" s="1"/>
    </row>
    <row r="10" spans="2:24" ht="40.5" customHeight="1" x14ac:dyDescent="0.2">
      <c r="B10" s="309" t="s">
        <v>26</v>
      </c>
      <c r="C10" s="309"/>
      <c r="D10" s="313" t="s">
        <v>158</v>
      </c>
      <c r="E10" s="313"/>
      <c r="F10" s="313"/>
      <c r="G10" s="313"/>
      <c r="H10" s="313"/>
      <c r="I10" s="313"/>
      <c r="X10" s="1"/>
    </row>
    <row r="11" spans="2:24" ht="22.5" customHeight="1" x14ac:dyDescent="0.2">
      <c r="B11" s="309" t="s">
        <v>1</v>
      </c>
      <c r="C11" s="309"/>
      <c r="D11" s="309" t="s">
        <v>2</v>
      </c>
      <c r="E11" s="309"/>
      <c r="F11" s="31" t="s">
        <v>3</v>
      </c>
      <c r="G11" s="41" t="s">
        <v>99</v>
      </c>
      <c r="H11" s="41" t="s">
        <v>4</v>
      </c>
      <c r="I11" s="41" t="s">
        <v>100</v>
      </c>
      <c r="X11" s="1"/>
    </row>
    <row r="12" spans="2:24" ht="91.5" customHeight="1" x14ac:dyDescent="0.2">
      <c r="B12" s="311" t="s">
        <v>51</v>
      </c>
      <c r="C12" s="311"/>
      <c r="D12" s="311" t="s">
        <v>130</v>
      </c>
      <c r="E12" s="311"/>
      <c r="F12" s="105">
        <v>1</v>
      </c>
      <c r="G12" s="85" t="s">
        <v>105</v>
      </c>
      <c r="H12" s="85" t="s">
        <v>52</v>
      </c>
      <c r="I12" s="85" t="s">
        <v>152</v>
      </c>
      <c r="X12" s="1"/>
    </row>
    <row r="13" spans="2:24" ht="22.5" customHeight="1" x14ac:dyDescent="0.2">
      <c r="B13" s="309" t="s">
        <v>5</v>
      </c>
      <c r="C13" s="309"/>
      <c r="D13" s="310" t="s">
        <v>131</v>
      </c>
      <c r="E13" s="310"/>
      <c r="F13" s="310"/>
      <c r="G13" s="310"/>
      <c r="H13" s="310"/>
      <c r="I13" s="310"/>
      <c r="X13" s="1"/>
    </row>
  </sheetData>
  <mergeCells count="19">
    <mergeCell ref="B7:C7"/>
    <mergeCell ref="D7:I7"/>
    <mergeCell ref="B13:C13"/>
    <mergeCell ref="D13:I13"/>
    <mergeCell ref="B12:C12"/>
    <mergeCell ref="D12:E12"/>
    <mergeCell ref="B9:I9"/>
    <mergeCell ref="B11:C11"/>
    <mergeCell ref="D11:E11"/>
    <mergeCell ref="B10:C10"/>
    <mergeCell ref="D10:I10"/>
    <mergeCell ref="D2:H2"/>
    <mergeCell ref="D3:H3"/>
    <mergeCell ref="D4:H4"/>
    <mergeCell ref="D5:H5"/>
    <mergeCell ref="B2:C2"/>
    <mergeCell ref="B4:C4"/>
    <mergeCell ref="B5:C5"/>
    <mergeCell ref="B3:C3"/>
  </mergeCells>
  <dataValidations count="1">
    <dataValidation type="whole" allowBlank="1" showInputMessage="1" showErrorMessage="1" sqref="H14:H65488 J14:N65488 P14:V65488">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topLeftCell="A4" zoomScale="90" zoomScaleNormal="90" workbookViewId="0">
      <selection activeCell="C14" sqref="C14"/>
    </sheetView>
  </sheetViews>
  <sheetFormatPr baseColWidth="10" defaultColWidth="11.42578125"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65"/>
      <c r="C2" s="323" t="s">
        <v>113</v>
      </c>
      <c r="D2" s="324"/>
      <c r="E2" s="324"/>
      <c r="F2" s="324"/>
      <c r="G2" s="314" t="str">
        <f>Proyecto!K2</f>
        <v>Código: GC-F-015</v>
      </c>
      <c r="H2" s="315"/>
      <c r="I2" s="315"/>
      <c r="J2" s="315"/>
      <c r="K2" s="315"/>
      <c r="L2" s="316"/>
      <c r="U2" s="16"/>
    </row>
    <row r="3" spans="1:21" s="18" customFormat="1" ht="23.25" customHeight="1" thickBot="1" x14ac:dyDescent="0.25">
      <c r="B3" s="67"/>
      <c r="C3" s="323" t="s">
        <v>114</v>
      </c>
      <c r="D3" s="324"/>
      <c r="E3" s="324"/>
      <c r="F3" s="324"/>
      <c r="G3" s="317" t="str">
        <f>Proyecto!K3</f>
        <v>Fecha: 17 de septiembre de 2014</v>
      </c>
      <c r="H3" s="318"/>
      <c r="I3" s="318"/>
      <c r="J3" s="318"/>
      <c r="K3" s="318"/>
      <c r="L3" s="319"/>
      <c r="U3" s="16"/>
    </row>
    <row r="4" spans="1:21" s="18" customFormat="1" ht="24" customHeight="1" thickBot="1" x14ac:dyDescent="0.25">
      <c r="B4" s="67"/>
      <c r="C4" s="323" t="s">
        <v>115</v>
      </c>
      <c r="D4" s="324"/>
      <c r="E4" s="324"/>
      <c r="F4" s="324"/>
      <c r="G4" s="320" t="str">
        <f>Proyecto!K4</f>
        <v>Versión 001</v>
      </c>
      <c r="H4" s="321"/>
      <c r="I4" s="321"/>
      <c r="J4" s="321"/>
      <c r="K4" s="321"/>
      <c r="L4" s="322"/>
      <c r="U4" s="16"/>
    </row>
    <row r="5" spans="1:21" s="18" customFormat="1" ht="22.5" customHeight="1" thickBot="1" x14ac:dyDescent="0.25">
      <c r="B5" s="69"/>
      <c r="C5" s="323" t="s">
        <v>116</v>
      </c>
      <c r="D5" s="324"/>
      <c r="E5" s="324"/>
      <c r="F5" s="324"/>
      <c r="G5" s="317" t="s">
        <v>140</v>
      </c>
      <c r="H5" s="318"/>
      <c r="I5" s="318"/>
      <c r="J5" s="318"/>
      <c r="K5" s="318"/>
      <c r="L5" s="319"/>
      <c r="U5" s="16"/>
    </row>
    <row r="6" spans="1:21" ht="5.25" customHeight="1" x14ac:dyDescent="0.2">
      <c r="A6" s="7" t="str">
        <f>Proyecto!$E$7</f>
        <v>Tesauros Fase II (Delegatura Procedimientos Mercantiles y Oficina jurídica)</v>
      </c>
      <c r="B6" s="17"/>
      <c r="C6" s="17"/>
      <c r="D6" s="17"/>
      <c r="E6" s="17"/>
      <c r="F6" s="17"/>
    </row>
    <row r="7" spans="1:21" ht="29.25" customHeight="1" x14ac:dyDescent="0.2">
      <c r="B7" s="35" t="s">
        <v>0</v>
      </c>
      <c r="C7" s="308" t="str">
        <f>Proyecto!$E$7</f>
        <v>Tesauros Fase II (Delegatura Procedimientos Mercantiles y Oficina jurídica)</v>
      </c>
      <c r="D7" s="308"/>
      <c r="E7" s="308"/>
      <c r="F7" s="308"/>
      <c r="U7" s="1"/>
    </row>
    <row r="8" spans="1:21" x14ac:dyDescent="0.2">
      <c r="B8" s="18"/>
    </row>
    <row r="10" spans="1:21" ht="18" customHeight="1" x14ac:dyDescent="0.2">
      <c r="B10" s="35" t="s">
        <v>81</v>
      </c>
      <c r="C10" s="24" t="s">
        <v>85</v>
      </c>
    </row>
    <row r="11" spans="1:21" ht="6" customHeight="1" x14ac:dyDescent="0.2"/>
    <row r="12" spans="1:21" ht="18" customHeight="1" x14ac:dyDescent="0.2">
      <c r="B12" s="35" t="s">
        <v>46</v>
      </c>
      <c r="C12" s="92" t="s">
        <v>163</v>
      </c>
    </row>
    <row r="13" spans="1:21" ht="6" customHeight="1" x14ac:dyDescent="0.2"/>
    <row r="14" spans="1:21" ht="18" customHeight="1" x14ac:dyDescent="0.2">
      <c r="B14" s="35" t="s">
        <v>47</v>
      </c>
      <c r="C14" s="24" t="s">
        <v>161</v>
      </c>
    </row>
    <row r="15" spans="1:21" ht="6" customHeight="1" x14ac:dyDescent="0.2"/>
    <row r="16" spans="1:21" ht="26.25" customHeight="1" x14ac:dyDescent="0.2">
      <c r="B16" s="35" t="s">
        <v>43</v>
      </c>
      <c r="C16" s="171" t="s">
        <v>226</v>
      </c>
    </row>
    <row r="17" spans="2:3" ht="6" customHeight="1" x14ac:dyDescent="0.2"/>
    <row r="18" spans="2:3" ht="18" customHeight="1" x14ac:dyDescent="0.2">
      <c r="B18" s="35" t="s">
        <v>44</v>
      </c>
      <c r="C18" s="23"/>
    </row>
    <row r="19" spans="2:3" ht="6" customHeight="1" x14ac:dyDescent="0.2"/>
    <row r="20" spans="2:3" ht="18" customHeight="1" x14ac:dyDescent="0.2">
      <c r="B20" s="35" t="s">
        <v>45</v>
      </c>
      <c r="C20" s="23"/>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D8:K65490 M8:S65490">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7"/>
  <sheetViews>
    <sheetView showGridLines="0" topLeftCell="A10" zoomScaleNormal="100" workbookViewId="0">
      <selection activeCell="C13" sqref="C13"/>
    </sheetView>
  </sheetViews>
  <sheetFormatPr baseColWidth="10" defaultColWidth="11.42578125" defaultRowHeight="12" x14ac:dyDescent="0.2"/>
  <cols>
    <col min="1" max="1" width="2.42578125" style="1" customWidth="1"/>
    <col min="2" max="2" width="34.28515625" style="1" customWidth="1"/>
    <col min="3" max="3" width="31.7109375" style="1" customWidth="1"/>
    <col min="4" max="4" width="83.140625" style="1" customWidth="1"/>
    <col min="5" max="5" width="16.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59"/>
      <c r="C2" s="305" t="s">
        <v>113</v>
      </c>
      <c r="D2" s="306"/>
      <c r="E2" s="306"/>
      <c r="F2" s="307"/>
      <c r="G2" s="56" t="str">
        <f>Proyecto!K2</f>
        <v>Código: GC-F-015</v>
      </c>
      <c r="H2" s="11"/>
      <c r="I2" s="11"/>
      <c r="J2" s="15"/>
      <c r="T2" s="16"/>
    </row>
    <row r="3" spans="2:22" s="12" customFormat="1" ht="23.25" customHeight="1" thickBot="1" x14ac:dyDescent="0.25">
      <c r="B3" s="60"/>
      <c r="C3" s="305" t="s">
        <v>114</v>
      </c>
      <c r="D3" s="306"/>
      <c r="E3" s="306"/>
      <c r="F3" s="307"/>
      <c r="G3" s="57" t="str">
        <f>Proyecto!K3</f>
        <v>Fecha: 17 de septiembre de 2014</v>
      </c>
      <c r="H3" s="11"/>
      <c r="I3" s="11"/>
      <c r="J3" s="15"/>
      <c r="T3" s="16"/>
    </row>
    <row r="4" spans="2:22" s="12" customFormat="1" ht="24" customHeight="1" thickBot="1" x14ac:dyDescent="0.25">
      <c r="B4" s="60"/>
      <c r="C4" s="305" t="s">
        <v>115</v>
      </c>
      <c r="D4" s="306"/>
      <c r="E4" s="306"/>
      <c r="F4" s="307"/>
      <c r="G4" s="57" t="str">
        <f>Proyecto!K4</f>
        <v>Versión 001</v>
      </c>
      <c r="J4" s="15"/>
      <c r="T4" s="16"/>
    </row>
    <row r="5" spans="2:22" s="12" customFormat="1" ht="22.5" customHeight="1" thickBot="1" x14ac:dyDescent="0.25">
      <c r="B5" s="61"/>
      <c r="C5" s="305" t="s">
        <v>116</v>
      </c>
      <c r="D5" s="306"/>
      <c r="E5" s="306"/>
      <c r="F5" s="307"/>
      <c r="G5" s="58" t="s">
        <v>141</v>
      </c>
      <c r="J5" s="11"/>
      <c r="T5" s="16"/>
    </row>
    <row r="6" spans="2:22" ht="5.25" customHeight="1" x14ac:dyDescent="0.2">
      <c r="B6" s="5"/>
      <c r="C6" s="20"/>
      <c r="D6" s="5"/>
      <c r="E6" s="5"/>
      <c r="F6" s="5"/>
      <c r="G6" s="5"/>
    </row>
    <row r="7" spans="2:22" ht="29.25" customHeight="1" x14ac:dyDescent="0.2">
      <c r="B7" s="35" t="s">
        <v>0</v>
      </c>
      <c r="C7" s="327" t="str">
        <f>Proyecto!$E$7</f>
        <v>Tesauros Fase II (Delegatura Procedimientos Mercantiles y Oficina jurídica)</v>
      </c>
      <c r="D7" s="327"/>
      <c r="E7" s="327"/>
      <c r="F7" s="327"/>
      <c r="G7" s="327"/>
      <c r="V7" s="1"/>
    </row>
    <row r="9" spans="2:22" ht="18" customHeight="1" x14ac:dyDescent="0.2">
      <c r="B9" s="312" t="s">
        <v>42</v>
      </c>
      <c r="C9" s="312"/>
      <c r="D9" s="312"/>
      <c r="E9" s="312"/>
      <c r="F9" s="312"/>
      <c r="G9" s="312"/>
    </row>
    <row r="10" spans="2:22" customFormat="1" ht="15" customHeight="1" x14ac:dyDescent="0.2"/>
    <row r="11" spans="2:22" ht="27.75" customHeight="1" x14ac:dyDescent="0.2">
      <c r="B11" s="31" t="s">
        <v>71</v>
      </c>
      <c r="C11" s="31" t="s">
        <v>6</v>
      </c>
      <c r="D11" s="31" t="s">
        <v>14</v>
      </c>
      <c r="E11" s="31" t="s">
        <v>41</v>
      </c>
      <c r="F11" s="312" t="s">
        <v>15</v>
      </c>
      <c r="G11" s="312"/>
    </row>
    <row r="12" spans="2:22" ht="127.5" customHeight="1" x14ac:dyDescent="0.2">
      <c r="B12" s="106" t="s">
        <v>59</v>
      </c>
      <c r="C12" s="106" t="s">
        <v>227</v>
      </c>
      <c r="D12" s="103" t="s">
        <v>132</v>
      </c>
      <c r="E12" s="106" t="s">
        <v>86</v>
      </c>
      <c r="F12" s="325"/>
      <c r="G12" s="325"/>
    </row>
    <row r="13" spans="2:22" ht="218.25" customHeight="1" x14ac:dyDescent="0.2">
      <c r="B13" s="106" t="s">
        <v>60</v>
      </c>
      <c r="C13" s="113" t="s">
        <v>166</v>
      </c>
      <c r="D13" s="103" t="s">
        <v>133</v>
      </c>
      <c r="E13" s="106" t="s">
        <v>86</v>
      </c>
      <c r="F13" s="325"/>
      <c r="G13" s="325"/>
    </row>
    <row r="14" spans="2:22" ht="238.5" customHeight="1" x14ac:dyDescent="0.2">
      <c r="B14" s="106" t="s">
        <v>154</v>
      </c>
      <c r="C14" s="106" t="s">
        <v>228</v>
      </c>
      <c r="D14" s="103" t="s">
        <v>134</v>
      </c>
      <c r="E14" s="106" t="s">
        <v>86</v>
      </c>
      <c r="F14" s="325"/>
      <c r="G14" s="325"/>
    </row>
    <row r="15" spans="2:22" ht="238.5" customHeight="1" x14ac:dyDescent="0.2">
      <c r="B15" s="106" t="s">
        <v>154</v>
      </c>
      <c r="C15" s="106" t="s">
        <v>200</v>
      </c>
      <c r="D15" s="122" t="s">
        <v>134</v>
      </c>
      <c r="E15" s="106" t="s">
        <v>86</v>
      </c>
      <c r="F15" s="325"/>
      <c r="G15" s="325"/>
    </row>
    <row r="16" spans="2:22" ht="69" customHeight="1" x14ac:dyDescent="0.2">
      <c r="B16" s="124" t="s">
        <v>167</v>
      </c>
      <c r="C16" s="120" t="s">
        <v>169</v>
      </c>
      <c r="D16" s="117" t="s">
        <v>168</v>
      </c>
      <c r="E16" s="22" t="s">
        <v>86</v>
      </c>
      <c r="F16" s="326"/>
      <c r="G16" s="326"/>
    </row>
    <row r="17" spans="2:7" ht="57" customHeight="1" x14ac:dyDescent="0.2">
      <c r="B17" s="124" t="s">
        <v>172</v>
      </c>
      <c r="C17" s="124" t="s">
        <v>170</v>
      </c>
      <c r="D17" s="117" t="s">
        <v>201</v>
      </c>
      <c r="E17" s="22" t="s">
        <v>86</v>
      </c>
      <c r="F17" s="326"/>
      <c r="G17" s="326"/>
    </row>
  </sheetData>
  <mergeCells count="13">
    <mergeCell ref="C2:F2"/>
    <mergeCell ref="C3:F3"/>
    <mergeCell ref="C4:F4"/>
    <mergeCell ref="C5:F5"/>
    <mergeCell ref="F11:G11"/>
    <mergeCell ref="C7:G7"/>
    <mergeCell ref="B9:G9"/>
    <mergeCell ref="F15:G15"/>
    <mergeCell ref="F16:G16"/>
    <mergeCell ref="F17:G17"/>
    <mergeCell ref="F12:G12"/>
    <mergeCell ref="F13:G13"/>
    <mergeCell ref="F14:G14"/>
  </mergeCells>
  <dataValidations count="1">
    <dataValidation type="whole" allowBlank="1" showInputMessage="1" showErrorMessage="1" sqref="E8:G8 E18:L65486 N8:T65486 H8:L17 JJ16:JP17 TF16:TL17 ADB16:ADH17 AMX16:AND17 AWT16:AWZ17 BGP16:BGV17 BQL16:BQR17 CAH16:CAN17 CKD16:CKJ17 CTZ16:CUF17 DDV16:DEB17 DNR16:DNX17 DXN16:DXT17 EHJ16:EHP17 ERF16:ERL17 FBB16:FBH17 FKX16:FLD17 FUT16:FUZ17 GEP16:GEV17 GOL16:GOR17 GYH16:GYN17 HID16:HIJ17 HRZ16:HSF17 IBV16:ICB17 ILR16:ILX17 IVN16:IVT17 JFJ16:JFP17 JPF16:JPL17 JZB16:JZH17 KIX16:KJD17 KST16:KSZ17 LCP16:LCV17 LML16:LMR17 LWH16:LWN17 MGD16:MGJ17 MPZ16:MQF17 MZV16:NAB17 NJR16:NJX17 NTN16:NTT17 ODJ16:ODP17 ONF16:ONL17 OXB16:OXH17 PGX16:PHD17 PQT16:PQZ17 QAP16:QAV17 QKL16:QKR17 QUH16:QUN17 RED16:REJ17 RNZ16:ROF17 RXV16:RYB17 SHR16:SHX17 SRN16:SRT17 TBJ16:TBP17 TLF16:TLL17 TVB16:TVH17 UEX16:UFD17 UOT16:UOZ17 UYP16:UYV17 VIL16:VIR17 VSH16:VSN17 WCD16:WCJ17 WLZ16:WMF17 WVV16:WWB17 JD16:JH17 SZ16:TD17 ACV16:ACZ17 AMR16:AMV17 AWN16:AWR17 BGJ16:BGN17 BQF16:BQJ17 CAB16:CAF17 CJX16:CKB17 CTT16:CTX17 DDP16:DDT17 DNL16:DNP17 DXH16:DXL17 EHD16:EHH17 EQZ16:ERD17 FAV16:FAZ17 FKR16:FKV17 FUN16:FUR17 GEJ16:GEN17 GOF16:GOJ17 GYB16:GYF17 HHX16:HIB17 HRT16:HRX17 IBP16:IBT17 ILL16:ILP17 IVH16:IVL17 JFD16:JFH17 JOZ16:JPD17 JYV16:JYZ17 KIR16:KIV17 KSN16:KSR17 LCJ16:LCN17 LMF16:LMJ17 LWB16:LWF17 MFX16:MGB17 MPT16:MPX17 MZP16:MZT17 NJL16:NJP17 NTH16:NTL17 ODD16:ODH17 OMZ16:OND17 OWV16:OWZ17 PGR16:PGV17 PQN16:PQR17 QAJ16:QAN17 QKF16:QKJ17 QUB16:QUF17 RDX16:REB17 RNT16:RNX17 RXP16:RXT17 SHL16:SHP17 SRH16:SRL17 TBD16:TBH17 TKZ16:TLD17 TUV16:TUZ17 UER16:UEV17 UON16:UOR17 UYJ16:UYN17 VIF16:VIJ17 VSB16:VSF17 WBX16:WCB17 WLT16:WLX17 WVP16:WVT17">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77"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B12:B15</xm:sqref>
        </x14:dataValidation>
        <x14:dataValidation type="list" allowBlank="1" showInputMessage="1" showErrorMessage="1">
          <x14:formula1>
            <xm:f>'No tocar'!$I$5:$I$6</xm:f>
          </x14:formula1>
          <xm:sqref>E12:E15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H18"/>
  <sheetViews>
    <sheetView topLeftCell="A10" zoomScale="97" zoomScaleNormal="97" workbookViewId="0">
      <selection activeCell="E14" sqref="E14"/>
    </sheetView>
  </sheetViews>
  <sheetFormatPr baseColWidth="10" defaultColWidth="11.42578125" defaultRowHeight="12.75" x14ac:dyDescent="0.2"/>
  <cols>
    <col min="1" max="1" width="5" style="62" customWidth="1"/>
    <col min="2" max="2" width="32.5703125" style="62" customWidth="1"/>
    <col min="3" max="3" width="25" style="62" customWidth="1"/>
    <col min="4" max="4" width="11.42578125" style="62"/>
    <col min="5" max="5" width="40.42578125" style="62" customWidth="1"/>
    <col min="6" max="6" width="20.7109375" style="62" customWidth="1"/>
    <col min="7" max="7" width="25.5703125" style="62" customWidth="1"/>
    <col min="8" max="8" width="15" style="62" customWidth="1"/>
    <col min="9" max="16384" width="11.42578125" style="62"/>
  </cols>
  <sheetData>
    <row r="1" spans="2:8" ht="13.5" thickBot="1" x14ac:dyDescent="0.25"/>
    <row r="2" spans="2:8" ht="18" customHeight="1" thickBot="1" x14ac:dyDescent="0.25">
      <c r="B2" s="65"/>
      <c r="C2" s="323" t="s">
        <v>113</v>
      </c>
      <c r="D2" s="324"/>
      <c r="E2" s="324"/>
      <c r="F2" s="324"/>
      <c r="G2" s="314" t="str">
        <f>Proyecto!K2</f>
        <v>Código: GC-F-015</v>
      </c>
      <c r="H2" s="316"/>
    </row>
    <row r="3" spans="2:8" ht="19.5" customHeight="1" thickBot="1" x14ac:dyDescent="0.25">
      <c r="B3" s="67"/>
      <c r="C3" s="323" t="s">
        <v>114</v>
      </c>
      <c r="D3" s="324"/>
      <c r="E3" s="324"/>
      <c r="F3" s="324"/>
      <c r="G3" s="317" t="str">
        <f>Proyecto!K3</f>
        <v>Fecha: 17 de septiembre de 2014</v>
      </c>
      <c r="H3" s="319"/>
    </row>
    <row r="4" spans="2:8" ht="19.5" customHeight="1" thickBot="1" x14ac:dyDescent="0.25">
      <c r="B4" s="67"/>
      <c r="C4" s="323" t="s">
        <v>115</v>
      </c>
      <c r="D4" s="324"/>
      <c r="E4" s="324"/>
      <c r="F4" s="324"/>
      <c r="G4" s="320" t="str">
        <f>Proyecto!K4</f>
        <v>Versión 001</v>
      </c>
      <c r="H4" s="322"/>
    </row>
    <row r="5" spans="2:8" ht="21.75" customHeight="1" thickBot="1" x14ac:dyDescent="0.25">
      <c r="B5" s="69"/>
      <c r="C5" s="323" t="s">
        <v>116</v>
      </c>
      <c r="D5" s="324"/>
      <c r="E5" s="324"/>
      <c r="F5" s="324"/>
      <c r="G5" s="317" t="s">
        <v>142</v>
      </c>
      <c r="H5" s="319"/>
    </row>
    <row r="6" spans="2:8" ht="21" customHeight="1" x14ac:dyDescent="0.2"/>
    <row r="7" spans="2:8" ht="22.5" customHeight="1" x14ac:dyDescent="0.2">
      <c r="B7" s="328" t="s">
        <v>73</v>
      </c>
      <c r="C7" s="329"/>
      <c r="D7" s="329"/>
      <c r="E7" s="329"/>
      <c r="F7" s="329"/>
      <c r="G7" s="329"/>
      <c r="H7" s="329"/>
    </row>
    <row r="8" spans="2:8" ht="84" customHeight="1" x14ac:dyDescent="0.2">
      <c r="B8" s="313" t="s">
        <v>127</v>
      </c>
      <c r="C8" s="330"/>
      <c r="D8" s="330"/>
      <c r="E8" s="330"/>
      <c r="F8" s="330"/>
      <c r="G8" s="330"/>
      <c r="H8" s="330"/>
    </row>
    <row r="9" spans="2:8" x14ac:dyDescent="0.2">
      <c r="B9" s="63"/>
    </row>
    <row r="11" spans="2:8" ht="22.5" customHeight="1" x14ac:dyDescent="0.2">
      <c r="B11" s="331" t="s">
        <v>70</v>
      </c>
      <c r="C11" s="332"/>
      <c r="E11" s="328" t="s">
        <v>72</v>
      </c>
      <c r="F11" s="329"/>
      <c r="G11" s="329"/>
      <c r="H11" s="329"/>
    </row>
    <row r="13" spans="2:8" ht="20.25" customHeight="1" x14ac:dyDescent="0.2">
      <c r="B13" s="36" t="s">
        <v>6</v>
      </c>
      <c r="C13" s="36" t="s">
        <v>71</v>
      </c>
      <c r="D13" s="64"/>
      <c r="E13" s="36" t="s">
        <v>6</v>
      </c>
      <c r="F13" s="36" t="s">
        <v>71</v>
      </c>
      <c r="G13" s="36" t="s">
        <v>69</v>
      </c>
      <c r="H13" s="36" t="s">
        <v>153</v>
      </c>
    </row>
    <row r="14" spans="2:8" s="83" customFormat="1" ht="34.5" customHeight="1" x14ac:dyDescent="0.2">
      <c r="B14" s="102" t="s">
        <v>229</v>
      </c>
      <c r="C14" s="97" t="s">
        <v>59</v>
      </c>
      <c r="E14" s="84" t="s">
        <v>230</v>
      </c>
      <c r="F14" s="109" t="s">
        <v>162</v>
      </c>
      <c r="G14" s="86"/>
      <c r="H14" s="87"/>
    </row>
    <row r="15" spans="2:8" s="83" customFormat="1" ht="32.25" customHeight="1" x14ac:dyDescent="0.2">
      <c r="B15" s="84" t="s">
        <v>171</v>
      </c>
      <c r="C15" s="84" t="s">
        <v>60</v>
      </c>
      <c r="E15" s="88"/>
      <c r="F15" s="89"/>
      <c r="G15" s="89"/>
      <c r="H15" s="89"/>
    </row>
    <row r="16" spans="2:8" s="83" customFormat="1" ht="48.75" customHeight="1" x14ac:dyDescent="0.2">
      <c r="B16" s="118" t="s">
        <v>228</v>
      </c>
      <c r="C16" s="127" t="s">
        <v>61</v>
      </c>
      <c r="E16" s="90"/>
      <c r="F16" s="91"/>
      <c r="G16" s="91"/>
      <c r="H16" s="91"/>
    </row>
    <row r="17" spans="2:3" ht="37.5" customHeight="1" x14ac:dyDescent="0.2">
      <c r="B17" s="127" t="s">
        <v>169</v>
      </c>
      <c r="C17" s="127" t="s">
        <v>167</v>
      </c>
    </row>
    <row r="18" spans="2:3" ht="42" customHeight="1" x14ac:dyDescent="0.2">
      <c r="B18" s="127" t="s">
        <v>173</v>
      </c>
      <c r="C18" s="127" t="s">
        <v>172</v>
      </c>
    </row>
  </sheetData>
  <mergeCells count="12">
    <mergeCell ref="E11:H11"/>
    <mergeCell ref="B7:H7"/>
    <mergeCell ref="B8:H8"/>
    <mergeCell ref="B11:C11"/>
    <mergeCell ref="G2:H2"/>
    <mergeCell ref="G3:H3"/>
    <mergeCell ref="G4:H4"/>
    <mergeCell ref="G5:H5"/>
    <mergeCell ref="C2:F2"/>
    <mergeCell ref="C3:F3"/>
    <mergeCell ref="C4:F4"/>
    <mergeCell ref="C5:F5"/>
  </mergeCells>
  <printOptions horizontalCentered="1"/>
  <pageMargins left="0.70866141732283472" right="0.70866141732283472" top="0.74803149606299213" bottom="0.74803149606299213" header="0.31496062992125984" footer="0.31496062992125984"/>
  <pageSetup paperSize="5" scale="82"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tocar'!$G$5:$G$7</xm:f>
          </x14:formula1>
          <xm:sqref>C14:C16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3"/>
  <sheetViews>
    <sheetView showGridLines="0" topLeftCell="A7" zoomScale="90" zoomScaleNormal="90" workbookViewId="0">
      <selection activeCell="D15" sqref="D15"/>
    </sheetView>
  </sheetViews>
  <sheetFormatPr baseColWidth="10" defaultColWidth="11.42578125" defaultRowHeight="12" x14ac:dyDescent="0.2"/>
  <cols>
    <col min="1" max="1" width="2.42578125" style="1" customWidth="1"/>
    <col min="2" max="2" width="14.5703125" style="1" customWidth="1"/>
    <col min="3" max="3" width="23.85546875" style="1" customWidth="1"/>
    <col min="4" max="4" width="41.7109375" style="1" customWidth="1"/>
    <col min="5" max="5" width="23.140625" style="1" customWidth="1"/>
    <col min="6" max="6" width="41.570312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349"/>
      <c r="C2" s="350"/>
      <c r="D2" s="340" t="s">
        <v>113</v>
      </c>
      <c r="E2" s="341"/>
      <c r="F2" s="341"/>
      <c r="G2" s="342"/>
      <c r="H2" s="66" t="str">
        <f>Proyecto!K2</f>
        <v>Código: GC-F-015</v>
      </c>
      <c r="P2" s="16"/>
    </row>
    <row r="3" spans="2:16" s="12" customFormat="1" ht="23.25" customHeight="1" thickBot="1" x14ac:dyDescent="0.25">
      <c r="B3" s="351"/>
      <c r="C3" s="339"/>
      <c r="D3" s="343" t="s">
        <v>114</v>
      </c>
      <c r="E3" s="344"/>
      <c r="F3" s="344"/>
      <c r="G3" s="345"/>
      <c r="H3" s="70" t="str">
        <f>Proyecto!K3</f>
        <v>Fecha: 17 de septiembre de 2014</v>
      </c>
      <c r="P3" s="16"/>
    </row>
    <row r="4" spans="2:16" s="12" customFormat="1" ht="24" customHeight="1" thickBot="1" x14ac:dyDescent="0.25">
      <c r="B4" s="351"/>
      <c r="C4" s="339"/>
      <c r="D4" s="346" t="s">
        <v>115</v>
      </c>
      <c r="E4" s="347"/>
      <c r="F4" s="347"/>
      <c r="G4" s="348"/>
      <c r="H4" s="68" t="str">
        <f>Proyecto!K4</f>
        <v>Versión 001</v>
      </c>
      <c r="P4" s="16"/>
    </row>
    <row r="5" spans="2:16" s="12" customFormat="1" ht="22.5" customHeight="1" thickBot="1" x14ac:dyDescent="0.25">
      <c r="B5" s="352"/>
      <c r="C5" s="353"/>
      <c r="D5" s="343" t="s">
        <v>116</v>
      </c>
      <c r="E5" s="344"/>
      <c r="F5" s="344"/>
      <c r="G5" s="345"/>
      <c r="H5" s="70" t="s">
        <v>143</v>
      </c>
      <c r="P5" s="16"/>
    </row>
    <row r="6" spans="2:16" ht="5.25" customHeight="1" x14ac:dyDescent="0.2">
      <c r="B6" s="5"/>
      <c r="C6" s="5"/>
      <c r="D6" s="5"/>
      <c r="E6" s="5"/>
      <c r="F6" s="20"/>
      <c r="G6" s="5"/>
      <c r="H6" s="5"/>
    </row>
    <row r="7" spans="2:16" ht="29.25" customHeight="1" x14ac:dyDescent="0.2">
      <c r="B7" s="256" t="s">
        <v>0</v>
      </c>
      <c r="C7" s="256"/>
      <c r="D7" s="308" t="str">
        <f>Proyecto!$E$7</f>
        <v>Tesauros Fase II (Delegatura Procedimientos Mercantiles y Oficina jurídica)</v>
      </c>
      <c r="E7" s="308"/>
      <c r="F7" s="308"/>
      <c r="G7" s="308"/>
      <c r="H7" s="308"/>
      <c r="P7" s="1"/>
    </row>
    <row r="8" spans="2:16" customFormat="1" ht="19.5" customHeight="1" x14ac:dyDescent="0.2"/>
    <row r="9" spans="2:16" ht="30" customHeight="1" x14ac:dyDescent="0.2">
      <c r="B9" s="336" t="s">
        <v>36</v>
      </c>
      <c r="C9" s="337"/>
      <c r="D9" s="337"/>
      <c r="E9" s="337"/>
      <c r="F9" s="337"/>
      <c r="G9" s="337"/>
      <c r="H9" s="337"/>
    </row>
    <row r="10" spans="2:16" ht="9.75" customHeight="1" x14ac:dyDescent="0.2">
      <c r="B10" s="339"/>
      <c r="C10" s="339"/>
      <c r="D10" s="339"/>
      <c r="E10" s="339"/>
      <c r="F10" s="339"/>
      <c r="G10" s="339"/>
      <c r="H10" s="339"/>
      <c r="P10" s="1"/>
    </row>
    <row r="11" spans="2:16" ht="25.5" customHeight="1" x14ac:dyDescent="0.2">
      <c r="B11" s="309" t="s">
        <v>6</v>
      </c>
      <c r="C11" s="309"/>
      <c r="D11" s="31" t="s">
        <v>7</v>
      </c>
      <c r="E11" s="33" t="s">
        <v>67</v>
      </c>
      <c r="F11" s="31" t="s">
        <v>11</v>
      </c>
      <c r="G11" s="31" t="s">
        <v>88</v>
      </c>
      <c r="H11" s="31" t="s">
        <v>8</v>
      </c>
      <c r="P11" s="1"/>
    </row>
    <row r="12" spans="2:16" s="131" customFormat="1" ht="36.950000000000003" customHeight="1" x14ac:dyDescent="0.2">
      <c r="B12" s="295" t="s">
        <v>231</v>
      </c>
      <c r="C12" s="338"/>
      <c r="D12" s="84" t="s">
        <v>202</v>
      </c>
      <c r="E12" s="126"/>
      <c r="F12" s="86" t="s">
        <v>239</v>
      </c>
      <c r="G12" s="126" t="s">
        <v>177</v>
      </c>
      <c r="H12" s="126" t="s">
        <v>65</v>
      </c>
    </row>
    <row r="13" spans="2:16" ht="36.950000000000003" customHeight="1" x14ac:dyDescent="0.2">
      <c r="B13" s="295" t="s">
        <v>238</v>
      </c>
      <c r="C13" s="338"/>
      <c r="D13" s="84" t="s">
        <v>155</v>
      </c>
      <c r="E13" s="121"/>
      <c r="F13" s="86" t="s">
        <v>240</v>
      </c>
      <c r="G13" s="121" t="s">
        <v>86</v>
      </c>
      <c r="H13" s="121" t="s">
        <v>64</v>
      </c>
      <c r="O13" s="2"/>
      <c r="P13" s="1"/>
    </row>
    <row r="14" spans="2:16" ht="36.950000000000003" customHeight="1" x14ac:dyDescent="0.2">
      <c r="B14" s="295" t="s">
        <v>174</v>
      </c>
      <c r="C14" s="338"/>
      <c r="D14" s="84" t="s">
        <v>175</v>
      </c>
      <c r="E14" s="121"/>
      <c r="F14" s="128" t="s">
        <v>176</v>
      </c>
      <c r="G14" s="121" t="s">
        <v>177</v>
      </c>
      <c r="H14" s="121" t="s">
        <v>64</v>
      </c>
      <c r="P14" s="1"/>
    </row>
    <row r="15" spans="2:16" ht="36.950000000000003" customHeight="1" x14ac:dyDescent="0.2">
      <c r="B15" s="295" t="s">
        <v>232</v>
      </c>
      <c r="C15" s="338"/>
      <c r="D15" s="130" t="s">
        <v>184</v>
      </c>
      <c r="E15" s="106"/>
      <c r="F15" s="129" t="s">
        <v>187</v>
      </c>
      <c r="G15" s="106" t="s">
        <v>177</v>
      </c>
      <c r="H15" s="121" t="s">
        <v>64</v>
      </c>
      <c r="P15" s="1"/>
    </row>
    <row r="16" spans="2:16" ht="36.950000000000003" customHeight="1" x14ac:dyDescent="0.2">
      <c r="B16" s="294" t="s">
        <v>203</v>
      </c>
      <c r="C16" s="294"/>
      <c r="D16" s="130" t="s">
        <v>243</v>
      </c>
      <c r="E16" s="106"/>
      <c r="F16" s="132" t="s">
        <v>204</v>
      </c>
      <c r="G16" s="106" t="s">
        <v>177</v>
      </c>
      <c r="H16" s="126" t="s">
        <v>64</v>
      </c>
      <c r="P16" s="1"/>
    </row>
    <row r="17" spans="2:16" ht="36.950000000000003" customHeight="1" x14ac:dyDescent="0.2">
      <c r="B17" s="295" t="s">
        <v>241</v>
      </c>
      <c r="C17" s="338"/>
      <c r="D17" s="84" t="s">
        <v>244</v>
      </c>
      <c r="E17" s="106"/>
      <c r="F17" s="132" t="s">
        <v>242</v>
      </c>
      <c r="G17" s="106" t="s">
        <v>177</v>
      </c>
      <c r="H17" s="168" t="s">
        <v>64</v>
      </c>
      <c r="P17" s="1"/>
    </row>
    <row r="18" spans="2:16" ht="36.950000000000003" customHeight="1" x14ac:dyDescent="0.2">
      <c r="B18" s="294" t="s">
        <v>169</v>
      </c>
      <c r="C18" s="294"/>
      <c r="D18" s="84" t="s">
        <v>233</v>
      </c>
      <c r="E18" s="121"/>
      <c r="F18" s="128" t="s">
        <v>188</v>
      </c>
      <c r="G18" s="121" t="s">
        <v>177</v>
      </c>
      <c r="H18" s="121" t="s">
        <v>64</v>
      </c>
      <c r="P18" s="1"/>
    </row>
    <row r="19" spans="2:16" ht="36.950000000000003" customHeight="1" x14ac:dyDescent="0.2">
      <c r="B19" s="295" t="s">
        <v>178</v>
      </c>
      <c r="C19" s="338"/>
      <c r="D19" s="84" t="s">
        <v>179</v>
      </c>
      <c r="E19" s="121"/>
      <c r="F19" s="86" t="s">
        <v>189</v>
      </c>
      <c r="G19" s="121" t="s">
        <v>177</v>
      </c>
      <c r="H19" s="121" t="s">
        <v>64</v>
      </c>
      <c r="P19" s="1"/>
    </row>
    <row r="20" spans="2:16" ht="36.950000000000003" customHeight="1" x14ac:dyDescent="0.2">
      <c r="B20" s="294" t="s">
        <v>180</v>
      </c>
      <c r="C20" s="294"/>
      <c r="D20" s="130" t="s">
        <v>234</v>
      </c>
      <c r="E20" s="121"/>
      <c r="F20" s="86" t="s">
        <v>190</v>
      </c>
      <c r="G20" s="106" t="s">
        <v>177</v>
      </c>
      <c r="H20" s="121" t="s">
        <v>64</v>
      </c>
      <c r="O20" s="2"/>
      <c r="P20" s="1"/>
    </row>
    <row r="21" spans="2:16" ht="36.950000000000003" customHeight="1" x14ac:dyDescent="0.2">
      <c r="B21" s="294" t="s">
        <v>237</v>
      </c>
      <c r="C21" s="294"/>
      <c r="D21" s="130" t="s">
        <v>185</v>
      </c>
      <c r="E21" s="121"/>
      <c r="F21" s="128" t="s">
        <v>186</v>
      </c>
      <c r="G21" s="106" t="s">
        <v>177</v>
      </c>
      <c r="H21" s="121" t="s">
        <v>65</v>
      </c>
      <c r="P21" s="1"/>
    </row>
    <row r="22" spans="2:16" ht="36.950000000000003" customHeight="1" x14ac:dyDescent="0.2">
      <c r="B22" s="333" t="s">
        <v>236</v>
      </c>
      <c r="C22" s="334"/>
      <c r="D22" s="130" t="s">
        <v>181</v>
      </c>
      <c r="E22" s="121"/>
      <c r="F22" s="128" t="s">
        <v>182</v>
      </c>
      <c r="G22" s="106" t="s">
        <v>177</v>
      </c>
      <c r="H22" s="121" t="s">
        <v>64</v>
      </c>
      <c r="O22" s="2"/>
      <c r="P22" s="1"/>
    </row>
    <row r="23" spans="2:16" ht="36.950000000000003" customHeight="1" x14ac:dyDescent="0.2">
      <c r="B23" s="335" t="s">
        <v>235</v>
      </c>
      <c r="C23" s="294"/>
      <c r="D23" s="84" t="s">
        <v>159</v>
      </c>
      <c r="E23" s="121"/>
      <c r="F23" s="121"/>
      <c r="G23" s="121" t="s">
        <v>183</v>
      </c>
      <c r="H23" s="121" t="s">
        <v>65</v>
      </c>
      <c r="P23" s="1"/>
    </row>
  </sheetData>
  <mergeCells count="22">
    <mergeCell ref="B17:C17"/>
    <mergeCell ref="D2:G2"/>
    <mergeCell ref="D3:G3"/>
    <mergeCell ref="D4:G4"/>
    <mergeCell ref="D5:G5"/>
    <mergeCell ref="B2:C5"/>
    <mergeCell ref="B21:C21"/>
    <mergeCell ref="B22:C22"/>
    <mergeCell ref="B23:C23"/>
    <mergeCell ref="B7:C7"/>
    <mergeCell ref="D7:H7"/>
    <mergeCell ref="B9:H9"/>
    <mergeCell ref="B20:C20"/>
    <mergeCell ref="B13:C13"/>
    <mergeCell ref="B11:C11"/>
    <mergeCell ref="B10:H10"/>
    <mergeCell ref="B15:C15"/>
    <mergeCell ref="B18:C18"/>
    <mergeCell ref="B19:C19"/>
    <mergeCell ref="B14:C14"/>
    <mergeCell ref="B12:C12"/>
    <mergeCell ref="B16:C16"/>
  </mergeCells>
  <conditionalFormatting sqref="D11:D13">
    <cfRule type="cellIs" dxfId="30" priority="55" stopIfTrue="1" operator="equal">
      <formula>"Alto"</formula>
    </cfRule>
    <cfRule type="cellIs" dxfId="29" priority="56" stopIfTrue="1" operator="equal">
      <formula>"Medio"</formula>
    </cfRule>
    <cfRule type="cellIs" dxfId="28" priority="57" stopIfTrue="1" operator="equal">
      <formula>"Bajo"</formula>
    </cfRule>
  </conditionalFormatting>
  <conditionalFormatting sqref="D19">
    <cfRule type="cellIs" dxfId="27" priority="10" stopIfTrue="1" operator="equal">
      <formula>"Alto"</formula>
    </cfRule>
    <cfRule type="cellIs" dxfId="26" priority="11" stopIfTrue="1" operator="equal">
      <formula>"Medio"</formula>
    </cfRule>
    <cfRule type="cellIs" dxfId="25" priority="12" stopIfTrue="1" operator="equal">
      <formula>"Bajo"</formula>
    </cfRule>
  </conditionalFormatting>
  <conditionalFormatting sqref="B22 D22">
    <cfRule type="cellIs" dxfId="24" priority="4" stopIfTrue="1" operator="equal">
      <formula>"Alto"</formula>
    </cfRule>
    <cfRule type="cellIs" dxfId="23" priority="5" stopIfTrue="1" operator="equal">
      <formula>"Medio"</formula>
    </cfRule>
    <cfRule type="cellIs" dxfId="22" priority="6" stopIfTrue="1" operator="equal">
      <formula>"Bajo"</formula>
    </cfRule>
  </conditionalFormatting>
  <conditionalFormatting sqref="D15:D16">
    <cfRule type="cellIs" dxfId="21" priority="16" stopIfTrue="1" operator="equal">
      <formula>"Alto"</formula>
    </cfRule>
    <cfRule type="cellIs" dxfId="20" priority="17" stopIfTrue="1" operator="equal">
      <formula>"Medio"</formula>
    </cfRule>
    <cfRule type="cellIs" dxfId="19" priority="18" stopIfTrue="1" operator="equal">
      <formula>"Bajo"</formula>
    </cfRule>
  </conditionalFormatting>
  <conditionalFormatting sqref="D18">
    <cfRule type="cellIs" dxfId="18" priority="19" stopIfTrue="1" operator="equal">
      <formula>"Alto"</formula>
    </cfRule>
    <cfRule type="cellIs" dxfId="17" priority="20" stopIfTrue="1" operator="equal">
      <formula>"Medio"</formula>
    </cfRule>
    <cfRule type="cellIs" dxfId="16" priority="21" stopIfTrue="1" operator="equal">
      <formula>"Bajo"</formula>
    </cfRule>
  </conditionalFormatting>
  <conditionalFormatting sqref="D14">
    <cfRule type="cellIs" dxfId="15" priority="13" stopIfTrue="1" operator="equal">
      <formula>"Alto"</formula>
    </cfRule>
    <cfRule type="cellIs" dxfId="14" priority="14" stopIfTrue="1" operator="equal">
      <formula>"Medio"</formula>
    </cfRule>
    <cfRule type="cellIs" dxfId="13" priority="15" stopIfTrue="1" operator="equal">
      <formula>"Bajo"</formula>
    </cfRule>
  </conditionalFormatting>
  <conditionalFormatting sqref="D20:D21">
    <cfRule type="cellIs" dxfId="12" priority="7" stopIfTrue="1" operator="equal">
      <formula>"Alto"</formula>
    </cfRule>
    <cfRule type="cellIs" dxfId="11" priority="8" stopIfTrue="1" operator="equal">
      <formula>"Medio"</formula>
    </cfRule>
    <cfRule type="cellIs" dxfId="10" priority="9" stopIfTrue="1" operator="equal">
      <formula>"Bajo"</formula>
    </cfRule>
  </conditionalFormatting>
  <conditionalFormatting sqref="D17">
    <cfRule type="cellIs" dxfId="9" priority="1" stopIfTrue="1" operator="equal">
      <formula>"Alto"</formula>
    </cfRule>
    <cfRule type="cellIs" dxfId="8" priority="2" stopIfTrue="1" operator="equal">
      <formula>"Medio"</formula>
    </cfRule>
    <cfRule type="cellIs" dxfId="7" priority="3" stopIfTrue="1" operator="equal">
      <formula>"Bajo"</formula>
    </cfRule>
  </conditionalFormatting>
  <dataValidations count="1">
    <dataValidation type="whole" allowBlank="1" showInputMessage="1" showErrorMessage="1" sqref="I9:N9 F24:N65497">
      <formula1>1</formula1>
      <formula2>5</formula2>
    </dataValidation>
  </dataValidations>
  <hyperlinks>
    <hyperlink ref="F15" r:id="rId1"/>
    <hyperlink ref="F18" r:id="rId2"/>
    <hyperlink ref="F14" r:id="rId3"/>
    <hyperlink ref="F21" r:id="rId4"/>
    <hyperlink ref="F19" r:id="rId5"/>
    <hyperlink ref="F22" r:id="rId6"/>
    <hyperlink ref="F20" r:id="rId7"/>
    <hyperlink ref="F16" r:id="rId8"/>
    <hyperlink ref="F12" r:id="rId9"/>
    <hyperlink ref="F13" r:id="rId10"/>
    <hyperlink ref="F17" r:id="rId11"/>
  </hyperlinks>
  <printOptions horizontalCentered="1"/>
  <pageMargins left="0.39370078740157483" right="0.39370078740157483" top="0.74803149606299213" bottom="0.74803149606299213" header="0.31496062992125984" footer="0.31496062992125984"/>
  <pageSetup paperSize="5" scale="89" fitToHeight="0" orientation="landscape" r:id="rId12"/>
  <headerFooter>
    <oddHeader>&amp;A</oddHeader>
  </headerFooter>
  <drawing r:id="rId13"/>
  <legacyDrawing r:id="rId14"/>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tocar'!$I$5:$I$6</xm:f>
          </x14:formula1>
          <xm:sqref>G13</xm:sqref>
        </x14:dataValidation>
        <x14:dataValidation type="list" allowBlank="1" showInputMessage="1" showErrorMessage="1">
          <x14:formula1>
            <xm:f>'No tocar'!$K$5:$K$7</xm:f>
          </x14:formula1>
          <xm:sqref>H13</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5"/>
  <sheetViews>
    <sheetView showGridLines="0" zoomScale="90" zoomScaleNormal="90" workbookViewId="0">
      <selection activeCell="G23" sqref="G23"/>
    </sheetView>
  </sheetViews>
  <sheetFormatPr baseColWidth="10" defaultColWidth="11.42578125" defaultRowHeight="12" x14ac:dyDescent="0.2"/>
  <cols>
    <col min="1" max="1" width="2.42578125" style="1" customWidth="1"/>
    <col min="2" max="2" width="39.140625" style="1" customWidth="1"/>
    <col min="3" max="3" width="25.85546875" style="1" customWidth="1"/>
    <col min="4" max="4" width="50.28515625" style="1" customWidth="1"/>
    <col min="5" max="5" width="18" style="1" customWidth="1"/>
    <col min="6" max="6" width="35" style="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65"/>
      <c r="C2" s="323" t="s">
        <v>113</v>
      </c>
      <c r="D2" s="324"/>
      <c r="E2" s="324"/>
      <c r="F2" s="324"/>
      <c r="G2" s="72" t="str">
        <f>Proyecto!K2</f>
        <v>Código: GC-F-015</v>
      </c>
      <c r="H2" s="71"/>
      <c r="P2" s="16"/>
    </row>
    <row r="3" spans="2:16" s="12" customFormat="1" ht="23.25" customHeight="1" thickBot="1" x14ac:dyDescent="0.25">
      <c r="B3" s="67"/>
      <c r="C3" s="323" t="s">
        <v>114</v>
      </c>
      <c r="D3" s="324"/>
      <c r="E3" s="324"/>
      <c r="F3" s="324"/>
      <c r="G3" s="70" t="str">
        <f>Proyecto!K3</f>
        <v>Fecha: 17 de septiembre de 2014</v>
      </c>
      <c r="H3" s="71"/>
      <c r="P3" s="16"/>
    </row>
    <row r="4" spans="2:16" s="12" customFormat="1" ht="24" customHeight="1" thickBot="1" x14ac:dyDescent="0.25">
      <c r="B4" s="67"/>
      <c r="C4" s="323" t="s">
        <v>115</v>
      </c>
      <c r="D4" s="324"/>
      <c r="E4" s="324"/>
      <c r="F4" s="324"/>
      <c r="G4" s="70" t="str">
        <f>Proyecto!K4</f>
        <v>Versión 001</v>
      </c>
      <c r="H4" s="71"/>
      <c r="P4" s="16"/>
    </row>
    <row r="5" spans="2:16" s="12" customFormat="1" ht="22.5" customHeight="1" thickBot="1" x14ac:dyDescent="0.25">
      <c r="B5" s="69"/>
      <c r="C5" s="323" t="s">
        <v>116</v>
      </c>
      <c r="D5" s="324"/>
      <c r="E5" s="324"/>
      <c r="F5" s="324"/>
      <c r="G5" s="73" t="s">
        <v>144</v>
      </c>
      <c r="H5" s="71"/>
      <c r="P5" s="16"/>
    </row>
    <row r="6" spans="2:16" ht="5.25" customHeight="1" x14ac:dyDescent="0.2">
      <c r="B6" s="5"/>
      <c r="C6" s="5"/>
      <c r="D6" s="20"/>
      <c r="E6" s="5"/>
      <c r="F6" s="5"/>
    </row>
    <row r="7" spans="2:16" ht="29.25" customHeight="1" x14ac:dyDescent="0.2">
      <c r="B7" s="35" t="s">
        <v>0</v>
      </c>
      <c r="C7" s="357" t="str">
        <f>Proyecto!$E$7</f>
        <v>Tesauros Fase II (Delegatura Procedimientos Mercantiles y Oficina jurídica)</v>
      </c>
      <c r="D7" s="357"/>
      <c r="E7" s="357"/>
      <c r="F7" s="357"/>
      <c r="G7" s="29"/>
      <c r="P7" s="1"/>
    </row>
    <row r="8" spans="2:16" ht="6.75" customHeight="1" x14ac:dyDescent="0.2">
      <c r="B8" s="8"/>
      <c r="C8" s="9"/>
      <c r="D8" s="9"/>
      <c r="E8" s="9"/>
      <c r="F8" s="9"/>
      <c r="P8" s="1"/>
    </row>
    <row r="9" spans="2:16" x14ac:dyDescent="0.2">
      <c r="B9" s="265"/>
      <c r="C9" s="265"/>
    </row>
    <row r="10" spans="2:16" ht="20.25" customHeight="1" x14ac:dyDescent="0.2">
      <c r="B10" s="354" t="s">
        <v>16</v>
      </c>
      <c r="C10" s="355"/>
      <c r="D10" s="355"/>
      <c r="E10" s="355"/>
      <c r="F10" s="355"/>
      <c r="G10" s="356"/>
    </row>
    <row r="11" spans="2:16" s="133" customFormat="1" ht="15" customHeight="1" x14ac:dyDescent="0.2">
      <c r="B11" s="133">
        <v>3</v>
      </c>
      <c r="C11" s="133">
        <v>4</v>
      </c>
      <c r="D11" s="133">
        <v>2</v>
      </c>
      <c r="E11" s="133">
        <v>5</v>
      </c>
      <c r="F11" s="133">
        <v>1</v>
      </c>
    </row>
    <row r="12" spans="2:16" ht="24.75" customHeight="1" x14ac:dyDescent="0.2">
      <c r="B12" s="32" t="s">
        <v>82</v>
      </c>
      <c r="C12" s="34" t="s">
        <v>17</v>
      </c>
      <c r="D12" s="34" t="s">
        <v>18</v>
      </c>
      <c r="E12" s="34" t="s">
        <v>19</v>
      </c>
      <c r="F12" s="34" t="s">
        <v>20</v>
      </c>
      <c r="G12" s="34" t="s">
        <v>21</v>
      </c>
    </row>
    <row r="13" spans="2:16" ht="39.950000000000003" customHeight="1" x14ac:dyDescent="0.2">
      <c r="B13" s="84" t="str">
        <f>+Interesados!B12</f>
        <v>Billy Escobar</v>
      </c>
      <c r="C13" s="123" t="s">
        <v>93</v>
      </c>
      <c r="D13" s="130" t="s">
        <v>205</v>
      </c>
      <c r="E13" s="130" t="s">
        <v>191</v>
      </c>
      <c r="F13" s="130" t="s">
        <v>171</v>
      </c>
      <c r="G13" s="130" t="s">
        <v>206</v>
      </c>
    </row>
    <row r="14" spans="2:16" ht="39.950000000000003" customHeight="1" x14ac:dyDescent="0.2">
      <c r="B14" s="84" t="s">
        <v>229</v>
      </c>
      <c r="C14" s="123" t="s">
        <v>93</v>
      </c>
      <c r="D14" s="130" t="s">
        <v>192</v>
      </c>
      <c r="E14" s="130" t="s">
        <v>191</v>
      </c>
      <c r="F14" s="130" t="s">
        <v>171</v>
      </c>
      <c r="G14" s="130" t="s">
        <v>206</v>
      </c>
    </row>
    <row r="15" spans="2:16" ht="51" customHeight="1" x14ac:dyDescent="0.2">
      <c r="B15" s="84" t="s">
        <v>229</v>
      </c>
      <c r="C15" s="119" t="s">
        <v>93</v>
      </c>
      <c r="D15" s="130" t="s">
        <v>207</v>
      </c>
      <c r="E15" s="119" t="s">
        <v>111</v>
      </c>
      <c r="F15" s="130" t="s">
        <v>245</v>
      </c>
      <c r="G15" s="119" t="s">
        <v>206</v>
      </c>
    </row>
    <row r="16" spans="2:16" ht="39.950000000000003" customHeight="1" x14ac:dyDescent="0.2">
      <c r="B16" s="84" t="s">
        <v>209</v>
      </c>
      <c r="C16" s="123" t="s">
        <v>93</v>
      </c>
      <c r="D16" s="130" t="s">
        <v>197</v>
      </c>
      <c r="E16" s="130" t="s">
        <v>191</v>
      </c>
      <c r="F16" s="130" t="s">
        <v>208</v>
      </c>
      <c r="G16" s="125" t="s">
        <v>206</v>
      </c>
    </row>
    <row r="17" spans="2:7" ht="56.25" customHeight="1" x14ac:dyDescent="0.2">
      <c r="B17" s="84" t="s">
        <v>166</v>
      </c>
      <c r="C17" s="123" t="s">
        <v>193</v>
      </c>
      <c r="D17" s="130" t="s">
        <v>194</v>
      </c>
      <c r="E17" s="130" t="s">
        <v>195</v>
      </c>
      <c r="F17" s="84" t="s">
        <v>196</v>
      </c>
      <c r="G17" s="125" t="s">
        <v>206</v>
      </c>
    </row>
    <row r="19" spans="2:7" ht="12.75" x14ac:dyDescent="0.2">
      <c r="C19" s="27"/>
    </row>
    <row r="20" spans="2:7" ht="12.75" x14ac:dyDescent="0.2">
      <c r="C20" s="27"/>
    </row>
    <row r="21" spans="2:7" ht="12.75" x14ac:dyDescent="0.2">
      <c r="C21" s="30"/>
    </row>
    <row r="22" spans="2:7" ht="12.75" x14ac:dyDescent="0.2">
      <c r="C22" s="30"/>
    </row>
    <row r="23" spans="2:7" ht="12.75" x14ac:dyDescent="0.2">
      <c r="C23" s="30"/>
    </row>
    <row r="24" spans="2:7" ht="12.75" x14ac:dyDescent="0.2">
      <c r="C24" s="30"/>
    </row>
    <row r="25" spans="2:7" ht="12.75" x14ac:dyDescent="0.2">
      <c r="C25" s="30"/>
    </row>
  </sheetData>
  <mergeCells count="7">
    <mergeCell ref="B10:G10"/>
    <mergeCell ref="B9:C9"/>
    <mergeCell ref="C7:F7"/>
    <mergeCell ref="C2:F2"/>
    <mergeCell ref="C3:F3"/>
    <mergeCell ref="C4:F4"/>
    <mergeCell ref="C5:F5"/>
  </mergeCells>
  <dataValidations count="1">
    <dataValidation type="whole" allowBlank="1" showInputMessage="1" showErrorMessage="1" sqref="E9 E18:E65503 G18:G65503 G11 G9 WVP13:WVV14 WLT13:WLZ14 WBX13:WCD14 VSB13:VSH14 VIF13:VIL14 UYJ13:UYP14 UON13:UOT14 UER13:UEX14 TUV13:TVB14 TKZ13:TLF14 TBD13:TBJ14 SRH13:SRN14 SHL13:SHR14 RXP13:RXV14 RNT13:RNZ14 RDX13:RED14 QUB13:QUH14 QKF13:QKL14 QAJ13:QAP14 PQN13:PQT14 PGR13:PGX14 OWV13:OXB14 OMZ13:ONF14 ODD13:ODJ14 NTH13:NTN14 NJL13:NJR14 MZP13:MZV14 MPT13:MPZ14 MFX13:MGD14 LWB13:LWH14 LMF13:LML14 LCJ13:LCP14 KSN13:KST14 KIR13:KIX14 JYV13:JZB14 JOZ13:JPF14 JFD13:JFJ14 IVH13:IVN14 ILL13:ILR14 IBP13:IBV14 HRT13:HRZ14 HHX13:HID14 GYB13:GYH14 GOF13:GOL14 GEJ13:GEP14 FUN13:FUT14 FKR13:FKX14 FAV13:FBB14 EQZ13:ERF14 EHD13:EHJ14 DXH13:DXN14 DNL13:DNR14 DDP13:DDV14 CTT13:CTZ14 CJX13:CKD14 CAB13:CAH14 BQF13:BQL14 BGJ13:BGP14 AWN13:AWT14 AMR13:AMX14 ACV13:ADB14 SZ13:TF14 JD13:JJ14 JD16:JJ17 WVP16:WVV17 WLT16:WLZ17 WBX16:WCD17 VSB16:VSH17 VIF16:VIL17 UYJ16:UYP17 UON16:UOT17 UER16:UEX17 TUV16:TVB17 TKZ16:TLF17 TBD16:TBJ17 SRH16:SRN17 SHL16:SHR17 RXP16:RXV17 RNT16:RNZ17 RDX16:RED17 QUB16:QUH17 QKF16:QKL17 QAJ16:QAP17 PQN16:PQT17 PGR16:PGX17 OWV16:OXB17 OMZ16:ONF17 ODD16:ODJ17 NTH16:NTN17 NJL16:NJR17 MZP16:MZV17 MPT16:MPZ17 MFX16:MGD17 LWB16:LWH17 LMF16:LML17 LCJ16:LCP17 KSN16:KST17 KIR16:KIX17 JYV16:JZB17 JOZ16:JPF17 JFD16:JFJ17 IVH16:IVN17 ILL16:ILR17 IBP16:IBV17 HRT16:HRZ17 HHX16:HID17 GYB16:GYH17 GOF16:GOL17 GEJ16:GEP17 FUN16:FUT17 FKR16:FKX17 FAV16:FBB17 EQZ16:ERF17 EHD16:EHJ17 DXH16:DXN17 DNL16:DNR17 DDP16:DDV17 CTT16:CTZ17 CJX16:CKD17 CAB16:CAH17 BQF16:BQL17 BGJ16:BGP17 AWN16:AWT17 AMR16:AMX17 ACV16:ADB17 SZ16:TF17 H9:N65503">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4"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'http://intranet/Users/NiniRa/NINROD/Planeación Estratégica 2016/[Difusión procedimiento para resolución de objeciones en garantías mobiliarias.xlsx]No tocar'!#REF!</xm:f>
          </x14:formula1>
          <xm:sqref>E15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2"/>
  <sheetViews>
    <sheetView showGridLines="0" zoomScaleNormal="100" workbookViewId="0">
      <selection activeCell="G12" sqref="G12"/>
    </sheetView>
  </sheetViews>
  <sheetFormatPr baseColWidth="10" defaultColWidth="11.42578125" defaultRowHeight="12" x14ac:dyDescent="0.2"/>
  <cols>
    <col min="1" max="1" width="2.42578125" style="1" customWidth="1"/>
    <col min="2" max="2" width="30.7109375" style="1" customWidth="1"/>
    <col min="3" max="3" width="18.28515625" style="1" customWidth="1"/>
    <col min="4" max="4" width="35.42578125" style="1" customWidth="1"/>
    <col min="5" max="5" width="45.140625" style="1" customWidth="1"/>
    <col min="6" max="6" width="38.7109375" style="1" customWidth="1"/>
    <col min="7" max="7" width="19.42578125" style="1" customWidth="1"/>
    <col min="8" max="8" width="24.5703125" style="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65"/>
      <c r="C2" s="323" t="s">
        <v>113</v>
      </c>
      <c r="D2" s="324"/>
      <c r="E2" s="324"/>
      <c r="F2" s="324"/>
      <c r="G2" s="314" t="str">
        <f>Proyecto!K2</f>
        <v>Código: GC-F-015</v>
      </c>
      <c r="H2" s="316"/>
      <c r="J2" s="11"/>
      <c r="K2" s="11"/>
      <c r="L2" s="11"/>
      <c r="M2" s="15"/>
      <c r="W2" s="16"/>
    </row>
    <row r="3" spans="2:23" s="12" customFormat="1" ht="23.25" customHeight="1" thickBot="1" x14ac:dyDescent="0.25">
      <c r="B3" s="67"/>
      <c r="C3" s="323" t="s">
        <v>114</v>
      </c>
      <c r="D3" s="324"/>
      <c r="E3" s="324"/>
      <c r="F3" s="324"/>
      <c r="G3" s="317" t="str">
        <f>Proyecto!K3</f>
        <v>Fecha: 17 de septiembre de 2014</v>
      </c>
      <c r="H3" s="319"/>
      <c r="J3" s="11"/>
      <c r="K3" s="11"/>
      <c r="L3" s="11"/>
      <c r="M3" s="15"/>
      <c r="W3" s="16"/>
    </row>
    <row r="4" spans="2:23" s="12" customFormat="1" ht="24" customHeight="1" thickBot="1" x14ac:dyDescent="0.25">
      <c r="B4" s="67"/>
      <c r="C4" s="323" t="s">
        <v>115</v>
      </c>
      <c r="D4" s="324"/>
      <c r="E4" s="324"/>
      <c r="F4" s="324"/>
      <c r="G4" s="320" t="str">
        <f>Proyecto!K4</f>
        <v>Versión 001</v>
      </c>
      <c r="H4" s="322"/>
      <c r="J4" s="11"/>
      <c r="M4" s="15"/>
      <c r="W4" s="16"/>
    </row>
    <row r="5" spans="2:23" s="12" customFormat="1" ht="22.5" customHeight="1" thickBot="1" x14ac:dyDescent="0.25">
      <c r="B5" s="69"/>
      <c r="C5" s="323" t="s">
        <v>116</v>
      </c>
      <c r="D5" s="324"/>
      <c r="E5" s="324"/>
      <c r="F5" s="324"/>
      <c r="G5" s="317" t="s">
        <v>145</v>
      </c>
      <c r="H5" s="319"/>
      <c r="J5" s="11"/>
      <c r="M5" s="11"/>
      <c r="W5" s="16"/>
    </row>
    <row r="6" spans="2:23" ht="5.25" customHeight="1" x14ac:dyDescent="0.2">
      <c r="B6" s="5"/>
      <c r="C6" s="5"/>
      <c r="D6" s="5"/>
      <c r="E6" s="5"/>
      <c r="F6" s="5"/>
      <c r="G6" s="5"/>
      <c r="H6" s="5"/>
    </row>
    <row r="7" spans="2:23" ht="29.25" customHeight="1" x14ac:dyDescent="0.2">
      <c r="B7" s="38" t="s">
        <v>0</v>
      </c>
      <c r="C7" s="308" t="str">
        <f>Proyecto!$E$7</f>
        <v>Tesauros Fase II (Delegatura Procedimientos Mercantiles y Oficina jurídica)</v>
      </c>
      <c r="D7" s="308"/>
      <c r="E7" s="308"/>
      <c r="F7" s="308"/>
      <c r="G7" s="308"/>
      <c r="H7" s="308"/>
      <c r="W7" s="1"/>
    </row>
    <row r="9" spans="2:23" ht="15" customHeight="1" x14ac:dyDescent="0.2">
      <c r="B9" s="312" t="s">
        <v>9</v>
      </c>
      <c r="C9" s="312"/>
      <c r="D9" s="312"/>
      <c r="E9" s="312"/>
      <c r="F9" s="312"/>
      <c r="G9" s="312"/>
      <c r="H9" s="312"/>
    </row>
    <row r="10" spans="2:23" customFormat="1" ht="15" customHeight="1" x14ac:dyDescent="0.2"/>
    <row r="11" spans="2:23" ht="33.75" customHeight="1" x14ac:dyDescent="0.2">
      <c r="B11" s="309" t="s">
        <v>83</v>
      </c>
      <c r="C11" s="309"/>
      <c r="D11" s="31" t="s">
        <v>27</v>
      </c>
      <c r="E11" s="31" t="s">
        <v>10</v>
      </c>
      <c r="F11" s="39" t="s">
        <v>12</v>
      </c>
      <c r="G11" s="31" t="s">
        <v>13</v>
      </c>
      <c r="H11" s="31" t="s">
        <v>112</v>
      </c>
    </row>
    <row r="12" spans="2:23" ht="88.5" customHeight="1" x14ac:dyDescent="0.2">
      <c r="B12" s="358" t="s">
        <v>210</v>
      </c>
      <c r="C12" s="359"/>
      <c r="D12" s="99" t="s">
        <v>247</v>
      </c>
      <c r="E12" s="99" t="s">
        <v>246</v>
      </c>
      <c r="F12" s="108" t="s">
        <v>249</v>
      </c>
      <c r="G12" s="37"/>
      <c r="H12" s="169" t="s">
        <v>248</v>
      </c>
    </row>
  </sheetData>
  <mergeCells count="12">
    <mergeCell ref="B12:C12"/>
    <mergeCell ref="B9:H9"/>
    <mergeCell ref="B11:C11"/>
    <mergeCell ref="C7:H7"/>
    <mergeCell ref="C2:F2"/>
    <mergeCell ref="G2:H2"/>
    <mergeCell ref="C3:F3"/>
    <mergeCell ref="G3:H3"/>
    <mergeCell ref="C4:F4"/>
    <mergeCell ref="G4:H4"/>
    <mergeCell ref="C5:F5"/>
    <mergeCell ref="G5:H5"/>
  </mergeCells>
  <conditionalFormatting sqref="E12">
    <cfRule type="cellIs" dxfId="6" priority="16" stopIfTrue="1" operator="equal">
      <formula>"Alto"</formula>
    </cfRule>
    <cfRule type="cellIs" dxfId="5" priority="17" stopIfTrue="1" operator="equal">
      <formula>"Medio"</formula>
    </cfRule>
    <cfRule type="cellIs" dxfId="4" priority="18" stopIfTrue="1" operator="equal">
      <formula>"Bajo"</formula>
    </cfRule>
  </conditionalFormatting>
  <dataValidations count="1">
    <dataValidation type="whole" allowBlank="1" showInputMessage="1" showErrorMessage="1" sqref="F8:G8 F13:G65495 I8:M65495 O8:U65495">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92" fitToHeight="0" orientation="landscape" r:id="rId1"/>
  <headerFooter>
    <oddHeader>&amp;A</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2.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3.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76CD46FF-15CE-4B87-962F-49D7241576E1}">
  <ds:schemaRefs>
    <ds:schemaRef ds:uri="http://schemas.microsoft.com/sharepoint/v3"/>
    <ds:schemaRef ds:uri="http://schemas.microsoft.com/sharepoint/v4"/>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ff8e3638-9d45-4162-afb4-6d390653d547"/>
    <ds:schemaRef ds:uri="http://www.w3.org/XML/1998/namespace"/>
  </ds:schemaRefs>
</ds:datastoreItem>
</file>

<file path=customXml/itemProps2.xml><?xml version="1.0" encoding="utf-8"?>
<ds:datastoreItem xmlns:ds="http://schemas.openxmlformats.org/officeDocument/2006/customXml" ds:itemID="{649A13F7-C46E-48EF-8EFA-55E5C6CB5CE9}">
  <ds:schemaRefs>
    <ds:schemaRef ds:uri="office.server.policy"/>
  </ds:schemaRefs>
</ds:datastoreItem>
</file>

<file path=customXml/itemProps3.xml><?xml version="1.0" encoding="utf-8"?>
<ds:datastoreItem xmlns:ds="http://schemas.openxmlformats.org/officeDocument/2006/customXml" ds:itemID="{DBE310CF-78AD-45E1-ABCA-558D47C4B0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5.xml><?xml version="1.0" encoding="utf-8"?>
<ds:datastoreItem xmlns:ds="http://schemas.openxmlformats.org/officeDocument/2006/customXml" ds:itemID="{B50A25C0-DE22-4509-B06C-DC0BDAB64A95}">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6</vt:i4>
      </vt:variant>
    </vt:vector>
  </HeadingPairs>
  <TitlesOfParts>
    <vt:vector size="19" baseType="lpstr">
      <vt:lpstr>Proyecto</vt:lpstr>
      <vt:lpstr>Justificación - Objetivo</vt:lpstr>
      <vt:lpstr>Indicadores</vt:lpstr>
      <vt:lpstr>Recursos Financieros</vt:lpstr>
      <vt:lpstr>Recursos Humanos</vt:lpstr>
      <vt:lpstr>Comunicaciones internas</vt:lpstr>
      <vt:lpstr>Interesados</vt:lpstr>
      <vt:lpstr>Plan de comunicaciones</vt:lpstr>
      <vt:lpstr>Requerimientos</vt:lpstr>
      <vt:lpstr>Alcance</vt:lpstr>
      <vt:lpstr>EDT- Actividades</vt:lpstr>
      <vt:lpstr>Riesgos</vt:lpstr>
      <vt:lpstr>No tocar</vt:lpstr>
      <vt:lpstr>Indicadores!Área_de_impresión</vt:lpstr>
      <vt:lpstr>Interesados!Área_de_impresión</vt:lpstr>
      <vt:lpstr>'Plan de comunicaciones'!Área_de_impresión</vt:lpstr>
      <vt:lpstr>'Recursos Humanos'!Área_de_impresión</vt:lpstr>
      <vt:lpstr>Requerimientos!Área_de_impresión</vt:lpstr>
      <vt:lpstr>Riesgos!Área_de_impresión</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N.Johanna Rodríguez A</dc:creator>
  <cp:keywords>NINROD</cp:keywords>
  <cp:lastModifiedBy>David Enrique Bonell Gomez</cp:lastModifiedBy>
  <cp:lastPrinted>2022-03-09T21:03:17Z</cp:lastPrinted>
  <dcterms:created xsi:type="dcterms:W3CDTF">2009-01-14T13:57:13Z</dcterms:created>
  <dcterms:modified xsi:type="dcterms:W3CDTF">2022-07-12T22:24:16Z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eDOCS AutoSave">
    <vt:lpwstr>20220712172412087</vt:lpwstr>
  </property>
</Properties>
</file>