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2/01_Proyectos_Estrategicos/DelegaturaMercantiles/"/>
    </mc:Choice>
  </mc:AlternateContent>
  <bookViews>
    <workbookView xWindow="0" yWindow="0" windowWidth="28800" windowHeight="10500" firstSheet="6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-Cronograma" sheetId="9" r:id="rId12"/>
    <sheet name="No tocar" sheetId="15" state="hidden" r:id="rId13"/>
  </sheets>
  <externalReferences>
    <externalReference r:id="rId14"/>
  </externalReferences>
  <definedNames>
    <definedName name="_xlnm._FilterDatabase" localSheetId="10" hidden="1">'EDT- Actividades'!$B$10:$P$10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1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1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1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1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1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1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1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1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1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1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1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1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1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1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Interesados!$B$2:$H$14</definedName>
    <definedName name="_xlnm.Print_Area" localSheetId="1">'Justificación - Objetivo'!$B$2:$P$13</definedName>
    <definedName name="_xlnm.Print_Area" localSheetId="7">'Plan de comunicaciones'!$B$2:$H$16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Humanos'!$B$2:$G$15</definedName>
    <definedName name="_xlnm.Print_Area" localSheetId="8">Requerimientos!$B$2:$H$12</definedName>
    <definedName name="_xlnm.Print_Area" localSheetId="11">'Riesgos-Cronograma'!$B$2:$P$17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1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1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1">#REF!</definedName>
    <definedName name="pl">#REF!</definedName>
  </definedNames>
  <calcPr calcId="162913"/>
</workbook>
</file>

<file path=xl/calcChain.xml><?xml version="1.0" encoding="utf-8"?>
<calcChain xmlns="http://schemas.openxmlformats.org/spreadsheetml/2006/main">
  <c r="P17" i="11" l="1"/>
  <c r="D20" i="11"/>
  <c r="D18" i="11"/>
  <c r="D14" i="11"/>
  <c r="D10" i="11"/>
  <c r="P22" i="11" l="1"/>
  <c r="H22" i="11"/>
  <c r="D22" i="11" l="1"/>
  <c r="D7" i="9" l="1"/>
  <c r="M4" i="9"/>
  <c r="M3" i="9"/>
  <c r="M2" i="9"/>
  <c r="F7" i="11"/>
  <c r="O4" i="11"/>
  <c r="O3" i="11"/>
  <c r="O2" i="11"/>
  <c r="D7" i="8"/>
  <c r="M4" i="8"/>
  <c r="M3" i="8"/>
  <c r="M2" i="8"/>
  <c r="C7" i="4"/>
  <c r="G4" i="4"/>
  <c r="G3" i="4"/>
  <c r="G2" i="4"/>
  <c r="C7" i="7"/>
  <c r="G4" i="7"/>
  <c r="G3" i="7"/>
  <c r="G2" i="7"/>
  <c r="D7" i="6"/>
  <c r="H4" i="6"/>
  <c r="H3" i="6"/>
  <c r="H2" i="6"/>
  <c r="C7" i="12"/>
  <c r="A6" i="12"/>
  <c r="G4" i="12"/>
  <c r="G3" i="12"/>
  <c r="G2" i="12"/>
  <c r="G4" i="16"/>
  <c r="G3" i="16"/>
  <c r="G2" i="16"/>
  <c r="C7" i="5"/>
  <c r="G4" i="5"/>
  <c r="G3" i="5"/>
  <c r="G2" i="5"/>
  <c r="D7" i="3"/>
  <c r="I4" i="3"/>
  <c r="I3" i="3"/>
  <c r="I2" i="3"/>
  <c r="D7" i="2"/>
  <c r="M4" i="2"/>
  <c r="M3" i="2"/>
  <c r="M2" i="2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<sst xmlns="http://schemas.openxmlformats.org/spreadsheetml/2006/main" count="376" uniqueCount="254">
  <si>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</si>
  <si>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</si>
  <si>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</si>
  <si>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</si>
  <si>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</si>
  <si>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</si>
  <si>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</si>
  <si>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</si>
  <si>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</si>
  <si>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</si>
  <si>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</si>
  <si>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</si>
  <si>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</si>
  <si>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</si>
  <si>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</si>
  <si>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</si>
  <si>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</si>
  <si>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</si>
  <si>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</si>
  <si>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</si>
  <si>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</si>
  <si>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</si>
  <si>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</si>
  <si>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CRONOGRAMA DE ACTIVIDADES</t>
  </si>
  <si>
    <t>* El cronograma se realizara en MS Project y sera remitido junto con el presente formato a la Oficina Asesora de Planeacion.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</si>
  <si>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</si>
  <si>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</si>
  <si>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</si>
  <si>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</si>
  <si>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</si>
  <si>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</si>
  <si>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</si>
  <si>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</si>
  <si>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</si>
  <si>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</si>
  <si>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</si>
  <si>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</si>
  <si>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</si>
  <si>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</si>
  <si>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</si>
  <si>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</si>
  <si>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</si>
  <si>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</si>
  <si>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</si>
  <si>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</si>
  <si>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</si>
  <si>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</si>
  <si>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</si>
  <si>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</si>
  <si>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</si>
  <si>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</si>
  <si>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</si>
  <si>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</si>
  <si>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</si>
  <si>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</si>
  <si>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</si>
  <si>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</si>
  <si>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</si>
  <si>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</si>
  <si>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</si>
  <si>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</si>
  <si>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</si>
  <si>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</si>
  <si>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</si>
  <si>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</si>
  <si>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</si>
  <si>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</si>
  <si>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</si>
  <si>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</si>
  <si>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</si>
  <si>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</si>
  <si>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</si>
  <si>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</si>
  <si>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</si>
  <si>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</si>
  <si>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</si>
  <si>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</si>
  <si>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</si>
  <si>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</si>
  <si>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</si>
  <si>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EVIDENCIA Ó AVANCES  DE LOS ENTREGABLES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</si>
  <si>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</si>
  <si>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</si>
  <si>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</si>
  <si>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</si>
  <si>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</si>
  <si>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</si>
  <si>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</si>
  <si>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</si>
  <si>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</si>
  <si>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</si>
  <si>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</si>
  <si>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</si>
  <si>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</si>
  <si>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</si>
  <si>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</si>
  <si>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</si>
  <si>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</si>
  <si>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</si>
  <si>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</si>
  <si>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</si>
  <si>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</si>
  <si>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</si>
  <si>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</si>
  <si>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</si>
  <si>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</si>
  <si>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</si>
  <si>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</si>
  <si>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</si>
  <si>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</si>
  <si>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</si>
  <si>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</si>
  <si>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</si>
  <si>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</si>
  <si>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</si>
  <si>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</si>
  <si>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</si>
  <si>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</si>
  <si>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</si>
  <si>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</si>
  <si>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</si>
  <si>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</si>
  <si>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</si>
  <si>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</si>
  <si>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</si>
  <si>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</si>
  <si>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</si>
  <si>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</si>
  <si>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</si>
  <si>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</si>
  <si>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</si>
  <si>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</si>
  <si>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</si>
  <si>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</si>
  <si>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</si>
  <si>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</si>
  <si>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</si>
  <si>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</si>
  <si>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</si>
  <si>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</si>
  <si>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Citación en Outlook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</si>
  <si>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</si>
  <si>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</si>
  <si>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</si>
  <si>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</si>
  <si>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Líder Técnico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</si>
  <si>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</si>
  <si>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</si>
  <si>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</si>
  <si>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</si>
  <si>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</si>
  <si>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</si>
  <si>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</si>
  <si>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</si>
  <si>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</si>
  <si>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</si>
  <si>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</si>
  <si>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</si>
  <si>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</si>
  <si>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</si>
  <si>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>NA</t>
  </si>
  <si>
    <t xml:space="preserve">FECHA PROGRAMADA DE INICIO </t>
  </si>
  <si>
    <t>PORCENTAJE DE CUMPLIMIENTO/AVANCE</t>
  </si>
  <si>
    <t>FECHA CIERRE ACTIVIDAD/FECHA SEGUIMIENTO</t>
  </si>
  <si>
    <t>NOMBRE DEL PROYECTO :</t>
  </si>
  <si>
    <t>Peso %</t>
  </si>
  <si>
    <t>Actividad para registrar en el Acuerdo de Gestión</t>
  </si>
  <si>
    <t>Actividades ejecutadas
___________________________
Actividades planeadas</t>
  </si>
  <si>
    <t>• Coordinar las actividades requeridas la contratación del proveedor que estará a cargo del desarrollo de la solución (en los casos que aplique)
• Supervisar el avance y los entregables por parte del proveedor o el ingeniero asignado que estará a cargo del desarrollo de la solución.
• Coordinar las actividades requeridas para realizar la prueba de la solución.
• Retroalimentar al proveedor las fallas presentadas en el funcionamiento de la solución.</t>
  </si>
  <si>
    <t>Claudia Lorela Díaz Speranza</t>
  </si>
  <si>
    <t>carloso@supersociedades.gov.co</t>
  </si>
  <si>
    <t>claudialorelad@supersociedades.gov.co</t>
  </si>
  <si>
    <t>Coordinador Centro de Conciliación y Arbitraje</t>
  </si>
  <si>
    <t>Francisco Hernando Ochoa</t>
  </si>
  <si>
    <t>Francisco Hernando Ochoa Liévano</t>
  </si>
  <si>
    <t>Delegado para Procedimientos Mercantiles</t>
  </si>
  <si>
    <t>22010000 Ext 3056</t>
  </si>
  <si>
    <t>fochoa@supersociedades.gov.co</t>
  </si>
  <si>
    <t>22010000 Ext 1198</t>
  </si>
  <si>
    <t>Marisol Castiblanco y Juan Esteban Rojas</t>
  </si>
  <si>
    <t>Juan Esteban Rojas</t>
  </si>
  <si>
    <t xml:space="preserve">Contar con empresas competitivas, productivas y perdurables
</t>
  </si>
  <si>
    <t xml:space="preserve">Facilitar la gestión y vigilancia de las empresas en Colombia
</t>
  </si>
  <si>
    <t>Cumplimiento del cronograma de actividades (Ver hoja "EDT - Actividades") __(ID 179)</t>
  </si>
  <si>
    <t>Director Centro de Conciliación y Arbitraje</t>
  </si>
  <si>
    <t>Sebastian Bernal Garavito</t>
  </si>
  <si>
    <t>Promoción y Fortalecimiento del Centro de Conciliación y Arbitraje como mecanismo óptimo para resolver conflictos societarios a nivel nacional_ Fase II</t>
  </si>
  <si>
    <t xml:space="preserve">Fortalecer el proceso de conciliación en las regionales: Cartagena, Manizales y Bucaramanga.
Identificar las necesidades de adecuación de infraestructura física de las salas de las intendencias regionales Cartagena, Manizales y Bucaramanga.
Identificar los funcionarios que requieren capacitación y realizar la gestión necesaria para suministrar la capacitación.
</t>
  </si>
  <si>
    <t>22010000 Ext 4073</t>
  </si>
  <si>
    <t>Sebastian Bernal Garavito
Claudia Lorela Díaz Speranza</t>
  </si>
  <si>
    <t>Nini Johanna Rodríguez Álvarez</t>
  </si>
  <si>
    <t xml:space="preserve">• Suministrar capacitación en temas de conciliación 
• Fortalecer el proceso de conciliación en las regionales: Cartagena, Manizales y Bucaramanga.
• Promoción del Arbitraje: conformación de listas de árbitros y secretario
• Realizar eventos de promoción del centro
</t>
  </si>
  <si>
    <t>No contar con los recursos financieros requeridos para el desarrollo de las actividades previstas</t>
  </si>
  <si>
    <t xml:space="preserve">Solicitar de manera oportuna la inclusión de los recursos requeridos en el presupuesto de la entidad </t>
  </si>
  <si>
    <t>Problemas de orden público que impidan el desarrollo de las actividades planeadas en las fechas previstas</t>
  </si>
  <si>
    <t>Asignar holguras de tiempo en la programación de tiempo para el desarrollo de las actividades previstas</t>
  </si>
  <si>
    <t>Sebastián Bernal
Asesor de Comunicaciones</t>
  </si>
  <si>
    <t>En asocio con  la Universidad Nacional promocionar el curso de arbitraje a través de redes sociales y pautas.</t>
  </si>
  <si>
    <t>Crear un cronograma para la escritura y  edición  del libro.  Definir unas  pautas editoriales.</t>
  </si>
  <si>
    <t>Recepción y control de contenido de los capítulos por parte del centro de conciliación y de arbitraje.</t>
  </si>
  <si>
    <t>Realizar la edición y diagramación del libro.</t>
  </si>
  <si>
    <t>Crear un Reglamento de Arbitraje Social con un procedimiento breve y sumario</t>
  </si>
  <si>
    <t>Remitir a la Dirección de Métodos Alternativos de Solución de Conflictos del Ministerio de Justcia y del Derecho el Reglamento para su aprobación.</t>
  </si>
  <si>
    <t xml:space="preserve">Creación y solicitud de aprobación del Reglamento de ARBITRAJE SOCIAL </t>
  </si>
  <si>
    <t>No</t>
  </si>
  <si>
    <t>Crear nuevas piezas para la promoción del servicio de conciliación y de arbitraje</t>
  </si>
  <si>
    <t>piezas publicitarias</t>
  </si>
  <si>
    <t>cronograma</t>
  </si>
  <si>
    <t>capítulos</t>
  </si>
  <si>
    <t>libro final</t>
  </si>
  <si>
    <t>Proyecto de reglamento</t>
  </si>
  <si>
    <t>Carta remisoria</t>
  </si>
  <si>
    <t>Sebastián Bernal Garavito</t>
  </si>
  <si>
    <t>Sebastian Bernal Garavito
Delegado de Procedimientos Mercantiles</t>
  </si>
  <si>
    <t>Campaña de promoción y difusión de los servicios de conciliación y de arbitraje Empresarial</t>
  </si>
  <si>
    <t>Asesor de comunicaciones</t>
  </si>
  <si>
    <t>parrilas de redes sociales o pautas efectivas</t>
  </si>
  <si>
    <t>Crear un plan de difusión de estas piezas a través de redes sociales.</t>
  </si>
  <si>
    <t>Definir de la lista de árbitros  o abogados especilizados en la materia, quienes serían los autores de los capítulos. Emitir las invitaciones correspondientes.</t>
  </si>
  <si>
    <t>lista de autores e invitaciones</t>
  </si>
  <si>
    <t xml:space="preserve">Coordinar y editar  el segundo volumen del libro digital  "LECCIONES DE ARBITRAJE EN DERECHO SOCIETARIO". </t>
  </si>
  <si>
    <t>Prorrogar el convenio interinstitucional 132 suscrito entre la Universidad Nacional y la SUPERSOCIEDADES.</t>
  </si>
  <si>
    <t>Prórroga del convenio</t>
  </si>
  <si>
    <t xml:space="preserve">En asocio con la Universidad Nacional, diseñar un curso practico en arbitraje </t>
  </si>
  <si>
    <t>Crear piezas de arte enfocadas a la difusión</t>
  </si>
  <si>
    <t>Piezas publicitarias</t>
  </si>
  <si>
    <t>Envío de publicidad y evidencias de pubglicaciones en redes o en web</t>
  </si>
  <si>
    <t>Crear y diseñar el Programa académico y la malla de docentes</t>
  </si>
  <si>
    <t>Programa acdémico y lista de docentes</t>
  </si>
  <si>
    <t>El 18 de mayo de 2022 se suscribió la prórroga del convenio en la que se extendió la vigencia por sesis meses más para la ejecución de una segunda cohorte.</t>
  </si>
  <si>
    <t>EVIDENCIA</t>
  </si>
  <si>
    <t>EVIDENCIA 1</t>
  </si>
  <si>
    <t>Se diseñó un programa de 20 sesiones con una parte general y una de profundización</t>
  </si>
  <si>
    <t xml:space="preserve">EVIDENCIA 2 </t>
  </si>
  <si>
    <t>EVIDENCIA 3</t>
  </si>
  <si>
    <t>Con el apoyo del Grupo de Comunicaciones se diseñaron diversas piezas de omunicaciones para la difusión del curso</t>
  </si>
  <si>
    <t>EVIDENCIA 4</t>
  </si>
  <si>
    <t>Se generó difusiónd e la spiezas a través de redes y en la misma web al público de la SUPERSOCIEDADES</t>
  </si>
  <si>
    <t>EVIDENCIA 5 Y 6</t>
  </si>
  <si>
    <t>Se creo un cronograma para definir las fechas de escritura, edición y publicación ASÍ COMO LA SPAUTAS EDITORIALES</t>
  </si>
  <si>
    <t>EVIDENCIA 7</t>
  </si>
  <si>
    <t>Se definió la lista de autores y se emitieron las invitaciones correspondientes</t>
  </si>
  <si>
    <t>Se recibieron los capítulos y se hicieron los controles formales correspondientes</t>
  </si>
  <si>
    <t>EVIDENCIA 8</t>
  </si>
  <si>
    <t>En ejecución</t>
  </si>
  <si>
    <t>Se creo el Reglamento de arbitraje social y fue sometido a autorizaciuón del Minjusticia el cual  aprobó mediante la Resolución No. 1.235 de 8 de julio de 2022</t>
  </si>
  <si>
    <t>EVIDENCIA 9</t>
  </si>
  <si>
    <t xml:space="preserve"> Minjusticia el cual  aprobó mediante la Resolución No. 1.235 de 8 de julio de 2022</t>
  </si>
  <si>
    <t>EVIDENCIA 10</t>
  </si>
  <si>
    <t>Se crearon diversas piezas de publicidad para difundir los diferentes servicios del centro al igual que se hizo una actualización del logo</t>
  </si>
  <si>
    <t>Las diversas piezas fueron difundidas por redes sociales y a través de la web</t>
  </si>
  <si>
    <t>EVIDENCIA 11</t>
  </si>
  <si>
    <t>EVIDENCIA 12</t>
  </si>
  <si>
    <t>Avance logrado a 30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</si>
</sst>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/mm/yyyy;@"/>
    <numFmt numFmtId="165" formatCode="[$$-240A]#,##0"/>
    <numFmt numFmtId="166" formatCode="dd\-mm\-yy"/>
    <numFmt numFmtId="167" formatCode="0.0"/>
    <numFmt numFmtId="169" formatCode="[$-240A]dddd\ d&quot; de &quot;mmmm&quot; de &quot;yyyy;@"/>
    <numFmt numFmtId="170" formatCode="0.0%"/>
  </numFmts>
  <fonts count="26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8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167" fontId="19" fillId="4" borderId="0" xfId="0" applyNumberFormat="1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3" fillId="10" borderId="47" xfId="0" applyFont="1" applyFill="1" applyBorder="1" applyAlignment="1">
      <alignment horizontal="center" vertical="center" wrapText="1"/>
    </xf>
    <xf numFmtId="9" fontId="14" fillId="8" borderId="47" xfId="0" applyNumberFormat="1" applyFont="1" applyFill="1" applyBorder="1" applyAlignment="1" applyProtection="1">
      <alignment horizontal="center" vertical="center" wrapText="1"/>
    </xf>
    <xf numFmtId="166" fontId="14" fillId="8" borderId="47" xfId="0" applyNumberFormat="1" applyFont="1" applyFill="1" applyBorder="1" applyAlignment="1" applyProtection="1">
      <alignment horizontal="center" vertical="center" wrapText="1"/>
    </xf>
    <xf numFmtId="0" fontId="14" fillId="9" borderId="47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14" fillId="9" borderId="42" xfId="0" applyFont="1" applyFill="1" applyBorder="1" applyAlignment="1" applyProtection="1">
      <alignment horizontal="center" vertical="center" wrapText="1"/>
    </xf>
    <xf numFmtId="0" fontId="13" fillId="10" borderId="5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4" borderId="30" xfId="2" applyFont="1" applyFill="1" applyBorder="1" applyAlignment="1" applyProtection="1">
      <alignment horizontal="center" vertical="center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13" fillId="4" borderId="30" xfId="2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1" fillId="11" borderId="50" xfId="0" applyFont="1" applyFill="1" applyBorder="1" applyAlignment="1">
      <alignment horizontal="left" vertical="center" wrapText="1"/>
    </xf>
    <xf numFmtId="0" fontId="21" fillId="11" borderId="3" xfId="0" applyFont="1" applyFill="1" applyBorder="1" applyAlignment="1">
      <alignment horizontal="left" vertical="center" wrapText="1"/>
    </xf>
    <xf numFmtId="0" fontId="21" fillId="11" borderId="57" xfId="0" applyFont="1" applyFill="1" applyBorder="1" applyAlignment="1">
      <alignment horizontal="left" vertical="center" wrapText="1"/>
    </xf>
    <xf numFmtId="0" fontId="21" fillId="11" borderId="51" xfId="0" applyFont="1" applyFill="1" applyBorder="1" applyAlignment="1">
      <alignment horizontal="left" vertical="center" wrapText="1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left" vertical="center" wrapText="1"/>
    </xf>
    <xf numFmtId="169" fontId="22" fillId="0" borderId="47" xfId="0" applyNumberFormat="1" applyFont="1" applyFill="1" applyBorder="1" applyAlignment="1">
      <alignment horizontal="center" vertical="center" wrapText="1"/>
    </xf>
    <xf numFmtId="167" fontId="22" fillId="0" borderId="47" xfId="0" applyNumberFormat="1" applyFont="1" applyBorder="1" applyAlignment="1">
      <alignment horizontal="center" vertical="center" wrapText="1"/>
    </xf>
    <xf numFmtId="0" fontId="22" fillId="0" borderId="47" xfId="0" applyFont="1" applyFill="1" applyBorder="1" applyAlignment="1">
      <alignment vertical="center" wrapText="1"/>
    </xf>
    <xf numFmtId="0" fontId="22" fillId="0" borderId="61" xfId="0" applyFont="1" applyFill="1" applyBorder="1" applyAlignment="1">
      <alignment horizontal="left" vertical="center" wrapText="1"/>
    </xf>
    <xf numFmtId="169" fontId="22" fillId="0" borderId="61" xfId="0" applyNumberFormat="1" applyFont="1" applyFill="1" applyBorder="1" applyAlignment="1">
      <alignment horizontal="center" vertical="center" wrapText="1"/>
    </xf>
    <xf numFmtId="167" fontId="22" fillId="0" borderId="61" xfId="0" applyNumberFormat="1" applyFont="1" applyBorder="1" applyAlignment="1">
      <alignment horizontal="center" vertical="center" wrapText="1"/>
    </xf>
    <xf numFmtId="0" fontId="22" fillId="0" borderId="61" xfId="0" applyFont="1" applyFill="1" applyBorder="1" applyAlignment="1">
      <alignment vertical="center" wrapText="1"/>
    </xf>
    <xf numFmtId="0" fontId="22" fillId="0" borderId="62" xfId="0" applyFont="1" applyFill="1" applyBorder="1" applyAlignment="1">
      <alignment horizontal="left" vertical="center" wrapText="1"/>
    </xf>
    <xf numFmtId="169" fontId="22" fillId="0" borderId="62" xfId="0" applyNumberFormat="1" applyFont="1" applyFill="1" applyBorder="1" applyAlignment="1">
      <alignment horizontal="center" vertical="center" wrapText="1"/>
    </xf>
    <xf numFmtId="167" fontId="22" fillId="0" borderId="62" xfId="0" applyNumberFormat="1" applyFont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left" vertical="center" wrapText="1"/>
    </xf>
    <xf numFmtId="169" fontId="22" fillId="0" borderId="58" xfId="0" applyNumberFormat="1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vertical="center" wrapText="1"/>
    </xf>
    <xf numFmtId="9" fontId="25" fillId="10" borderId="53" xfId="0" applyNumberFormat="1" applyFont="1" applyFill="1" applyBorder="1" applyAlignment="1">
      <alignment horizontal="center" vertical="center" wrapText="1"/>
    </xf>
    <xf numFmtId="9" fontId="21" fillId="4" borderId="42" xfId="0" applyNumberFormat="1" applyFont="1" applyFill="1" applyBorder="1" applyAlignment="1">
      <alignment horizontal="center" vertical="center" wrapText="1"/>
    </xf>
    <xf numFmtId="9" fontId="21" fillId="4" borderId="46" xfId="0" applyNumberFormat="1" applyFont="1" applyFill="1" applyBorder="1" applyAlignment="1">
      <alignment horizontal="center" vertical="center" wrapText="1"/>
    </xf>
    <xf numFmtId="9" fontId="21" fillId="4" borderId="64" xfId="0" applyNumberFormat="1" applyFont="1" applyFill="1" applyBorder="1" applyAlignment="1">
      <alignment horizontal="center" vertical="center" wrapText="1"/>
    </xf>
    <xf numFmtId="9" fontId="21" fillId="4" borderId="47" xfId="0" applyNumberFormat="1" applyFont="1" applyFill="1" applyBorder="1" applyAlignment="1">
      <alignment horizontal="center" vertical="center" wrapText="1"/>
    </xf>
    <xf numFmtId="9" fontId="21" fillId="4" borderId="49" xfId="0" applyNumberFormat="1" applyFont="1" applyFill="1" applyBorder="1" applyAlignment="1">
      <alignment horizontal="center" vertical="center" wrapText="1"/>
    </xf>
    <xf numFmtId="9" fontId="21" fillId="4" borderId="61" xfId="0" applyNumberFormat="1" applyFont="1" applyFill="1" applyBorder="1" applyAlignment="1">
      <alignment horizontal="center" vertical="center" wrapText="1"/>
    </xf>
    <xf numFmtId="167" fontId="22" fillId="0" borderId="47" xfId="0" applyNumberFormat="1" applyFont="1" applyFill="1" applyBorder="1" applyAlignment="1">
      <alignment horizontal="center" vertical="center" wrapText="1"/>
    </xf>
    <xf numFmtId="167" fontId="22" fillId="0" borderId="58" xfId="0" applyNumberFormat="1" applyFont="1" applyFill="1" applyBorder="1" applyAlignment="1">
      <alignment horizontal="center" vertical="center" wrapText="1"/>
    </xf>
    <xf numFmtId="0" fontId="22" fillId="4" borderId="56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left" vertical="center" wrapText="1"/>
    </xf>
    <xf numFmtId="169" fontId="22" fillId="0" borderId="49" xfId="0" applyNumberFormat="1" applyFont="1" applyFill="1" applyBorder="1" applyAlignment="1">
      <alignment horizontal="center" vertical="center" wrapText="1"/>
    </xf>
    <xf numFmtId="167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vertical="center" wrapText="1"/>
    </xf>
    <xf numFmtId="0" fontId="21" fillId="11" borderId="50" xfId="0" applyFont="1" applyFill="1" applyBorder="1" applyAlignment="1">
      <alignment horizontal="center" vertical="center" wrapText="1"/>
    </xf>
    <xf numFmtId="0" fontId="21" fillId="11" borderId="51" xfId="0" applyFont="1" applyFill="1" applyBorder="1" applyAlignment="1">
      <alignment horizontal="center" vertical="center" wrapText="1"/>
    </xf>
    <xf numFmtId="9" fontId="7" fillId="10" borderId="6" xfId="0" applyNumberFormat="1" applyFont="1" applyFill="1" applyBorder="1" applyAlignment="1">
      <alignment horizontal="center" vertical="center" wrapText="1"/>
    </xf>
    <xf numFmtId="0" fontId="14" fillId="8" borderId="59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6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6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14" fillId="8" borderId="54" xfId="0" applyFont="1" applyFill="1" applyBorder="1" applyAlignment="1" applyProtection="1">
      <alignment horizontal="center" vertical="center" wrapText="1"/>
    </xf>
    <xf numFmtId="0" fontId="22" fillId="0" borderId="68" xfId="0" applyFont="1" applyFill="1" applyBorder="1" applyAlignment="1">
      <alignment horizontal="left" vertical="center" wrapText="1"/>
    </xf>
    <xf numFmtId="0" fontId="14" fillId="8" borderId="52" xfId="0" applyFont="1" applyFill="1" applyBorder="1" applyAlignment="1" applyProtection="1">
      <alignment horizontal="center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22" fillId="0" borderId="70" xfId="0" applyFont="1" applyFill="1" applyBorder="1" applyAlignment="1">
      <alignment horizontal="left" vertical="center" wrapText="1"/>
    </xf>
    <xf numFmtId="0" fontId="22" fillId="0" borderId="53" xfId="0" applyFont="1" applyFill="1" applyBorder="1" applyAlignment="1">
      <alignment horizontal="left" vertical="center" wrapText="1"/>
    </xf>
    <xf numFmtId="0" fontId="22" fillId="0" borderId="71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54" xfId="0" applyFont="1" applyFill="1" applyBorder="1" applyAlignment="1">
      <alignment horizontal="left" vertical="center" wrapText="1"/>
    </xf>
    <xf numFmtId="0" fontId="22" fillId="0" borderId="66" xfId="0" applyFont="1" applyFill="1" applyBorder="1" applyAlignment="1">
      <alignment horizontal="left" vertical="center" wrapText="1"/>
    </xf>
    <xf numFmtId="0" fontId="22" fillId="0" borderId="67" xfId="0" applyFont="1" applyFill="1" applyBorder="1" applyAlignment="1">
      <alignment horizontal="left" vertical="center" wrapText="1"/>
    </xf>
    <xf numFmtId="0" fontId="22" fillId="0" borderId="69" xfId="0" applyFont="1" applyFill="1" applyBorder="1" applyAlignment="1">
      <alignment horizontal="left" vertical="center" wrapText="1"/>
    </xf>
    <xf numFmtId="9" fontId="14" fillId="8" borderId="52" xfId="0" applyNumberFormat="1" applyFont="1" applyFill="1" applyBorder="1" applyAlignment="1" applyProtection="1">
      <alignment horizontal="center" vertical="center" wrapText="1"/>
    </xf>
    <xf numFmtId="9" fontId="22" fillId="0" borderId="52" xfId="5" applyFont="1" applyBorder="1" applyAlignment="1">
      <alignment horizontal="center" vertical="center" wrapText="1"/>
    </xf>
    <xf numFmtId="9" fontId="22" fillId="0" borderId="70" xfId="5" applyFont="1" applyBorder="1" applyAlignment="1">
      <alignment horizontal="center" vertical="center" wrapText="1"/>
    </xf>
    <xf numFmtId="9" fontId="22" fillId="0" borderId="55" xfId="5" applyFont="1" applyBorder="1" applyAlignment="1">
      <alignment horizontal="center" vertical="center" wrapText="1"/>
    </xf>
    <xf numFmtId="9" fontId="22" fillId="0" borderId="52" xfId="5" applyFont="1" applyFill="1" applyBorder="1" applyAlignment="1">
      <alignment horizontal="center" vertical="center" wrapText="1"/>
    </xf>
    <xf numFmtId="9" fontId="22" fillId="0" borderId="70" xfId="5" applyFont="1" applyFill="1" applyBorder="1" applyAlignment="1">
      <alignment horizontal="center" vertical="center" wrapText="1"/>
    </xf>
    <xf numFmtId="9" fontId="22" fillId="0" borderId="71" xfId="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170" fontId="22" fillId="0" borderId="52" xfId="5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vertical="center" wrapText="1"/>
    </xf>
    <xf numFmtId="0" fontId="22" fillId="0" borderId="73" xfId="0" applyFont="1" applyFill="1" applyBorder="1" applyAlignment="1">
      <alignment horizontal="left" vertical="center" wrapText="1"/>
    </xf>
    <xf numFmtId="0" fontId="22" fillId="0" borderId="74" xfId="0" applyFont="1" applyFill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 wrapText="1"/>
    </xf>
    <xf numFmtId="170" fontId="22" fillId="0" borderId="74" xfId="5" applyNumberFormat="1" applyFont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left" vertical="center" wrapText="1"/>
    </xf>
    <xf numFmtId="169" fontId="22" fillId="0" borderId="77" xfId="0" applyNumberFormat="1" applyFont="1" applyFill="1" applyBorder="1" applyAlignment="1">
      <alignment horizontal="center" vertical="center" wrapText="1"/>
    </xf>
    <xf numFmtId="167" fontId="22" fillId="0" borderId="77" xfId="0" applyNumberFormat="1" applyFont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left" vertical="center" wrapText="1"/>
    </xf>
    <xf numFmtId="0" fontId="22" fillId="0" borderId="77" xfId="0" applyFont="1" applyBorder="1" applyAlignment="1">
      <alignment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78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73" xfId="0" applyFont="1" applyFill="1" applyBorder="1" applyAlignment="1">
      <alignment horizontal="center" vertical="center" wrapText="1"/>
    </xf>
    <xf numFmtId="170" fontId="22" fillId="0" borderId="12" xfId="5" applyNumberFormat="1" applyFont="1" applyBorder="1" applyAlignment="1">
      <alignment horizontal="center" vertical="center" wrapText="1"/>
    </xf>
    <xf numFmtId="170" fontId="22" fillId="0" borderId="79" xfId="5" applyNumberFormat="1" applyFont="1" applyBorder="1" applyAlignment="1">
      <alignment horizontal="center" vertical="center" wrapText="1"/>
    </xf>
    <xf numFmtId="170" fontId="22" fillId="0" borderId="80" xfId="5" applyNumberFormat="1" applyFont="1" applyBorder="1" applyAlignment="1">
      <alignment horizontal="center" vertical="center" wrapText="1"/>
    </xf>
    <xf numFmtId="170" fontId="22" fillId="0" borderId="14" xfId="5" applyNumberFormat="1" applyFont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</cellXfs>
  <cellStyles count="6">
    <cellStyle name="Hipervínculo" xfId="4" builtinId="8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0000FF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22</xdr:row>
      <xdr:rowOff>42334</xdr:rowOff>
    </xdr:from>
    <xdr:to>
      <xdr:col>5</xdr:col>
      <xdr:colOff>1492872</xdr:colOff>
      <xdr:row>30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1127125</xdr:colOff>
      <xdr:row>1</xdr:row>
      <xdr:rowOff>34925</xdr:rowOff>
    </xdr:from>
    <xdr:to>
      <xdr:col>4</xdr:col>
      <xdr:colOff>2044700</xdr:colOff>
      <xdr:row>4</xdr:row>
      <xdr:rowOff>204486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225" y="212725"/>
          <a:ext cx="917575" cy="9315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18</xdr:row>
      <xdr:rowOff>2</xdr:rowOff>
    </xdr:from>
    <xdr:to>
      <xdr:col>6</xdr:col>
      <xdr:colOff>402789</xdr:colOff>
      <xdr:row>25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15</xdr:row>
      <xdr:rowOff>0</xdr:rowOff>
    </xdr:from>
    <xdr:to>
      <xdr:col>5</xdr:col>
      <xdr:colOff>718777</xdr:colOff>
      <xdr:row>22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16</xdr:row>
      <xdr:rowOff>116417</xdr:rowOff>
    </xdr:from>
    <xdr:to>
      <xdr:col>3</xdr:col>
      <xdr:colOff>1524623</xdr:colOff>
      <xdr:row>24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772585</xdr:colOff>
      <xdr:row>1</xdr:row>
      <xdr:rowOff>63499</xdr:rowOff>
    </xdr:from>
    <xdr:to>
      <xdr:col>1</xdr:col>
      <xdr:colOff>1859555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5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ialorelad@supersociedades.gov.co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CarlosO@SUPERSOCIEDADES.GOV.CO" TargetMode="External"/><Relationship Id="rId1" Type="http://schemas.openxmlformats.org/officeDocument/2006/relationships/hyperlink" Target="mailto:fochoa@supersociedades.gov.co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zoomScale="85" zoomScaleNormal="85" workbookViewId="0">
      <selection activeCell="Q11" sqref="Q11"/>
    </sheetView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159"/>
      <c r="C2" s="160"/>
      <c r="D2" s="161" t="s">
        <v>116</v>
      </c>
      <c r="E2" s="162"/>
      <c r="F2" s="162"/>
      <c r="G2" s="162"/>
      <c r="H2" s="162"/>
      <c r="I2" s="162"/>
      <c r="J2" s="163"/>
      <c r="K2" s="149" t="s">
        <v>146</v>
      </c>
      <c r="L2" s="150"/>
      <c r="S2" s="16"/>
    </row>
    <row r="3" spans="1:19" s="13" customFormat="1" ht="23.25" customHeight="1" x14ac:dyDescent="0.2">
      <c r="A3" s="44"/>
      <c r="B3" s="155"/>
      <c r="C3" s="156"/>
      <c r="D3" s="164" t="s">
        <v>118</v>
      </c>
      <c r="E3" s="165"/>
      <c r="F3" s="165"/>
      <c r="G3" s="165"/>
      <c r="H3" s="165"/>
      <c r="I3" s="165"/>
      <c r="J3" s="166"/>
      <c r="K3" s="151" t="s">
        <v>123</v>
      </c>
      <c r="L3" s="152"/>
      <c r="S3" s="16"/>
    </row>
    <row r="4" spans="1:19" s="13" customFormat="1" ht="24" customHeight="1" x14ac:dyDescent="0.2">
      <c r="A4" s="44"/>
      <c r="B4" s="155"/>
      <c r="C4" s="156"/>
      <c r="D4" s="164" t="s">
        <v>119</v>
      </c>
      <c r="E4" s="165"/>
      <c r="F4" s="165"/>
      <c r="G4" s="165"/>
      <c r="H4" s="165"/>
      <c r="I4" s="165"/>
      <c r="J4" s="166"/>
      <c r="K4" s="151" t="s">
        <v>147</v>
      </c>
      <c r="L4" s="152"/>
      <c r="S4" s="16"/>
    </row>
    <row r="5" spans="1:19" s="13" customFormat="1" ht="22.5" customHeight="1" thickBot="1" x14ac:dyDescent="0.25">
      <c r="A5" s="44"/>
      <c r="B5" s="157"/>
      <c r="C5" s="158"/>
      <c r="D5" s="167" t="s">
        <v>121</v>
      </c>
      <c r="E5" s="168"/>
      <c r="F5" s="168"/>
      <c r="G5" s="168"/>
      <c r="H5" s="168"/>
      <c r="I5" s="168"/>
      <c r="J5" s="169"/>
      <c r="K5" s="153" t="s">
        <v>148</v>
      </c>
      <c r="L5" s="154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29.25" customHeight="1" x14ac:dyDescent="0.2">
      <c r="C7" s="146" t="s">
        <v>0</v>
      </c>
      <c r="D7" s="146"/>
      <c r="E7" s="147" t="s">
        <v>186</v>
      </c>
      <c r="F7" s="148"/>
      <c r="G7" s="148"/>
      <c r="H7" s="148"/>
      <c r="I7" s="148"/>
      <c r="J7" s="148"/>
      <c r="K7" s="148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35</v>
      </c>
      <c r="D11" s="49"/>
      <c r="E11" s="19" t="s">
        <v>36</v>
      </c>
      <c r="F11" s="49"/>
      <c r="G11" s="19" t="s">
        <v>49</v>
      </c>
      <c r="H11" s="49"/>
      <c r="I11" s="19" t="s">
        <v>69</v>
      </c>
      <c r="J11" s="49"/>
      <c r="K11" s="19" t="s">
        <v>50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37</v>
      </c>
      <c r="D13" s="49"/>
      <c r="E13" s="19" t="s">
        <v>38</v>
      </c>
      <c r="F13" s="49"/>
      <c r="G13" s="19" t="s">
        <v>39</v>
      </c>
      <c r="H13" s="49"/>
      <c r="I13" s="19" t="s">
        <v>51</v>
      </c>
      <c r="J13" s="49"/>
      <c r="K13" s="19" t="s">
        <v>40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41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topLeftCell="A4" zoomScale="90" zoomScaleNormal="90" workbookViewId="0">
      <selection activeCell="D14" sqref="D14:P14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29"/>
      <c r="C2" s="230"/>
      <c r="D2" s="249" t="s">
        <v>116</v>
      </c>
      <c r="E2" s="250"/>
      <c r="F2" s="250"/>
      <c r="G2" s="250"/>
      <c r="H2" s="250"/>
      <c r="I2" s="250"/>
      <c r="J2" s="251"/>
      <c r="K2" s="79"/>
      <c r="L2" s="77"/>
      <c r="M2" s="244" t="str">
        <f>Proyecto!K2</f>
        <v>Código: GC-F-015</v>
      </c>
      <c r="N2" s="244"/>
      <c r="O2" s="244"/>
      <c r="P2" s="245"/>
      <c r="R2" s="11"/>
      <c r="S2" s="11"/>
      <c r="T2" s="11"/>
      <c r="U2" s="15"/>
      <c r="AE2" s="16"/>
    </row>
    <row r="3" spans="2:31" s="12" customFormat="1" ht="23.25" customHeight="1" x14ac:dyDescent="0.2">
      <c r="B3" s="231"/>
      <c r="C3" s="232"/>
      <c r="D3" s="252" t="s">
        <v>118</v>
      </c>
      <c r="E3" s="253"/>
      <c r="F3" s="253"/>
      <c r="G3" s="253"/>
      <c r="H3" s="253"/>
      <c r="I3" s="253"/>
      <c r="J3" s="254"/>
      <c r="K3" s="29"/>
      <c r="L3" s="54"/>
      <c r="M3" s="173" t="str">
        <f>Proyecto!K3</f>
        <v>Fecha: 17 de septiembre de 2014</v>
      </c>
      <c r="N3" s="173"/>
      <c r="O3" s="173"/>
      <c r="P3" s="246"/>
      <c r="R3" s="11"/>
      <c r="S3" s="11"/>
      <c r="T3" s="11"/>
      <c r="U3" s="15"/>
      <c r="AE3" s="16"/>
    </row>
    <row r="4" spans="2:31" s="12" customFormat="1" ht="24" customHeight="1" x14ac:dyDescent="0.2">
      <c r="B4" s="231"/>
      <c r="C4" s="232"/>
      <c r="D4" s="252" t="s">
        <v>119</v>
      </c>
      <c r="E4" s="253"/>
      <c r="F4" s="253"/>
      <c r="G4" s="253"/>
      <c r="H4" s="253"/>
      <c r="I4" s="253"/>
      <c r="J4" s="254"/>
      <c r="K4" s="29"/>
      <c r="L4" s="54"/>
      <c r="M4" s="173" t="str">
        <f>Proyecto!K4</f>
        <v>Versión 001</v>
      </c>
      <c r="N4" s="173"/>
      <c r="O4" s="173"/>
      <c r="P4" s="246"/>
      <c r="R4" s="11"/>
      <c r="U4" s="15"/>
      <c r="AE4" s="16"/>
    </row>
    <row r="5" spans="2:31" s="12" customFormat="1" ht="22.5" customHeight="1" thickBot="1" x14ac:dyDescent="0.25">
      <c r="B5" s="233"/>
      <c r="C5" s="234"/>
      <c r="D5" s="255" t="s">
        <v>121</v>
      </c>
      <c r="E5" s="256"/>
      <c r="F5" s="256"/>
      <c r="G5" s="256"/>
      <c r="H5" s="256"/>
      <c r="I5" s="256"/>
      <c r="J5" s="257"/>
      <c r="K5" s="80"/>
      <c r="L5" s="78"/>
      <c r="M5" s="247" t="s">
        <v>157</v>
      </c>
      <c r="N5" s="247"/>
      <c r="O5" s="247"/>
      <c r="P5" s="248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46" t="s">
        <v>0</v>
      </c>
      <c r="C7" s="146"/>
      <c r="D7" s="191" t="str">
        <f>Proyecto!$E$7</f>
        <v>Promoción y Fortalecimiento del Centro de Conciliación y Arbitraje como mecanismo óptimo para resolver conflictos societarios a nivel nacional_ Fase II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78" customHeight="1" x14ac:dyDescent="0.2">
      <c r="B10" s="146" t="s">
        <v>29</v>
      </c>
      <c r="C10" s="146"/>
      <c r="D10" s="188" t="s">
        <v>191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AE10" s="1"/>
    </row>
    <row r="12" spans="2:31" ht="32.25" customHeight="1" x14ac:dyDescent="0.2">
      <c r="B12" s="146" t="s">
        <v>30</v>
      </c>
      <c r="C12" s="146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6" customHeight="1" x14ac:dyDescent="0.2">
      <c r="B14" s="146" t="s">
        <v>31</v>
      </c>
      <c r="C14" s="146"/>
      <c r="D14" s="188" t="s">
        <v>160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45.75" customHeight="1" x14ac:dyDescent="0.2">
      <c r="B16" s="146" t="s">
        <v>32</v>
      </c>
      <c r="C16" s="146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66" customHeight="1" x14ac:dyDescent="0.2">
      <c r="B18" s="146" t="s">
        <v>33</v>
      </c>
      <c r="C18" s="146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2:31" ht="6.7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90" customHeight="1" x14ac:dyDescent="0.2">
      <c r="B20" s="146" t="s">
        <v>34</v>
      </c>
      <c r="C20" s="146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</sheetData>
  <mergeCells count="26"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</mergeCells>
  <dataValidations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IF24"/>
  <sheetViews>
    <sheetView showGridLines="0" tabSelected="1" topLeftCell="L1" zoomScale="98" zoomScaleNormal="98" workbookViewId="0">
      <pane ySplit="1" topLeftCell="A2" activePane="bottomLeft" state="frozen"/>
      <selection activeCell="F1" sqref="F1"/>
      <selection pane="bottomLeft" activeCell="P15" sqref="P15"/>
    </sheetView>
  </sheetViews>
  <sheetFormatPr baseColWidth="10" defaultColWidth="22.7109375" defaultRowHeight="12.75" x14ac:dyDescent="0.2"/>
  <cols>
    <col min="1" max="1" width="4.28515625" style="100" customWidth="1"/>
    <col min="2" max="2" width="3.7109375" style="100" customWidth="1"/>
    <col min="3" max="3" width="39.42578125" style="98" customWidth="1"/>
    <col min="4" max="4" width="9.42578125" style="98" customWidth="1"/>
    <col min="5" max="5" width="58.5703125" style="98" customWidth="1"/>
    <col min="6" max="6" width="34.140625" style="99" customWidth="1"/>
    <col min="7" max="7" width="13.7109375" style="98" customWidth="1"/>
    <col min="8" max="8" width="14.28515625" style="98" customWidth="1"/>
    <col min="9" max="9" width="37.5703125" style="98" customWidth="1"/>
    <col min="10" max="10" width="35.28515625" style="98" customWidth="1"/>
    <col min="11" max="11" width="40.7109375" style="98" customWidth="1"/>
    <col min="12" max="12" width="17.42578125" style="98" customWidth="1"/>
    <col min="13" max="13" width="50.7109375" style="98" customWidth="1"/>
    <col min="14" max="14" width="46.140625" style="98" customWidth="1"/>
    <col min="15" max="15" width="26.28515625" style="98" customWidth="1"/>
    <col min="16" max="16" width="28" style="98" customWidth="1"/>
    <col min="17" max="16384" width="22.7109375" style="100"/>
  </cols>
  <sheetData>
    <row r="1" spans="2:16" ht="13.5" thickBot="1" x14ac:dyDescent="0.25"/>
    <row r="2" spans="2:16" ht="20.100000000000001" customHeight="1" x14ac:dyDescent="0.2">
      <c r="C2" s="100"/>
      <c r="D2" s="100"/>
      <c r="E2" s="261"/>
      <c r="F2" s="260" t="s">
        <v>116</v>
      </c>
      <c r="G2" s="260"/>
      <c r="H2" s="260"/>
      <c r="I2" s="260"/>
      <c r="J2" s="260"/>
      <c r="K2" s="260"/>
      <c r="L2" s="260"/>
      <c r="M2" s="260"/>
      <c r="N2" s="143"/>
      <c r="O2" s="266" t="str">
        <f>Proyecto!K2</f>
        <v>Código: GC-F-015</v>
      </c>
      <c r="P2" s="267"/>
    </row>
    <row r="3" spans="2:16" ht="20.100000000000001" customHeight="1" x14ac:dyDescent="0.2">
      <c r="C3" s="100"/>
      <c r="D3" s="100"/>
      <c r="E3" s="262"/>
      <c r="F3" s="264" t="s">
        <v>118</v>
      </c>
      <c r="G3" s="264"/>
      <c r="H3" s="264"/>
      <c r="I3" s="264"/>
      <c r="J3" s="264"/>
      <c r="K3" s="264"/>
      <c r="L3" s="264"/>
      <c r="M3" s="264"/>
      <c r="N3" s="144"/>
      <c r="O3" s="268" t="str">
        <f>Proyecto!K3</f>
        <v>Fecha: 17 de septiembre de 2014</v>
      </c>
      <c r="P3" s="269"/>
    </row>
    <row r="4" spans="2:16" ht="20.100000000000001" customHeight="1" x14ac:dyDescent="0.2">
      <c r="C4" s="100"/>
      <c r="D4" s="100"/>
      <c r="E4" s="262"/>
      <c r="F4" s="264" t="s">
        <v>119</v>
      </c>
      <c r="G4" s="264"/>
      <c r="H4" s="264"/>
      <c r="I4" s="264"/>
      <c r="J4" s="264"/>
      <c r="K4" s="264"/>
      <c r="L4" s="264"/>
      <c r="M4" s="264"/>
      <c r="N4" s="144"/>
      <c r="O4" s="268" t="str">
        <f>Proyecto!K4</f>
        <v>Versión 001</v>
      </c>
      <c r="P4" s="269"/>
    </row>
    <row r="5" spans="2:16" ht="20.100000000000001" customHeight="1" thickBot="1" x14ac:dyDescent="0.25">
      <c r="C5" s="100"/>
      <c r="D5" s="100"/>
      <c r="E5" s="263"/>
      <c r="F5" s="265" t="s">
        <v>121</v>
      </c>
      <c r="G5" s="265"/>
      <c r="H5" s="265"/>
      <c r="I5" s="265"/>
      <c r="J5" s="265"/>
      <c r="K5" s="265"/>
      <c r="L5" s="265"/>
      <c r="M5" s="265"/>
      <c r="N5" s="145"/>
      <c r="O5" s="270" t="s">
        <v>158</v>
      </c>
      <c r="P5" s="271"/>
    </row>
    <row r="6" spans="2:16" x14ac:dyDescent="0.2">
      <c r="E6" s="101"/>
      <c r="F6" s="102"/>
      <c r="G6" s="101"/>
      <c r="H6" s="101"/>
    </row>
    <row r="7" spans="2:16" ht="22.5" customHeight="1" x14ac:dyDescent="0.2">
      <c r="E7" s="103" t="s">
        <v>164</v>
      </c>
      <c r="F7" s="258" t="str">
        <f>Proyecto!$E$7</f>
        <v>Promoción y Fortalecimiento del Centro de Conciliación y Arbitraje como mecanismo óptimo para resolver conflictos societarios a nivel nacional_ Fase II</v>
      </c>
      <c r="G7" s="258"/>
      <c r="H7" s="258"/>
      <c r="I7" s="258"/>
      <c r="J7" s="258"/>
      <c r="K7" s="258"/>
      <c r="L7" s="258"/>
      <c r="M7" s="258"/>
      <c r="N7" s="258"/>
      <c r="O7" s="258"/>
      <c r="P7" s="259"/>
    </row>
    <row r="8" spans="2:16" ht="13.5" thickBot="1" x14ac:dyDescent="0.25"/>
    <row r="9" spans="2:16" ht="51" customHeight="1" thickBot="1" x14ac:dyDescent="0.25">
      <c r="B9" s="140" t="s">
        <v>204</v>
      </c>
      <c r="C9" s="139" t="s">
        <v>166</v>
      </c>
      <c r="D9" s="131" t="s">
        <v>165</v>
      </c>
      <c r="E9" s="332" t="s">
        <v>76</v>
      </c>
      <c r="F9" s="341" t="s">
        <v>77</v>
      </c>
      <c r="G9" s="346" t="s">
        <v>78</v>
      </c>
      <c r="H9" s="358" t="s">
        <v>133</v>
      </c>
      <c r="I9" s="339" t="s">
        <v>79</v>
      </c>
      <c r="J9" s="133" t="s">
        <v>161</v>
      </c>
      <c r="K9" s="133" t="s">
        <v>86</v>
      </c>
      <c r="L9" s="133" t="s">
        <v>87</v>
      </c>
      <c r="M9" s="132" t="s">
        <v>80</v>
      </c>
      <c r="N9" s="132" t="s">
        <v>230</v>
      </c>
      <c r="O9" s="134" t="s">
        <v>163</v>
      </c>
      <c r="P9" s="138" t="s">
        <v>162</v>
      </c>
    </row>
    <row r="10" spans="2:16" s="135" customFormat="1" ht="75" x14ac:dyDescent="0.2">
      <c r="B10" s="272">
        <v>1</v>
      </c>
      <c r="C10" s="279" t="s">
        <v>223</v>
      </c>
      <c r="D10" s="316">
        <f>SUM(H10:H13)</f>
        <v>0.2</v>
      </c>
      <c r="E10" s="333" t="s">
        <v>221</v>
      </c>
      <c r="F10" s="342" t="s">
        <v>222</v>
      </c>
      <c r="G10" s="347"/>
      <c r="H10" s="359">
        <v>6.9999999999999993E-2</v>
      </c>
      <c r="I10" s="354" t="s">
        <v>185</v>
      </c>
      <c r="J10" s="302">
        <v>44641</v>
      </c>
      <c r="K10" s="302">
        <v>44771</v>
      </c>
      <c r="L10" s="303"/>
      <c r="M10" s="301" t="s">
        <v>229</v>
      </c>
      <c r="N10" s="377" t="s">
        <v>231</v>
      </c>
      <c r="O10" s="304"/>
      <c r="P10" s="382">
        <v>6.9999999999999993E-2</v>
      </c>
    </row>
    <row r="11" spans="2:16" s="135" customFormat="1" ht="45" x14ac:dyDescent="0.2">
      <c r="B11" s="273"/>
      <c r="C11" s="280"/>
      <c r="D11" s="317"/>
      <c r="E11" s="334" t="s">
        <v>227</v>
      </c>
      <c r="F11" s="343" t="s">
        <v>228</v>
      </c>
      <c r="G11" s="348"/>
      <c r="H11" s="360">
        <v>4.0000000000000008E-2</v>
      </c>
      <c r="I11" s="355" t="s">
        <v>185</v>
      </c>
      <c r="J11" s="310">
        <v>44641</v>
      </c>
      <c r="K11" s="310">
        <v>44711</v>
      </c>
      <c r="L11" s="311"/>
      <c r="M11" s="309" t="s">
        <v>232</v>
      </c>
      <c r="N11" s="378" t="s">
        <v>233</v>
      </c>
      <c r="O11" s="314"/>
      <c r="P11" s="384">
        <v>4.0000000000000008E-2</v>
      </c>
    </row>
    <row r="12" spans="2:16" s="135" customFormat="1" ht="60" x14ac:dyDescent="0.2">
      <c r="B12" s="274"/>
      <c r="C12" s="281"/>
      <c r="D12" s="317"/>
      <c r="E12" s="334" t="s">
        <v>224</v>
      </c>
      <c r="F12" s="343" t="s">
        <v>225</v>
      </c>
      <c r="G12" s="348"/>
      <c r="H12" s="360">
        <v>4.0000000000000008E-2</v>
      </c>
      <c r="I12" s="355" t="s">
        <v>196</v>
      </c>
      <c r="J12" s="310">
        <v>44711</v>
      </c>
      <c r="K12" s="310">
        <v>44770</v>
      </c>
      <c r="L12" s="311"/>
      <c r="M12" s="309" t="s">
        <v>235</v>
      </c>
      <c r="N12" s="378" t="s">
        <v>234</v>
      </c>
      <c r="O12" s="314"/>
      <c r="P12" s="384">
        <v>4.0000000000000008E-2</v>
      </c>
    </row>
    <row r="13" spans="2:16" s="135" customFormat="1" ht="54.75" customHeight="1" thickBot="1" x14ac:dyDescent="0.25">
      <c r="B13" s="275"/>
      <c r="C13" s="282"/>
      <c r="D13" s="318"/>
      <c r="E13" s="335" t="s">
        <v>197</v>
      </c>
      <c r="F13" s="344" t="s">
        <v>226</v>
      </c>
      <c r="G13" s="349"/>
      <c r="H13" s="361">
        <v>0.05</v>
      </c>
      <c r="I13" s="356" t="s">
        <v>185</v>
      </c>
      <c r="J13" s="306">
        <v>44770</v>
      </c>
      <c r="K13" s="306">
        <v>44834</v>
      </c>
      <c r="L13" s="307"/>
      <c r="M13" s="305" t="s">
        <v>237</v>
      </c>
      <c r="N13" s="379" t="s">
        <v>236</v>
      </c>
      <c r="O13" s="308"/>
      <c r="P13" s="385">
        <v>0.05</v>
      </c>
    </row>
    <row r="14" spans="2:16" s="136" customFormat="1" ht="60" x14ac:dyDescent="0.2">
      <c r="B14" s="276">
        <v>2</v>
      </c>
      <c r="C14" s="279" t="s">
        <v>220</v>
      </c>
      <c r="D14" s="319">
        <f>SUM(H14:H17)</f>
        <v>0.2</v>
      </c>
      <c r="E14" s="336" t="s">
        <v>198</v>
      </c>
      <c r="F14" s="342" t="s">
        <v>207</v>
      </c>
      <c r="G14" s="350"/>
      <c r="H14" s="362">
        <v>4.0000000000000008E-2</v>
      </c>
      <c r="I14" s="354" t="s">
        <v>212</v>
      </c>
      <c r="J14" s="302">
        <v>44621</v>
      </c>
      <c r="K14" s="302">
        <v>44659</v>
      </c>
      <c r="L14" s="322"/>
      <c r="M14" s="301" t="s">
        <v>239</v>
      </c>
      <c r="N14" s="377" t="s">
        <v>238</v>
      </c>
      <c r="O14" s="302"/>
      <c r="P14" s="382">
        <v>4.0000000000000008E-2</v>
      </c>
    </row>
    <row r="15" spans="2:16" s="136" customFormat="1" ht="56.25" customHeight="1" x14ac:dyDescent="0.2">
      <c r="B15" s="277"/>
      <c r="C15" s="280"/>
      <c r="D15" s="320"/>
      <c r="E15" s="337" t="s">
        <v>218</v>
      </c>
      <c r="F15" s="343" t="s">
        <v>219</v>
      </c>
      <c r="G15" s="351"/>
      <c r="H15" s="363">
        <v>0.05</v>
      </c>
      <c r="I15" s="340" t="s">
        <v>213</v>
      </c>
      <c r="J15" s="313">
        <v>44645</v>
      </c>
      <c r="K15" s="313">
        <v>44659</v>
      </c>
      <c r="L15" s="323"/>
      <c r="M15" s="312" t="s">
        <v>241</v>
      </c>
      <c r="N15" s="380" t="s">
        <v>240</v>
      </c>
      <c r="O15" s="313"/>
      <c r="P15" s="384">
        <v>0.05</v>
      </c>
    </row>
    <row r="16" spans="2:16" s="136" customFormat="1" ht="30" x14ac:dyDescent="0.2">
      <c r="B16" s="277"/>
      <c r="C16" s="280"/>
      <c r="D16" s="320"/>
      <c r="E16" s="337" t="s">
        <v>199</v>
      </c>
      <c r="F16" s="343" t="s">
        <v>208</v>
      </c>
      <c r="G16" s="352"/>
      <c r="H16" s="363">
        <v>0.05</v>
      </c>
      <c r="I16" s="340" t="s">
        <v>189</v>
      </c>
      <c r="J16" s="313">
        <v>44711</v>
      </c>
      <c r="K16" s="313">
        <v>44742</v>
      </c>
      <c r="L16" s="323"/>
      <c r="M16" s="312" t="s">
        <v>242</v>
      </c>
      <c r="N16" s="380" t="s">
        <v>243</v>
      </c>
      <c r="O16" s="313"/>
      <c r="P16" s="384">
        <v>0.05</v>
      </c>
    </row>
    <row r="17" spans="2:17" s="136" customFormat="1" ht="36.950000000000003" customHeight="1" thickBot="1" x14ac:dyDescent="0.25">
      <c r="B17" s="324"/>
      <c r="C17" s="281"/>
      <c r="D17" s="320"/>
      <c r="E17" s="338" t="s">
        <v>200</v>
      </c>
      <c r="F17" s="345" t="s">
        <v>209</v>
      </c>
      <c r="G17" s="353"/>
      <c r="H17" s="364">
        <v>0.06</v>
      </c>
      <c r="I17" s="357" t="s">
        <v>196</v>
      </c>
      <c r="J17" s="326">
        <v>44742</v>
      </c>
      <c r="K17" s="326">
        <v>44890</v>
      </c>
      <c r="L17" s="327"/>
      <c r="M17" s="325" t="s">
        <v>244</v>
      </c>
      <c r="N17" s="338"/>
      <c r="O17" s="328"/>
      <c r="P17" s="385">
        <f>6%/2</f>
        <v>0.03</v>
      </c>
    </row>
    <row r="18" spans="2:17" s="136" customFormat="1" ht="75" x14ac:dyDescent="0.2">
      <c r="B18" s="276">
        <v>3</v>
      </c>
      <c r="C18" s="279" t="s">
        <v>203</v>
      </c>
      <c r="D18" s="319">
        <f>SUM(H18:H19)</f>
        <v>0.25</v>
      </c>
      <c r="E18" s="336" t="s">
        <v>201</v>
      </c>
      <c r="F18" s="342" t="s">
        <v>210</v>
      </c>
      <c r="G18" s="365"/>
      <c r="H18" s="366">
        <v>0.21249999999999999</v>
      </c>
      <c r="I18" s="354" t="s">
        <v>213</v>
      </c>
      <c r="J18" s="302">
        <v>44620</v>
      </c>
      <c r="K18" s="302">
        <v>44651</v>
      </c>
      <c r="L18" s="303"/>
      <c r="M18" s="301" t="s">
        <v>245</v>
      </c>
      <c r="N18" s="377" t="s">
        <v>246</v>
      </c>
      <c r="O18" s="367"/>
      <c r="P18" s="382">
        <v>0.21249999999999999</v>
      </c>
    </row>
    <row r="19" spans="2:17" s="136" customFormat="1" ht="45.75" thickBot="1" x14ac:dyDescent="0.25">
      <c r="B19" s="278"/>
      <c r="C19" s="282"/>
      <c r="D19" s="321"/>
      <c r="E19" s="368" t="s">
        <v>202</v>
      </c>
      <c r="F19" s="369" t="s">
        <v>211</v>
      </c>
      <c r="G19" s="370"/>
      <c r="H19" s="371">
        <v>3.7499999999999999E-2</v>
      </c>
      <c r="I19" s="372" t="s">
        <v>189</v>
      </c>
      <c r="J19" s="373">
        <v>44651</v>
      </c>
      <c r="K19" s="373">
        <v>44680</v>
      </c>
      <c r="L19" s="374"/>
      <c r="M19" s="375" t="s">
        <v>247</v>
      </c>
      <c r="N19" s="381" t="s">
        <v>248</v>
      </c>
      <c r="O19" s="376"/>
      <c r="P19" s="383">
        <v>3.7499999999999999E-2</v>
      </c>
    </row>
    <row r="20" spans="2:17" s="136" customFormat="1" ht="60" x14ac:dyDescent="0.2">
      <c r="B20" s="276">
        <v>4</v>
      </c>
      <c r="C20" s="329" t="s">
        <v>214</v>
      </c>
      <c r="D20" s="319">
        <f>SUM(H20:H21)</f>
        <v>0.35</v>
      </c>
      <c r="E20" s="336" t="s">
        <v>205</v>
      </c>
      <c r="F20" s="342" t="s">
        <v>206</v>
      </c>
      <c r="G20" s="365"/>
      <c r="H20" s="366">
        <v>0.17499999999999999</v>
      </c>
      <c r="I20" s="354" t="s">
        <v>196</v>
      </c>
      <c r="J20" s="302">
        <v>44571</v>
      </c>
      <c r="K20" s="302">
        <v>44771</v>
      </c>
      <c r="L20" s="303"/>
      <c r="M20" s="301" t="s">
        <v>249</v>
      </c>
      <c r="N20" s="377" t="s">
        <v>251</v>
      </c>
      <c r="O20" s="367"/>
      <c r="P20" s="382">
        <v>0.17499999999999999</v>
      </c>
    </row>
    <row r="21" spans="2:17" s="136" customFormat="1" ht="36.950000000000003" customHeight="1" thickBot="1" x14ac:dyDescent="0.25">
      <c r="B21" s="278"/>
      <c r="C21" s="330"/>
      <c r="D21" s="321"/>
      <c r="E21" s="368" t="s">
        <v>217</v>
      </c>
      <c r="F21" s="369" t="s">
        <v>216</v>
      </c>
      <c r="G21" s="370"/>
      <c r="H21" s="371">
        <v>0.17499999999999999</v>
      </c>
      <c r="I21" s="372" t="s">
        <v>215</v>
      </c>
      <c r="J21" s="373">
        <v>44571</v>
      </c>
      <c r="K21" s="373">
        <v>44771</v>
      </c>
      <c r="L21" s="374"/>
      <c r="M21" s="375" t="s">
        <v>250</v>
      </c>
      <c r="N21" s="381" t="s">
        <v>252</v>
      </c>
      <c r="O21" s="376"/>
      <c r="P21" s="383">
        <v>0.17499999999999999</v>
      </c>
    </row>
    <row r="22" spans="2:17" s="121" customFormat="1" ht="39" customHeight="1" thickBot="1" x14ac:dyDescent="0.25">
      <c r="C22" s="120"/>
      <c r="D22" s="331">
        <f>SUM(D10:D20)</f>
        <v>1</v>
      </c>
      <c r="E22" s="120"/>
      <c r="F22" s="122"/>
      <c r="G22" s="141"/>
      <c r="H22" s="331">
        <f>SUM(H10:H21)</f>
        <v>1</v>
      </c>
      <c r="I22" s="141"/>
      <c r="J22" s="120"/>
      <c r="K22" s="120"/>
      <c r="L22" s="127"/>
      <c r="M22" s="120"/>
      <c r="N22" s="120"/>
      <c r="O22" s="130"/>
      <c r="P22" s="315">
        <f>SUM(P10:P21)</f>
        <v>0.97</v>
      </c>
      <c r="Q22" s="386" t="s">
        <v>253</v>
      </c>
    </row>
    <row r="23" spans="2:17" ht="15" x14ac:dyDescent="0.2">
      <c r="E23" s="137"/>
      <c r="G23" s="142"/>
      <c r="H23" s="142"/>
      <c r="I23" s="142"/>
      <c r="L23" s="119"/>
      <c r="O23" s="130"/>
    </row>
    <row r="24" spans="2:17" x14ac:dyDescent="0.2">
      <c r="G24" s="142"/>
      <c r="H24" s="142"/>
      <c r="I24" s="142"/>
    </row>
  </sheetData>
  <mergeCells count="22">
    <mergeCell ref="D10:D13"/>
    <mergeCell ref="C18:C19"/>
    <mergeCell ref="D18:D19"/>
    <mergeCell ref="C20:C21"/>
    <mergeCell ref="D20:D21"/>
    <mergeCell ref="C14:C17"/>
    <mergeCell ref="D14:D17"/>
    <mergeCell ref="B10:B13"/>
    <mergeCell ref="B14:B17"/>
    <mergeCell ref="B18:B19"/>
    <mergeCell ref="B20:B21"/>
    <mergeCell ref="C10:C13"/>
    <mergeCell ref="F7:P7"/>
    <mergeCell ref="F2:M2"/>
    <mergeCell ref="E2:E5"/>
    <mergeCell ref="F3:M3"/>
    <mergeCell ref="F4:M4"/>
    <mergeCell ref="F5:M5"/>
    <mergeCell ref="O2:P2"/>
    <mergeCell ref="O3:P3"/>
    <mergeCell ref="O4:P4"/>
    <mergeCell ref="O5:P5"/>
  </mergeCells>
  <dataValidations count="1">
    <dataValidation type="whole" allowBlank="1" showInputMessage="1" showErrorMessage="1" sqref="I8:O8 O24:O65385 I22:N65385">
      <formula1>1</formula1>
      <formula2>5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5" scale="33" fitToHeight="0" orientation="landscape" r:id="rId1"/>
  <headerFooter>
    <oddHeader>Página &amp;P de &amp;F</oddHeader>
    <oddFooter>Preparado por N.Johanna Rodríguez A &amp;D&amp;RPágina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6"/>
  <sheetViews>
    <sheetView showGridLines="0" topLeftCell="A10" zoomScale="90" zoomScaleNormal="90" workbookViewId="0">
      <selection activeCell="G13" sqref="G13:J1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8.570312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86"/>
      <c r="C2" s="287"/>
      <c r="D2" s="283" t="s">
        <v>116</v>
      </c>
      <c r="E2" s="250"/>
      <c r="F2" s="250"/>
      <c r="G2" s="250"/>
      <c r="H2" s="250"/>
      <c r="I2" s="250"/>
      <c r="J2" s="250"/>
      <c r="K2" s="75"/>
      <c r="L2" s="75"/>
      <c r="M2" s="292" t="str">
        <f>Proyecto!K2</f>
        <v>Código: GC-F-015</v>
      </c>
      <c r="N2" s="244"/>
      <c r="O2" s="244"/>
      <c r="P2" s="245"/>
      <c r="R2" s="11"/>
      <c r="S2" s="11"/>
      <c r="T2" s="11" t="s">
        <v>128</v>
      </c>
      <c r="U2" s="15"/>
      <c r="AE2" s="16"/>
    </row>
    <row r="3" spans="2:31" s="12" customFormat="1" ht="23.25" customHeight="1" x14ac:dyDescent="0.2">
      <c r="B3" s="288"/>
      <c r="C3" s="289"/>
      <c r="D3" s="284" t="s">
        <v>118</v>
      </c>
      <c r="E3" s="253"/>
      <c r="F3" s="253"/>
      <c r="G3" s="253"/>
      <c r="H3" s="253"/>
      <c r="I3" s="253"/>
      <c r="J3" s="253"/>
      <c r="K3" s="74"/>
      <c r="L3" s="74"/>
      <c r="M3" s="293" t="str">
        <f>Proyecto!K3</f>
        <v>Fecha: 17 de septiembre de 2014</v>
      </c>
      <c r="N3" s="173"/>
      <c r="O3" s="173"/>
      <c r="P3" s="246"/>
      <c r="R3" s="11"/>
      <c r="S3" s="11"/>
      <c r="T3" s="11" t="s">
        <v>129</v>
      </c>
      <c r="U3" s="15"/>
      <c r="AE3" s="16"/>
    </row>
    <row r="4" spans="2:31" s="12" customFormat="1" ht="24" customHeight="1" x14ac:dyDescent="0.2">
      <c r="B4" s="288"/>
      <c r="C4" s="289"/>
      <c r="D4" s="284" t="s">
        <v>119</v>
      </c>
      <c r="E4" s="253"/>
      <c r="F4" s="253"/>
      <c r="G4" s="253"/>
      <c r="H4" s="253"/>
      <c r="I4" s="253"/>
      <c r="J4" s="253"/>
      <c r="K4" s="74"/>
      <c r="L4" s="74"/>
      <c r="M4" s="293" t="str">
        <f>Proyecto!K4</f>
        <v>Versión 001</v>
      </c>
      <c r="N4" s="173"/>
      <c r="O4" s="173"/>
      <c r="P4" s="246"/>
      <c r="R4" s="11"/>
      <c r="T4" s="11" t="s">
        <v>130</v>
      </c>
      <c r="U4" s="15"/>
      <c r="AE4" s="16"/>
    </row>
    <row r="5" spans="2:31" s="12" customFormat="1" ht="22.5" customHeight="1" thickBot="1" x14ac:dyDescent="0.25">
      <c r="B5" s="290"/>
      <c r="C5" s="291"/>
      <c r="D5" s="285" t="s">
        <v>121</v>
      </c>
      <c r="E5" s="256"/>
      <c r="F5" s="256"/>
      <c r="G5" s="256"/>
      <c r="H5" s="256"/>
      <c r="I5" s="256"/>
      <c r="J5" s="256"/>
      <c r="K5" s="76"/>
      <c r="L5" s="76"/>
      <c r="M5" s="294" t="s">
        <v>159</v>
      </c>
      <c r="N5" s="247"/>
      <c r="O5" s="247"/>
      <c r="P5" s="248"/>
      <c r="R5" s="11"/>
      <c r="T5" s="11" t="s">
        <v>131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46" t="s">
        <v>0</v>
      </c>
      <c r="C7" s="146"/>
      <c r="D7" s="191" t="str">
        <f>Proyecto!$E$7</f>
        <v>Promoción y Fortalecimiento del Centro de Conciliación y Arbitraje como mecanismo óptimo para resolver conflictos societarios a nivel nacional_ Fase II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195" t="s">
        <v>22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31" ht="21.95" customHeight="1" x14ac:dyDescent="0.2">
      <c r="B11" s="192" t="s">
        <v>124</v>
      </c>
      <c r="C11" s="192"/>
      <c r="D11" s="192"/>
      <c r="E11" s="192"/>
      <c r="F11" s="81" t="s">
        <v>125</v>
      </c>
      <c r="G11" s="192" t="s">
        <v>126</v>
      </c>
      <c r="H11" s="192"/>
      <c r="I11" s="192"/>
      <c r="J11" s="192"/>
      <c r="K11" s="82"/>
      <c r="L11" s="82"/>
      <c r="M11" s="192" t="s">
        <v>127</v>
      </c>
      <c r="N11" s="192"/>
      <c r="O11" s="192"/>
      <c r="P11" s="192"/>
    </row>
    <row r="12" spans="2:31" ht="59.25" customHeight="1" x14ac:dyDescent="0.2">
      <c r="B12" s="188" t="s">
        <v>192</v>
      </c>
      <c r="C12" s="188"/>
      <c r="D12" s="188"/>
      <c r="E12" s="188"/>
      <c r="F12" s="115" t="s">
        <v>128</v>
      </c>
      <c r="G12" s="188" t="s">
        <v>193</v>
      </c>
      <c r="H12" s="188"/>
      <c r="I12" s="188"/>
      <c r="J12" s="188"/>
      <c r="K12" s="114"/>
      <c r="L12" s="114"/>
      <c r="M12" s="295" t="s">
        <v>136</v>
      </c>
      <c r="N12" s="295"/>
      <c r="O12" s="295"/>
      <c r="P12" s="295"/>
    </row>
    <row r="13" spans="2:31" ht="60" customHeight="1" x14ac:dyDescent="0.2">
      <c r="B13" s="188" t="s">
        <v>194</v>
      </c>
      <c r="C13" s="188"/>
      <c r="D13" s="188"/>
      <c r="E13" s="188"/>
      <c r="F13" s="115" t="s">
        <v>128</v>
      </c>
      <c r="G13" s="190" t="s">
        <v>195</v>
      </c>
      <c r="H13" s="296"/>
      <c r="I13" s="296"/>
      <c r="J13" s="297"/>
      <c r="K13" s="22"/>
      <c r="L13" s="22"/>
      <c r="M13" s="298" t="s">
        <v>136</v>
      </c>
      <c r="N13" s="299"/>
      <c r="O13" s="299"/>
      <c r="P13" s="300"/>
    </row>
    <row r="15" spans="2:31" ht="21.95" customHeight="1" x14ac:dyDescent="0.2">
      <c r="B15" s="195" t="s">
        <v>23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</row>
    <row r="16" spans="2:31" ht="21.95" customHeight="1" x14ac:dyDescent="0.2">
      <c r="B16" s="188" t="s">
        <v>24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</row>
  </sheetData>
  <mergeCells count="23">
    <mergeCell ref="B13:E13"/>
    <mergeCell ref="G13:J13"/>
    <mergeCell ref="M13:P13"/>
    <mergeCell ref="B15:P15"/>
    <mergeCell ref="B16:P16"/>
    <mergeCell ref="B11:E11"/>
    <mergeCell ref="G11:J11"/>
    <mergeCell ref="M11:P11"/>
    <mergeCell ref="B12:E12"/>
    <mergeCell ref="G12:J12"/>
    <mergeCell ref="M12:P12"/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</mergeCells>
  <conditionalFormatting sqref="F12:F13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17:P65503 O9:P9 O14:P14 G14:M14 G17:M65503 G9:M9 Q9:U65503 W9:AC65503">
      <formula1>1</formula1>
      <formula2>5</formula2>
    </dataValidation>
    <dataValidation type="list" allowBlank="1" showInputMessage="1" showErrorMessage="1" sqref="F12:F13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99</v>
      </c>
      <c r="C4" s="28" t="s">
        <v>57</v>
      </c>
      <c r="E4" s="28" t="s">
        <v>58</v>
      </c>
      <c r="G4" s="28" t="s">
        <v>59</v>
      </c>
      <c r="I4" s="28" t="s">
        <v>63</v>
      </c>
      <c r="K4" s="28" t="s">
        <v>64</v>
      </c>
      <c r="M4" s="28"/>
      <c r="O4" s="28" t="s">
        <v>92</v>
      </c>
      <c r="Q4" s="28" t="s">
        <v>102</v>
      </c>
    </row>
    <row r="5" spans="1:17" x14ac:dyDescent="0.2">
      <c r="A5" t="s">
        <v>100</v>
      </c>
      <c r="C5" s="27" t="s">
        <v>52</v>
      </c>
      <c r="E5" s="27" t="s">
        <v>53</v>
      </c>
      <c r="G5" s="27" t="s">
        <v>60</v>
      </c>
      <c r="I5" s="27" t="s">
        <v>89</v>
      </c>
      <c r="K5" s="27" t="s">
        <v>65</v>
      </c>
      <c r="M5" t="s">
        <v>81</v>
      </c>
      <c r="O5" s="27" t="s">
        <v>93</v>
      </c>
      <c r="Q5" t="s">
        <v>105</v>
      </c>
    </row>
    <row r="6" spans="1:17" x14ac:dyDescent="0.2">
      <c r="A6" t="s">
        <v>101</v>
      </c>
      <c r="C6" s="27" t="s">
        <v>55</v>
      </c>
      <c r="E6" s="27" t="s">
        <v>56</v>
      </c>
      <c r="G6" s="27" t="s">
        <v>61</v>
      </c>
      <c r="I6" s="27" t="s">
        <v>90</v>
      </c>
      <c r="K6" s="27" t="s">
        <v>66</v>
      </c>
      <c r="M6" t="s">
        <v>88</v>
      </c>
      <c r="O6" s="27" t="s">
        <v>94</v>
      </c>
      <c r="Q6" t="s">
        <v>106</v>
      </c>
    </row>
    <row r="7" spans="1:17" x14ac:dyDescent="0.2">
      <c r="C7" s="27" t="s">
        <v>54</v>
      </c>
      <c r="G7" s="27" t="s">
        <v>62</v>
      </c>
      <c r="K7" s="30" t="s">
        <v>67</v>
      </c>
      <c r="O7" s="30" t="s">
        <v>95</v>
      </c>
      <c r="Q7" t="s">
        <v>107</v>
      </c>
    </row>
    <row r="8" spans="1:17" x14ac:dyDescent="0.2">
      <c r="O8" s="30" t="s">
        <v>96</v>
      </c>
      <c r="Q8" t="s">
        <v>108</v>
      </c>
    </row>
    <row r="9" spans="1:17" x14ac:dyDescent="0.2">
      <c r="O9" s="30" t="s">
        <v>97</v>
      </c>
      <c r="Q9" t="s">
        <v>109</v>
      </c>
    </row>
    <row r="10" spans="1:17" x14ac:dyDescent="0.2">
      <c r="O10" s="30" t="s">
        <v>98</v>
      </c>
      <c r="Q10" t="s">
        <v>110</v>
      </c>
    </row>
    <row r="11" spans="1:17" x14ac:dyDescent="0.2">
      <c r="O11" s="30" t="s">
        <v>75</v>
      </c>
      <c r="Q11" t="s">
        <v>111</v>
      </c>
    </row>
    <row r="12" spans="1:17" x14ac:dyDescent="0.2">
      <c r="Q12" t="s">
        <v>112</v>
      </c>
    </row>
    <row r="14" spans="1:17" x14ac:dyDescent="0.2">
      <c r="Q14" s="28" t="s">
        <v>113</v>
      </c>
    </row>
    <row r="15" spans="1:17" x14ac:dyDescent="0.2">
      <c r="Q15" t="s">
        <v>105</v>
      </c>
    </row>
    <row r="16" spans="1:17" x14ac:dyDescent="0.2">
      <c r="Q16" t="s">
        <v>106</v>
      </c>
    </row>
    <row r="17" spans="17:17" x14ac:dyDescent="0.2">
      <c r="Q17" t="s">
        <v>107</v>
      </c>
    </row>
    <row r="18" spans="17:17" x14ac:dyDescent="0.2">
      <c r="Q18" t="s">
        <v>108</v>
      </c>
    </row>
    <row r="19" spans="17:17" x14ac:dyDescent="0.2">
      <c r="Q19" t="s">
        <v>109</v>
      </c>
    </row>
    <row r="20" spans="17:17" x14ac:dyDescent="0.2">
      <c r="Q20" t="s">
        <v>110</v>
      </c>
    </row>
    <row r="21" spans="17:17" x14ac:dyDescent="0.2">
      <c r="Q21" t="s">
        <v>111</v>
      </c>
    </row>
    <row r="22" spans="17:17" x14ac:dyDescent="0.2">
      <c r="Q22" t="s">
        <v>112</v>
      </c>
    </row>
    <row r="23" spans="17:17" x14ac:dyDescent="0.2">
      <c r="Q23" s="27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topLeftCell="A4" zoomScale="90" zoomScaleNormal="90" workbookViewId="0">
      <selection activeCell="E16" sqref="E16:P1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159"/>
      <c r="C2" s="160"/>
      <c r="D2" s="161" t="s">
        <v>116</v>
      </c>
      <c r="E2" s="162"/>
      <c r="F2" s="162"/>
      <c r="G2" s="162"/>
      <c r="H2" s="162"/>
      <c r="I2" s="162"/>
      <c r="J2" s="163"/>
      <c r="K2" s="149" t="s">
        <v>117</v>
      </c>
      <c r="L2" s="189"/>
      <c r="M2" s="149" t="str">
        <f>Proyecto!K2</f>
        <v>Código: GC-F-015</v>
      </c>
      <c r="N2" s="184"/>
      <c r="O2" s="184"/>
      <c r="P2" s="150"/>
      <c r="R2" s="11"/>
      <c r="S2" s="11"/>
      <c r="T2" s="11"/>
      <c r="U2" s="15"/>
      <c r="AE2" s="16"/>
    </row>
    <row r="3" spans="2:31" s="12" customFormat="1" ht="23.25" customHeight="1" x14ac:dyDescent="0.2">
      <c r="B3" s="155"/>
      <c r="C3" s="156"/>
      <c r="D3" s="164" t="s">
        <v>118</v>
      </c>
      <c r="E3" s="165"/>
      <c r="F3" s="165"/>
      <c r="G3" s="165"/>
      <c r="H3" s="165"/>
      <c r="I3" s="165"/>
      <c r="J3" s="166"/>
      <c r="K3" s="151" t="s">
        <v>123</v>
      </c>
      <c r="L3" s="190"/>
      <c r="M3" s="185" t="str">
        <f>Proyecto!K3</f>
        <v>Fecha: 17 de septiembre de 2014</v>
      </c>
      <c r="N3" s="186"/>
      <c r="O3" s="186"/>
      <c r="P3" s="187"/>
      <c r="R3" s="11"/>
      <c r="S3" s="11"/>
      <c r="T3" s="11"/>
      <c r="U3" s="15"/>
      <c r="AE3" s="16"/>
    </row>
    <row r="4" spans="2:31" s="12" customFormat="1" ht="24" customHeight="1" x14ac:dyDescent="0.2">
      <c r="B4" s="155"/>
      <c r="C4" s="156"/>
      <c r="D4" s="164" t="s">
        <v>119</v>
      </c>
      <c r="E4" s="165"/>
      <c r="F4" s="165"/>
      <c r="G4" s="165"/>
      <c r="H4" s="165"/>
      <c r="I4" s="165"/>
      <c r="J4" s="166"/>
      <c r="K4" s="151" t="s">
        <v>120</v>
      </c>
      <c r="L4" s="190"/>
      <c r="M4" s="151" t="str">
        <f>Proyecto!K4</f>
        <v>Versión 001</v>
      </c>
      <c r="N4" s="188"/>
      <c r="O4" s="188"/>
      <c r="P4" s="152"/>
      <c r="R4" s="11"/>
      <c r="U4" s="15"/>
      <c r="AE4" s="16"/>
    </row>
    <row r="5" spans="2:31" s="12" customFormat="1" ht="22.5" customHeight="1" thickBot="1" x14ac:dyDescent="0.25">
      <c r="B5" s="157"/>
      <c r="C5" s="158"/>
      <c r="D5" s="167" t="s">
        <v>121</v>
      </c>
      <c r="E5" s="168"/>
      <c r="F5" s="168"/>
      <c r="G5" s="168"/>
      <c r="H5" s="168"/>
      <c r="I5" s="168"/>
      <c r="J5" s="169"/>
      <c r="K5" s="153" t="s">
        <v>122</v>
      </c>
      <c r="L5" s="183"/>
      <c r="M5" s="174" t="s">
        <v>149</v>
      </c>
      <c r="N5" s="175"/>
      <c r="O5" s="175"/>
      <c r="P5" s="176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146" t="s">
        <v>0</v>
      </c>
      <c r="C7" s="146"/>
      <c r="D7" s="177" t="str">
        <f>Proyecto!$E$7</f>
        <v>Promoción y Fortalecimiento del Centro de Conciliación y Arbitraje como mecanismo óptimo para resolver conflictos societarios a nivel nacional_ Fase II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AE7" s="1"/>
    </row>
    <row r="8" spans="2:31" ht="6.75" customHeight="1" x14ac:dyDescent="0.2">
      <c r="B8" s="8"/>
      <c r="C8" s="8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AE8" s="1"/>
    </row>
    <row r="9" spans="2:31" ht="27.75" customHeight="1" x14ac:dyDescent="0.2">
      <c r="B9" s="181" t="s">
        <v>25</v>
      </c>
      <c r="C9" s="182"/>
      <c r="D9" s="178" t="s">
        <v>181</v>
      </c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80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54" customHeight="1" x14ac:dyDescent="0.2">
      <c r="B11" s="181" t="s">
        <v>26</v>
      </c>
      <c r="C11" s="182"/>
      <c r="D11" s="172" t="s">
        <v>182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40.5" customHeight="1" x14ac:dyDescent="0.2">
      <c r="B13" s="170" t="s">
        <v>134</v>
      </c>
      <c r="C13" s="170"/>
      <c r="D13" s="41" t="s">
        <v>1</v>
      </c>
      <c r="E13" s="172" t="s">
        <v>187</v>
      </c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AE13" s="1"/>
    </row>
    <row r="14" spans="2:31" s="43" customFormat="1" ht="64.5" customHeight="1" x14ac:dyDescent="0.2">
      <c r="B14" s="171"/>
      <c r="C14" s="171"/>
      <c r="D14" s="42" t="s">
        <v>100</v>
      </c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R14" s="11"/>
      <c r="U14" s="11"/>
    </row>
    <row r="16" spans="2:31" ht="22.5" customHeight="1" x14ac:dyDescent="0.2">
      <c r="B16" s="170" t="s">
        <v>134</v>
      </c>
      <c r="C16" s="170"/>
      <c r="D16" s="107" t="s">
        <v>1</v>
      </c>
      <c r="E16" s="172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AE16" s="1"/>
    </row>
    <row r="17" spans="2:21" s="105" customFormat="1" ht="92.25" customHeight="1" x14ac:dyDescent="0.2">
      <c r="B17" s="171"/>
      <c r="C17" s="171"/>
      <c r="D17" s="108" t="s">
        <v>101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R17" s="11"/>
      <c r="U17" s="11"/>
    </row>
  </sheetData>
  <mergeCells count="26"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</mergeCells>
  <dataValidations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4" zoomScale="90" zoomScaleNormal="90" workbookViewId="0">
      <selection activeCell="F23" sqref="F2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159"/>
      <c r="C2" s="160"/>
      <c r="D2" s="196" t="s">
        <v>116</v>
      </c>
      <c r="E2" s="197"/>
      <c r="F2" s="197"/>
      <c r="G2" s="197"/>
      <c r="H2" s="198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155"/>
      <c r="C3" s="156"/>
      <c r="D3" s="196" t="s">
        <v>118</v>
      </c>
      <c r="E3" s="197"/>
      <c r="F3" s="197"/>
      <c r="G3" s="197"/>
      <c r="H3" s="198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155"/>
      <c r="C4" s="156"/>
      <c r="D4" s="196" t="s">
        <v>119</v>
      </c>
      <c r="E4" s="197"/>
      <c r="F4" s="197"/>
      <c r="G4" s="197"/>
      <c r="H4" s="198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157"/>
      <c r="C5" s="158"/>
      <c r="D5" s="199" t="s">
        <v>121</v>
      </c>
      <c r="E5" s="200"/>
      <c r="F5" s="200"/>
      <c r="G5" s="200"/>
      <c r="H5" s="201"/>
      <c r="I5" s="58" t="s">
        <v>150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25.5" customHeight="1" x14ac:dyDescent="0.2">
      <c r="B7" s="146" t="s">
        <v>0</v>
      </c>
      <c r="C7" s="146"/>
      <c r="D7" s="191" t="str">
        <f>Proyecto!$E$7</f>
        <v>Promoción y Fortalecimiento del Centro de Conciliación y Arbitraje como mecanismo óptimo para resolver conflictos societarios a nivel nacional_ Fase II</v>
      </c>
      <c r="E7" s="191"/>
      <c r="F7" s="191"/>
      <c r="G7" s="191"/>
      <c r="H7" s="191"/>
      <c r="I7" s="191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195" t="s">
        <v>104</v>
      </c>
      <c r="C9" s="195"/>
      <c r="D9" s="195"/>
      <c r="E9" s="195"/>
      <c r="F9" s="195"/>
      <c r="G9" s="195"/>
      <c r="H9" s="195"/>
      <c r="I9" s="195"/>
      <c r="X9" s="1"/>
    </row>
    <row r="10" spans="2:24" ht="40.5" customHeight="1" x14ac:dyDescent="0.2">
      <c r="B10" s="192" t="s">
        <v>27</v>
      </c>
      <c r="C10" s="192"/>
      <c r="D10" s="173" t="s">
        <v>183</v>
      </c>
      <c r="E10" s="173"/>
      <c r="F10" s="173"/>
      <c r="G10" s="173"/>
      <c r="H10" s="173"/>
      <c r="I10" s="173"/>
      <c r="X10" s="1"/>
    </row>
    <row r="11" spans="2:24" ht="22.5" customHeight="1" x14ac:dyDescent="0.2">
      <c r="B11" s="192" t="s">
        <v>1</v>
      </c>
      <c r="C11" s="192"/>
      <c r="D11" s="192" t="s">
        <v>2</v>
      </c>
      <c r="E11" s="192"/>
      <c r="F11" s="31" t="s">
        <v>3</v>
      </c>
      <c r="G11" s="41" t="s">
        <v>102</v>
      </c>
      <c r="H11" s="41" t="s">
        <v>4</v>
      </c>
      <c r="I11" s="41" t="s">
        <v>103</v>
      </c>
      <c r="X11" s="1"/>
    </row>
    <row r="12" spans="2:24" ht="91.5" customHeight="1" x14ac:dyDescent="0.2">
      <c r="B12" s="194" t="s">
        <v>52</v>
      </c>
      <c r="C12" s="194"/>
      <c r="D12" s="194" t="s">
        <v>135</v>
      </c>
      <c r="E12" s="194"/>
      <c r="F12" s="116">
        <v>1</v>
      </c>
      <c r="G12" s="90" t="s">
        <v>108</v>
      </c>
      <c r="H12" s="90" t="s">
        <v>53</v>
      </c>
      <c r="I12" s="90" t="s">
        <v>167</v>
      </c>
      <c r="X12" s="1"/>
    </row>
    <row r="13" spans="2:24" ht="22.5" customHeight="1" x14ac:dyDescent="0.2">
      <c r="B13" s="192" t="s">
        <v>5</v>
      </c>
      <c r="C13" s="192"/>
      <c r="D13" s="193" t="s">
        <v>136</v>
      </c>
      <c r="E13" s="193"/>
      <c r="F13" s="193"/>
      <c r="G13" s="193"/>
      <c r="H13" s="193"/>
      <c r="I13" s="193"/>
      <c r="X13" s="1"/>
    </row>
  </sheetData>
  <mergeCells count="19">
    <mergeCell ref="D2:H2"/>
    <mergeCell ref="D3:H3"/>
    <mergeCell ref="D4:H4"/>
    <mergeCell ref="D5:H5"/>
    <mergeCell ref="B2:C2"/>
    <mergeCell ref="B4:C4"/>
    <mergeCell ref="B5:C5"/>
    <mergeCell ref="B3:C3"/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5"/>
  <sheetViews>
    <sheetView showGridLines="0" topLeftCell="A17" zoomScale="90" zoomScaleNormal="90" workbookViewId="0">
      <selection activeCell="D13" sqref="D13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1.7109375" style="1" customWidth="1"/>
    <col min="4" max="4" width="83.140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199" t="s">
        <v>116</v>
      </c>
      <c r="D2" s="200"/>
      <c r="E2" s="200"/>
      <c r="F2" s="201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199" t="s">
        <v>118</v>
      </c>
      <c r="D3" s="200"/>
      <c r="E3" s="200"/>
      <c r="F3" s="201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199" t="s">
        <v>119</v>
      </c>
      <c r="D4" s="200"/>
      <c r="E4" s="200"/>
      <c r="F4" s="201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199" t="s">
        <v>121</v>
      </c>
      <c r="D5" s="200"/>
      <c r="E5" s="200"/>
      <c r="F5" s="201"/>
      <c r="G5" s="58" t="s">
        <v>151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148" t="str">
        <f>Proyecto!$E$7</f>
        <v>Promoción y Fortalecimiento del Centro de Conciliación y Arbitraje como mecanismo óptimo para resolver conflictos societarios a nivel nacional_ Fase II</v>
      </c>
      <c r="D7" s="148"/>
      <c r="E7" s="148"/>
      <c r="F7" s="148"/>
      <c r="G7" s="148"/>
      <c r="V7" s="1"/>
    </row>
    <row r="9" spans="2:22" ht="18" customHeight="1" x14ac:dyDescent="0.2">
      <c r="B9" s="195" t="s">
        <v>43</v>
      </c>
      <c r="C9" s="195"/>
      <c r="D9" s="195"/>
      <c r="E9" s="195"/>
      <c r="F9" s="195"/>
      <c r="G9" s="195"/>
    </row>
    <row r="10" spans="2:22" customFormat="1" ht="15" customHeight="1" x14ac:dyDescent="0.2"/>
    <row r="11" spans="2:22" ht="27.75" customHeight="1" x14ac:dyDescent="0.2">
      <c r="B11" s="31" t="s">
        <v>72</v>
      </c>
      <c r="C11" s="31" t="s">
        <v>6</v>
      </c>
      <c r="D11" s="31" t="s">
        <v>14</v>
      </c>
      <c r="E11" s="31" t="s">
        <v>42</v>
      </c>
      <c r="F11" s="195" t="s">
        <v>15</v>
      </c>
      <c r="G11" s="195"/>
    </row>
    <row r="12" spans="2:22" ht="127.5" customHeight="1" x14ac:dyDescent="0.2">
      <c r="B12" s="117" t="s">
        <v>60</v>
      </c>
      <c r="C12" s="117" t="s">
        <v>173</v>
      </c>
      <c r="D12" s="110" t="s">
        <v>137</v>
      </c>
      <c r="E12" s="117" t="s">
        <v>89</v>
      </c>
      <c r="F12" s="202"/>
      <c r="G12" s="202"/>
    </row>
    <row r="13" spans="2:22" ht="218.25" customHeight="1" x14ac:dyDescent="0.2">
      <c r="B13" s="117" t="s">
        <v>61</v>
      </c>
      <c r="C13" s="117" t="s">
        <v>185</v>
      </c>
      <c r="D13" s="110" t="s">
        <v>138</v>
      </c>
      <c r="E13" s="117" t="s">
        <v>89</v>
      </c>
      <c r="F13" s="202"/>
      <c r="G13" s="202"/>
    </row>
    <row r="14" spans="2:22" ht="238.5" customHeight="1" x14ac:dyDescent="0.2">
      <c r="B14" s="117" t="s">
        <v>62</v>
      </c>
      <c r="C14" s="117" t="s">
        <v>169</v>
      </c>
      <c r="D14" s="110" t="s">
        <v>139</v>
      </c>
      <c r="E14" s="117" t="s">
        <v>89</v>
      </c>
      <c r="F14" s="202"/>
      <c r="G14" s="202"/>
    </row>
    <row r="15" spans="2:22" ht="131.25" customHeight="1" x14ac:dyDescent="0.2">
      <c r="B15" s="117" t="s">
        <v>145</v>
      </c>
      <c r="C15" s="117" t="s">
        <v>179</v>
      </c>
      <c r="D15" s="110" t="s">
        <v>168</v>
      </c>
      <c r="E15" s="117" t="s">
        <v>89</v>
      </c>
      <c r="F15" s="202"/>
      <c r="G15" s="202"/>
    </row>
  </sheetData>
  <mergeCells count="11">
    <mergeCell ref="F15:G15"/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6:L65485 N8:T65485 H8:L1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7"/>
  <sheetViews>
    <sheetView topLeftCell="A10" zoomScale="97" zoomScaleNormal="97" workbookViewId="0">
      <selection activeCell="C17" sqref="C17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14" t="s">
        <v>116</v>
      </c>
      <c r="D2" s="215"/>
      <c r="E2" s="215"/>
      <c r="F2" s="215"/>
      <c r="G2" s="208" t="str">
        <f>Proyecto!K2</f>
        <v>Código: GC-F-015</v>
      </c>
      <c r="H2" s="209"/>
    </row>
    <row r="3" spans="2:8" ht="19.5" customHeight="1" thickBot="1" x14ac:dyDescent="0.25">
      <c r="B3" s="67"/>
      <c r="C3" s="214" t="s">
        <v>118</v>
      </c>
      <c r="D3" s="215"/>
      <c r="E3" s="215"/>
      <c r="F3" s="215"/>
      <c r="G3" s="210" t="str">
        <f>Proyecto!K3</f>
        <v>Fecha: 17 de septiembre de 2014</v>
      </c>
      <c r="H3" s="211"/>
    </row>
    <row r="4" spans="2:8" ht="19.5" customHeight="1" thickBot="1" x14ac:dyDescent="0.25">
      <c r="B4" s="67"/>
      <c r="C4" s="214" t="s">
        <v>119</v>
      </c>
      <c r="D4" s="215"/>
      <c r="E4" s="215"/>
      <c r="F4" s="215"/>
      <c r="G4" s="212" t="str">
        <f>Proyecto!K4</f>
        <v>Versión 001</v>
      </c>
      <c r="H4" s="213"/>
    </row>
    <row r="5" spans="2:8" ht="21.75" customHeight="1" thickBot="1" x14ac:dyDescent="0.25">
      <c r="B5" s="69"/>
      <c r="C5" s="214" t="s">
        <v>121</v>
      </c>
      <c r="D5" s="215"/>
      <c r="E5" s="215"/>
      <c r="F5" s="215"/>
      <c r="G5" s="210" t="s">
        <v>152</v>
      </c>
      <c r="H5" s="211"/>
    </row>
    <row r="6" spans="2:8" ht="21" customHeight="1" x14ac:dyDescent="0.2"/>
    <row r="7" spans="2:8" ht="22.5" customHeight="1" x14ac:dyDescent="0.2">
      <c r="B7" s="203" t="s">
        <v>74</v>
      </c>
      <c r="C7" s="204"/>
      <c r="D7" s="204"/>
      <c r="E7" s="204"/>
      <c r="F7" s="204"/>
      <c r="G7" s="204"/>
      <c r="H7" s="204"/>
    </row>
    <row r="8" spans="2:8" ht="84" customHeight="1" x14ac:dyDescent="0.2">
      <c r="B8" s="173" t="s">
        <v>132</v>
      </c>
      <c r="C8" s="205"/>
      <c r="D8" s="205"/>
      <c r="E8" s="205"/>
      <c r="F8" s="205"/>
      <c r="G8" s="205"/>
      <c r="H8" s="205"/>
    </row>
    <row r="9" spans="2:8" x14ac:dyDescent="0.2">
      <c r="B9" s="63"/>
    </row>
    <row r="11" spans="2:8" ht="22.5" customHeight="1" x14ac:dyDescent="0.2">
      <c r="B11" s="206" t="s">
        <v>71</v>
      </c>
      <c r="C11" s="207"/>
      <c r="E11" s="203" t="s">
        <v>73</v>
      </c>
      <c r="F11" s="204"/>
      <c r="G11" s="204"/>
      <c r="H11" s="204"/>
    </row>
    <row r="13" spans="2:8" ht="20.25" customHeight="1" x14ac:dyDescent="0.2">
      <c r="B13" s="36" t="s">
        <v>6</v>
      </c>
      <c r="C13" s="36" t="s">
        <v>72</v>
      </c>
      <c r="D13" s="64"/>
      <c r="E13" s="36" t="s">
        <v>6</v>
      </c>
      <c r="F13" s="36" t="s">
        <v>72</v>
      </c>
      <c r="G13" s="36" t="s">
        <v>70</v>
      </c>
      <c r="H13" s="36" t="s">
        <v>85</v>
      </c>
    </row>
    <row r="14" spans="2:8" s="88" customFormat="1" ht="34.5" customHeight="1" x14ac:dyDescent="0.2">
      <c r="B14" s="109" t="s">
        <v>173</v>
      </c>
      <c r="C14" s="104" t="s">
        <v>60</v>
      </c>
      <c r="E14" s="89"/>
      <c r="F14" s="90"/>
      <c r="G14" s="91"/>
      <c r="H14" s="92"/>
    </row>
    <row r="15" spans="2:8" s="88" customFormat="1" ht="32.25" customHeight="1" x14ac:dyDescent="0.2">
      <c r="B15" s="87" t="s">
        <v>185</v>
      </c>
      <c r="C15" s="104" t="s">
        <v>61</v>
      </c>
      <c r="E15" s="93"/>
      <c r="F15" s="94"/>
      <c r="G15" s="94"/>
      <c r="H15" s="94"/>
    </row>
    <row r="16" spans="2:8" s="88" customFormat="1" ht="33.75" customHeight="1" x14ac:dyDescent="0.2">
      <c r="B16" s="87" t="s">
        <v>169</v>
      </c>
      <c r="C16" s="87" t="s">
        <v>62</v>
      </c>
      <c r="E16" s="95"/>
      <c r="F16" s="96"/>
      <c r="G16" s="96"/>
      <c r="H16" s="96"/>
    </row>
    <row r="17" spans="2:8" ht="57.75" customHeight="1" x14ac:dyDescent="0.2">
      <c r="B17" s="124" t="s">
        <v>180</v>
      </c>
      <c r="C17" s="111" t="s">
        <v>145</v>
      </c>
      <c r="D17" s="112"/>
      <c r="E17" s="112"/>
      <c r="F17" s="112"/>
      <c r="G17" s="112"/>
      <c r="H17" s="112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C14" sqref="C14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14" t="s">
        <v>116</v>
      </c>
      <c r="D2" s="215"/>
      <c r="E2" s="215"/>
      <c r="F2" s="215"/>
      <c r="G2" s="208" t="str">
        <f>Proyecto!K2</f>
        <v>Código: GC-F-015</v>
      </c>
      <c r="H2" s="216"/>
      <c r="I2" s="216"/>
      <c r="J2" s="216"/>
      <c r="K2" s="216"/>
      <c r="L2" s="209"/>
      <c r="U2" s="16"/>
    </row>
    <row r="3" spans="1:21" s="18" customFormat="1" ht="23.25" customHeight="1" thickBot="1" x14ac:dyDescent="0.25">
      <c r="B3" s="67"/>
      <c r="C3" s="214" t="s">
        <v>118</v>
      </c>
      <c r="D3" s="215"/>
      <c r="E3" s="215"/>
      <c r="F3" s="215"/>
      <c r="G3" s="210" t="str">
        <f>Proyecto!K3</f>
        <v>Fecha: 17 de septiembre de 2014</v>
      </c>
      <c r="H3" s="217"/>
      <c r="I3" s="217"/>
      <c r="J3" s="217"/>
      <c r="K3" s="217"/>
      <c r="L3" s="211"/>
      <c r="U3" s="16"/>
    </row>
    <row r="4" spans="1:21" s="18" customFormat="1" ht="24" customHeight="1" thickBot="1" x14ac:dyDescent="0.25">
      <c r="B4" s="67"/>
      <c r="C4" s="214" t="s">
        <v>119</v>
      </c>
      <c r="D4" s="215"/>
      <c r="E4" s="215"/>
      <c r="F4" s="215"/>
      <c r="G4" s="212" t="str">
        <f>Proyecto!K4</f>
        <v>Versión 001</v>
      </c>
      <c r="H4" s="218"/>
      <c r="I4" s="218"/>
      <c r="J4" s="218"/>
      <c r="K4" s="218"/>
      <c r="L4" s="213"/>
      <c r="U4" s="16"/>
    </row>
    <row r="5" spans="1:21" s="18" customFormat="1" ht="22.5" customHeight="1" thickBot="1" x14ac:dyDescent="0.25">
      <c r="B5" s="69"/>
      <c r="C5" s="214" t="s">
        <v>121</v>
      </c>
      <c r="D5" s="215"/>
      <c r="E5" s="215"/>
      <c r="F5" s="215"/>
      <c r="G5" s="210" t="s">
        <v>153</v>
      </c>
      <c r="H5" s="217"/>
      <c r="I5" s="217"/>
      <c r="J5" s="217"/>
      <c r="K5" s="217"/>
      <c r="L5" s="211"/>
      <c r="U5" s="16"/>
    </row>
    <row r="6" spans="1:21" ht="5.25" customHeight="1" x14ac:dyDescent="0.2">
      <c r="A6" s="7" t="str">
        <f>Proyecto!$E$7</f>
        <v>Promoción y Fortalecimiento del Centro de Conciliación y Arbitraje como mecanismo óptimo para resolver conflictos societarios a nivel nacional_ Fase II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191" t="str">
        <f>Proyecto!$E$7</f>
        <v>Promoción y Fortalecimiento del Centro de Conciliación y Arbitraje como mecanismo óptimo para resolver conflictos societarios a nivel nacional_ Fase II</v>
      </c>
      <c r="D7" s="191"/>
      <c r="E7" s="191"/>
      <c r="F7" s="191"/>
      <c r="U7" s="1"/>
    </row>
    <row r="8" spans="1:21" x14ac:dyDescent="0.2">
      <c r="B8" s="18"/>
    </row>
    <row r="10" spans="1:21" ht="18" customHeight="1" x14ac:dyDescent="0.2">
      <c r="B10" s="35" t="s">
        <v>82</v>
      </c>
      <c r="C10" s="24" t="s">
        <v>88</v>
      </c>
    </row>
    <row r="11" spans="1:21" ht="6" customHeight="1" x14ac:dyDescent="0.2"/>
    <row r="12" spans="1:21" ht="18" customHeight="1" x14ac:dyDescent="0.2">
      <c r="B12" s="35" t="s">
        <v>47</v>
      </c>
      <c r="C12" s="97"/>
    </row>
    <row r="13" spans="1:21" ht="6" customHeight="1" x14ac:dyDescent="0.2"/>
    <row r="14" spans="1:21" ht="18" customHeight="1" x14ac:dyDescent="0.2">
      <c r="B14" s="35" t="s">
        <v>48</v>
      </c>
      <c r="C14" s="83"/>
    </row>
    <row r="15" spans="1:21" ht="6" customHeight="1" x14ac:dyDescent="0.2"/>
    <row r="16" spans="1:21" ht="18" customHeight="1" x14ac:dyDescent="0.2">
      <c r="B16" s="35" t="s">
        <v>44</v>
      </c>
      <c r="C16" s="23"/>
    </row>
    <row r="17" spans="2:3" ht="6" customHeight="1" x14ac:dyDescent="0.2"/>
    <row r="18" spans="2:3" ht="18" customHeight="1" x14ac:dyDescent="0.2">
      <c r="B18" s="35" t="s">
        <v>45</v>
      </c>
      <c r="C18" s="23"/>
    </row>
    <row r="19" spans="2:3" ht="6" customHeight="1" x14ac:dyDescent="0.2"/>
    <row r="20" spans="2:3" ht="18" customHeight="1" x14ac:dyDescent="0.2">
      <c r="B20" s="35" t="s">
        <v>46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4"/>
  <sheetViews>
    <sheetView showGridLines="0" zoomScale="90" zoomScaleNormal="90" workbookViewId="0">
      <selection activeCell="D13" sqref="D13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30.7109375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229"/>
      <c r="C2" s="230"/>
      <c r="D2" s="220" t="s">
        <v>116</v>
      </c>
      <c r="E2" s="221"/>
      <c r="F2" s="221"/>
      <c r="G2" s="222"/>
      <c r="H2" s="66" t="str">
        <f>Proyecto!K2</f>
        <v>Código: GC-F-015</v>
      </c>
      <c r="P2" s="16"/>
    </row>
    <row r="3" spans="2:16" s="12" customFormat="1" ht="23.25" customHeight="1" thickBot="1" x14ac:dyDescent="0.25">
      <c r="B3" s="231"/>
      <c r="C3" s="232"/>
      <c r="D3" s="223" t="s">
        <v>118</v>
      </c>
      <c r="E3" s="224"/>
      <c r="F3" s="224"/>
      <c r="G3" s="225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231"/>
      <c r="C4" s="232"/>
      <c r="D4" s="226" t="s">
        <v>119</v>
      </c>
      <c r="E4" s="227"/>
      <c r="F4" s="227"/>
      <c r="G4" s="228"/>
      <c r="H4" s="68" t="str">
        <f>Proyecto!K4</f>
        <v>Versión 001</v>
      </c>
      <c r="P4" s="16"/>
    </row>
    <row r="5" spans="2:16" s="12" customFormat="1" ht="22.5" customHeight="1" thickBot="1" x14ac:dyDescent="0.25">
      <c r="B5" s="233"/>
      <c r="C5" s="234"/>
      <c r="D5" s="223" t="s">
        <v>121</v>
      </c>
      <c r="E5" s="224"/>
      <c r="F5" s="224"/>
      <c r="G5" s="225"/>
      <c r="H5" s="70" t="s">
        <v>154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146" t="s">
        <v>0</v>
      </c>
      <c r="C7" s="146"/>
      <c r="D7" s="191" t="str">
        <f>Proyecto!$E$7</f>
        <v>Promoción y Fortalecimiento del Centro de Conciliación y Arbitraje como mecanismo óptimo para resolver conflictos societarios a nivel nacional_ Fase II</v>
      </c>
      <c r="E7" s="191"/>
      <c r="F7" s="191"/>
      <c r="G7" s="191"/>
      <c r="H7" s="191"/>
      <c r="P7" s="1"/>
    </row>
    <row r="8" spans="2:16" customFormat="1" ht="19.5" customHeight="1" x14ac:dyDescent="0.2"/>
    <row r="9" spans="2:16" ht="30" customHeight="1" x14ac:dyDescent="0.2">
      <c r="B9" s="235" t="s">
        <v>37</v>
      </c>
      <c r="C9" s="236"/>
      <c r="D9" s="236"/>
      <c r="E9" s="236"/>
      <c r="F9" s="236"/>
      <c r="G9" s="236"/>
      <c r="H9" s="236"/>
    </row>
    <row r="10" spans="2:16" ht="9.75" customHeight="1" x14ac:dyDescent="0.2">
      <c r="B10" s="232"/>
      <c r="C10" s="232"/>
      <c r="D10" s="232"/>
      <c r="E10" s="232"/>
      <c r="F10" s="232"/>
      <c r="G10" s="232"/>
      <c r="H10" s="232"/>
      <c r="P10" s="1"/>
    </row>
    <row r="11" spans="2:16" ht="25.5" customHeight="1" x14ac:dyDescent="0.2">
      <c r="B11" s="192" t="s">
        <v>6</v>
      </c>
      <c r="C11" s="192"/>
      <c r="D11" s="31" t="s">
        <v>7</v>
      </c>
      <c r="E11" s="33" t="s">
        <v>68</v>
      </c>
      <c r="F11" s="31" t="s">
        <v>11</v>
      </c>
      <c r="G11" s="31" t="s">
        <v>91</v>
      </c>
      <c r="H11" s="31" t="s">
        <v>8</v>
      </c>
      <c r="P11" s="1"/>
    </row>
    <row r="12" spans="2:16" ht="42.75" customHeight="1" x14ac:dyDescent="0.2">
      <c r="B12" s="178" t="s">
        <v>174</v>
      </c>
      <c r="C12" s="219"/>
      <c r="D12" s="87" t="s">
        <v>175</v>
      </c>
      <c r="E12" s="90" t="s">
        <v>176</v>
      </c>
      <c r="F12" s="91" t="s">
        <v>177</v>
      </c>
      <c r="G12" s="90" t="s">
        <v>89</v>
      </c>
      <c r="H12" s="90" t="s">
        <v>65</v>
      </c>
      <c r="O12" s="2"/>
      <c r="P12" s="1"/>
    </row>
    <row r="13" spans="2:16" ht="36" customHeight="1" x14ac:dyDescent="0.2">
      <c r="B13" s="178" t="s">
        <v>185</v>
      </c>
      <c r="C13" s="219"/>
      <c r="D13" s="110" t="s">
        <v>184</v>
      </c>
      <c r="E13" s="125" t="s">
        <v>188</v>
      </c>
      <c r="F13" s="126" t="s">
        <v>170</v>
      </c>
      <c r="G13" s="90" t="s">
        <v>89</v>
      </c>
      <c r="H13" s="90" t="s">
        <v>65</v>
      </c>
      <c r="O13" s="2"/>
      <c r="P13" s="1"/>
    </row>
    <row r="14" spans="2:16" ht="49.5" customHeight="1" x14ac:dyDescent="0.2">
      <c r="B14" s="178" t="s">
        <v>169</v>
      </c>
      <c r="C14" s="219"/>
      <c r="D14" s="129" t="s">
        <v>172</v>
      </c>
      <c r="E14" s="125" t="s">
        <v>178</v>
      </c>
      <c r="F14" s="126" t="s">
        <v>171</v>
      </c>
      <c r="G14" s="90" t="s">
        <v>89</v>
      </c>
      <c r="H14" s="90" t="s">
        <v>65</v>
      </c>
      <c r="O14" s="2"/>
      <c r="P14" s="1"/>
    </row>
  </sheetData>
  <mergeCells count="13">
    <mergeCell ref="B13:C13"/>
    <mergeCell ref="B14:C14"/>
    <mergeCell ref="D2:G2"/>
    <mergeCell ref="D3:G3"/>
    <mergeCell ref="D4:G4"/>
    <mergeCell ref="D5:G5"/>
    <mergeCell ref="B2:C5"/>
    <mergeCell ref="B7:C7"/>
    <mergeCell ref="D7:H7"/>
    <mergeCell ref="B9:H9"/>
    <mergeCell ref="B12:C12"/>
    <mergeCell ref="B11:C11"/>
    <mergeCell ref="B10:H10"/>
  </mergeCells>
  <conditionalFormatting sqref="D11:D12">
    <cfRule type="cellIs" dxfId="9" priority="28" stopIfTrue="1" operator="equal">
      <formula>"Alto"</formula>
    </cfRule>
    <cfRule type="cellIs" dxfId="8" priority="29" stopIfTrue="1" operator="equal">
      <formula>"Medio"</formula>
    </cfRule>
    <cfRule type="cellIs" dxfId="7" priority="30" stopIfTrue="1" operator="equal">
      <formula>"Bajo"</formula>
    </cfRule>
  </conditionalFormatting>
  <dataValidations count="1">
    <dataValidation type="whole" allowBlank="1" showInputMessage="1" showErrorMessage="1" sqref="I9:N9 F15:N65491">
      <formula1>1</formula1>
      <formula2>5</formula2>
    </dataValidation>
  </dataValidations>
  <hyperlinks>
    <hyperlink ref="F12" r:id="rId1"/>
    <hyperlink ref="F13" r:id="rId2" display="mailto:CarlosO@SUPERSOCIEDADES.GOV.CO"/>
    <hyperlink ref="F14" r:id="rId3" display="mailto:claudialorelad@supersociedades.gov.co"/>
  </hyperlinks>
  <pageMargins left="0.39370078740157483" right="0.39370078740157483" top="0.74803149606299213" bottom="0.74803149606299213" header="0.31496062992125984" footer="0.31496062992125984"/>
  <pageSetup scale="70" fitToHeight="0" orientation="landscape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G12:G14</xm:sqref>
        </x14:dataValidation>
        <x14:dataValidation type="list" allowBlank="1" showInputMessage="1" showErrorMessage="1">
          <x14:formula1>
            <xm:f>'No tocar'!$K$5:$K$7</xm:f>
          </x14:formula1>
          <xm:sqref>H12:H14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opLeftCell="A10" zoomScale="90" zoomScaleNormal="90" workbookViewId="0">
      <selection activeCell="F19" sqref="F19"/>
    </sheetView>
  </sheetViews>
  <sheetFormatPr baseColWidth="10" defaultColWidth="11.42578125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14" t="s">
        <v>116</v>
      </c>
      <c r="D2" s="215"/>
      <c r="E2" s="215"/>
      <c r="F2" s="215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14" t="s">
        <v>118</v>
      </c>
      <c r="D3" s="215"/>
      <c r="E3" s="215"/>
      <c r="F3" s="215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14" t="s">
        <v>119</v>
      </c>
      <c r="D4" s="215"/>
      <c r="E4" s="215"/>
      <c r="F4" s="215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14" t="s">
        <v>121</v>
      </c>
      <c r="D5" s="215"/>
      <c r="E5" s="215"/>
      <c r="F5" s="215"/>
      <c r="G5" s="73" t="s">
        <v>155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240" t="str">
        <f>Proyecto!$E$7</f>
        <v>Promoción y Fortalecimiento del Centro de Conciliación y Arbitraje como mecanismo óptimo para resolver conflictos societarios a nivel nacional_ Fase II</v>
      </c>
      <c r="D7" s="240"/>
      <c r="E7" s="240"/>
      <c r="F7" s="240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156"/>
      <c r="C9" s="156"/>
    </row>
    <row r="10" spans="2:16" ht="20.25" customHeight="1" x14ac:dyDescent="0.2">
      <c r="B10" s="237" t="s">
        <v>16</v>
      </c>
      <c r="C10" s="238"/>
      <c r="D10" s="238"/>
      <c r="E10" s="238"/>
      <c r="F10" s="238"/>
      <c r="G10" s="239"/>
    </row>
    <row r="11" spans="2:16" customFormat="1" ht="15" customHeight="1" x14ac:dyDescent="0.2"/>
    <row r="12" spans="2:16" ht="24.75" customHeight="1" x14ac:dyDescent="0.2">
      <c r="B12" s="32" t="s">
        <v>83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28" t="s">
        <v>185</v>
      </c>
      <c r="C13" s="86" t="s">
        <v>96</v>
      </c>
      <c r="D13" s="84" t="s">
        <v>144</v>
      </c>
      <c r="E13" s="84" t="s">
        <v>114</v>
      </c>
      <c r="F13" s="84" t="s">
        <v>174</v>
      </c>
      <c r="G13" s="84" t="s">
        <v>140</v>
      </c>
    </row>
    <row r="14" spans="2:16" ht="51" customHeight="1" x14ac:dyDescent="0.2">
      <c r="B14" s="128" t="s">
        <v>169</v>
      </c>
      <c r="C14" s="86" t="s">
        <v>96</v>
      </c>
      <c r="D14" s="84" t="s">
        <v>141</v>
      </c>
      <c r="E14" s="84" t="s">
        <v>114</v>
      </c>
      <c r="F14" s="84" t="s">
        <v>185</v>
      </c>
      <c r="G14" s="84" t="s">
        <v>142</v>
      </c>
    </row>
    <row r="15" spans="2:16" ht="81.75" customHeight="1" x14ac:dyDescent="0.2">
      <c r="B15" s="128" t="s">
        <v>189</v>
      </c>
      <c r="C15" s="86" t="s">
        <v>96</v>
      </c>
      <c r="D15" s="84" t="s">
        <v>143</v>
      </c>
      <c r="E15" s="84"/>
      <c r="F15" s="118" t="s">
        <v>190</v>
      </c>
      <c r="G15" s="84" t="s">
        <v>142</v>
      </c>
    </row>
    <row r="17" spans="3:3" ht="12.75" x14ac:dyDescent="0.2">
      <c r="C17" s="27"/>
    </row>
    <row r="18" spans="3:3" ht="12.75" x14ac:dyDescent="0.2">
      <c r="C18" s="27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  <row r="23" spans="3:3" ht="12.75" x14ac:dyDescent="0.2">
      <c r="C23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6:E65501 G16:G65501 G11 G9 H9:N6550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'http://intranet/Users/NiniRa/NINROD/Planeación Estratégica 2016/[Difusión procedimiento para resolución de objeciones en garantías mobiliarias.xlsx]No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zoomScale="90" zoomScaleNormal="90" workbookViewId="0">
      <selection activeCell="F16" sqref="F16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14" t="s">
        <v>116</v>
      </c>
      <c r="D2" s="215"/>
      <c r="E2" s="215"/>
      <c r="F2" s="215"/>
      <c r="G2" s="208" t="str">
        <f>Proyecto!K2</f>
        <v>Código: GC-F-015</v>
      </c>
      <c r="H2" s="209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14" t="s">
        <v>118</v>
      </c>
      <c r="D3" s="215"/>
      <c r="E3" s="215"/>
      <c r="F3" s="215"/>
      <c r="G3" s="210" t="str">
        <f>Proyecto!K3</f>
        <v>Fecha: 17 de septiembre de 2014</v>
      </c>
      <c r="H3" s="211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14" t="s">
        <v>119</v>
      </c>
      <c r="D4" s="215"/>
      <c r="E4" s="215"/>
      <c r="F4" s="215"/>
      <c r="G4" s="212" t="str">
        <f>Proyecto!K4</f>
        <v>Versión 001</v>
      </c>
      <c r="H4" s="213"/>
      <c r="J4" s="11"/>
      <c r="M4" s="15"/>
      <c r="W4" s="16"/>
    </row>
    <row r="5" spans="2:23" s="12" customFormat="1" ht="22.5" customHeight="1" thickBot="1" x14ac:dyDescent="0.25">
      <c r="B5" s="69"/>
      <c r="C5" s="214" t="s">
        <v>121</v>
      </c>
      <c r="D5" s="215"/>
      <c r="E5" s="215"/>
      <c r="F5" s="215"/>
      <c r="G5" s="210" t="s">
        <v>156</v>
      </c>
      <c r="H5" s="211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191" t="str">
        <f>Proyecto!$E$7</f>
        <v>Promoción y Fortalecimiento del Centro de Conciliación y Arbitraje como mecanismo óptimo para resolver conflictos societarios a nivel nacional_ Fase II</v>
      </c>
      <c r="D7" s="191"/>
      <c r="E7" s="191"/>
      <c r="F7" s="191"/>
      <c r="G7" s="191"/>
      <c r="H7" s="191"/>
      <c r="W7" s="1"/>
    </row>
    <row r="9" spans="2:23" ht="15" customHeight="1" x14ac:dyDescent="0.2">
      <c r="B9" s="195" t="s">
        <v>9</v>
      </c>
      <c r="C9" s="195"/>
      <c r="D9" s="195"/>
      <c r="E9" s="195"/>
      <c r="F9" s="195"/>
      <c r="G9" s="195"/>
      <c r="H9" s="195"/>
    </row>
    <row r="10" spans="2:23" customFormat="1" ht="15" customHeight="1" x14ac:dyDescent="0.2"/>
    <row r="11" spans="2:23" ht="33.75" customHeight="1" x14ac:dyDescent="0.2">
      <c r="B11" s="192" t="s">
        <v>84</v>
      </c>
      <c r="C11" s="192"/>
      <c r="D11" s="31" t="s">
        <v>28</v>
      </c>
      <c r="E11" s="31" t="s">
        <v>10</v>
      </c>
      <c r="F11" s="39" t="s">
        <v>12</v>
      </c>
      <c r="G11" s="31" t="s">
        <v>13</v>
      </c>
      <c r="H11" s="31" t="s">
        <v>115</v>
      </c>
    </row>
    <row r="12" spans="2:23" ht="92.25" customHeight="1" x14ac:dyDescent="0.2">
      <c r="B12" s="241"/>
      <c r="C12" s="242"/>
      <c r="D12" s="106"/>
      <c r="E12" s="106"/>
      <c r="F12" s="123"/>
      <c r="G12" s="37"/>
      <c r="H12" s="85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verageRating xmlns="http://schemas.microsoft.com/sharepoint/v3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0794F32-36FC-47BF-9649-474BECB60300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76CD46FF-15CE-4B87-962F-49D7241576E1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8e3638-9d45-4162-afb4-6d390653d5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Riesgos-Cronograma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'Riesgos-Cronograma'!Área_de_impresión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Nini Johanna Rodríguez Álvarez</cp:lastModifiedBy>
  <cp:lastPrinted>2020-04-29T05:26:06Z</cp:lastPrinted>
  <dcterms:created xsi:type="dcterms:W3CDTF">2009-01-14T13:57:13Z</dcterms:created>
  <dcterms:modified xsi:type="dcterms:W3CDTF">2022-10-13T22:45:07Z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>20221013174505686</vt:lpwstr>
  </property>
</Properties>
</file>