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nciso\Dropbox\Documents\0_SUPERSOCIEDADES\1_PLANEACIÓN ESTRATEGICA\3_PLANEACIÓN ESTRATÉGICA_2022\PROYECTOS ESTRATÉGICOS_2022\"/>
    </mc:Choice>
  </mc:AlternateContent>
  <bookViews>
    <workbookView xWindow="0" yWindow="0" windowWidth="28800" windowHeight="11700" tabRatio="776" firstSheet="6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-Cronograma" sheetId="9" r:id="rId12"/>
    <sheet name="No tocar" sheetId="15" state="hidden" r:id="rId13"/>
  </sheets>
  <externalReferences>
    <externalReference r:id="rId14"/>
  </externalReferences>
  <definedNames>
    <definedName name="_xlnm._FilterDatabase" localSheetId="10" hidden="1">'EDT- Actividades'!$A$9:$IC$17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1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1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1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1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1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1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1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1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1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1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1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1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1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1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Interesados!$B$2:$H$18</definedName>
    <definedName name="_xlnm.Print_Area" localSheetId="1">'Justificación - Objetivo'!$B$2:$P$13</definedName>
    <definedName name="_xlnm.Print_Area" localSheetId="7">'Plan de comunicaciones'!$B$2:$H$15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Humanos'!$B$2:$G$14</definedName>
    <definedName name="_xlnm.Print_Area" localSheetId="8">Requerimientos!$B$2:$H$12</definedName>
    <definedName name="_xlnm.Print_Area" localSheetId="11">'Riesgos-Cronograma'!$B$2:$P$15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1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1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1">#REF!</definedName>
    <definedName name="pl">#REF!</definedName>
  </definedNames>
  <calcPr calcId="162913"/>
</workbook>
</file>

<file path=xl/calcChain.xml><?xml version="1.0" encoding="utf-8"?>
<calcChain xmlns="http://schemas.openxmlformats.org/spreadsheetml/2006/main">
  <c r="D26" i="11" l="1"/>
  <c r="D28" i="11" s="1"/>
  <c r="K17" i="11" l="1"/>
  <c r="K11" i="11"/>
  <c r="K12" i="11"/>
  <c r="K13" i="11"/>
  <c r="K14" i="11"/>
  <c r="K15" i="11"/>
  <c r="K16" i="11"/>
  <c r="K10" i="11"/>
  <c r="N18" i="11" l="1"/>
  <c r="D7" i="9" l="1"/>
  <c r="M4" i="9"/>
  <c r="M3" i="9"/>
  <c r="M2" i="9"/>
  <c r="G18" i="11"/>
  <c r="E7" i="11"/>
  <c r="M4" i="11"/>
  <c r="M3" i="11"/>
  <c r="M2" i="11"/>
  <c r="D7" i="8"/>
  <c r="M4" i="8"/>
  <c r="M3" i="8"/>
  <c r="M2" i="8"/>
  <c r="C7" i="4"/>
  <c r="G4" i="4"/>
  <c r="G3" i="4"/>
  <c r="G2" i="4"/>
  <c r="C7" i="7"/>
  <c r="G4" i="7"/>
  <c r="G3" i="7"/>
  <c r="G2" i="7"/>
  <c r="D7" i="6"/>
  <c r="H4" i="6"/>
  <c r="H3" i="6"/>
  <c r="H2" i="6"/>
  <c r="C7" i="12"/>
  <c r="A6" i="12"/>
  <c r="G4" i="12"/>
  <c r="G3" i="12"/>
  <c r="G2" i="12"/>
  <c r="G4" i="16"/>
  <c r="G3" i="16"/>
  <c r="G2" i="16"/>
  <c r="C7" i="5"/>
  <c r="G4" i="5"/>
  <c r="G3" i="5"/>
  <c r="G2" i="5"/>
  <c r="D7" i="3"/>
  <c r="I4" i="3"/>
  <c r="I3" i="3"/>
  <c r="I2" i="3"/>
  <c r="D7" i="2"/>
  <c r="M4" i="2"/>
  <c r="M3" i="2"/>
  <c r="M2" i="2"/>
  <c r="C18" i="11" l="1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<sst xmlns="http://schemas.openxmlformats.org/spreadsheetml/2006/main" count="354" uniqueCount="231">
  <si>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</si>
  <si>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</si>
  <si>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</si>
  <si>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</si>
  <si>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</si>
  <si>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</si>
  <si>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</si>
  <si>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</si>
  <si>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</si>
  <si>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</si>
  <si>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</si>
  <si>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</si>
  <si>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</si>
  <si>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</si>
  <si>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</si>
  <si>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</si>
  <si>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</si>
  <si>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</si>
  <si>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</si>
  <si>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</si>
  <si>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</si>
  <si>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</si>
  <si>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</si>
  <si>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</si>
  <si>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</si>
  <si>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</si>
  <si>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</si>
  <si>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</si>
  <si>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</si>
  <si>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</si>
  <si>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</si>
  <si>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</si>
  <si>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</si>
  <si>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</si>
  <si>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</si>
  <si>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</si>
  <si>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</si>
  <si>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</si>
  <si>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</si>
  <si>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</si>
  <si>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</si>
  <si>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</si>
  <si>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</si>
  <si>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</si>
  <si>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</si>
  <si>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</si>
  <si>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</si>
  <si>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</si>
  <si>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</si>
  <si>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</si>
  <si>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</si>
  <si>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</si>
  <si>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</si>
  <si>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</si>
  <si>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</si>
  <si>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</si>
  <si>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</si>
  <si>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</si>
  <si>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</si>
  <si>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</si>
  <si>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</si>
  <si>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</si>
  <si>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</si>
  <si>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</si>
  <si>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</si>
  <si>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</si>
  <si>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</si>
  <si>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</si>
  <si>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</si>
  <si>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</si>
  <si>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</si>
  <si>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</si>
  <si>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</si>
  <si>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</si>
  <si>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</si>
  <si>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</si>
  <si>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</si>
  <si>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</si>
  <si>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EVIDENCIA Ó AVANCES  DE LOS ENTREGABLES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</si>
  <si>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</si>
  <si>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</si>
  <si>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</si>
  <si>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</si>
  <si>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</si>
  <si>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</si>
  <si>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</si>
  <si>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</si>
  <si>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</si>
  <si>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</si>
  <si>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</si>
  <si>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</si>
  <si>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</si>
  <si>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</si>
  <si>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</si>
  <si>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</si>
  <si>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</si>
  <si>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</si>
  <si>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</si>
  <si>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</si>
  <si>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</si>
  <si>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</si>
  <si>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</si>
  <si>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</si>
  <si>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</si>
  <si>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</si>
  <si>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</si>
  <si>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</si>
  <si>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</si>
  <si>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</si>
  <si>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</si>
  <si>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</si>
  <si>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</si>
  <si>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</si>
  <si>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</si>
  <si>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</si>
  <si>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</si>
  <si>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</si>
  <si>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</si>
  <si>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</si>
  <si>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</si>
  <si>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</si>
  <si>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</si>
  <si>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</si>
  <si>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</si>
  <si>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</si>
  <si>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</si>
  <si>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</si>
  <si>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</si>
  <si>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</si>
  <si>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</si>
  <si>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</si>
  <si>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</si>
  <si>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</si>
  <si>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</si>
  <si>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</si>
  <si>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</si>
  <si>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</si>
  <si>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</si>
  <si>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Citación en Outlook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</si>
  <si>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</si>
  <si>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</si>
  <si>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</si>
  <si>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</si>
  <si>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</si>
  <si>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</si>
  <si>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</si>
  <si>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</si>
  <si>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</si>
  <si>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</si>
  <si>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</si>
  <si>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</si>
  <si>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</si>
  <si>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</si>
  <si>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</si>
  <si>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</si>
  <si>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</si>
  <si>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</si>
  <si>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 xml:space="preserve">FECHA PROGRAMADA DE INICIO </t>
  </si>
  <si>
    <t>PORCENTAJE DE CUMPLIMIENTO/AVANCE</t>
  </si>
  <si>
    <t>FECHA CIERRE ACTIVIDAD/FECHA SEGUIMIENTO</t>
  </si>
  <si>
    <t>NOMBRE DEL PROYECTO :</t>
  </si>
  <si>
    <t>Peso %</t>
  </si>
  <si>
    <t>Actividad para registrar en el Acuerdo de Gestión</t>
  </si>
  <si>
    <t>Actividades ejecutadas
___________________________
Actividades planeadas</t>
  </si>
  <si>
    <t xml:space="preserve">Cumplimiento del cronograma de actividades (Ver hoja "EDT - Actividades") </t>
  </si>
  <si>
    <t>Diana Carolina Enciso
Nini Johanna Rodríguez Álvarez</t>
  </si>
  <si>
    <t>Identificar, intervenir y catalogar la documentación de la entidad</t>
  </si>
  <si>
    <t>Fortalecimiento de la oferta de valor para los usuarios (más y mejores servicios)</t>
  </si>
  <si>
    <t>Mejorar niveles de automatización y digitalización</t>
  </si>
  <si>
    <t xml:space="preserve">Leydi Garzón – Coordinadora Grupo de Gestión Documental
</t>
  </si>
  <si>
    <t>Hernán Méndez Sánchez</t>
  </si>
  <si>
    <t>Proveedor a cargo de la organización documental</t>
  </si>
  <si>
    <t>Danery Buitrago Gómez</t>
  </si>
  <si>
    <t>Archivo General de la Nación</t>
  </si>
  <si>
    <t>Leidy Jineth Garzon Albarracin</t>
  </si>
  <si>
    <t>Hernan Mendez Sanchez</t>
  </si>
  <si>
    <t>Funcionario Grupo de Gestión Documental</t>
  </si>
  <si>
    <t>Coordinador Grupo de Gestión Documental</t>
  </si>
  <si>
    <t>Secretaria General</t>
  </si>
  <si>
    <t>Jefe Oficina Control Interno</t>
  </si>
  <si>
    <t>Superintendente de Sociedades</t>
  </si>
  <si>
    <t>Leidy Jineth Garzon Albarracin
Hernan Mendez Sanchez</t>
  </si>
  <si>
    <t>1 ECO</t>
  </si>
  <si>
    <t>Leidy Jineth Garzon Albarracin
Proveedor</t>
  </si>
  <si>
    <t>No contar con los recursos financieros requeridos para el desarrollo de las actividades previstas (rechazo del traslado de los 1000 millones)</t>
  </si>
  <si>
    <t>Adelantar la actividad con los recursos asignados, mientras se realizar una nueva solicitud de recursos</t>
  </si>
  <si>
    <t>Probabilidad de demora en la aprobación de los recursos por parte del Ministerio de Hacienda</t>
  </si>
  <si>
    <t>Realuste en el ECO y solicitar al contratista una nueva propuesta que este acorde con la vigencia del contrato y cumpla con los metros lineales requeridos en esta vigencia</t>
  </si>
  <si>
    <t>Mejoramiento de los procesos archivísticos del Sistema de Gestión Documental de la Superintendencia de Sociedades a nivel nacional - Fase II</t>
  </si>
  <si>
    <t xml:space="preserve">Mejorar las prácticas archivísticas, permitiendo de esta forma la conservación del patrimonio  documental  y  así  facilitar  el  acceso  a  la  información  por  parte  de  los ciudadanos para tal fin, la  elaboración  apropiada de los instrumentos archivísticos, la adecuada organización de los archivos de gestión y la adopción de un sistema integrado de conservación, le permitirá a la entidad mejorar el proceso de gestión documental, de tal forma que se pueda dar un manejo adecuado a los documentos en las diferentes fases del ciclo.
</t>
  </si>
  <si>
    <t>Eliana Patricia Ardila – Directora Administrativa</t>
  </si>
  <si>
    <t>Billy Escobar</t>
  </si>
  <si>
    <t>Angela Consuelo López</t>
  </si>
  <si>
    <t>Nicolás Martinez Devia</t>
  </si>
  <si>
    <t>Directora administrativa</t>
  </si>
  <si>
    <t>Eliana Patricia Ardila</t>
  </si>
  <si>
    <t>Nuevas resoluciones de funciones de la Entidad: 100-004238 de 2021 y Decreto 1380 de 2021</t>
  </si>
  <si>
    <t>Clasificar las series y subseries de la Entidad, así como establecer su tiempo de retención.</t>
  </si>
  <si>
    <t>Identificar las series y subseries de la estructura orgánica y funcional de la Entidad</t>
  </si>
  <si>
    <t>No incluye labores operativas de eliminación o transferencia documental</t>
  </si>
  <si>
    <t>Que se contará con los $126.003.443 que cuesta la ejecución de las actividades previstas</t>
  </si>
  <si>
    <t xml:space="preserve">Tablas de retención documental y cuadro de clasificación documental, actualizados </t>
  </si>
  <si>
    <t>Leidy Jineth Garzon Albarracin
Eliana Patricia Ardila
Proveedor</t>
  </si>
  <si>
    <t>Entrega para convalidación por parte del Archivo General de la Nación</t>
  </si>
  <si>
    <t>Alistamiento y punteo - custodia</t>
  </si>
  <si>
    <t>Alistamiento en cajas de los arcvhivos a transferir</t>
  </si>
  <si>
    <t>Acta de transferencia</t>
  </si>
  <si>
    <t>Informe del contratista</t>
  </si>
  <si>
    <t>Realizar la gestión pre-contractual requerida para la suscripción de los contratos</t>
  </si>
  <si>
    <t>Realizar el ECO para contratación de custodia del archivo</t>
  </si>
  <si>
    <t>Suscripción del contrato con proveedor de custodia del archivo</t>
  </si>
  <si>
    <t>Realizar el ECO del contrato de digitalización de historias laborales</t>
  </si>
  <si>
    <t>Suscripción del contrato con proveedor para la digitalización de historias laborales</t>
  </si>
  <si>
    <t>Documento ECO - custodia del archivo</t>
  </si>
  <si>
    <t>Presentacion en power point - custodia del archivo</t>
  </si>
  <si>
    <t>Contrato con proveedor TRD - custodia del archivo</t>
  </si>
  <si>
    <t>Presentación de la necesidad de custodia del archivo en comité de contratación</t>
  </si>
  <si>
    <t>Presentación de la necesidad de digitalización de historias laborales en comité de contratación</t>
  </si>
  <si>
    <t>Documento ECO - digitalización de historias laborales</t>
  </si>
  <si>
    <t>Presentacion en power point - digitalización de historias laborales</t>
  </si>
  <si>
    <t>Contrato con proveedor TRD - digitalización de historias laborales</t>
  </si>
  <si>
    <t>Digitalización de historias laborales</t>
  </si>
  <si>
    <t>No se contempla la contratación para actualización de TRD y cuadros de clasificación documental, por vigencia de la ley de garantías durante el 2022</t>
  </si>
  <si>
    <t>Radicado 2022-01-170992</t>
  </si>
  <si>
    <t>Presentacion Power Point Custodia del Archivo</t>
  </si>
  <si>
    <t>Contrato 045  del 2022 / 2022-01-170992</t>
  </si>
  <si>
    <r>
      <t>Solicitud de recursos y falta el anexos técnicos/ sistemasno ha dado la parte técnica disco duro por lo que es digitalizacion / B22-0547-025256/</t>
    </r>
    <r>
      <rPr>
        <b/>
        <sz val="12"/>
        <color rgb="FF002060"/>
        <rFont val="Calibri"/>
        <family val="2"/>
        <scheme val="minor"/>
      </rPr>
      <t xml:space="preserve"> ADP 028/2022 por inversión</t>
    </r>
  </si>
  <si>
    <t>B22-0547-025256 / ADP 028/2022 por inversión</t>
  </si>
  <si>
    <t>2022-01-524088</t>
  </si>
  <si>
    <t>Digitalizar cerca de 1280000 imágenes</t>
  </si>
  <si>
    <t>Necesidad de digitalizacion de historias laborales presentada en comité de contratación.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</si>
</sst>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dd/mm/yyyy;@"/>
    <numFmt numFmtId="165" formatCode="[$$-240A]#,##0"/>
    <numFmt numFmtId="166" formatCode="dd\-mm\-yy"/>
    <numFmt numFmtId="167" formatCode="0.0"/>
    <numFmt numFmtId="168" formatCode="[$-80A]dddd\ d&quot; de &quot;mmmm&quot; de &quot;yyyy;@"/>
    <numFmt numFmtId="169" formatCode="[$-240A]dddd\ d&quot; de &quot;mmmm&quot; de &quot;yyyy;@"/>
    <numFmt numFmtId="170" formatCode="0.0%"/>
  </numFmts>
  <fonts count="28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4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170" fontId="2" fillId="4" borderId="0" xfId="0" applyNumberFormat="1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167" fontId="19" fillId="4" borderId="0" xfId="0" applyNumberFormat="1" applyFont="1" applyFill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1" fillId="4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9" fontId="24" fillId="10" borderId="53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25" fillId="0" borderId="0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center" vertical="center" wrapText="1"/>
    </xf>
    <xf numFmtId="1" fontId="25" fillId="4" borderId="0" xfId="0" applyNumberFormat="1" applyFont="1" applyFill="1" applyBorder="1" applyAlignment="1">
      <alignment horizontal="center" vertical="center" wrapText="1"/>
    </xf>
    <xf numFmtId="166" fontId="14" fillId="8" borderId="7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vertical="center" wrapText="1"/>
    </xf>
    <xf numFmtId="16" fontId="2" fillId="4" borderId="0" xfId="0" applyNumberFormat="1" applyFont="1" applyFill="1" applyAlignment="1">
      <alignment vertical="center" wrapText="1"/>
    </xf>
    <xf numFmtId="16" fontId="2" fillId="4" borderId="0" xfId="0" applyNumberFormat="1" applyFont="1" applyFill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</xf>
    <xf numFmtId="9" fontId="14" fillId="8" borderId="7" xfId="0" applyNumberFormat="1" applyFont="1" applyFill="1" applyBorder="1" applyAlignment="1" applyProtection="1">
      <alignment horizontal="center" vertical="center" wrapText="1"/>
    </xf>
    <xf numFmtId="0" fontId="14" fillId="9" borderId="7" xfId="0" applyFont="1" applyFill="1" applyBorder="1" applyAlignment="1" applyProtection="1">
      <alignment horizontal="center" vertical="center" wrapText="1"/>
    </xf>
    <xf numFmtId="169" fontId="25" fillId="0" borderId="54" xfId="0" applyNumberFormat="1" applyFont="1" applyFill="1" applyBorder="1" applyAlignment="1">
      <alignment horizontal="center" vertical="center" wrapText="1"/>
    </xf>
    <xf numFmtId="169" fontId="25" fillId="0" borderId="55" xfId="0" applyNumberFormat="1" applyFont="1" applyFill="1" applyBorder="1" applyAlignment="1">
      <alignment horizontal="center" vertical="center" wrapText="1"/>
    </xf>
    <xf numFmtId="1" fontId="25" fillId="0" borderId="59" xfId="0" applyNumberFormat="1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left" vertical="center" wrapText="1"/>
    </xf>
    <xf numFmtId="169" fontId="25" fillId="0" borderId="60" xfId="0" applyNumberFormat="1" applyFont="1" applyFill="1" applyBorder="1" applyAlignment="1">
      <alignment horizontal="center" vertical="center" wrapText="1"/>
    </xf>
    <xf numFmtId="170" fontId="25" fillId="0" borderId="61" xfId="0" applyNumberFormat="1" applyFont="1" applyFill="1" applyBorder="1" applyAlignment="1">
      <alignment vertical="center" wrapText="1"/>
    </xf>
    <xf numFmtId="1" fontId="25" fillId="0" borderId="62" xfId="0" applyNumberFormat="1" applyFont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left" vertical="center" wrapText="1"/>
    </xf>
    <xf numFmtId="169" fontId="25" fillId="0" borderId="63" xfId="0" applyNumberFormat="1" applyFont="1" applyFill="1" applyBorder="1" applyAlignment="1">
      <alignment horizontal="center" vertical="center" wrapText="1"/>
    </xf>
    <xf numFmtId="170" fontId="25" fillId="0" borderId="64" xfId="0" applyNumberFormat="1" applyFont="1" applyFill="1" applyBorder="1" applyAlignment="1">
      <alignment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left" vertical="center" wrapText="1"/>
    </xf>
    <xf numFmtId="169" fontId="25" fillId="0" borderId="66" xfId="0" applyNumberFormat="1" applyFont="1" applyFill="1" applyBorder="1" applyAlignment="1">
      <alignment horizontal="center" vertical="center" wrapText="1"/>
    </xf>
    <xf numFmtId="170" fontId="25" fillId="0" borderId="67" xfId="0" applyNumberFormat="1" applyFont="1" applyFill="1" applyBorder="1" applyAlignment="1">
      <alignment vertical="center" wrapText="1"/>
    </xf>
    <xf numFmtId="1" fontId="25" fillId="0" borderId="68" xfId="0" applyNumberFormat="1" applyFont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left" vertical="center" wrapText="1"/>
    </xf>
    <xf numFmtId="169" fontId="25" fillId="0" borderId="69" xfId="0" applyNumberFormat="1" applyFont="1" applyFill="1" applyBorder="1" applyAlignment="1">
      <alignment horizontal="center" vertical="center" wrapText="1"/>
    </xf>
    <xf numFmtId="170" fontId="25" fillId="0" borderId="70" xfId="0" applyNumberFormat="1" applyFont="1" applyFill="1" applyBorder="1" applyAlignment="1">
      <alignment vertical="center" wrapText="1"/>
    </xf>
    <xf numFmtId="9" fontId="26" fillId="0" borderId="2" xfId="5" applyFont="1" applyBorder="1" applyAlignment="1">
      <alignment horizontal="center" vertical="center" wrapText="1"/>
    </xf>
    <xf numFmtId="9" fontId="7" fillId="0" borderId="54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169" fontId="25" fillId="0" borderId="2" xfId="0" applyNumberFormat="1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left" vertical="center" wrapText="1"/>
    </xf>
    <xf numFmtId="0" fontId="25" fillId="0" borderId="56" xfId="0" applyFont="1" applyFill="1" applyBorder="1" applyAlignment="1">
      <alignment horizontal="left" vertical="center" wrapText="1"/>
    </xf>
    <xf numFmtId="0" fontId="25" fillId="0" borderId="56" xfId="0" applyFont="1" applyFill="1" applyBorder="1" applyAlignment="1">
      <alignment horizontal="center" vertical="center" wrapText="1"/>
    </xf>
    <xf numFmtId="170" fontId="25" fillId="0" borderId="56" xfId="5" applyNumberFormat="1" applyFont="1" applyFill="1" applyBorder="1" applyAlignment="1">
      <alignment horizontal="center" vertical="center" wrapText="1"/>
    </xf>
    <xf numFmtId="169" fontId="25" fillId="0" borderId="57" xfId="0" applyNumberFormat="1" applyFont="1" applyFill="1" applyBorder="1" applyAlignment="1">
      <alignment horizontal="center" vertical="center" wrapText="1"/>
    </xf>
    <xf numFmtId="169" fontId="25" fillId="0" borderId="56" xfId="0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170" fontId="25" fillId="0" borderId="55" xfId="5" applyNumberFormat="1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170" fontId="25" fillId="0" borderId="2" xfId="0" applyNumberFormat="1" applyFont="1" applyFill="1" applyBorder="1" applyAlignment="1">
      <alignment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center" vertical="center" wrapText="1"/>
    </xf>
    <xf numFmtId="170" fontId="25" fillId="0" borderId="7" xfId="5" applyNumberFormat="1" applyFont="1" applyFill="1" applyBorder="1" applyAlignment="1">
      <alignment horizontal="center" vertical="center" wrapText="1"/>
    </xf>
    <xf numFmtId="169" fontId="25" fillId="0" borderId="7" xfId="0" applyNumberFormat="1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center" vertical="center" wrapText="1"/>
    </xf>
    <xf numFmtId="170" fontId="25" fillId="0" borderId="49" xfId="5" applyNumberFormat="1" applyFont="1" applyFill="1" applyBorder="1" applyAlignment="1">
      <alignment horizontal="center" vertical="center" wrapText="1"/>
    </xf>
    <xf numFmtId="169" fontId="25" fillId="0" borderId="49" xfId="0" applyNumberFormat="1" applyFont="1" applyFill="1" applyBorder="1" applyAlignment="1">
      <alignment horizontal="center" vertical="center" wrapText="1"/>
    </xf>
    <xf numFmtId="169" fontId="25" fillId="0" borderId="58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0" fontId="25" fillId="0" borderId="2" xfId="5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26" fillId="11" borderId="7" xfId="0" applyFont="1" applyFill="1" applyBorder="1" applyAlignment="1">
      <alignment horizontal="left" vertical="center" wrapText="1"/>
    </xf>
    <xf numFmtId="0" fontId="26" fillId="11" borderId="49" xfId="0" applyFont="1" applyFill="1" applyBorder="1" applyAlignment="1">
      <alignment horizontal="left" vertical="center" wrapText="1"/>
    </xf>
    <xf numFmtId="0" fontId="26" fillId="11" borderId="54" xfId="0" applyFont="1" applyFill="1" applyBorder="1" applyAlignment="1">
      <alignment horizontal="left" vertical="center" wrapText="1"/>
    </xf>
    <xf numFmtId="9" fontId="26" fillId="0" borderId="7" xfId="0" applyNumberFormat="1" applyFont="1" applyFill="1" applyBorder="1" applyAlignment="1">
      <alignment horizontal="center" vertical="center" wrapText="1"/>
    </xf>
    <xf numFmtId="9" fontId="26" fillId="0" borderId="49" xfId="0" applyNumberFormat="1" applyFont="1" applyFill="1" applyBorder="1" applyAlignment="1">
      <alignment horizontal="center" vertical="center" wrapText="1"/>
    </xf>
    <xf numFmtId="9" fontId="26" fillId="0" borderId="54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13" fillId="4" borderId="30" xfId="2" applyFont="1" applyFill="1" applyBorder="1" applyAlignment="1" applyProtection="1">
      <alignment horizontal="center" vertical="center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Hipervínculo" xfId="4" builtinId="8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0000FF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22</xdr:row>
      <xdr:rowOff>42334</xdr:rowOff>
    </xdr:from>
    <xdr:to>
      <xdr:col>5</xdr:col>
      <xdr:colOff>1492872</xdr:colOff>
      <xdr:row>30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462642</xdr:colOff>
      <xdr:row>6</xdr:row>
      <xdr:rowOff>108858</xdr:rowOff>
    </xdr:from>
    <xdr:to>
      <xdr:col>14</xdr:col>
      <xdr:colOff>1638300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21925642" y="1467758"/>
          <a:ext cx="1175658" cy="11992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3</xdr:col>
      <xdr:colOff>1415761</xdr:colOff>
      <xdr:row>1</xdr:row>
      <xdr:rowOff>34925</xdr:rowOff>
    </xdr:from>
    <xdr:to>
      <xdr:col>3</xdr:col>
      <xdr:colOff>2333336</xdr:colOff>
      <xdr:row>4</xdr:row>
      <xdr:rowOff>204486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5988" y="208107"/>
          <a:ext cx="917575" cy="9055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16</xdr:row>
      <xdr:rowOff>2</xdr:rowOff>
    </xdr:from>
    <xdr:to>
      <xdr:col>6</xdr:col>
      <xdr:colOff>402789</xdr:colOff>
      <xdr:row>23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19</xdr:row>
      <xdr:rowOff>0</xdr:rowOff>
    </xdr:from>
    <xdr:to>
      <xdr:col>5</xdr:col>
      <xdr:colOff>718777</xdr:colOff>
      <xdr:row>26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15</xdr:row>
      <xdr:rowOff>116417</xdr:rowOff>
    </xdr:from>
    <xdr:to>
      <xdr:col>3</xdr:col>
      <xdr:colOff>1524623</xdr:colOff>
      <xdr:row>23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772585</xdr:colOff>
      <xdr:row>1</xdr:row>
      <xdr:rowOff>63499</xdr:rowOff>
    </xdr:from>
    <xdr:to>
      <xdr:col>1</xdr:col>
      <xdr:colOff>1859555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5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topLeftCell="D2" zoomScale="115" zoomScaleNormal="115" workbookViewId="0">
      <selection activeCell="E7" sqref="E7:K7"/>
    </sheetView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209"/>
      <c r="C2" s="210"/>
      <c r="D2" s="211" t="s">
        <v>114</v>
      </c>
      <c r="E2" s="212"/>
      <c r="F2" s="212"/>
      <c r="G2" s="212"/>
      <c r="H2" s="212"/>
      <c r="I2" s="212"/>
      <c r="J2" s="213"/>
      <c r="K2" s="199" t="s">
        <v>143</v>
      </c>
      <c r="L2" s="200"/>
      <c r="S2" s="16"/>
    </row>
    <row r="3" spans="1:19" s="13" customFormat="1" ht="23.25" customHeight="1" x14ac:dyDescent="0.2">
      <c r="A3" s="44"/>
      <c r="B3" s="205"/>
      <c r="C3" s="206"/>
      <c r="D3" s="214" t="s">
        <v>116</v>
      </c>
      <c r="E3" s="215"/>
      <c r="F3" s="215"/>
      <c r="G3" s="215"/>
      <c r="H3" s="215"/>
      <c r="I3" s="215"/>
      <c r="J3" s="216"/>
      <c r="K3" s="201" t="s">
        <v>121</v>
      </c>
      <c r="L3" s="202"/>
      <c r="S3" s="16"/>
    </row>
    <row r="4" spans="1:19" s="13" customFormat="1" ht="24" customHeight="1" x14ac:dyDescent="0.2">
      <c r="A4" s="44"/>
      <c r="B4" s="205"/>
      <c r="C4" s="206"/>
      <c r="D4" s="214" t="s">
        <v>117</v>
      </c>
      <c r="E4" s="215"/>
      <c r="F4" s="215"/>
      <c r="G4" s="215"/>
      <c r="H4" s="215"/>
      <c r="I4" s="215"/>
      <c r="J4" s="216"/>
      <c r="K4" s="201" t="s">
        <v>144</v>
      </c>
      <c r="L4" s="202"/>
      <c r="S4" s="16"/>
    </row>
    <row r="5" spans="1:19" s="13" customFormat="1" ht="22.5" customHeight="1" thickBot="1" x14ac:dyDescent="0.25">
      <c r="A5" s="44"/>
      <c r="B5" s="207"/>
      <c r="C5" s="208"/>
      <c r="D5" s="217" t="s">
        <v>119</v>
      </c>
      <c r="E5" s="218"/>
      <c r="F5" s="218"/>
      <c r="G5" s="218"/>
      <c r="H5" s="218"/>
      <c r="I5" s="218"/>
      <c r="J5" s="219"/>
      <c r="K5" s="203" t="s">
        <v>145</v>
      </c>
      <c r="L5" s="204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43.5" customHeight="1" x14ac:dyDescent="0.2">
      <c r="C7" s="196" t="s">
        <v>0</v>
      </c>
      <c r="D7" s="196"/>
      <c r="E7" s="197" t="s">
        <v>188</v>
      </c>
      <c r="F7" s="198"/>
      <c r="G7" s="198"/>
      <c r="H7" s="198"/>
      <c r="I7" s="198"/>
      <c r="J7" s="198"/>
      <c r="K7" s="198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33</v>
      </c>
      <c r="D11" s="49"/>
      <c r="E11" s="19" t="s">
        <v>34</v>
      </c>
      <c r="F11" s="49"/>
      <c r="G11" s="19" t="s">
        <v>47</v>
      </c>
      <c r="H11" s="49"/>
      <c r="I11" s="19" t="s">
        <v>67</v>
      </c>
      <c r="J11" s="49"/>
      <c r="K11" s="19" t="s">
        <v>48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35</v>
      </c>
      <c r="D13" s="49"/>
      <c r="E13" s="19" t="s">
        <v>36</v>
      </c>
      <c r="F13" s="49"/>
      <c r="G13" s="19" t="s">
        <v>37</v>
      </c>
      <c r="H13" s="49"/>
      <c r="I13" s="19" t="s">
        <v>49</v>
      </c>
      <c r="J13" s="49"/>
      <c r="K13" s="19" t="s">
        <v>38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39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topLeftCell="A10" zoomScaleNormal="100" workbookViewId="0">
      <selection activeCell="D16" sqref="D16:P16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80"/>
      <c r="C2" s="281"/>
      <c r="D2" s="300" t="s">
        <v>114</v>
      </c>
      <c r="E2" s="301"/>
      <c r="F2" s="301"/>
      <c r="G2" s="301"/>
      <c r="H2" s="301"/>
      <c r="I2" s="301"/>
      <c r="J2" s="302"/>
      <c r="K2" s="79"/>
      <c r="L2" s="77"/>
      <c r="M2" s="295" t="str">
        <f>Proyecto!K2</f>
        <v>Código: GC-F-015</v>
      </c>
      <c r="N2" s="295"/>
      <c r="O2" s="295"/>
      <c r="P2" s="296"/>
      <c r="R2" s="11"/>
      <c r="S2" s="11"/>
      <c r="T2" s="11"/>
      <c r="U2" s="15"/>
      <c r="AE2" s="16"/>
    </row>
    <row r="3" spans="2:31" s="12" customFormat="1" ht="23.25" customHeight="1" x14ac:dyDescent="0.2">
      <c r="B3" s="282"/>
      <c r="C3" s="283"/>
      <c r="D3" s="303" t="s">
        <v>116</v>
      </c>
      <c r="E3" s="304"/>
      <c r="F3" s="304"/>
      <c r="G3" s="304"/>
      <c r="H3" s="304"/>
      <c r="I3" s="304"/>
      <c r="J3" s="305"/>
      <c r="K3" s="29"/>
      <c r="L3" s="54"/>
      <c r="M3" s="223" t="str">
        <f>Proyecto!K3</f>
        <v>Fecha: 17 de septiembre de 2014</v>
      </c>
      <c r="N3" s="223"/>
      <c r="O3" s="223"/>
      <c r="P3" s="297"/>
      <c r="R3" s="11"/>
      <c r="S3" s="11"/>
      <c r="T3" s="11"/>
      <c r="U3" s="15"/>
      <c r="AE3" s="16"/>
    </row>
    <row r="4" spans="2:31" s="12" customFormat="1" ht="24" customHeight="1" x14ac:dyDescent="0.2">
      <c r="B4" s="282"/>
      <c r="C4" s="283"/>
      <c r="D4" s="303" t="s">
        <v>117</v>
      </c>
      <c r="E4" s="304"/>
      <c r="F4" s="304"/>
      <c r="G4" s="304"/>
      <c r="H4" s="304"/>
      <c r="I4" s="304"/>
      <c r="J4" s="305"/>
      <c r="K4" s="29"/>
      <c r="L4" s="54"/>
      <c r="M4" s="223" t="str">
        <f>Proyecto!K4</f>
        <v>Versión 001</v>
      </c>
      <c r="N4" s="223"/>
      <c r="O4" s="223"/>
      <c r="P4" s="297"/>
      <c r="R4" s="11"/>
      <c r="U4" s="15"/>
      <c r="AE4" s="16"/>
    </row>
    <row r="5" spans="2:31" s="12" customFormat="1" ht="22.5" customHeight="1" thickBot="1" x14ac:dyDescent="0.25">
      <c r="B5" s="284"/>
      <c r="C5" s="285"/>
      <c r="D5" s="306" t="s">
        <v>119</v>
      </c>
      <c r="E5" s="307"/>
      <c r="F5" s="307"/>
      <c r="G5" s="307"/>
      <c r="H5" s="307"/>
      <c r="I5" s="307"/>
      <c r="J5" s="308"/>
      <c r="K5" s="80"/>
      <c r="L5" s="78"/>
      <c r="M5" s="298" t="s">
        <v>154</v>
      </c>
      <c r="N5" s="298"/>
      <c r="O5" s="298"/>
      <c r="P5" s="299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96" t="s">
        <v>0</v>
      </c>
      <c r="C7" s="196"/>
      <c r="D7" s="242" t="str">
        <f>Proyecto!$E$7</f>
        <v>Mejoramiento de los procesos archivísticos del Sistema de Gestión Documental de la Superintendencia de Sociedades a nivel nacional - Fase II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78" customHeight="1" x14ac:dyDescent="0.2">
      <c r="B10" s="196" t="s">
        <v>27</v>
      </c>
      <c r="C10" s="196"/>
      <c r="D10" s="239" t="s">
        <v>198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AE10" s="1"/>
    </row>
    <row r="12" spans="2:31" ht="32.25" customHeight="1" x14ac:dyDescent="0.2">
      <c r="B12" s="196" t="s">
        <v>28</v>
      </c>
      <c r="C12" s="196"/>
      <c r="D12" s="294" t="s">
        <v>199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6" customHeight="1" x14ac:dyDescent="0.2">
      <c r="B14" s="196" t="s">
        <v>29</v>
      </c>
      <c r="C14" s="196"/>
      <c r="D14" s="239" t="s">
        <v>222</v>
      </c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45.75" customHeight="1" x14ac:dyDescent="0.2">
      <c r="B16" s="196" t="s">
        <v>30</v>
      </c>
      <c r="C16" s="196"/>
      <c r="D16" s="294" t="s">
        <v>200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66" customHeight="1" x14ac:dyDescent="0.2">
      <c r="B18" s="196" t="s">
        <v>31</v>
      </c>
      <c r="C18" s="196"/>
      <c r="D18" s="239" t="s">
        <v>201</v>
      </c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</row>
    <row r="19" spans="2:31" ht="6.7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90" customHeight="1" x14ac:dyDescent="0.2">
      <c r="B20" s="196" t="s">
        <v>32</v>
      </c>
      <c r="C20" s="196"/>
      <c r="D20" s="239" t="s">
        <v>203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</row>
  </sheetData>
  <mergeCells count="26"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</mergeCells>
  <dataValidations disablePrompts="1"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C28"/>
  <sheetViews>
    <sheetView showGridLines="0" tabSelected="1" topLeftCell="I9" zoomScale="70" zoomScaleNormal="70" workbookViewId="0">
      <selection activeCell="O15" sqref="O15"/>
    </sheetView>
  </sheetViews>
  <sheetFormatPr baseColWidth="10" defaultColWidth="0" defaultRowHeight="12.75" x14ac:dyDescent="0.2"/>
  <cols>
    <col min="1" max="1" width="3.28515625" style="98" customWidth="1"/>
    <col min="2" max="2" width="41.5703125" style="96" customWidth="1"/>
    <col min="3" max="3" width="13.28515625" style="96" customWidth="1"/>
    <col min="4" max="4" width="48.5703125" style="96" customWidth="1"/>
    <col min="5" max="5" width="41.5703125" style="97" customWidth="1"/>
    <col min="6" max="6" width="14" style="96" customWidth="1"/>
    <col min="7" max="7" width="17.28515625" style="96" customWidth="1"/>
    <col min="8" max="8" width="49" style="96" customWidth="1"/>
    <col min="9" max="9" width="30.7109375" style="96" customWidth="1"/>
    <col min="10" max="10" width="33" style="96" bestFit="1" customWidth="1"/>
    <col min="11" max="11" width="17.42578125" style="96" customWidth="1"/>
    <col min="12" max="12" width="70.42578125" style="96" customWidth="1"/>
    <col min="13" max="13" width="32.85546875" style="96" bestFit="1" customWidth="1"/>
    <col min="14" max="14" width="23.85546875" style="96" customWidth="1"/>
    <col min="15" max="15" width="34.140625" style="63" customWidth="1"/>
    <col min="16" max="16" width="14.42578125" style="96" hidden="1" customWidth="1"/>
    <col min="17" max="17" width="12.42578125" style="96" hidden="1" customWidth="1"/>
    <col min="18" max="237" width="9.140625" style="98" hidden="1" customWidth="1"/>
    <col min="238" max="16384" width="11.42578125" style="98" hidden="1"/>
  </cols>
  <sheetData>
    <row r="1" spans="2:19" ht="13.5" thickBot="1" x14ac:dyDescent="0.25"/>
    <row r="2" spans="2:19" ht="20.100000000000001" customHeight="1" x14ac:dyDescent="0.2">
      <c r="B2" s="98"/>
      <c r="C2" s="98"/>
      <c r="D2" s="317"/>
      <c r="E2" s="328" t="s">
        <v>114</v>
      </c>
      <c r="F2" s="328"/>
      <c r="G2" s="328"/>
      <c r="H2" s="328"/>
      <c r="I2" s="328"/>
      <c r="J2" s="328"/>
      <c r="K2" s="328"/>
      <c r="L2" s="328"/>
      <c r="M2" s="322" t="str">
        <f>Proyecto!K2</f>
        <v>Código: GC-F-015</v>
      </c>
      <c r="N2" s="323"/>
      <c r="O2" s="99"/>
      <c r="P2" s="99"/>
      <c r="Q2" s="98"/>
    </row>
    <row r="3" spans="2:19" ht="20.100000000000001" customHeight="1" x14ac:dyDescent="0.2">
      <c r="B3" s="98"/>
      <c r="C3" s="98"/>
      <c r="D3" s="318"/>
      <c r="E3" s="320" t="s">
        <v>116</v>
      </c>
      <c r="F3" s="320"/>
      <c r="G3" s="320"/>
      <c r="H3" s="320"/>
      <c r="I3" s="320"/>
      <c r="J3" s="320"/>
      <c r="K3" s="320"/>
      <c r="L3" s="320"/>
      <c r="M3" s="324" t="str">
        <f>Proyecto!K3</f>
        <v>Fecha: 17 de septiembre de 2014</v>
      </c>
      <c r="N3" s="325"/>
      <c r="O3" s="99"/>
      <c r="P3" s="99"/>
      <c r="Q3" s="98"/>
    </row>
    <row r="4" spans="2:19" ht="20.100000000000001" customHeight="1" x14ac:dyDescent="0.2">
      <c r="B4" s="98"/>
      <c r="C4" s="98"/>
      <c r="D4" s="318"/>
      <c r="E4" s="320" t="s">
        <v>117</v>
      </c>
      <c r="F4" s="320"/>
      <c r="G4" s="320"/>
      <c r="H4" s="320"/>
      <c r="I4" s="320"/>
      <c r="J4" s="320"/>
      <c r="K4" s="320"/>
      <c r="L4" s="320"/>
      <c r="M4" s="324" t="str">
        <f>Proyecto!K4</f>
        <v>Versión 001</v>
      </c>
      <c r="N4" s="325"/>
      <c r="O4" s="99"/>
      <c r="P4" s="99"/>
      <c r="Q4" s="98"/>
    </row>
    <row r="5" spans="2:19" ht="20.100000000000001" customHeight="1" thickBot="1" x14ac:dyDescent="0.25">
      <c r="B5" s="98"/>
      <c r="C5" s="98"/>
      <c r="D5" s="319"/>
      <c r="E5" s="321" t="s">
        <v>119</v>
      </c>
      <c r="F5" s="321"/>
      <c r="G5" s="321"/>
      <c r="H5" s="321"/>
      <c r="I5" s="321"/>
      <c r="J5" s="321"/>
      <c r="K5" s="321"/>
      <c r="L5" s="321"/>
      <c r="M5" s="326" t="s">
        <v>155</v>
      </c>
      <c r="N5" s="327"/>
      <c r="O5" s="99"/>
      <c r="P5" s="99"/>
      <c r="Q5" s="98"/>
    </row>
    <row r="6" spans="2:19" x14ac:dyDescent="0.2">
      <c r="D6" s="100"/>
      <c r="E6" s="101"/>
      <c r="F6" s="100"/>
      <c r="G6" s="100"/>
    </row>
    <row r="7" spans="2:19" ht="22.5" customHeight="1" x14ac:dyDescent="0.2">
      <c r="D7" s="102" t="s">
        <v>160</v>
      </c>
      <c r="E7" s="315" t="str">
        <f>Proyecto!$E$7</f>
        <v>Mejoramiento de los procesos archivísticos del Sistema de Gestión Documental de la Superintendencia de Sociedades a nivel nacional - Fase II</v>
      </c>
      <c r="F7" s="315"/>
      <c r="G7" s="315"/>
      <c r="H7" s="315"/>
      <c r="I7" s="315"/>
      <c r="J7" s="315"/>
      <c r="K7" s="315"/>
      <c r="L7" s="315"/>
      <c r="M7" s="315"/>
      <c r="N7" s="316"/>
      <c r="O7" s="96"/>
    </row>
    <row r="9" spans="2:19" ht="51" customHeight="1" x14ac:dyDescent="0.2">
      <c r="B9" s="147" t="s">
        <v>162</v>
      </c>
      <c r="C9" s="148" t="s">
        <v>161</v>
      </c>
      <c r="D9" s="149" t="s">
        <v>74</v>
      </c>
      <c r="E9" s="149" t="s">
        <v>75</v>
      </c>
      <c r="F9" s="149" t="s">
        <v>76</v>
      </c>
      <c r="G9" s="150" t="s">
        <v>131</v>
      </c>
      <c r="H9" s="149" t="s">
        <v>77</v>
      </c>
      <c r="I9" s="139" t="s">
        <v>157</v>
      </c>
      <c r="J9" s="139" t="s">
        <v>84</v>
      </c>
      <c r="K9" s="139" t="s">
        <v>85</v>
      </c>
      <c r="L9" s="150" t="s">
        <v>78</v>
      </c>
      <c r="M9" s="151" t="s">
        <v>159</v>
      </c>
      <c r="N9" s="151" t="s">
        <v>158</v>
      </c>
    </row>
    <row r="10" spans="2:19" s="137" customFormat="1" ht="39.950000000000003" customHeight="1" x14ac:dyDescent="0.2">
      <c r="B10" s="309" t="s">
        <v>208</v>
      </c>
      <c r="C10" s="312">
        <v>0.3</v>
      </c>
      <c r="D10" s="185" t="s">
        <v>209</v>
      </c>
      <c r="E10" s="185" t="s">
        <v>213</v>
      </c>
      <c r="F10" s="186" t="s">
        <v>182</v>
      </c>
      <c r="G10" s="187">
        <v>0.05</v>
      </c>
      <c r="H10" s="185" t="s">
        <v>181</v>
      </c>
      <c r="I10" s="188">
        <v>44593</v>
      </c>
      <c r="J10" s="188">
        <v>44610</v>
      </c>
      <c r="K10" s="154">
        <f>(J10-I10)/7</f>
        <v>2.4285714285714284</v>
      </c>
      <c r="L10" s="155" t="s">
        <v>223</v>
      </c>
      <c r="M10" s="156">
        <v>44648</v>
      </c>
      <c r="N10" s="157">
        <v>0.05</v>
      </c>
      <c r="O10" s="133"/>
      <c r="P10" s="134"/>
      <c r="Q10" s="134"/>
      <c r="R10" s="138"/>
      <c r="S10" s="135"/>
    </row>
    <row r="11" spans="2:19" s="137" customFormat="1" ht="39.950000000000003" customHeight="1" x14ac:dyDescent="0.2">
      <c r="B11" s="310"/>
      <c r="C11" s="313"/>
      <c r="D11" s="175" t="s">
        <v>216</v>
      </c>
      <c r="E11" s="175" t="s">
        <v>214</v>
      </c>
      <c r="F11" s="176">
        <v>1</v>
      </c>
      <c r="G11" s="177">
        <v>0.05</v>
      </c>
      <c r="H11" s="175" t="s">
        <v>181</v>
      </c>
      <c r="I11" s="178">
        <v>44635</v>
      </c>
      <c r="J11" s="179">
        <v>44655</v>
      </c>
      <c r="K11" s="158">
        <f t="shared" ref="K11:K17" si="0">(J11-I11)/7</f>
        <v>2.8571428571428572</v>
      </c>
      <c r="L11" s="159" t="s">
        <v>224</v>
      </c>
      <c r="M11" s="160">
        <v>44638</v>
      </c>
      <c r="N11" s="161">
        <v>0.05</v>
      </c>
      <c r="O11" s="133"/>
      <c r="P11" s="134"/>
      <c r="Q11" s="134"/>
      <c r="R11" s="138"/>
      <c r="S11" s="135"/>
    </row>
    <row r="12" spans="2:19" s="137" customFormat="1" ht="39.950000000000003" customHeight="1" x14ac:dyDescent="0.2">
      <c r="B12" s="310"/>
      <c r="C12" s="313"/>
      <c r="D12" s="136" t="s">
        <v>210</v>
      </c>
      <c r="E12" s="136" t="s">
        <v>215</v>
      </c>
      <c r="F12" s="180">
        <v>1</v>
      </c>
      <c r="G12" s="181">
        <v>0.05</v>
      </c>
      <c r="H12" s="136" t="s">
        <v>202</v>
      </c>
      <c r="I12" s="152">
        <v>44683</v>
      </c>
      <c r="J12" s="153">
        <v>44713</v>
      </c>
      <c r="K12" s="162">
        <f t="shared" si="0"/>
        <v>4.2857142857142856</v>
      </c>
      <c r="L12" s="163" t="s">
        <v>225</v>
      </c>
      <c r="M12" s="164"/>
      <c r="N12" s="165">
        <v>0.05</v>
      </c>
      <c r="O12" s="133"/>
      <c r="P12" s="134"/>
      <c r="Q12" s="134"/>
      <c r="R12" s="138"/>
      <c r="S12" s="135"/>
    </row>
    <row r="13" spans="2:19" s="137" customFormat="1" ht="39.950000000000003" customHeight="1" x14ac:dyDescent="0.2">
      <c r="B13" s="310"/>
      <c r="C13" s="313"/>
      <c r="D13" s="189" t="s">
        <v>211</v>
      </c>
      <c r="E13" s="189" t="s">
        <v>218</v>
      </c>
      <c r="F13" s="190" t="s">
        <v>182</v>
      </c>
      <c r="G13" s="191">
        <v>0.05</v>
      </c>
      <c r="H13" s="189" t="s">
        <v>181</v>
      </c>
      <c r="I13" s="192">
        <v>44613</v>
      </c>
      <c r="J13" s="193">
        <v>44655</v>
      </c>
      <c r="K13" s="166">
        <f t="shared" si="0"/>
        <v>6</v>
      </c>
      <c r="L13" s="167" t="s">
        <v>226</v>
      </c>
      <c r="M13" s="168"/>
      <c r="N13" s="169">
        <v>0.05</v>
      </c>
      <c r="O13" s="133"/>
      <c r="P13" s="134"/>
      <c r="Q13" s="134"/>
      <c r="R13" s="138"/>
      <c r="S13" s="135"/>
    </row>
    <row r="14" spans="2:19" s="137" customFormat="1" ht="39.950000000000003" customHeight="1" x14ac:dyDescent="0.2">
      <c r="B14" s="310"/>
      <c r="C14" s="313"/>
      <c r="D14" s="175" t="s">
        <v>217</v>
      </c>
      <c r="E14" s="175" t="s">
        <v>219</v>
      </c>
      <c r="F14" s="176">
        <v>1</v>
      </c>
      <c r="G14" s="177">
        <v>0.05</v>
      </c>
      <c r="H14" s="175" t="s">
        <v>181</v>
      </c>
      <c r="I14" s="178">
        <v>44656</v>
      </c>
      <c r="J14" s="179">
        <v>44818</v>
      </c>
      <c r="K14" s="158">
        <f t="shared" si="0"/>
        <v>23.142857142857142</v>
      </c>
      <c r="L14" s="159" t="s">
        <v>230</v>
      </c>
      <c r="M14" s="160">
        <v>44820</v>
      </c>
      <c r="N14" s="161">
        <v>0.05</v>
      </c>
      <c r="O14" s="133"/>
      <c r="P14" s="134"/>
      <c r="Q14" s="134"/>
      <c r="R14" s="138"/>
      <c r="S14" s="135"/>
    </row>
    <row r="15" spans="2:19" s="137" customFormat="1" ht="39.950000000000003" customHeight="1" x14ac:dyDescent="0.2">
      <c r="B15" s="311"/>
      <c r="C15" s="314"/>
      <c r="D15" s="136" t="s">
        <v>212</v>
      </c>
      <c r="E15" s="136" t="s">
        <v>220</v>
      </c>
      <c r="F15" s="180">
        <v>1</v>
      </c>
      <c r="G15" s="181">
        <v>0.05</v>
      </c>
      <c r="H15" s="136" t="s">
        <v>202</v>
      </c>
      <c r="I15" s="153">
        <v>44691</v>
      </c>
      <c r="J15" s="153">
        <v>44880</v>
      </c>
      <c r="K15" s="162">
        <f t="shared" si="0"/>
        <v>27</v>
      </c>
      <c r="L15" s="174" t="s">
        <v>227</v>
      </c>
      <c r="M15" s="164"/>
      <c r="N15" s="165"/>
      <c r="O15" s="133"/>
      <c r="P15" s="134"/>
      <c r="Q15" s="134"/>
      <c r="R15" s="138"/>
      <c r="S15" s="135"/>
    </row>
    <row r="16" spans="2:19" s="137" customFormat="1" ht="37.5" customHeight="1" x14ac:dyDescent="0.2">
      <c r="B16" s="144" t="s">
        <v>204</v>
      </c>
      <c r="C16" s="170">
        <v>0.35</v>
      </c>
      <c r="D16" s="172" t="s">
        <v>205</v>
      </c>
      <c r="E16" s="172" t="s">
        <v>206</v>
      </c>
      <c r="F16" s="194">
        <v>1</v>
      </c>
      <c r="G16" s="195">
        <v>0.35</v>
      </c>
      <c r="H16" s="172" t="s">
        <v>183</v>
      </c>
      <c r="I16" s="173">
        <v>44714</v>
      </c>
      <c r="J16" s="173">
        <v>44772</v>
      </c>
      <c r="K16" s="182">
        <f t="shared" si="0"/>
        <v>8.2857142857142865</v>
      </c>
      <c r="L16" s="172" t="s">
        <v>228</v>
      </c>
      <c r="M16" s="173"/>
      <c r="N16" s="184">
        <v>0.35</v>
      </c>
      <c r="O16" s="133"/>
      <c r="P16" s="134"/>
      <c r="Q16" s="134"/>
    </row>
    <row r="17" spans="2:19" s="137" customFormat="1" ht="37.5" customHeight="1" x14ac:dyDescent="0.2">
      <c r="B17" s="183" t="s">
        <v>221</v>
      </c>
      <c r="C17" s="170">
        <v>0.35</v>
      </c>
      <c r="D17" s="172" t="s">
        <v>229</v>
      </c>
      <c r="E17" s="172" t="s">
        <v>207</v>
      </c>
      <c r="F17" s="194">
        <v>1</v>
      </c>
      <c r="G17" s="195">
        <v>0.35</v>
      </c>
      <c r="H17" s="172" t="s">
        <v>183</v>
      </c>
      <c r="I17" s="173">
        <v>44880</v>
      </c>
      <c r="J17" s="173">
        <v>44926</v>
      </c>
      <c r="K17" s="182">
        <f t="shared" si="0"/>
        <v>6.5714285714285712</v>
      </c>
      <c r="L17" s="172"/>
      <c r="M17" s="173"/>
      <c r="N17" s="184"/>
      <c r="O17" s="133"/>
      <c r="P17" s="134"/>
      <c r="Q17" s="134"/>
    </row>
    <row r="18" spans="2:19" s="118" customFormat="1" ht="39" customHeight="1" thickBot="1" x14ac:dyDescent="0.25">
      <c r="B18" s="117"/>
      <c r="C18" s="171">
        <f>SUBTOTAL(9,C10:C17)</f>
        <v>0.99999999999999989</v>
      </c>
      <c r="D18" s="117"/>
      <c r="E18" s="119"/>
      <c r="F18" s="117"/>
      <c r="G18" s="171">
        <f>SUBTOTAL(9,G10:G17)</f>
        <v>0.99999999999999989</v>
      </c>
      <c r="H18" s="117"/>
      <c r="I18" s="117"/>
      <c r="J18" s="117"/>
      <c r="K18" s="123"/>
      <c r="L18" s="117"/>
      <c r="M18" s="127"/>
      <c r="N18" s="130">
        <f>SUM(N10:N17)</f>
        <v>0.6</v>
      </c>
      <c r="O18" s="129"/>
      <c r="P18" s="124"/>
      <c r="Q18" s="117"/>
    </row>
    <row r="19" spans="2:19" ht="20.25" x14ac:dyDescent="0.2">
      <c r="D19" s="128"/>
      <c r="K19" s="115"/>
      <c r="M19" s="127"/>
      <c r="S19" s="125"/>
    </row>
    <row r="20" spans="2:19" x14ac:dyDescent="0.2">
      <c r="G20" s="116"/>
    </row>
    <row r="25" spans="2:19" x14ac:dyDescent="0.2">
      <c r="D25" s="96">
        <v>193000</v>
      </c>
      <c r="E25" s="145"/>
      <c r="F25" s="146"/>
    </row>
    <row r="26" spans="2:19" x14ac:dyDescent="0.2">
      <c r="D26" s="96">
        <f>D25*6</f>
        <v>1158000</v>
      </c>
    </row>
    <row r="27" spans="2:19" x14ac:dyDescent="0.2">
      <c r="D27" s="96">
        <v>122000</v>
      </c>
    </row>
    <row r="28" spans="2:19" x14ac:dyDescent="0.2">
      <c r="D28" s="96">
        <f>SUM(D26:D27)</f>
        <v>1280000</v>
      </c>
    </row>
  </sheetData>
  <autoFilter ref="A9:IC17"/>
  <mergeCells count="12">
    <mergeCell ref="B10:B15"/>
    <mergeCell ref="C10:C15"/>
    <mergeCell ref="E7:N7"/>
    <mergeCell ref="D2:D5"/>
    <mergeCell ref="E3:L3"/>
    <mergeCell ref="E4:L4"/>
    <mergeCell ref="E5:L5"/>
    <mergeCell ref="M2:N2"/>
    <mergeCell ref="M3:N3"/>
    <mergeCell ref="M4:N4"/>
    <mergeCell ref="M5:N5"/>
    <mergeCell ref="E2:L2"/>
  </mergeCells>
  <dataValidations count="1">
    <dataValidation type="whole" allowBlank="1" showInputMessage="1" showErrorMessage="1" sqref="H8:M8 M20:M65381 H18:L65381">
      <formula1>1</formula1>
      <formula2>5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5" scale="33" fitToHeight="0" orientation="landscape" r:id="rId1"/>
  <headerFooter>
    <oddHeader>Página &amp;P de &amp;F</oddHeader>
    <oddFooter>Preparado por N.Johanna Rodríguez A &amp;D&amp;RPágina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3"/>
  <sheetViews>
    <sheetView showGridLines="0" topLeftCell="A4" zoomScale="90" zoomScaleNormal="90" workbookViewId="0">
      <selection activeCell="B13" sqref="B13:E1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8.8554687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1.4257812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332"/>
      <c r="C2" s="333"/>
      <c r="D2" s="329" t="s">
        <v>114</v>
      </c>
      <c r="E2" s="301"/>
      <c r="F2" s="301"/>
      <c r="G2" s="301"/>
      <c r="H2" s="301"/>
      <c r="I2" s="301"/>
      <c r="J2" s="301"/>
      <c r="K2" s="75"/>
      <c r="L2" s="75"/>
      <c r="M2" s="338" t="str">
        <f>Proyecto!K2</f>
        <v>Código: GC-F-015</v>
      </c>
      <c r="N2" s="295"/>
      <c r="O2" s="295"/>
      <c r="P2" s="296"/>
      <c r="R2" s="11"/>
      <c r="S2" s="11"/>
      <c r="T2" s="11" t="s">
        <v>126</v>
      </c>
      <c r="U2" s="15"/>
      <c r="AE2" s="16"/>
    </row>
    <row r="3" spans="2:31" s="12" customFormat="1" ht="23.25" customHeight="1" x14ac:dyDescent="0.2">
      <c r="B3" s="334"/>
      <c r="C3" s="335"/>
      <c r="D3" s="330" t="s">
        <v>116</v>
      </c>
      <c r="E3" s="304"/>
      <c r="F3" s="304"/>
      <c r="G3" s="304"/>
      <c r="H3" s="304"/>
      <c r="I3" s="304"/>
      <c r="J3" s="304"/>
      <c r="K3" s="74"/>
      <c r="L3" s="74"/>
      <c r="M3" s="339" t="str">
        <f>Proyecto!K3</f>
        <v>Fecha: 17 de septiembre de 2014</v>
      </c>
      <c r="N3" s="223"/>
      <c r="O3" s="223"/>
      <c r="P3" s="297"/>
      <c r="R3" s="11"/>
      <c r="S3" s="11"/>
      <c r="T3" s="11" t="s">
        <v>127</v>
      </c>
      <c r="U3" s="15"/>
      <c r="AE3" s="16"/>
    </row>
    <row r="4" spans="2:31" s="12" customFormat="1" ht="24" customHeight="1" x14ac:dyDescent="0.2">
      <c r="B4" s="334"/>
      <c r="C4" s="335"/>
      <c r="D4" s="330" t="s">
        <v>117</v>
      </c>
      <c r="E4" s="304"/>
      <c r="F4" s="304"/>
      <c r="G4" s="304"/>
      <c r="H4" s="304"/>
      <c r="I4" s="304"/>
      <c r="J4" s="304"/>
      <c r="K4" s="74"/>
      <c r="L4" s="74"/>
      <c r="M4" s="339" t="str">
        <f>Proyecto!K4</f>
        <v>Versión 001</v>
      </c>
      <c r="N4" s="223"/>
      <c r="O4" s="223"/>
      <c r="P4" s="297"/>
      <c r="R4" s="11"/>
      <c r="T4" s="11" t="s">
        <v>128</v>
      </c>
      <c r="U4" s="15"/>
      <c r="AE4" s="16"/>
    </row>
    <row r="5" spans="2:31" s="12" customFormat="1" ht="22.5" customHeight="1" thickBot="1" x14ac:dyDescent="0.25">
      <c r="B5" s="336"/>
      <c r="C5" s="337"/>
      <c r="D5" s="331" t="s">
        <v>119</v>
      </c>
      <c r="E5" s="307"/>
      <c r="F5" s="307"/>
      <c r="G5" s="307"/>
      <c r="H5" s="307"/>
      <c r="I5" s="307"/>
      <c r="J5" s="307"/>
      <c r="K5" s="76"/>
      <c r="L5" s="76"/>
      <c r="M5" s="340" t="s">
        <v>156</v>
      </c>
      <c r="N5" s="298"/>
      <c r="O5" s="298"/>
      <c r="P5" s="299"/>
      <c r="R5" s="11"/>
      <c r="T5" s="11" t="s">
        <v>129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96" t="s">
        <v>0</v>
      </c>
      <c r="C7" s="196"/>
      <c r="D7" s="242" t="str">
        <f>Proyecto!$E$7</f>
        <v>Mejoramiento de los procesos archivísticos del Sistema de Gestión Documental de la Superintendencia de Sociedades a nivel nacional - Fase II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246" t="s">
        <v>22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</row>
    <row r="11" spans="2:31" ht="21.95" customHeight="1" x14ac:dyDescent="0.2">
      <c r="B11" s="243" t="s">
        <v>122</v>
      </c>
      <c r="C11" s="243"/>
      <c r="D11" s="243"/>
      <c r="E11" s="243"/>
      <c r="F11" s="81" t="s">
        <v>123</v>
      </c>
      <c r="G11" s="243" t="s">
        <v>124</v>
      </c>
      <c r="H11" s="243"/>
      <c r="I11" s="243"/>
      <c r="J11" s="243"/>
      <c r="K11" s="82"/>
      <c r="L11" s="82"/>
      <c r="M11" s="243" t="s">
        <v>125</v>
      </c>
      <c r="N11" s="243"/>
      <c r="O11" s="243"/>
      <c r="P11" s="243"/>
    </row>
    <row r="12" spans="2:31" ht="59.25" customHeight="1" x14ac:dyDescent="0.2">
      <c r="B12" s="239" t="s">
        <v>184</v>
      </c>
      <c r="C12" s="239"/>
      <c r="D12" s="239"/>
      <c r="E12" s="239"/>
      <c r="F12" s="112" t="s">
        <v>127</v>
      </c>
      <c r="G12" s="239" t="s">
        <v>185</v>
      </c>
      <c r="H12" s="239"/>
      <c r="I12" s="239"/>
      <c r="J12" s="239"/>
      <c r="K12" s="111"/>
      <c r="L12" s="111"/>
      <c r="M12" s="346" t="s">
        <v>134</v>
      </c>
      <c r="N12" s="346"/>
      <c r="O12" s="346"/>
      <c r="P12" s="346"/>
    </row>
    <row r="13" spans="2:31" ht="60" customHeight="1" x14ac:dyDescent="0.2">
      <c r="B13" s="239" t="s">
        <v>186</v>
      </c>
      <c r="C13" s="239"/>
      <c r="D13" s="239"/>
      <c r="E13" s="239"/>
      <c r="F13" s="112" t="s">
        <v>127</v>
      </c>
      <c r="G13" s="241" t="s">
        <v>187</v>
      </c>
      <c r="H13" s="341"/>
      <c r="I13" s="341"/>
      <c r="J13" s="342"/>
      <c r="K13" s="22"/>
      <c r="L13" s="22"/>
      <c r="M13" s="343" t="s">
        <v>134</v>
      </c>
      <c r="N13" s="344"/>
      <c r="O13" s="344"/>
      <c r="P13" s="345"/>
    </row>
  </sheetData>
  <mergeCells count="21">
    <mergeCell ref="B13:E13"/>
    <mergeCell ref="G13:J13"/>
    <mergeCell ref="M13:P13"/>
    <mergeCell ref="B11:E11"/>
    <mergeCell ref="G11:J11"/>
    <mergeCell ref="M11:P11"/>
    <mergeCell ref="B12:E12"/>
    <mergeCell ref="G12:J12"/>
    <mergeCell ref="M12:P12"/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</mergeCells>
  <conditionalFormatting sqref="F12:F13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9:P9 O14:P65501 G14:M65501 G9:M9 W9:AC65501 Q9:U65501">
      <formula1>1</formula1>
      <formula2>5</formula2>
    </dataValidation>
    <dataValidation type="list" allowBlank="1" showInputMessage="1" showErrorMessage="1" sqref="F12:F13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97</v>
      </c>
      <c r="C4" s="28" t="s">
        <v>55</v>
      </c>
      <c r="E4" s="28" t="s">
        <v>56</v>
      </c>
      <c r="G4" s="28" t="s">
        <v>57</v>
      </c>
      <c r="I4" s="28" t="s">
        <v>61</v>
      </c>
      <c r="K4" s="28" t="s">
        <v>62</v>
      </c>
      <c r="M4" s="28"/>
      <c r="O4" s="28" t="s">
        <v>90</v>
      </c>
      <c r="Q4" s="28" t="s">
        <v>100</v>
      </c>
    </row>
    <row r="5" spans="1:17" x14ac:dyDescent="0.2">
      <c r="A5" t="s">
        <v>98</v>
      </c>
      <c r="C5" s="27" t="s">
        <v>50</v>
      </c>
      <c r="E5" s="27" t="s">
        <v>51</v>
      </c>
      <c r="G5" s="27" t="s">
        <v>58</v>
      </c>
      <c r="I5" s="27" t="s">
        <v>87</v>
      </c>
      <c r="K5" s="27" t="s">
        <v>63</v>
      </c>
      <c r="M5" t="s">
        <v>79</v>
      </c>
      <c r="O5" s="27" t="s">
        <v>91</v>
      </c>
      <c r="Q5" t="s">
        <v>103</v>
      </c>
    </row>
    <row r="6" spans="1:17" x14ac:dyDescent="0.2">
      <c r="A6" t="s">
        <v>99</v>
      </c>
      <c r="C6" s="27" t="s">
        <v>53</v>
      </c>
      <c r="E6" s="27" t="s">
        <v>54</v>
      </c>
      <c r="G6" s="27" t="s">
        <v>59</v>
      </c>
      <c r="I6" s="27" t="s">
        <v>88</v>
      </c>
      <c r="K6" s="27" t="s">
        <v>64</v>
      </c>
      <c r="M6" t="s">
        <v>86</v>
      </c>
      <c r="O6" s="27" t="s">
        <v>92</v>
      </c>
      <c r="Q6" t="s">
        <v>104</v>
      </c>
    </row>
    <row r="7" spans="1:17" x14ac:dyDescent="0.2">
      <c r="C7" s="27" t="s">
        <v>52</v>
      </c>
      <c r="G7" s="27" t="s">
        <v>60</v>
      </c>
      <c r="K7" s="30" t="s">
        <v>65</v>
      </c>
      <c r="O7" s="30" t="s">
        <v>93</v>
      </c>
      <c r="Q7" t="s">
        <v>105</v>
      </c>
    </row>
    <row r="8" spans="1:17" x14ac:dyDescent="0.2">
      <c r="O8" s="30" t="s">
        <v>94</v>
      </c>
      <c r="Q8" t="s">
        <v>106</v>
      </c>
    </row>
    <row r="9" spans="1:17" x14ac:dyDescent="0.2">
      <c r="O9" s="30" t="s">
        <v>95</v>
      </c>
      <c r="Q9" t="s">
        <v>107</v>
      </c>
    </row>
    <row r="10" spans="1:17" x14ac:dyDescent="0.2">
      <c r="O10" s="30" t="s">
        <v>96</v>
      </c>
      <c r="Q10" t="s">
        <v>108</v>
      </c>
    </row>
    <row r="11" spans="1:17" x14ac:dyDescent="0.2">
      <c r="O11" s="30" t="s">
        <v>73</v>
      </c>
      <c r="Q11" t="s">
        <v>109</v>
      </c>
    </row>
    <row r="12" spans="1:17" x14ac:dyDescent="0.2">
      <c r="Q12" t="s">
        <v>110</v>
      </c>
    </row>
    <row r="14" spans="1:17" x14ac:dyDescent="0.2">
      <c r="Q14" s="28" t="s">
        <v>111</v>
      </c>
    </row>
    <row r="15" spans="1:17" x14ac:dyDescent="0.2">
      <c r="Q15" t="s">
        <v>103</v>
      </c>
    </row>
    <row r="16" spans="1:17" x14ac:dyDescent="0.2">
      <c r="Q16" t="s">
        <v>104</v>
      </c>
    </row>
    <row r="17" spans="17:17" x14ac:dyDescent="0.2">
      <c r="Q17" t="s">
        <v>105</v>
      </c>
    </row>
    <row r="18" spans="17:17" x14ac:dyDescent="0.2">
      <c r="Q18" t="s">
        <v>106</v>
      </c>
    </row>
    <row r="19" spans="17:17" x14ac:dyDescent="0.2">
      <c r="Q19" t="s">
        <v>107</v>
      </c>
    </row>
    <row r="20" spans="17:17" x14ac:dyDescent="0.2">
      <c r="Q20" t="s">
        <v>108</v>
      </c>
    </row>
    <row r="21" spans="17:17" x14ac:dyDescent="0.2">
      <c r="Q21" t="s">
        <v>109</v>
      </c>
    </row>
    <row r="22" spans="17:17" x14ac:dyDescent="0.2">
      <c r="Q22" t="s">
        <v>110</v>
      </c>
    </row>
    <row r="23" spans="17:17" x14ac:dyDescent="0.2">
      <c r="Q23" s="27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topLeftCell="C8" zoomScale="115" zoomScaleNormal="115" workbookViewId="0">
      <selection activeCell="E16" sqref="E16:P1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2.42578125" style="1" customWidth="1"/>
    <col min="11" max="11" width="5.7109375" style="1" hidden="1" customWidth="1"/>
    <col min="12" max="12" width="2.2851562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09"/>
      <c r="C2" s="210"/>
      <c r="D2" s="211" t="s">
        <v>114</v>
      </c>
      <c r="E2" s="212"/>
      <c r="F2" s="212"/>
      <c r="G2" s="212"/>
      <c r="H2" s="212"/>
      <c r="I2" s="212"/>
      <c r="J2" s="213"/>
      <c r="K2" s="199" t="s">
        <v>115</v>
      </c>
      <c r="L2" s="240"/>
      <c r="M2" s="199" t="str">
        <f>Proyecto!K2</f>
        <v>Código: GC-F-015</v>
      </c>
      <c r="N2" s="235"/>
      <c r="O2" s="235"/>
      <c r="P2" s="200"/>
      <c r="R2" s="11"/>
      <c r="S2" s="11"/>
      <c r="T2" s="11"/>
      <c r="U2" s="15"/>
      <c r="AE2" s="16"/>
    </row>
    <row r="3" spans="2:31" s="12" customFormat="1" ht="23.25" customHeight="1" x14ac:dyDescent="0.2">
      <c r="B3" s="205"/>
      <c r="C3" s="206"/>
      <c r="D3" s="214" t="s">
        <v>116</v>
      </c>
      <c r="E3" s="215"/>
      <c r="F3" s="215"/>
      <c r="G3" s="215"/>
      <c r="H3" s="215"/>
      <c r="I3" s="215"/>
      <c r="J3" s="216"/>
      <c r="K3" s="201" t="s">
        <v>121</v>
      </c>
      <c r="L3" s="241"/>
      <c r="M3" s="236" t="str">
        <f>Proyecto!K3</f>
        <v>Fecha: 17 de septiembre de 2014</v>
      </c>
      <c r="N3" s="237"/>
      <c r="O3" s="237"/>
      <c r="P3" s="238"/>
      <c r="R3" s="11"/>
      <c r="S3" s="11"/>
      <c r="T3" s="11"/>
      <c r="U3" s="15"/>
      <c r="AE3" s="16"/>
    </row>
    <row r="4" spans="2:31" s="12" customFormat="1" ht="24" customHeight="1" x14ac:dyDescent="0.2">
      <c r="B4" s="205"/>
      <c r="C4" s="206"/>
      <c r="D4" s="214" t="s">
        <v>117</v>
      </c>
      <c r="E4" s="215"/>
      <c r="F4" s="215"/>
      <c r="G4" s="215"/>
      <c r="H4" s="215"/>
      <c r="I4" s="215"/>
      <c r="J4" s="216"/>
      <c r="K4" s="201" t="s">
        <v>118</v>
      </c>
      <c r="L4" s="241"/>
      <c r="M4" s="201" t="str">
        <f>Proyecto!K4</f>
        <v>Versión 001</v>
      </c>
      <c r="N4" s="239"/>
      <c r="O4" s="239"/>
      <c r="P4" s="202"/>
      <c r="R4" s="11"/>
      <c r="U4" s="15"/>
      <c r="AE4" s="16"/>
    </row>
    <row r="5" spans="2:31" s="12" customFormat="1" ht="22.5" customHeight="1" thickBot="1" x14ac:dyDescent="0.25">
      <c r="B5" s="207"/>
      <c r="C5" s="208"/>
      <c r="D5" s="217" t="s">
        <v>119</v>
      </c>
      <c r="E5" s="218"/>
      <c r="F5" s="218"/>
      <c r="G5" s="218"/>
      <c r="H5" s="218"/>
      <c r="I5" s="218"/>
      <c r="J5" s="219"/>
      <c r="K5" s="203" t="s">
        <v>120</v>
      </c>
      <c r="L5" s="234"/>
      <c r="M5" s="224" t="s">
        <v>146</v>
      </c>
      <c r="N5" s="225"/>
      <c r="O5" s="225"/>
      <c r="P5" s="226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196" t="s">
        <v>0</v>
      </c>
      <c r="C7" s="196"/>
      <c r="D7" s="227" t="str">
        <f>Proyecto!$E$7</f>
        <v>Mejoramiento de los procesos archivísticos del Sistema de Gestión Documental de la Superintendencia de Sociedades a nivel nacional - Fase II</v>
      </c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AE7" s="1"/>
    </row>
    <row r="8" spans="2:31" ht="6.75" customHeight="1" x14ac:dyDescent="0.2">
      <c r="B8" s="8"/>
      <c r="C8" s="8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AE8" s="1"/>
    </row>
    <row r="9" spans="2:31" ht="27.75" customHeight="1" x14ac:dyDescent="0.2">
      <c r="B9" s="232" t="s">
        <v>23</v>
      </c>
      <c r="C9" s="233"/>
      <c r="D9" s="229" t="s">
        <v>167</v>
      </c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1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54" customHeight="1" x14ac:dyDescent="0.2">
      <c r="B11" s="232" t="s">
        <v>24</v>
      </c>
      <c r="C11" s="233"/>
      <c r="D11" s="228" t="s">
        <v>168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34.5" customHeight="1" x14ac:dyDescent="0.2">
      <c r="B13" s="220" t="s">
        <v>132</v>
      </c>
      <c r="C13" s="220"/>
      <c r="D13" s="41" t="s">
        <v>1</v>
      </c>
      <c r="E13" s="222" t="s">
        <v>189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AE13" s="1"/>
    </row>
    <row r="14" spans="2:31" s="43" customFormat="1" ht="64.5" customHeight="1" x14ac:dyDescent="0.2">
      <c r="B14" s="221"/>
      <c r="C14" s="221"/>
      <c r="D14" s="42" t="s">
        <v>98</v>
      </c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R14" s="11"/>
      <c r="U14" s="11"/>
    </row>
    <row r="16" spans="2:31" ht="22.5" customHeight="1" x14ac:dyDescent="0.2">
      <c r="B16" s="220" t="s">
        <v>132</v>
      </c>
      <c r="C16" s="220"/>
      <c r="D16" s="106" t="s">
        <v>1</v>
      </c>
      <c r="E16" s="222" t="s">
        <v>166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AE16" s="1"/>
    </row>
    <row r="17" spans="2:21" s="104" customFormat="1" ht="92.25" customHeight="1" x14ac:dyDescent="0.2">
      <c r="B17" s="221"/>
      <c r="C17" s="221"/>
      <c r="D17" s="107" t="s">
        <v>99</v>
      </c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R17" s="11"/>
      <c r="U17" s="11"/>
    </row>
  </sheetData>
  <mergeCells count="26"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</mergeCells>
  <dataValidations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4" zoomScale="90" zoomScaleNormal="90" workbookViewId="0">
      <selection activeCell="H23" sqref="H2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209"/>
      <c r="C2" s="210"/>
      <c r="D2" s="247" t="s">
        <v>114</v>
      </c>
      <c r="E2" s="248"/>
      <c r="F2" s="248"/>
      <c r="G2" s="248"/>
      <c r="H2" s="249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205"/>
      <c r="C3" s="206"/>
      <c r="D3" s="247" t="s">
        <v>116</v>
      </c>
      <c r="E3" s="248"/>
      <c r="F3" s="248"/>
      <c r="G3" s="248"/>
      <c r="H3" s="249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205"/>
      <c r="C4" s="206"/>
      <c r="D4" s="247" t="s">
        <v>117</v>
      </c>
      <c r="E4" s="248"/>
      <c r="F4" s="248"/>
      <c r="G4" s="248"/>
      <c r="H4" s="249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207"/>
      <c r="C5" s="208"/>
      <c r="D5" s="250" t="s">
        <v>119</v>
      </c>
      <c r="E5" s="251"/>
      <c r="F5" s="251"/>
      <c r="G5" s="251"/>
      <c r="H5" s="252"/>
      <c r="I5" s="58" t="s">
        <v>147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25.5" customHeight="1" x14ac:dyDescent="0.2">
      <c r="B7" s="196" t="s">
        <v>0</v>
      </c>
      <c r="C7" s="196"/>
      <c r="D7" s="242" t="str">
        <f>Proyecto!$E$7</f>
        <v>Mejoramiento de los procesos archivísticos del Sistema de Gestión Documental de la Superintendencia de Sociedades a nivel nacional - Fase II</v>
      </c>
      <c r="E7" s="242"/>
      <c r="F7" s="242"/>
      <c r="G7" s="242"/>
      <c r="H7" s="242"/>
      <c r="I7" s="242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246" t="s">
        <v>102</v>
      </c>
      <c r="C9" s="246"/>
      <c r="D9" s="246"/>
      <c r="E9" s="246"/>
      <c r="F9" s="246"/>
      <c r="G9" s="246"/>
      <c r="H9" s="246"/>
      <c r="I9" s="246"/>
      <c r="X9" s="1"/>
    </row>
    <row r="10" spans="2:24" ht="40.5" customHeight="1" x14ac:dyDescent="0.2">
      <c r="B10" s="243" t="s">
        <v>25</v>
      </c>
      <c r="C10" s="243"/>
      <c r="D10" s="223" t="s">
        <v>164</v>
      </c>
      <c r="E10" s="223"/>
      <c r="F10" s="223"/>
      <c r="G10" s="223"/>
      <c r="H10" s="223"/>
      <c r="I10" s="223"/>
      <c r="X10" s="1"/>
    </row>
    <row r="11" spans="2:24" ht="22.5" customHeight="1" x14ac:dyDescent="0.2">
      <c r="B11" s="243" t="s">
        <v>1</v>
      </c>
      <c r="C11" s="243"/>
      <c r="D11" s="243" t="s">
        <v>2</v>
      </c>
      <c r="E11" s="243"/>
      <c r="F11" s="31" t="s">
        <v>3</v>
      </c>
      <c r="G11" s="41" t="s">
        <v>100</v>
      </c>
      <c r="H11" s="41" t="s">
        <v>4</v>
      </c>
      <c r="I11" s="41" t="s">
        <v>101</v>
      </c>
      <c r="X11" s="1"/>
    </row>
    <row r="12" spans="2:24" ht="91.5" customHeight="1" x14ac:dyDescent="0.2">
      <c r="B12" s="245" t="s">
        <v>50</v>
      </c>
      <c r="C12" s="245"/>
      <c r="D12" s="245" t="s">
        <v>133</v>
      </c>
      <c r="E12" s="245"/>
      <c r="F12" s="113">
        <v>1</v>
      </c>
      <c r="G12" s="88" t="s">
        <v>106</v>
      </c>
      <c r="H12" s="88" t="s">
        <v>51</v>
      </c>
      <c r="I12" s="88" t="s">
        <v>163</v>
      </c>
      <c r="X12" s="1"/>
    </row>
    <row r="13" spans="2:24" ht="22.5" customHeight="1" x14ac:dyDescent="0.2">
      <c r="B13" s="243" t="s">
        <v>5</v>
      </c>
      <c r="C13" s="243"/>
      <c r="D13" s="244" t="s">
        <v>134</v>
      </c>
      <c r="E13" s="244"/>
      <c r="F13" s="244"/>
      <c r="G13" s="244"/>
      <c r="H13" s="244"/>
      <c r="I13" s="244"/>
      <c r="X13" s="1"/>
    </row>
  </sheetData>
  <mergeCells count="19">
    <mergeCell ref="D2:H2"/>
    <mergeCell ref="D3:H3"/>
    <mergeCell ref="D4:H4"/>
    <mergeCell ref="D5:H5"/>
    <mergeCell ref="B2:C2"/>
    <mergeCell ref="B4:C4"/>
    <mergeCell ref="B5:C5"/>
    <mergeCell ref="B3:C3"/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4"/>
  <sheetViews>
    <sheetView showGridLines="0" topLeftCell="B5" zoomScale="130" zoomScaleNormal="130" workbookViewId="0">
      <selection activeCell="C12" sqref="C12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24" style="1" customWidth="1"/>
    <col min="4" max="4" width="99.28515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250" t="s">
        <v>114</v>
      </c>
      <c r="D2" s="251"/>
      <c r="E2" s="251"/>
      <c r="F2" s="252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250" t="s">
        <v>116</v>
      </c>
      <c r="D3" s="251"/>
      <c r="E3" s="251"/>
      <c r="F3" s="252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250" t="s">
        <v>117</v>
      </c>
      <c r="D4" s="251"/>
      <c r="E4" s="251"/>
      <c r="F4" s="252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250" t="s">
        <v>119</v>
      </c>
      <c r="D5" s="251"/>
      <c r="E5" s="251"/>
      <c r="F5" s="252"/>
      <c r="G5" s="58" t="s">
        <v>148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198" t="str">
        <f>Proyecto!$E$7</f>
        <v>Mejoramiento de los procesos archivísticos del Sistema de Gestión Documental de la Superintendencia de Sociedades a nivel nacional - Fase II</v>
      </c>
      <c r="D7" s="198"/>
      <c r="E7" s="198"/>
      <c r="F7" s="198"/>
      <c r="G7" s="198"/>
      <c r="V7" s="1"/>
    </row>
    <row r="9" spans="2:22" ht="18" customHeight="1" x14ac:dyDescent="0.2">
      <c r="B9" s="246" t="s">
        <v>41</v>
      </c>
      <c r="C9" s="246"/>
      <c r="D9" s="246"/>
      <c r="E9" s="246"/>
      <c r="F9" s="246"/>
      <c r="G9" s="246"/>
    </row>
    <row r="10" spans="2:22" customFormat="1" ht="15" customHeight="1" x14ac:dyDescent="0.2"/>
    <row r="11" spans="2:22" ht="27.75" customHeight="1" x14ac:dyDescent="0.2">
      <c r="B11" s="31" t="s">
        <v>70</v>
      </c>
      <c r="C11" s="31" t="s">
        <v>6</v>
      </c>
      <c r="D11" s="31" t="s">
        <v>14</v>
      </c>
      <c r="E11" s="31" t="s">
        <v>40</v>
      </c>
      <c r="F11" s="246" t="s">
        <v>15</v>
      </c>
      <c r="G11" s="246"/>
    </row>
    <row r="12" spans="2:22" ht="99.75" customHeight="1" x14ac:dyDescent="0.2">
      <c r="B12" s="114" t="s">
        <v>58</v>
      </c>
      <c r="C12" s="114" t="s">
        <v>190</v>
      </c>
      <c r="D12" s="109" t="s">
        <v>135</v>
      </c>
      <c r="E12" s="114" t="s">
        <v>87</v>
      </c>
      <c r="F12" s="253"/>
      <c r="G12" s="253"/>
    </row>
    <row r="13" spans="2:22" ht="189.75" customHeight="1" x14ac:dyDescent="0.2">
      <c r="B13" s="114" t="s">
        <v>59</v>
      </c>
      <c r="C13" s="114" t="s">
        <v>169</v>
      </c>
      <c r="D13" s="109" t="s">
        <v>136</v>
      </c>
      <c r="E13" s="114" t="s">
        <v>87</v>
      </c>
      <c r="F13" s="253"/>
      <c r="G13" s="253"/>
    </row>
    <row r="14" spans="2:22" ht="181.5" customHeight="1" x14ac:dyDescent="0.2">
      <c r="B14" s="114" t="s">
        <v>60</v>
      </c>
      <c r="C14" s="114" t="s">
        <v>170</v>
      </c>
      <c r="D14" s="109" t="s">
        <v>137</v>
      </c>
      <c r="E14" s="114" t="s">
        <v>87</v>
      </c>
      <c r="F14" s="253"/>
      <c r="G14" s="253"/>
    </row>
  </sheetData>
  <mergeCells count="10"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5:L65484 H8:L14 N8:T65484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6"/>
  <sheetViews>
    <sheetView topLeftCell="A4" zoomScale="97" zoomScaleNormal="97" workbookViewId="0">
      <selection activeCell="B14" sqref="B14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65" t="s">
        <v>114</v>
      </c>
      <c r="D2" s="266"/>
      <c r="E2" s="266"/>
      <c r="F2" s="266"/>
      <c r="G2" s="259" t="str">
        <f>Proyecto!K2</f>
        <v>Código: GC-F-015</v>
      </c>
      <c r="H2" s="260"/>
    </row>
    <row r="3" spans="2:8" ht="19.5" customHeight="1" thickBot="1" x14ac:dyDescent="0.25">
      <c r="B3" s="67"/>
      <c r="C3" s="265" t="s">
        <v>116</v>
      </c>
      <c r="D3" s="266"/>
      <c r="E3" s="266"/>
      <c r="F3" s="266"/>
      <c r="G3" s="261" t="str">
        <f>Proyecto!K3</f>
        <v>Fecha: 17 de septiembre de 2014</v>
      </c>
      <c r="H3" s="262"/>
    </row>
    <row r="4" spans="2:8" ht="19.5" customHeight="1" thickBot="1" x14ac:dyDescent="0.25">
      <c r="B4" s="67"/>
      <c r="C4" s="265" t="s">
        <v>117</v>
      </c>
      <c r="D4" s="266"/>
      <c r="E4" s="266"/>
      <c r="F4" s="266"/>
      <c r="G4" s="263" t="str">
        <f>Proyecto!K4</f>
        <v>Versión 001</v>
      </c>
      <c r="H4" s="264"/>
    </row>
    <row r="5" spans="2:8" ht="21.75" customHeight="1" thickBot="1" x14ac:dyDescent="0.25">
      <c r="B5" s="69"/>
      <c r="C5" s="265" t="s">
        <v>119</v>
      </c>
      <c r="D5" s="266"/>
      <c r="E5" s="266"/>
      <c r="F5" s="266"/>
      <c r="G5" s="261" t="s">
        <v>149</v>
      </c>
      <c r="H5" s="262"/>
    </row>
    <row r="6" spans="2:8" ht="21" customHeight="1" x14ac:dyDescent="0.2"/>
    <row r="7" spans="2:8" ht="22.5" customHeight="1" x14ac:dyDescent="0.2">
      <c r="B7" s="254" t="s">
        <v>72</v>
      </c>
      <c r="C7" s="255"/>
      <c r="D7" s="255"/>
      <c r="E7" s="255"/>
      <c r="F7" s="255"/>
      <c r="G7" s="255"/>
      <c r="H7" s="255"/>
    </row>
    <row r="8" spans="2:8" ht="84" customHeight="1" x14ac:dyDescent="0.2">
      <c r="B8" s="223" t="s">
        <v>130</v>
      </c>
      <c r="C8" s="256"/>
      <c r="D8" s="256"/>
      <c r="E8" s="256"/>
      <c r="F8" s="256"/>
      <c r="G8" s="256"/>
      <c r="H8" s="256"/>
    </row>
    <row r="9" spans="2:8" x14ac:dyDescent="0.2">
      <c r="B9" s="63"/>
    </row>
    <row r="11" spans="2:8" ht="22.5" customHeight="1" x14ac:dyDescent="0.2">
      <c r="B11" s="257" t="s">
        <v>69</v>
      </c>
      <c r="C11" s="258"/>
      <c r="E11" s="254" t="s">
        <v>71</v>
      </c>
      <c r="F11" s="255"/>
      <c r="G11" s="255"/>
      <c r="H11" s="255"/>
    </row>
    <row r="13" spans="2:8" ht="20.25" customHeight="1" x14ac:dyDescent="0.2">
      <c r="B13" s="36" t="s">
        <v>6</v>
      </c>
      <c r="C13" s="36" t="s">
        <v>70</v>
      </c>
      <c r="D13" s="64"/>
      <c r="E13" s="36" t="s">
        <v>6</v>
      </c>
      <c r="F13" s="36" t="s">
        <v>70</v>
      </c>
      <c r="G13" s="36" t="s">
        <v>68</v>
      </c>
      <c r="H13" s="36" t="s">
        <v>83</v>
      </c>
    </row>
    <row r="14" spans="2:8" s="86" customFormat="1" ht="34.5" customHeight="1" x14ac:dyDescent="0.2">
      <c r="B14" s="108" t="s">
        <v>190</v>
      </c>
      <c r="C14" s="103" t="s">
        <v>58</v>
      </c>
      <c r="E14" s="87" t="s">
        <v>171</v>
      </c>
      <c r="F14" s="88"/>
      <c r="G14" s="89"/>
      <c r="H14" s="90"/>
    </row>
    <row r="15" spans="2:8" s="86" customFormat="1" ht="41.25" customHeight="1" x14ac:dyDescent="0.2">
      <c r="B15" s="85" t="s">
        <v>169</v>
      </c>
      <c r="C15" s="103" t="s">
        <v>59</v>
      </c>
      <c r="E15" s="91"/>
      <c r="F15" s="92"/>
      <c r="G15" s="92"/>
      <c r="H15" s="92"/>
    </row>
    <row r="16" spans="2:8" s="86" customFormat="1" ht="33.75" customHeight="1" x14ac:dyDescent="0.2">
      <c r="B16" s="85" t="s">
        <v>170</v>
      </c>
      <c r="C16" s="85" t="s">
        <v>60</v>
      </c>
      <c r="E16" s="93"/>
      <c r="F16" s="94"/>
      <c r="G16" s="94"/>
      <c r="H16" s="94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C17" sqref="C17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63.42578125" style="1" customWidth="1"/>
    <col min="4" max="4" width="8.85546875" style="1" customWidth="1"/>
    <col min="5" max="5" width="5.7109375" style="1" customWidth="1"/>
    <col min="6" max="6" width="44.570312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65" t="s">
        <v>114</v>
      </c>
      <c r="D2" s="266"/>
      <c r="E2" s="266"/>
      <c r="F2" s="266"/>
      <c r="G2" s="259" t="str">
        <f>Proyecto!K2</f>
        <v>Código: GC-F-015</v>
      </c>
      <c r="H2" s="267"/>
      <c r="I2" s="267"/>
      <c r="J2" s="267"/>
      <c r="K2" s="267"/>
      <c r="L2" s="260"/>
      <c r="U2" s="16"/>
    </row>
    <row r="3" spans="1:21" s="18" customFormat="1" ht="23.25" customHeight="1" thickBot="1" x14ac:dyDescent="0.25">
      <c r="B3" s="67"/>
      <c r="C3" s="265" t="s">
        <v>116</v>
      </c>
      <c r="D3" s="266"/>
      <c r="E3" s="266"/>
      <c r="F3" s="266"/>
      <c r="G3" s="261" t="str">
        <f>Proyecto!K3</f>
        <v>Fecha: 17 de septiembre de 2014</v>
      </c>
      <c r="H3" s="268"/>
      <c r="I3" s="268"/>
      <c r="J3" s="268"/>
      <c r="K3" s="268"/>
      <c r="L3" s="262"/>
      <c r="U3" s="16"/>
    </row>
    <row r="4" spans="1:21" s="18" customFormat="1" ht="24" customHeight="1" thickBot="1" x14ac:dyDescent="0.25">
      <c r="B4" s="67"/>
      <c r="C4" s="265" t="s">
        <v>117</v>
      </c>
      <c r="D4" s="266"/>
      <c r="E4" s="266"/>
      <c r="F4" s="266"/>
      <c r="G4" s="263" t="str">
        <f>Proyecto!K4</f>
        <v>Versión 001</v>
      </c>
      <c r="H4" s="269"/>
      <c r="I4" s="269"/>
      <c r="J4" s="269"/>
      <c r="K4" s="269"/>
      <c r="L4" s="264"/>
      <c r="U4" s="16"/>
    </row>
    <row r="5" spans="1:21" s="18" customFormat="1" ht="22.5" customHeight="1" thickBot="1" x14ac:dyDescent="0.25">
      <c r="B5" s="69"/>
      <c r="C5" s="265" t="s">
        <v>119</v>
      </c>
      <c r="D5" s="266"/>
      <c r="E5" s="266"/>
      <c r="F5" s="266"/>
      <c r="G5" s="261" t="s">
        <v>150</v>
      </c>
      <c r="H5" s="268"/>
      <c r="I5" s="268"/>
      <c r="J5" s="268"/>
      <c r="K5" s="268"/>
      <c r="L5" s="262"/>
      <c r="U5" s="16"/>
    </row>
    <row r="6" spans="1:21" ht="5.25" customHeight="1" x14ac:dyDescent="0.2">
      <c r="A6" s="7" t="str">
        <f>Proyecto!$E$7</f>
        <v>Mejoramiento de los procesos archivísticos del Sistema de Gestión Documental de la Superintendencia de Sociedades a nivel nacional - Fase II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242" t="str">
        <f>Proyecto!$E$7</f>
        <v>Mejoramiento de los procesos archivísticos del Sistema de Gestión Documental de la Superintendencia de Sociedades a nivel nacional - Fase II</v>
      </c>
      <c r="D7" s="242"/>
      <c r="E7" s="242"/>
      <c r="F7" s="242"/>
      <c r="U7" s="1"/>
    </row>
    <row r="8" spans="1:21" x14ac:dyDescent="0.2">
      <c r="B8" s="18"/>
    </row>
    <row r="10" spans="1:21" ht="18" customHeight="1" x14ac:dyDescent="0.2">
      <c r="B10" s="35" t="s">
        <v>80</v>
      </c>
      <c r="C10" s="24" t="s">
        <v>86</v>
      </c>
    </row>
    <row r="11" spans="1:21" ht="6" customHeight="1" x14ac:dyDescent="0.2"/>
    <row r="12" spans="1:21" ht="15.75" customHeight="1" x14ac:dyDescent="0.2">
      <c r="B12" s="35" t="s">
        <v>45</v>
      </c>
      <c r="C12" s="95"/>
    </row>
    <row r="13" spans="1:21" ht="6" customHeight="1" x14ac:dyDescent="0.2"/>
    <row r="14" spans="1:21" ht="18" customHeight="1" x14ac:dyDescent="0.2">
      <c r="B14" s="35" t="s">
        <v>46</v>
      </c>
      <c r="C14" s="83"/>
    </row>
    <row r="15" spans="1:21" ht="6" customHeight="1" x14ac:dyDescent="0.2"/>
    <row r="16" spans="1:21" ht="30" customHeight="1" x14ac:dyDescent="0.2">
      <c r="B16" s="35" t="s">
        <v>42</v>
      </c>
      <c r="C16" s="23">
        <v>126003443</v>
      </c>
    </row>
    <row r="17" spans="2:3" ht="6" customHeight="1" x14ac:dyDescent="0.2"/>
    <row r="18" spans="2:3" ht="18" customHeight="1" x14ac:dyDescent="0.2">
      <c r="B18" s="35" t="s">
        <v>43</v>
      </c>
      <c r="C18" s="23"/>
    </row>
    <row r="19" spans="2:3" ht="6" customHeight="1" x14ac:dyDescent="0.2"/>
    <row r="20" spans="2:3" ht="18" customHeight="1" x14ac:dyDescent="0.2">
      <c r="B20" s="35" t="s">
        <v>44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8"/>
  <sheetViews>
    <sheetView showGridLines="0" topLeftCell="B10" zoomScaleNormal="100" workbookViewId="0">
      <selection activeCell="D20" sqref="D20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280"/>
      <c r="C2" s="281"/>
      <c r="D2" s="271" t="s">
        <v>114</v>
      </c>
      <c r="E2" s="272"/>
      <c r="F2" s="272"/>
      <c r="G2" s="273"/>
      <c r="H2" s="66" t="str">
        <f>Proyecto!K2</f>
        <v>Código: GC-F-015</v>
      </c>
      <c r="P2" s="16"/>
    </row>
    <row r="3" spans="2:16" s="12" customFormat="1" ht="23.25" customHeight="1" thickBot="1" x14ac:dyDescent="0.25">
      <c r="B3" s="282"/>
      <c r="C3" s="283"/>
      <c r="D3" s="274" t="s">
        <v>116</v>
      </c>
      <c r="E3" s="275"/>
      <c r="F3" s="275"/>
      <c r="G3" s="276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282"/>
      <c r="C4" s="283"/>
      <c r="D4" s="277" t="s">
        <v>117</v>
      </c>
      <c r="E4" s="278"/>
      <c r="F4" s="278"/>
      <c r="G4" s="279"/>
      <c r="H4" s="68" t="str">
        <f>Proyecto!K4</f>
        <v>Versión 001</v>
      </c>
      <c r="P4" s="16"/>
    </row>
    <row r="5" spans="2:16" s="12" customFormat="1" ht="22.5" customHeight="1" thickBot="1" x14ac:dyDescent="0.25">
      <c r="B5" s="284"/>
      <c r="C5" s="285"/>
      <c r="D5" s="274" t="s">
        <v>119</v>
      </c>
      <c r="E5" s="275"/>
      <c r="F5" s="275"/>
      <c r="G5" s="276"/>
      <c r="H5" s="70" t="s">
        <v>151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196" t="s">
        <v>0</v>
      </c>
      <c r="C7" s="196"/>
      <c r="D7" s="242" t="str">
        <f>Proyecto!$E$7</f>
        <v>Mejoramiento de los procesos archivísticos del Sistema de Gestión Documental de la Superintendencia de Sociedades a nivel nacional - Fase II</v>
      </c>
      <c r="E7" s="242"/>
      <c r="F7" s="242"/>
      <c r="G7" s="242"/>
      <c r="H7" s="242"/>
      <c r="P7" s="1"/>
    </row>
    <row r="8" spans="2:16" customFormat="1" ht="19.5" customHeight="1" x14ac:dyDescent="0.2"/>
    <row r="9" spans="2:16" ht="30" customHeight="1" x14ac:dyDescent="0.2">
      <c r="B9" s="286" t="s">
        <v>35</v>
      </c>
      <c r="C9" s="287"/>
      <c r="D9" s="287"/>
      <c r="E9" s="287"/>
      <c r="F9" s="287"/>
      <c r="G9" s="287"/>
      <c r="H9" s="287"/>
    </row>
    <row r="10" spans="2:16" ht="9.75" customHeight="1" x14ac:dyDescent="0.2">
      <c r="B10" s="283"/>
      <c r="C10" s="283"/>
      <c r="D10" s="283"/>
      <c r="E10" s="283"/>
      <c r="F10" s="283"/>
      <c r="G10" s="283"/>
      <c r="H10" s="283"/>
      <c r="P10" s="1"/>
    </row>
    <row r="11" spans="2:16" ht="25.5" customHeight="1" x14ac:dyDescent="0.2">
      <c r="B11" s="243" t="s">
        <v>6</v>
      </c>
      <c r="C11" s="243"/>
      <c r="D11" s="31" t="s">
        <v>7</v>
      </c>
      <c r="E11" s="33" t="s">
        <v>66</v>
      </c>
      <c r="F11" s="31" t="s">
        <v>11</v>
      </c>
      <c r="G11" s="31" t="s">
        <v>89</v>
      </c>
      <c r="H11" s="31" t="s">
        <v>8</v>
      </c>
      <c r="P11" s="1"/>
    </row>
    <row r="12" spans="2:16" ht="45.75" customHeight="1" x14ac:dyDescent="0.2">
      <c r="B12" s="229" t="s">
        <v>191</v>
      </c>
      <c r="C12" s="270"/>
      <c r="D12" s="85" t="s">
        <v>180</v>
      </c>
      <c r="E12" s="88"/>
      <c r="F12" s="89"/>
      <c r="G12" s="88" t="s">
        <v>87</v>
      </c>
      <c r="H12" s="88" t="s">
        <v>63</v>
      </c>
      <c r="O12" s="2"/>
      <c r="P12" s="1"/>
    </row>
    <row r="13" spans="2:16" ht="46.5" customHeight="1" x14ac:dyDescent="0.2">
      <c r="B13" s="229" t="s">
        <v>192</v>
      </c>
      <c r="C13" s="270"/>
      <c r="D13" s="109" t="s">
        <v>179</v>
      </c>
      <c r="E13" s="121"/>
      <c r="F13" s="122"/>
      <c r="G13" s="88" t="s">
        <v>87</v>
      </c>
      <c r="H13" s="88" t="s">
        <v>63</v>
      </c>
      <c r="O13" s="2"/>
      <c r="P13" s="1"/>
    </row>
    <row r="14" spans="2:16" ht="46.5" customHeight="1" x14ac:dyDescent="0.2">
      <c r="B14" s="229" t="s">
        <v>193</v>
      </c>
      <c r="C14" s="270"/>
      <c r="D14" s="132" t="s">
        <v>178</v>
      </c>
      <c r="E14" s="131"/>
      <c r="F14" s="122"/>
      <c r="G14" s="131" t="s">
        <v>87</v>
      </c>
      <c r="H14" s="131" t="s">
        <v>63</v>
      </c>
      <c r="O14" s="2"/>
      <c r="P14" s="1"/>
    </row>
    <row r="15" spans="2:16" ht="46.5" customHeight="1" x14ac:dyDescent="0.2">
      <c r="B15" s="229" t="s">
        <v>195</v>
      </c>
      <c r="C15" s="270"/>
      <c r="D15" s="141" t="s">
        <v>194</v>
      </c>
      <c r="E15" s="140"/>
      <c r="F15" s="122"/>
      <c r="G15" s="140"/>
      <c r="H15" s="140"/>
      <c r="O15" s="2"/>
      <c r="P15" s="1"/>
    </row>
    <row r="16" spans="2:16" ht="46.5" customHeight="1" x14ac:dyDescent="0.2">
      <c r="B16" s="229" t="s">
        <v>173</v>
      </c>
      <c r="C16" s="270"/>
      <c r="D16" s="132"/>
      <c r="E16" s="131"/>
      <c r="F16" s="122"/>
      <c r="G16" s="131" t="s">
        <v>88</v>
      </c>
      <c r="H16" s="131" t="s">
        <v>64</v>
      </c>
      <c r="O16" s="2"/>
      <c r="P16" s="1"/>
    </row>
    <row r="17" spans="2:16" ht="46.5" customHeight="1" x14ac:dyDescent="0.2">
      <c r="B17" s="229" t="s">
        <v>174</v>
      </c>
      <c r="C17" s="270"/>
      <c r="D17" s="132" t="s">
        <v>177</v>
      </c>
      <c r="E17" s="131"/>
      <c r="F17" s="122"/>
      <c r="G17" s="131" t="s">
        <v>87</v>
      </c>
      <c r="H17" s="131" t="s">
        <v>63</v>
      </c>
      <c r="O17" s="2"/>
      <c r="P17" s="1"/>
    </row>
    <row r="18" spans="2:16" ht="49.5" customHeight="1" x14ac:dyDescent="0.2">
      <c r="B18" s="229" t="s">
        <v>175</v>
      </c>
      <c r="C18" s="270"/>
      <c r="D18" s="126" t="s">
        <v>176</v>
      </c>
      <c r="E18" s="121"/>
      <c r="F18" s="122"/>
      <c r="G18" s="131" t="s">
        <v>87</v>
      </c>
      <c r="H18" s="88" t="s">
        <v>63</v>
      </c>
      <c r="O18" s="2"/>
      <c r="P18" s="1"/>
    </row>
  </sheetData>
  <mergeCells count="17">
    <mergeCell ref="B7:C7"/>
    <mergeCell ref="D7:H7"/>
    <mergeCell ref="B9:H9"/>
    <mergeCell ref="B12:C12"/>
    <mergeCell ref="B11:C11"/>
    <mergeCell ref="B10:H10"/>
    <mergeCell ref="D2:G2"/>
    <mergeCell ref="D3:G3"/>
    <mergeCell ref="D4:G4"/>
    <mergeCell ref="D5:G5"/>
    <mergeCell ref="B2:C5"/>
    <mergeCell ref="B17:C17"/>
    <mergeCell ref="B16:C16"/>
    <mergeCell ref="B15:C15"/>
    <mergeCell ref="B13:C13"/>
    <mergeCell ref="B18:C18"/>
    <mergeCell ref="B14:C14"/>
  </mergeCells>
  <conditionalFormatting sqref="D11:D12">
    <cfRule type="cellIs" dxfId="9" priority="28" stopIfTrue="1" operator="equal">
      <formula>"Alto"</formula>
    </cfRule>
    <cfRule type="cellIs" dxfId="8" priority="29" stopIfTrue="1" operator="equal">
      <formula>"Medio"</formula>
    </cfRule>
    <cfRule type="cellIs" dxfId="7" priority="30" stopIfTrue="1" operator="equal">
      <formula>"Bajo"</formula>
    </cfRule>
  </conditionalFormatting>
  <dataValidations count="1">
    <dataValidation type="whole" allowBlank="1" showInputMessage="1" showErrorMessage="1" sqref="I9:N9 F19:N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G12:G18</xm:sqref>
        </x14:dataValidation>
        <x14:dataValidation type="list" allowBlank="1" showInputMessage="1" showErrorMessage="1">
          <x14:formula1>
            <xm:f>'No tocar'!$K$5:$K$7</xm:f>
          </x14:formula1>
          <xm:sqref>H12:H18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2"/>
  <sheetViews>
    <sheetView showGridLines="0" topLeftCell="A7" zoomScale="90" zoomScaleNormal="90" workbookViewId="0">
      <selection activeCell="C21" sqref="C21"/>
    </sheetView>
  </sheetViews>
  <sheetFormatPr baseColWidth="10" defaultColWidth="11.42578125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65" t="s">
        <v>114</v>
      </c>
      <c r="D2" s="266"/>
      <c r="E2" s="266"/>
      <c r="F2" s="266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65" t="s">
        <v>116</v>
      </c>
      <c r="D3" s="266"/>
      <c r="E3" s="266"/>
      <c r="F3" s="266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65" t="s">
        <v>117</v>
      </c>
      <c r="D4" s="266"/>
      <c r="E4" s="266"/>
      <c r="F4" s="266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65" t="s">
        <v>119</v>
      </c>
      <c r="D5" s="266"/>
      <c r="E5" s="266"/>
      <c r="F5" s="266"/>
      <c r="G5" s="73" t="s">
        <v>152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291" t="str">
        <f>Proyecto!$E$7</f>
        <v>Mejoramiento de los procesos archivísticos del Sistema de Gestión Documental de la Superintendencia de Sociedades a nivel nacional - Fase II</v>
      </c>
      <c r="D7" s="291"/>
      <c r="E7" s="291"/>
      <c r="F7" s="291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206"/>
      <c r="C9" s="206"/>
    </row>
    <row r="10" spans="2:16" ht="20.25" customHeight="1" x14ac:dyDescent="0.2">
      <c r="B10" s="288" t="s">
        <v>16</v>
      </c>
      <c r="C10" s="289"/>
      <c r="D10" s="289"/>
      <c r="E10" s="289"/>
      <c r="F10" s="289"/>
      <c r="G10" s="290"/>
    </row>
    <row r="11" spans="2:16" customFormat="1" ht="15" customHeight="1" x14ac:dyDescent="0.2"/>
    <row r="12" spans="2:16" ht="24.75" customHeight="1" x14ac:dyDescent="0.2">
      <c r="B12" s="32" t="s">
        <v>81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42" t="s">
        <v>174</v>
      </c>
      <c r="C13" s="143" t="s">
        <v>94</v>
      </c>
      <c r="D13" s="142" t="s">
        <v>142</v>
      </c>
      <c r="E13" s="142" t="s">
        <v>112</v>
      </c>
      <c r="F13" s="142" t="s">
        <v>172</v>
      </c>
      <c r="G13" s="142" t="s">
        <v>138</v>
      </c>
    </row>
    <row r="14" spans="2:16" ht="51" customHeight="1" x14ac:dyDescent="0.2">
      <c r="B14" s="142" t="s">
        <v>175</v>
      </c>
      <c r="C14" s="143" t="s">
        <v>94</v>
      </c>
      <c r="D14" s="142" t="s">
        <v>139</v>
      </c>
      <c r="E14" s="142" t="s">
        <v>112</v>
      </c>
      <c r="F14" s="142" t="s">
        <v>174</v>
      </c>
      <c r="G14" s="142" t="s">
        <v>140</v>
      </c>
    </row>
    <row r="15" spans="2:16" ht="77.25" customHeight="1" x14ac:dyDescent="0.2">
      <c r="B15" s="142" t="s">
        <v>181</v>
      </c>
      <c r="C15" s="143" t="s">
        <v>94</v>
      </c>
      <c r="D15" s="142" t="s">
        <v>141</v>
      </c>
      <c r="E15" s="142" t="s">
        <v>112</v>
      </c>
      <c r="F15" s="142" t="s">
        <v>165</v>
      </c>
      <c r="G15" s="142" t="s">
        <v>140</v>
      </c>
    </row>
    <row r="16" spans="2:16" ht="12.75" x14ac:dyDescent="0.2">
      <c r="C16" s="27"/>
    </row>
    <row r="17" spans="3:3" ht="12.75" x14ac:dyDescent="0.2">
      <c r="C17" s="27"/>
    </row>
    <row r="18" spans="3:3" ht="12.75" x14ac:dyDescent="0.2">
      <c r="C18" s="30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G11 G9 H9:N15 G16:N65500 E16:E65500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'http://intranet/Users/NiniRa/NINROD/Planeación Estratégica 2016/[Difusión procedimiento para resolución de objeciones en garantías mobiliarias.xlsx]No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topLeftCell="C4" zoomScale="145" zoomScaleNormal="145" workbookViewId="0">
      <selection activeCell="F13" sqref="F13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65" t="s">
        <v>114</v>
      </c>
      <c r="D2" s="266"/>
      <c r="E2" s="266"/>
      <c r="F2" s="266"/>
      <c r="G2" s="259" t="str">
        <f>Proyecto!K2</f>
        <v>Código: GC-F-015</v>
      </c>
      <c r="H2" s="260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65" t="s">
        <v>116</v>
      </c>
      <c r="D3" s="266"/>
      <c r="E3" s="266"/>
      <c r="F3" s="266"/>
      <c r="G3" s="261" t="str">
        <f>Proyecto!K3</f>
        <v>Fecha: 17 de septiembre de 2014</v>
      </c>
      <c r="H3" s="262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65" t="s">
        <v>117</v>
      </c>
      <c r="D4" s="266"/>
      <c r="E4" s="266"/>
      <c r="F4" s="266"/>
      <c r="G4" s="263" t="str">
        <f>Proyecto!K4</f>
        <v>Versión 001</v>
      </c>
      <c r="H4" s="264"/>
      <c r="J4" s="11"/>
      <c r="M4" s="15"/>
      <c r="W4" s="16"/>
    </row>
    <row r="5" spans="2:23" s="12" customFormat="1" ht="22.5" customHeight="1" thickBot="1" x14ac:dyDescent="0.25">
      <c r="B5" s="69"/>
      <c r="C5" s="265" t="s">
        <v>119</v>
      </c>
      <c r="D5" s="266"/>
      <c r="E5" s="266"/>
      <c r="F5" s="266"/>
      <c r="G5" s="261" t="s">
        <v>153</v>
      </c>
      <c r="H5" s="262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242" t="str">
        <f>Proyecto!$E$7</f>
        <v>Mejoramiento de los procesos archivísticos del Sistema de Gestión Documental de la Superintendencia de Sociedades a nivel nacional - Fase II</v>
      </c>
      <c r="D7" s="242"/>
      <c r="E7" s="242"/>
      <c r="F7" s="242"/>
      <c r="G7" s="242"/>
      <c r="H7" s="242"/>
      <c r="W7" s="1"/>
    </row>
    <row r="9" spans="2:23" ht="15" customHeight="1" x14ac:dyDescent="0.2">
      <c r="B9" s="246" t="s">
        <v>9</v>
      </c>
      <c r="C9" s="246"/>
      <c r="D9" s="246"/>
      <c r="E9" s="246"/>
      <c r="F9" s="246"/>
      <c r="G9" s="246"/>
      <c r="H9" s="246"/>
    </row>
    <row r="10" spans="2:23" customFormat="1" ht="15" customHeight="1" x14ac:dyDescent="0.2"/>
    <row r="11" spans="2:23" ht="33.75" customHeight="1" x14ac:dyDescent="0.2">
      <c r="B11" s="243" t="s">
        <v>82</v>
      </c>
      <c r="C11" s="243"/>
      <c r="D11" s="31" t="s">
        <v>26</v>
      </c>
      <c r="E11" s="31" t="s">
        <v>10</v>
      </c>
      <c r="F11" s="39" t="s">
        <v>12</v>
      </c>
      <c r="G11" s="31" t="s">
        <v>13</v>
      </c>
      <c r="H11" s="31" t="s">
        <v>113</v>
      </c>
    </row>
    <row r="12" spans="2:23" ht="92.25" customHeight="1" x14ac:dyDescent="0.2">
      <c r="B12" s="292" t="s">
        <v>196</v>
      </c>
      <c r="C12" s="293"/>
      <c r="D12" s="105"/>
      <c r="E12" s="105"/>
      <c r="F12" s="120" t="s">
        <v>197</v>
      </c>
      <c r="G12" s="37"/>
      <c r="H12" s="84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verageRating xmlns="http://schemas.microsoft.com/sharepoint/v3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94F32-36FC-47BF-9649-474BECB60300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6CD46FF-15CE-4B87-962F-49D7241576E1}">
  <ds:schemaRefs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f8e3638-9d45-4162-afb4-6d390653d5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Riesgos-Cronograma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'Riesgos-Cronograma'!Área_de_impresión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Diana Carolina Enciso Upegui</cp:lastModifiedBy>
  <cp:lastPrinted>2020-04-29T05:26:06Z</cp:lastPrinted>
  <dcterms:created xsi:type="dcterms:W3CDTF">2009-01-14T13:57:13Z</dcterms:created>
  <dcterms:modified xsi:type="dcterms:W3CDTF">2022-10-18T21:16:58Z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</Properties>
</file>