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upersociedades365-my.sharepoint.com/personal/rubenmp_supersociedades_gov_co/Documents/Documentos/Publicaciones/SGI/AjustadosPostpublicados/"/>
    </mc:Choice>
  </mc:AlternateContent>
  <xr:revisionPtr revIDLastSave="0" documentId="14_{1AD899E2-5297-4F2A-B6E8-AAF75D8BA0B5}" xr6:coauthVersionLast="47" xr6:coauthVersionMax="47" xr10:uidLastSave="{00000000-0000-0000-0000-000000000000}"/>
  <bookViews>
    <workbookView xWindow="-108" yWindow="-108" windowWidth="23256" windowHeight="13896" xr2:uid="{45B1ACE5-692C-47E9-BE5C-65682FA0A14D}"/>
  </bookViews>
  <sheets>
    <sheet name="Concertación - evaluación" sheetId="1" r:id="rId1"/>
    <sheet name="Seguimiento" sheetId="4" r:id="rId2"/>
    <sheet name="Consolidado" sheetId="6" r:id="rId3"/>
    <sheet name="Evaluación Parcial" sheetId="11" r:id="rId4"/>
    <sheet name="Control de Cambios" sheetId="28" r:id="rId5"/>
    <sheet name="Planta" sheetId="27" state="veryHidden" r:id="rId6"/>
    <sheet name="Referencia" sheetId="18" state="hidden" r:id="rId7"/>
    <sheet name="Datos" sheetId="8" state="veryHidden" r:id="rId8"/>
  </sheets>
  <definedNames>
    <definedName name="_xlnm._FilterDatabase" localSheetId="5" hidden="1">Planta!$A$1:$J$724</definedName>
    <definedName name="_Hlk198842347" localSheetId="0">'Evaluación Parcial'!$B$91</definedName>
    <definedName name="_xlnm.Print_Area" localSheetId="0">'Concertación - evaluación'!$B$2:$U$89</definedName>
    <definedName name="_xlnm.Print_Area" localSheetId="2">Consolidado!$A$5:$X$28</definedName>
    <definedName name="_xlnm.Print_Area" localSheetId="3">'Evaluación Parcial'!$B$2:$U$89</definedName>
    <definedName name="_xlnm.Print_Area" localSheetId="1">Seguimiento!$B$2:$W$30</definedName>
    <definedName name="Asesor">Datos!$A$57:$A$61</definedName>
    <definedName name="Asistencial">Datos!$A$71:$A$73</definedName>
    <definedName name="Directivo">Datos!$A$50:$A$56</definedName>
    <definedName name="Nivel">Datos!$A$77:$A$80</definedName>
    <definedName name="PersonalACargo">Datos!$A$66:$A$67</definedName>
    <definedName name="Profesional">Datos!$A$62:$A$65</definedName>
    <definedName name="SI">Datos!$A$66:$A$67</definedName>
    <definedName name="Técnico">Datos!$A$68:$A$70</definedName>
    <definedName name="_xlnm.Print_Titles" localSheetId="0">'Concertación - evaluación'!$2:$9</definedName>
    <definedName name="_xlnm.Print_Titles" localSheetId="3">'Evaluación Parcial'!$2:$9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2" i="11" l="1"/>
  <c r="F72" i="11"/>
  <c r="I67" i="11"/>
  <c r="F67" i="11"/>
  <c r="I65" i="11"/>
  <c r="F65" i="11"/>
  <c r="I63" i="11"/>
  <c r="F63" i="11"/>
  <c r="I61" i="11"/>
  <c r="F61" i="11"/>
  <c r="I59" i="11"/>
  <c r="F59" i="11"/>
  <c r="I72" i="1"/>
  <c r="F72" i="1"/>
  <c r="I67" i="1"/>
  <c r="F67" i="1"/>
  <c r="I65" i="1"/>
  <c r="F65" i="1"/>
  <c r="I63" i="1"/>
  <c r="F63" i="1"/>
  <c r="T54" i="11"/>
  <c r="Q53" i="11"/>
  <c r="U52" i="11"/>
  <c r="Q52" i="11"/>
  <c r="Q51" i="11"/>
  <c r="U50" i="11"/>
  <c r="Q50" i="11"/>
  <c r="Q49" i="11"/>
  <c r="U48" i="11"/>
  <c r="Q48" i="11"/>
  <c r="Q46" i="11"/>
  <c r="U45" i="11"/>
  <c r="Q45" i="11"/>
  <c r="Q43" i="11"/>
  <c r="U42" i="11"/>
  <c r="U54" i="11" s="1"/>
  <c r="Q42" i="11"/>
  <c r="R73" i="11"/>
  <c r="S72" i="11"/>
  <c r="R68" i="11"/>
  <c r="S67" i="11"/>
  <c r="B67" i="11"/>
  <c r="R66" i="11"/>
  <c r="S65" i="11"/>
  <c r="B65" i="11"/>
  <c r="R64" i="11"/>
  <c r="S63" i="11"/>
  <c r="B63" i="11"/>
  <c r="R62" i="11"/>
  <c r="S61" i="11"/>
  <c r="B61" i="11"/>
  <c r="R60" i="11"/>
  <c r="S59" i="11"/>
  <c r="B59" i="11"/>
  <c r="I61" i="1"/>
  <c r="F61" i="1"/>
  <c r="I59" i="1"/>
  <c r="F59" i="1"/>
  <c r="Q45" i="1"/>
  <c r="M15" i="11"/>
  <c r="D35" i="11"/>
  <c r="R33" i="11"/>
  <c r="L33" i="11"/>
  <c r="D33" i="11"/>
  <c r="R31" i="11"/>
  <c r="M31" i="11"/>
  <c r="D27" i="11"/>
  <c r="R25" i="11"/>
  <c r="L25" i="11"/>
  <c r="D25" i="11"/>
  <c r="R23" i="11"/>
  <c r="M23" i="11"/>
  <c r="D19" i="11"/>
  <c r="Q17" i="11"/>
  <c r="L17" i="11"/>
  <c r="D17" i="11"/>
  <c r="R15" i="11"/>
  <c r="D35" i="1"/>
  <c r="R33" i="1"/>
  <c r="L33" i="1"/>
  <c r="R31" i="1"/>
  <c r="M31" i="1"/>
  <c r="L25" i="1"/>
  <c r="R23" i="1"/>
  <c r="M23" i="1"/>
  <c r="D27" i="1"/>
  <c r="R25" i="1"/>
  <c r="D19" i="1"/>
  <c r="Q17" i="1"/>
  <c r="L17" i="1"/>
  <c r="R15" i="1"/>
  <c r="M15" i="1"/>
  <c r="D17" i="1"/>
  <c r="D33" i="1"/>
  <c r="D25" i="1"/>
  <c r="B13" i="4"/>
  <c r="B12" i="4"/>
  <c r="Q43" i="1"/>
  <c r="Q42" i="1"/>
  <c r="U42" i="1"/>
  <c r="Q46" i="1" l="1"/>
  <c r="Q53" i="1"/>
  <c r="Q52" i="1"/>
  <c r="Q51" i="1"/>
  <c r="Q50" i="1"/>
  <c r="Q49" i="1"/>
  <c r="Q48" i="1"/>
  <c r="R6" i="6" l="1"/>
  <c r="K6" i="6"/>
  <c r="I85" i="11" l="1"/>
  <c r="S7" i="11" l="1"/>
  <c r="S7" i="1"/>
  <c r="H79" i="11" l="1"/>
  <c r="I79" i="11" s="1"/>
  <c r="H78" i="11"/>
  <c r="I78" i="11" s="1"/>
  <c r="M78" i="11" l="1"/>
  <c r="O78" i="11" s="1"/>
  <c r="R62" i="1"/>
  <c r="M16" i="6" l="1"/>
  <c r="M17" i="6"/>
  <c r="M18" i="6"/>
  <c r="M19" i="6"/>
  <c r="M20" i="6"/>
  <c r="M15" i="6"/>
  <c r="R73" i="1"/>
  <c r="R68" i="1"/>
  <c r="R66" i="1"/>
  <c r="R64" i="1"/>
  <c r="M21" i="6" l="1"/>
  <c r="O16" i="6" s="1"/>
  <c r="B16" i="4"/>
  <c r="B15" i="4"/>
  <c r="B14" i="4"/>
  <c r="O19" i="6" l="1"/>
  <c r="O20" i="6"/>
  <c r="O18" i="6"/>
  <c r="O17" i="6"/>
  <c r="O15" i="6"/>
  <c r="R15" i="6" l="1"/>
  <c r="U15" i="6" s="1"/>
  <c r="U45" i="1"/>
  <c r="T54" i="1" l="1"/>
  <c r="S59" i="1"/>
  <c r="S61" i="1"/>
  <c r="R60" i="1"/>
  <c r="H78" i="1" s="1"/>
  <c r="I78" i="1" l="1"/>
  <c r="S72" i="1"/>
  <c r="S67" i="1"/>
  <c r="S65" i="1"/>
  <c r="S63" i="1"/>
  <c r="U48" i="1"/>
  <c r="U50" i="1"/>
  <c r="U52" i="1"/>
  <c r="U54" i="1" l="1"/>
  <c r="H79" i="1" s="1"/>
  <c r="I79" i="1" s="1"/>
  <c r="M78" i="1" s="1"/>
  <c r="O78" i="1" s="1"/>
  <c r="B63" i="1" l="1"/>
  <c r="B61" i="1"/>
  <c r="B59" i="1"/>
  <c r="B67" i="1"/>
  <c r="B65" i="1"/>
  <c r="K7" i="4" l="1"/>
  <c r="R7" i="4" l="1"/>
</calcChain>
</file>

<file path=xl/sharedStrings.xml><?xml version="1.0" encoding="utf-8"?>
<sst xmlns="http://schemas.openxmlformats.org/spreadsheetml/2006/main" count="5524" uniqueCount="1811">
  <si>
    <t>PERÍODO DE MEDICIÓN</t>
  </si>
  <si>
    <t>SELECCIONE FASE EVALUACIÓN:</t>
  </si>
  <si>
    <t>FECHA DE</t>
  </si>
  <si>
    <t>Del</t>
  </si>
  <si>
    <t>DÍA</t>
  </si>
  <si>
    <t>MES</t>
  </si>
  <si>
    <t>AÑO</t>
  </si>
  <si>
    <t>al</t>
  </si>
  <si>
    <t>Seleccionar:</t>
  </si>
  <si>
    <t xml:space="preserve">Seleccionar </t>
  </si>
  <si>
    <t>Seleccionar</t>
  </si>
  <si>
    <t>I. IDENTIFICACIÓN DEL EVALUADO</t>
  </si>
  <si>
    <t>Tipo de Documento:</t>
  </si>
  <si>
    <t>Cédula de Ciudadanía</t>
  </si>
  <si>
    <t>Apellidos:</t>
  </si>
  <si>
    <t>Nombres:</t>
  </si>
  <si>
    <t>Dependencia o área:</t>
  </si>
  <si>
    <t>Denominación del empleo:</t>
  </si>
  <si>
    <t>Código - Grado:</t>
  </si>
  <si>
    <t>Profesional con personal a cargo:</t>
  </si>
  <si>
    <t>NO</t>
  </si>
  <si>
    <t>Nivel jerárquico</t>
  </si>
  <si>
    <t>Propósito del empleo:</t>
  </si>
  <si>
    <t>II. IDENTIFICACIÓN DEL EVALUADOR (Jefe inmediato)</t>
  </si>
  <si>
    <t>III. COMISIÓN EVALUADORA (Se requiere constituir Equipo Evaluador)</t>
  </si>
  <si>
    <t>IV. CONCERTACIÓN DE COMPROMISOS LABORALES Y COMPETENCIAS COMPORTAMENTALES.</t>
  </si>
  <si>
    <t>a. COMPROMISOS LABORALES</t>
  </si>
  <si>
    <t>Metas de la entidad a los cuales contribuye el empleo</t>
  </si>
  <si>
    <t>Compromisos Laborales</t>
  </si>
  <si>
    <t>Tipo de Indicador</t>
  </si>
  <si>
    <t>Indicador</t>
  </si>
  <si>
    <t>Datos</t>
  </si>
  <si>
    <t>Porcentaje Asignado</t>
  </si>
  <si>
    <t>Calificación</t>
  </si>
  <si>
    <t>Cumplimiento</t>
  </si>
  <si>
    <t xml:space="preserve">Oportunidad </t>
  </si>
  <si>
    <t>Calidad</t>
  </si>
  <si>
    <t xml:space="preserve"> PESO TOTAL PONDERADO DE LOS COMPROMISOS</t>
  </si>
  <si>
    <t>b. COMPETENCIAS COMPORTAMENTALES</t>
  </si>
  <si>
    <t>N°</t>
  </si>
  <si>
    <t>COMPETENCIA</t>
  </si>
  <si>
    <t xml:space="preserve">DEFINICIÓN </t>
  </si>
  <si>
    <t>CONDUCTAS ASOCIADAS</t>
  </si>
  <si>
    <t>EVALUACIÓN</t>
  </si>
  <si>
    <t>DESCRIPCIÓN</t>
  </si>
  <si>
    <t>Orientación a resultados</t>
  </si>
  <si>
    <t xml:space="preserve">Orientación al usuario 
y al ciudadano
</t>
  </si>
  <si>
    <t>b. COMPETENCIAS COMPORTAMENTALES (Si tiene personal a cargo)</t>
  </si>
  <si>
    <t xml:space="preserve">V. EVALUACIÓN </t>
  </si>
  <si>
    <t>RESULTADOS OBTENIDOS EN EL PERIODO EVALUADO</t>
  </si>
  <si>
    <t>NIVEL</t>
  </si>
  <si>
    <t>REQUIERE PLAN DE MEJORAMIENTO</t>
  </si>
  <si>
    <t>URL Evidencia:</t>
  </si>
  <si>
    <t>Competencias Comportamentales</t>
  </si>
  <si>
    <t>V. FIRMAS</t>
  </si>
  <si>
    <t>FIRMA DEL EVALUADO</t>
  </si>
  <si>
    <t>FIRMA DEL JEFE INMEDIATO</t>
  </si>
  <si>
    <t>FIRMA DEL EVALUADOR EN EQUIPO EVALUADOR</t>
  </si>
  <si>
    <t>Renuencia del Evaluado para firmar la concertación  de compromisos</t>
  </si>
  <si>
    <t>DATOS DEL TESTIGO</t>
  </si>
  <si>
    <t>FIRMA DEL TESTIGO</t>
  </si>
  <si>
    <t>FECHA (DD/MM/AAAA)</t>
  </si>
  <si>
    <t>RECLAMACIÓN U OBJECIÓN EN ÚNICA INSTANCIA</t>
  </si>
  <si>
    <t>DECISIÓN DE EQUIPO EVALUADOR</t>
  </si>
  <si>
    <t>MOTIVACIÓN DE LA DECISIÓN</t>
  </si>
  <si>
    <t>FECHA NOTIFICACIÓN EVALUACIÓN SEMESTRAL</t>
  </si>
  <si>
    <t>Número de Radicado</t>
  </si>
  <si>
    <t>Fecha Reclamación (dd/mm/aa)</t>
  </si>
  <si>
    <t>Fecha de seguimiento:</t>
  </si>
  <si>
    <t>Apellido:</t>
  </si>
  <si>
    <t>SEGUIMIENTO</t>
  </si>
  <si>
    <t>Descripción de la Evidencia</t>
  </si>
  <si>
    <t>Ubicación de la Evidencia</t>
  </si>
  <si>
    <t>% de Avance</t>
  </si>
  <si>
    <t>Observaciones</t>
  </si>
  <si>
    <t>COMPROMISO DE MEJORAMIENTO</t>
  </si>
  <si>
    <t>Fecha generación compromiso</t>
  </si>
  <si>
    <t>Motivo</t>
  </si>
  <si>
    <t>Aspecto a Corregir</t>
  </si>
  <si>
    <t>Acciones de mejoramiento</t>
  </si>
  <si>
    <t xml:space="preserve">Observaciones </t>
  </si>
  <si>
    <t>Fecha:</t>
  </si>
  <si>
    <t>Fecha de comunicación del Resultado Parcial</t>
  </si>
  <si>
    <t>CONSOLIDADO DE EVALUACIONES PARCIALES</t>
  </si>
  <si>
    <t>RESULTADO DE LA EVALUACIÓN PARCIAL</t>
  </si>
  <si>
    <t>Nº DE DIAS EVALUADOS</t>
  </si>
  <si>
    <t>EVALUACIÓN PROPORCIONAL AL Nº DE DÍAS EVALUADOS</t>
  </si>
  <si>
    <t>EVALUACIÓN DEFINITIVA</t>
  </si>
  <si>
    <t>OBSERVACIONES:</t>
  </si>
  <si>
    <t xml:space="preserve">FIRMA DEL FUNCIONARIO DE LIBRE NOMBRAMIENTO Y REMOCIÓN </t>
  </si>
  <si>
    <t>SELECCIONE EL TIPO DE EVALUACIÓN:</t>
  </si>
  <si>
    <t>DECISIÓN DE LA COMISIÓN DE PERSONAL/EQUIPO EVALUADOR</t>
  </si>
  <si>
    <t>IDENTIFICACION</t>
  </si>
  <si>
    <t>NOMBRES</t>
  </si>
  <si>
    <t>APELLIDOS</t>
  </si>
  <si>
    <t>CARGO</t>
  </si>
  <si>
    <t>NOM_CARGO</t>
  </si>
  <si>
    <t>PROFESIONAL ESPECIALIZADO</t>
  </si>
  <si>
    <t>Profesional</t>
  </si>
  <si>
    <t xml:space="preserve">GRUPO DE SUPERVISION DE ASUNTOS FINANCIEROS ESPECIALES                                    </t>
  </si>
  <si>
    <t xml:space="preserve">GRUPO DE INFORMES EMPRESARIALES                                                           </t>
  </si>
  <si>
    <t>TECNICO ADMINISTRATIVO</t>
  </si>
  <si>
    <t>Técnico</t>
  </si>
  <si>
    <t xml:space="preserve">GRUPO DE NOTIFICACIONES ADMINISTRATIVAS                                                   </t>
  </si>
  <si>
    <t xml:space="preserve">GRUPO DE ADMISIONES                                                                       </t>
  </si>
  <si>
    <t xml:space="preserve">GRUPO ANALISIS Y SEGUIMIENTO FINANCIERO                                                   </t>
  </si>
  <si>
    <t xml:space="preserve">GRUPO DE  COBRO  COACTIVO Y JUDICIAL                                                      </t>
  </si>
  <si>
    <t xml:space="preserve">GRUPO DE PRESUPUESTO                                                                      </t>
  </si>
  <si>
    <t>PROFESIONAL UNIVERSITARIO</t>
  </si>
  <si>
    <t xml:space="preserve">GRUPO DE REGIMEN CAMBIARIO                                                                </t>
  </si>
  <si>
    <t xml:space="preserve">GRUPO DE PROCESOS DE LIQUIDACION JUDICIAL 1                                               </t>
  </si>
  <si>
    <t>CLAUDIA</t>
  </si>
  <si>
    <t>JARAMILLO VASQUEZ</t>
  </si>
  <si>
    <t>JUAN MANUEL</t>
  </si>
  <si>
    <t>PULIDO ROZO</t>
  </si>
  <si>
    <t>SECRETARIO EJECUTIVO</t>
  </si>
  <si>
    <t>Asistencial</t>
  </si>
  <si>
    <t xml:space="preserve">GRUPO DE ARQUITECTURA DE DATOS                                                            </t>
  </si>
  <si>
    <t xml:space="preserve">OFICINA DE CONTROL INTERNO                                                                </t>
  </si>
  <si>
    <t xml:space="preserve">DIRECCION DE TECNOLOGIA DE LA INFORMACION Y LAS COMUNICACIONES                            </t>
  </si>
  <si>
    <t>TECNICO OPERATIVO</t>
  </si>
  <si>
    <t xml:space="preserve">GRUPO ADMINISTRATIVO                                                                      </t>
  </si>
  <si>
    <t xml:space="preserve">GRUPO DE DEFENSA JUDICIAL                                                                 </t>
  </si>
  <si>
    <t xml:space="preserve">GRUPO DE PROCESOS DE LIQUIDACION  A                                                       </t>
  </si>
  <si>
    <t xml:space="preserve">DIRECCION DE PROCESOS DE REORGANIZACION II                                                </t>
  </si>
  <si>
    <t xml:space="preserve">GRUPO DE APOYO JUDICIAL                                                                   </t>
  </si>
  <si>
    <t xml:space="preserve">GRUPO DE ANALISIS Y REGULACION CONTABLE                                                   </t>
  </si>
  <si>
    <t xml:space="preserve">FRANCISCO JAVIER         </t>
  </si>
  <si>
    <t xml:space="preserve">LARA DAVID                              </t>
  </si>
  <si>
    <t>ASESOR</t>
  </si>
  <si>
    <t>Asesor</t>
  </si>
  <si>
    <t xml:space="preserve">GRUPO DE REGISTRO DE ESPECIALISTAS                                                        </t>
  </si>
  <si>
    <t xml:space="preserve">JULIO ROBERTO            </t>
  </si>
  <si>
    <t xml:space="preserve">BLANCO QUINTERO                         </t>
  </si>
  <si>
    <t>AUXILIAR ADMINISTRATIVO</t>
  </si>
  <si>
    <t xml:space="preserve">GRUPO DE GESTION DOCUMENTAL                                                               </t>
  </si>
  <si>
    <t xml:space="preserve">RAFAEL                   </t>
  </si>
  <si>
    <t xml:space="preserve">VANEGAS BERNAL                          </t>
  </si>
  <si>
    <t xml:space="preserve">GRUPO DE INSPECCION VIGILANCIA Y CONTROL                                                  </t>
  </si>
  <si>
    <t xml:space="preserve">GRUPO TRAMITES SOCIETARIOS                                                                </t>
  </si>
  <si>
    <t xml:space="preserve">SULINDA                  </t>
  </si>
  <si>
    <t xml:space="preserve">CANCELADO BENITEZ                       </t>
  </si>
  <si>
    <t xml:space="preserve">GRUPO DE CARTERA                                                                          </t>
  </si>
  <si>
    <t>FABIOLA</t>
  </si>
  <si>
    <t>CARO BERMUDEZ</t>
  </si>
  <si>
    <t xml:space="preserve">DIRECCION DE PROCESOS DE LIQUIDACION II                                                   </t>
  </si>
  <si>
    <t xml:space="preserve">GRUPO DE SUPERVISION ESPECIAL                                                             </t>
  </si>
  <si>
    <t xml:space="preserve">PEDRO ANTONIO            </t>
  </si>
  <si>
    <t xml:space="preserve">MOLANO MORA                             </t>
  </si>
  <si>
    <t xml:space="preserve">DIRECCION DE PROCESOS DE LIQUIDACION I                                                    </t>
  </si>
  <si>
    <t xml:space="preserve">GRUPO DE PROCESOS DE REORGANIZACIÓN II                                                    </t>
  </si>
  <si>
    <t xml:space="preserve">MARIA DEL PILAR          </t>
  </si>
  <si>
    <t xml:space="preserve">GRUPO DE SOSTENIBILIDAD EMPRESARIAL Y SUPERVISION DE SOCIEDADES BIC                       </t>
  </si>
  <si>
    <t xml:space="preserve">GRUPO DE INVESTIGACIONES DE SOBORNO TRANSNACIONAL Y OTROS DELITOS                         </t>
  </si>
  <si>
    <t xml:space="preserve">CLAUDIA PATRICIA         </t>
  </si>
  <si>
    <t xml:space="preserve">GRUPO DE INFRAESTRUCTURA                                                                  </t>
  </si>
  <si>
    <t xml:space="preserve">GRUPO DE ASESORIA Y DOCTRINA SOCIETARIA                                                   </t>
  </si>
  <si>
    <t>DIRECTOR DE SUPER INTENDENCIA</t>
  </si>
  <si>
    <t>Directivo</t>
  </si>
  <si>
    <t xml:space="preserve">DIRECCIÓN DE SUPERVISIÓN DE ASUNTOS ESPECIALES                                            </t>
  </si>
  <si>
    <t>CONDUCTOR MECANICO</t>
  </si>
  <si>
    <t xml:space="preserve">DELEGATURA DE INTERVENCION Y ASUNTOS FINANCIEROS ESPECIALES                               </t>
  </si>
  <si>
    <t xml:space="preserve">GRUPO DE CONGLOMERADOS                                                                    </t>
  </si>
  <si>
    <t xml:space="preserve">FLOR MARIA               </t>
  </si>
  <si>
    <t xml:space="preserve">FINO GAMBA                              </t>
  </si>
  <si>
    <t xml:space="preserve">LUZ MARINA               </t>
  </si>
  <si>
    <t>DANIEL HERNANDO</t>
  </si>
  <si>
    <t>BARRAGAN CASTRO</t>
  </si>
  <si>
    <t>LUZ MARINA</t>
  </si>
  <si>
    <t>PINEDA CAMACHO</t>
  </si>
  <si>
    <t xml:space="preserve">GRUPO DE  REQUERIMIENTOS EMPRESARIALES                                                    </t>
  </si>
  <si>
    <t xml:space="preserve">GRUPO ADMINISTRACION DEL TALENTO HUMANO                                                   </t>
  </si>
  <si>
    <t xml:space="preserve">DIRECCIÓN DE SUPERVISIÓN DE CÁMARAS DE COMERCIO Y SUS REGISTRO PÚBLICOS                   </t>
  </si>
  <si>
    <t xml:space="preserve">ANGELA MARIA             </t>
  </si>
  <si>
    <t xml:space="preserve">DIRECCION DE INFORMACION EMPRESARIAL Y ESTUDIOS ECONOMICOS Y CONTABLES                    </t>
  </si>
  <si>
    <t>CLAUDIA CONSUELO</t>
  </si>
  <si>
    <t>PEDRAZA CORDOBA</t>
  </si>
  <si>
    <t>JOSE FRANCISCO</t>
  </si>
  <si>
    <t>HOYOS HOYOS</t>
  </si>
  <si>
    <t>GIOVANNY</t>
  </si>
  <si>
    <t>MURILLO MOSQUERA</t>
  </si>
  <si>
    <t xml:space="preserve">DELEGATURA DE SUPERVISION SOCIETARIA                                                      </t>
  </si>
  <si>
    <t xml:space="preserve">MARIA TERESA             </t>
  </si>
  <si>
    <t>CARLOS ALFONSO</t>
  </si>
  <si>
    <t>SEGURA</t>
  </si>
  <si>
    <t xml:space="preserve">DIRECCION DE PROCESOS ESPECIALES                                                          </t>
  </si>
  <si>
    <t xml:space="preserve">OFICINA  ASESORA JURIDICA                                                                 </t>
  </si>
  <si>
    <t xml:space="preserve">OFICINA ASESORA DE PLANEACION                                                             </t>
  </si>
  <si>
    <t xml:space="preserve">GRUPO DE PROCESOS DE LIQUIDACION JUDICIAL 2                                               </t>
  </si>
  <si>
    <t xml:space="preserve">MARTHA LUCIA             </t>
  </si>
  <si>
    <t xml:space="preserve">GRUPO DE TESORERIA                                                                        </t>
  </si>
  <si>
    <t xml:space="preserve">GRUPO DE DESARROLLO DEL TALENTO HUMANO                                                    </t>
  </si>
  <si>
    <t xml:space="preserve">ZERDA LOPEZ                             </t>
  </si>
  <si>
    <t xml:space="preserve">DIRECCION DE ACUERDOS DE INSOLVENCIA EN EJECUCION                                         </t>
  </si>
  <si>
    <t>AUXILIAR DE SERVICIOS GENERALES</t>
  </si>
  <si>
    <t>PABLO ANCISAR</t>
  </si>
  <si>
    <t>PERILLA CAMELO</t>
  </si>
  <si>
    <t>EDICSSON</t>
  </si>
  <si>
    <t>DE ARMAS AMARIS</t>
  </si>
  <si>
    <t xml:space="preserve">JOSE LUIS                </t>
  </si>
  <si>
    <t xml:space="preserve">RONAL                    </t>
  </si>
  <si>
    <t xml:space="preserve">SALAMANCA VARGAS                        </t>
  </si>
  <si>
    <t xml:space="preserve">DELEGATURA PARA PROCEDIMIENTOS MERCANTILES                                                </t>
  </si>
  <si>
    <t xml:space="preserve">MARIA FERNANDA           </t>
  </si>
  <si>
    <t xml:space="preserve">GRUPO DE SISTEMAS Y ARQUITECTURA DE TECNOLOGÍA                                            </t>
  </si>
  <si>
    <t xml:space="preserve">DIANA MARCELA            </t>
  </si>
  <si>
    <t xml:space="preserve">MANTILLA CUPABAN                        </t>
  </si>
  <si>
    <t xml:space="preserve">MARIA LUCENY             </t>
  </si>
  <si>
    <t xml:space="preserve">QUINTERO GIRALDO                        </t>
  </si>
  <si>
    <t xml:space="preserve">CARLOS ALBERTO           </t>
  </si>
  <si>
    <t>MYRIAM CAROLA DE LA CRUZ</t>
  </si>
  <si>
    <t>TORRADO ORDOÑEZ</t>
  </si>
  <si>
    <t xml:space="preserve">GRUPO DE SEGURIDAD E INFORMÁTICA FORENSE                                                  </t>
  </si>
  <si>
    <t>SUPERINTENDENTE DELEGADO</t>
  </si>
  <si>
    <t xml:space="preserve">DIRECCIÓN DE INVESTIGACIONES ADTVA. POR CAPTACIÓN Y ASUNTOS FINANCIEROS ESPEC.            </t>
  </si>
  <si>
    <t xml:space="preserve">MARTHA PATRICIA          </t>
  </si>
  <si>
    <t xml:space="preserve">GUIJO RODRIGUEZ                         </t>
  </si>
  <si>
    <t>ANGELA MARIA</t>
  </si>
  <si>
    <t>GONZALEZ ALBARRACIN</t>
  </si>
  <si>
    <t>MARTHA MARCELA</t>
  </si>
  <si>
    <t>VARGAS VELEZ</t>
  </si>
  <si>
    <t xml:space="preserve">ROSA ELVIRA              </t>
  </si>
  <si>
    <t xml:space="preserve">FERNANDEZ DAZA                          </t>
  </si>
  <si>
    <t xml:space="preserve">DELEGATURA DE PROCEDIMIENTOS DE INSOLVENCIA                                               </t>
  </si>
  <si>
    <t>JORGE ANDRES</t>
  </si>
  <si>
    <t>PAYOME MORALES</t>
  </si>
  <si>
    <t>ANDRES FELIPE</t>
  </si>
  <si>
    <t>MONTOYA GOMEZ</t>
  </si>
  <si>
    <t xml:space="preserve">CLARA ESPERANZA          </t>
  </si>
  <si>
    <t xml:space="preserve">CARREÑO AVELLANEDA                      </t>
  </si>
  <si>
    <t xml:space="preserve">CAMACHO RIOS                            </t>
  </si>
  <si>
    <t xml:space="preserve">GRUPO DE ESTUDIOS EMPRESARIALES                                                           </t>
  </si>
  <si>
    <t xml:space="preserve">JUANA ELENA              </t>
  </si>
  <si>
    <t xml:space="preserve">QUINTANA RIOS                           </t>
  </si>
  <si>
    <t xml:space="preserve">MILENA PATRICIA          </t>
  </si>
  <si>
    <t xml:space="preserve">RODADO ACOSTA                           </t>
  </si>
  <si>
    <t>INTENDENTE</t>
  </si>
  <si>
    <t>LADY CAROLINA</t>
  </si>
  <si>
    <t>BERMUDEZ HERRERA</t>
  </si>
  <si>
    <t xml:space="preserve">MARLENY                  </t>
  </si>
  <si>
    <t xml:space="preserve">SANCHEZ RODRIGUEZ                       </t>
  </si>
  <si>
    <t xml:space="preserve">FREDY LEONARDO           </t>
  </si>
  <si>
    <t xml:space="preserve">CARDENAS CASTELLANOS                    </t>
  </si>
  <si>
    <t xml:space="preserve">CARMEN YANIN             </t>
  </si>
  <si>
    <t xml:space="preserve">CADAVID                                 </t>
  </si>
  <si>
    <t xml:space="preserve">MARCELA                  </t>
  </si>
  <si>
    <t xml:space="preserve">CAMPOS CASTIBLANCO                      </t>
  </si>
  <si>
    <t xml:space="preserve">GRUPO DE PROCESOS DE  REORGANIZACION  A                                                   </t>
  </si>
  <si>
    <t xml:space="preserve">ALFONSO FRANCISCO        </t>
  </si>
  <si>
    <t xml:space="preserve">CEPEDA AMARIS                           </t>
  </si>
  <si>
    <t xml:space="preserve">ESPERANZA                </t>
  </si>
  <si>
    <t xml:space="preserve">CABRA POLANIA                           </t>
  </si>
  <si>
    <t xml:space="preserve">LEIDY VIVIANA            </t>
  </si>
  <si>
    <t xml:space="preserve">RODRIGUEZ SEPULVEDA                     </t>
  </si>
  <si>
    <t xml:space="preserve">CESAR                    </t>
  </si>
  <si>
    <t xml:space="preserve">FUENTES MURILLO                         </t>
  </si>
  <si>
    <t xml:space="preserve">SECRETARIA GENERAL                                                                        </t>
  </si>
  <si>
    <t xml:space="preserve">MARIA ESTHER             </t>
  </si>
  <si>
    <t xml:space="preserve">NEMEGUEN GALINDO                        </t>
  </si>
  <si>
    <t xml:space="preserve">GRUPO DE ACUERDOS DE INSOLVENCIA EN EJECUCION C                                           </t>
  </si>
  <si>
    <t xml:space="preserve">LEIDY JINETH             </t>
  </si>
  <si>
    <t xml:space="preserve">GARZON ALBARRACIN                       </t>
  </si>
  <si>
    <t>MARIA PIEDAD</t>
  </si>
  <si>
    <t>MEJIA NAVIA</t>
  </si>
  <si>
    <t xml:space="preserve">MARIA MERCEDES           </t>
  </si>
  <si>
    <t xml:space="preserve">OLIVA BUITRAGO                          </t>
  </si>
  <si>
    <t xml:space="preserve">TRINIDAD GUADALUPE       </t>
  </si>
  <si>
    <t xml:space="preserve">ARANGO FRANCO                           </t>
  </si>
  <si>
    <t>MARIA FERNANDA</t>
  </si>
  <si>
    <t>CEDIEL MENDEZ</t>
  </si>
  <si>
    <t xml:space="preserve">YAQUELINE                </t>
  </si>
  <si>
    <t xml:space="preserve">ARIZA AGUDELO                           </t>
  </si>
  <si>
    <t xml:space="preserve">WILLIAM                  </t>
  </si>
  <si>
    <t xml:space="preserve">GARCIA MOJICA                           </t>
  </si>
  <si>
    <t xml:space="preserve">OLIVIA DEL CARMEN        </t>
  </si>
  <si>
    <t xml:space="preserve">ARROYO MENDOZA                          </t>
  </si>
  <si>
    <t xml:space="preserve">ANA JOSEFINA             </t>
  </si>
  <si>
    <t xml:space="preserve">LOZANO AVILA                            </t>
  </si>
  <si>
    <t>CLAUDIA LORELA</t>
  </si>
  <si>
    <t>DIAZ SPERANZA</t>
  </si>
  <si>
    <t xml:space="preserve">GRUPO DE CONCILIACION Y ARBITRAJE SOCIETARIO                                              </t>
  </si>
  <si>
    <t xml:space="preserve">ROMAN MARCELO            </t>
  </si>
  <si>
    <t xml:space="preserve">REY TRUJILLO                            </t>
  </si>
  <si>
    <t xml:space="preserve">MATIZ TRIANA                            </t>
  </si>
  <si>
    <t xml:space="preserve">MISAEL ALBERTO           </t>
  </si>
  <si>
    <t xml:space="preserve">DE LA HOZ FONTALVO                      </t>
  </si>
  <si>
    <t>JENY SHIRLEY</t>
  </si>
  <si>
    <t>DIAZ GONZALEZ</t>
  </si>
  <si>
    <t xml:space="preserve">NURI ESNEIDER            </t>
  </si>
  <si>
    <t xml:space="preserve">GUTIERREZ CABIATIVA                     </t>
  </si>
  <si>
    <t xml:space="preserve">GRUPO DE CÁMARAS DE COMERCIO                                                              </t>
  </si>
  <si>
    <t>MARIA ANGELICA</t>
  </si>
  <si>
    <t>ARTUNDUAGA BUITRAGO</t>
  </si>
  <si>
    <t xml:space="preserve">JULIANA                  </t>
  </si>
  <si>
    <t xml:space="preserve">OCHOA GONZALEZ                          </t>
  </si>
  <si>
    <t xml:space="preserve">MYRIAM DEL CARMEN        </t>
  </si>
  <si>
    <t xml:space="preserve">BERDUGO SALAZAR                         </t>
  </si>
  <si>
    <t xml:space="preserve">HORACIO ENRIQUE          </t>
  </si>
  <si>
    <t xml:space="preserve">DEL CASTILLO DE BRIGARD                 </t>
  </si>
  <si>
    <t>MIGUEL DARIO</t>
  </si>
  <si>
    <t>QUINTANA SANCHEZ</t>
  </si>
  <si>
    <t>JANNETH ANDREA</t>
  </si>
  <si>
    <t>FLOREZ CARO</t>
  </si>
  <si>
    <t>GLORIA ESPERANZA</t>
  </si>
  <si>
    <t>CHAVARRO SUAREZ</t>
  </si>
  <si>
    <t xml:space="preserve">YHON FAIVER              </t>
  </si>
  <si>
    <t xml:space="preserve">CARDONA CICERI                          </t>
  </si>
  <si>
    <t xml:space="preserve">GRUPO DE SUPERVISIÓN DE PROGRAMAS Y RIESGOS ESPECIALES                                    </t>
  </si>
  <si>
    <t>ARNELLO</t>
  </si>
  <si>
    <t>BETANCOURTH PEÑA</t>
  </si>
  <si>
    <t>ALVARO ALEXANDER</t>
  </si>
  <si>
    <t>YEPES MEDINA</t>
  </si>
  <si>
    <t>SANDRA MILENA</t>
  </si>
  <si>
    <t>CASTIBLANCO ANGULO</t>
  </si>
  <si>
    <t xml:space="preserve">ANA LORENA               </t>
  </si>
  <si>
    <t xml:space="preserve">CAMPO TORREGROZA                        </t>
  </si>
  <si>
    <t>BEATRIZ</t>
  </si>
  <si>
    <t>ARIAS RODRIGUEZ</t>
  </si>
  <si>
    <t xml:space="preserve">CHAVEZ GUAQUETA                         </t>
  </si>
  <si>
    <t xml:space="preserve">DIRECCION ADMINISTRATIVA                                                                  </t>
  </si>
  <si>
    <t xml:space="preserve">LUZ ANGELA               </t>
  </si>
  <si>
    <t xml:space="preserve">CORDOBA CORDOBA                         </t>
  </si>
  <si>
    <t xml:space="preserve">CLAUDIA ANDREA           </t>
  </si>
  <si>
    <t xml:space="preserve">PINZON LOPEZ                            </t>
  </si>
  <si>
    <t xml:space="preserve">JUAN CARLOS              </t>
  </si>
  <si>
    <t xml:space="preserve">HERRERA MORENO                          </t>
  </si>
  <si>
    <t>CLAUDIA MARITZA</t>
  </si>
  <si>
    <t>OROZCO PRIETO</t>
  </si>
  <si>
    <t>ERIKSON HERNAN</t>
  </si>
  <si>
    <t>VALERO GARZON</t>
  </si>
  <si>
    <t xml:space="preserve">DAVID ELIAS              </t>
  </si>
  <si>
    <t xml:space="preserve">ELJACH DAGUER                           </t>
  </si>
  <si>
    <t>ANDREA PAOLA</t>
  </si>
  <si>
    <t>MARIN AGUIRRE</t>
  </si>
  <si>
    <t>ANA MARIA</t>
  </si>
  <si>
    <t>CUERVO GASCA</t>
  </si>
  <si>
    <t xml:space="preserve">PORRAS CORTES                           </t>
  </si>
  <si>
    <t xml:space="preserve">GINA PAOLA               </t>
  </si>
  <si>
    <t xml:space="preserve">GOMEZ PEREZ                             </t>
  </si>
  <si>
    <t xml:space="preserve">JAVIER ADOLFO            </t>
  </si>
  <si>
    <t xml:space="preserve">CAMPOS CHINCHILLA                       </t>
  </si>
  <si>
    <t xml:space="preserve">JUAN CAMILO              </t>
  </si>
  <si>
    <t xml:space="preserve">TRUJILLO MANRIQUE                       </t>
  </si>
  <si>
    <t xml:space="preserve">LOPERA VELEZ                            </t>
  </si>
  <si>
    <t>DIANA MARCELA</t>
  </si>
  <si>
    <t>SILVA GARCIA</t>
  </si>
  <si>
    <t xml:space="preserve">ELKIN DARIO              </t>
  </si>
  <si>
    <t xml:space="preserve">CARDONA TAMAYO                          </t>
  </si>
  <si>
    <t>ELSA MAYERLI</t>
  </si>
  <si>
    <t>QUITIAN MATEUS</t>
  </si>
  <si>
    <t>CARLOS ALBERTO</t>
  </si>
  <si>
    <t>POVEDA HERNANDEZ</t>
  </si>
  <si>
    <t>LUIS EFRAIN</t>
  </si>
  <si>
    <t>GAYON LIZARAZO</t>
  </si>
  <si>
    <t>ALBERTO</t>
  </si>
  <si>
    <t>ROMERO GOMEZ</t>
  </si>
  <si>
    <t>MARIA DEL CARMEN</t>
  </si>
  <si>
    <t>DIAZ HERNANDEZ</t>
  </si>
  <si>
    <t>NEILA PATRICIA</t>
  </si>
  <si>
    <t>CACERES VARGAS</t>
  </si>
  <si>
    <t>MADY YASMIN</t>
  </si>
  <si>
    <t>DIAZ BAHAMON</t>
  </si>
  <si>
    <t>EDWAR</t>
  </si>
  <si>
    <t>MORALES MEDINA</t>
  </si>
  <si>
    <t xml:space="preserve">MAGDA CAROLINA           </t>
  </si>
  <si>
    <t xml:space="preserve">BONIL OLIVERA                           </t>
  </si>
  <si>
    <t>PATRICIA</t>
  </si>
  <si>
    <t>NEIRA LOPEZ</t>
  </si>
  <si>
    <t>GLORIA STELLA</t>
  </si>
  <si>
    <t>OSPITIA ANACONA</t>
  </si>
  <si>
    <t>MARIA JOHANNA</t>
  </si>
  <si>
    <t>BERNAL ROLON</t>
  </si>
  <si>
    <t>EDILBERTO RUFINO</t>
  </si>
  <si>
    <t>NAVARRO RODRIGUEZ</t>
  </si>
  <si>
    <t xml:space="preserve">ANGIE MELANIE            </t>
  </si>
  <si>
    <t xml:space="preserve">HAWKINS RODRIGUEZ                       </t>
  </si>
  <si>
    <t xml:space="preserve">TRIANA FERIA                            </t>
  </si>
  <si>
    <t xml:space="preserve">PAOLA ANDREA             </t>
  </si>
  <si>
    <t xml:space="preserve">ARTEAGA ESCOBAR                         </t>
  </si>
  <si>
    <t xml:space="preserve">MARTHA JANETH            </t>
  </si>
  <si>
    <t xml:space="preserve">BERNAL LEIVA                            </t>
  </si>
  <si>
    <t xml:space="preserve">DIANA ROCIO              </t>
  </si>
  <si>
    <t xml:space="preserve">SANTOS VASQUEZ                          </t>
  </si>
  <si>
    <t xml:space="preserve">DIRECCION DE PROCESOS DE REORGANIZACION I                                                 </t>
  </si>
  <si>
    <t>PAOLA MARCELA</t>
  </si>
  <si>
    <t>CAÑON PRIETO</t>
  </si>
  <si>
    <t>DEISY ALEXANDRA</t>
  </si>
  <si>
    <t>ESTRADA GARCIA</t>
  </si>
  <si>
    <t xml:space="preserve">CARLOS URIEL             </t>
  </si>
  <si>
    <t xml:space="preserve">SANCHEZ                                 </t>
  </si>
  <si>
    <t xml:space="preserve">DESPACHO DEL SUPERINTENDENTE                                                              </t>
  </si>
  <si>
    <t>YONNY</t>
  </si>
  <si>
    <t>CUELLAR CABRERA</t>
  </si>
  <si>
    <t xml:space="preserve">JUAN DAVID               </t>
  </si>
  <si>
    <t xml:space="preserve">ROA LANDAZABAL                          </t>
  </si>
  <si>
    <t xml:space="preserve">INTENDENCIA REGIONAL DE CUCUTA                                                            </t>
  </si>
  <si>
    <t>BEATRIZ CAROLINA</t>
  </si>
  <si>
    <t>RAMIREZ GOMEZ</t>
  </si>
  <si>
    <t xml:space="preserve">JOAQUIN FERNANDO         </t>
  </si>
  <si>
    <t xml:space="preserve">RUIZ GONZALEZ                           </t>
  </si>
  <si>
    <t>DIRECTOR FINANCIERO</t>
  </si>
  <si>
    <t xml:space="preserve">DIRECCION FINANCIERA                                                                      </t>
  </si>
  <si>
    <t>PAULA ANDREA</t>
  </si>
  <si>
    <t>ARROYAVE RAMIREZ</t>
  </si>
  <si>
    <t>LUIS CARLOS</t>
  </si>
  <si>
    <t>ORTIZ BARRIGA</t>
  </si>
  <si>
    <t>MARTHA BIBIANA</t>
  </si>
  <si>
    <t>CASAS HIPOLITO</t>
  </si>
  <si>
    <t>JOHANNA CECILIA</t>
  </si>
  <si>
    <t>VEGA RONDON</t>
  </si>
  <si>
    <t xml:space="preserve">VICTOR ORLANDO           </t>
  </si>
  <si>
    <t xml:space="preserve">MORENO MENDEZ                           </t>
  </si>
  <si>
    <t>LUZ DARY</t>
  </si>
  <si>
    <t>ZARATE TORRES</t>
  </si>
  <si>
    <t>YULIETH PAOLA</t>
  </si>
  <si>
    <t>AVILA SUAREZ</t>
  </si>
  <si>
    <t>MARTHA LILIANA</t>
  </si>
  <si>
    <t>MENDOZA MARTINEZ</t>
  </si>
  <si>
    <t xml:space="preserve">NIÑO GALLO                              </t>
  </si>
  <si>
    <t>SANDRA JIMENA</t>
  </si>
  <si>
    <t>FIERRO GALINDO</t>
  </si>
  <si>
    <t xml:space="preserve">DIRECCION  DE JURISDICCION SOCIETARIA III                                                 </t>
  </si>
  <si>
    <t>GLORIA JOHANNA</t>
  </si>
  <si>
    <t>YAÑEZ TORRES</t>
  </si>
  <si>
    <t>SINDY VANESSA</t>
  </si>
  <si>
    <t>OSPINA SANCHEZ</t>
  </si>
  <si>
    <t xml:space="preserve">YEIMI ADRIANA            </t>
  </si>
  <si>
    <t xml:space="preserve">BARACALDO NEMEGUEN                      </t>
  </si>
  <si>
    <t>JUAN CARLOS</t>
  </si>
  <si>
    <t>PEÑA MENDOZA</t>
  </si>
  <si>
    <t xml:space="preserve">NATHALY                  </t>
  </si>
  <si>
    <t xml:space="preserve">RINCON MANTILLA                         </t>
  </si>
  <si>
    <t xml:space="preserve">GRUPO DE  CONTRATOS                                                                       </t>
  </si>
  <si>
    <t>ANDREA</t>
  </si>
  <si>
    <t>VASQUEZ RINCON</t>
  </si>
  <si>
    <t>DIANA PAOLA</t>
  </si>
  <si>
    <t>AGUASACO MUNEVAR</t>
  </si>
  <si>
    <t xml:space="preserve">DIRECCION DE INTERVENCION JUDICIAL                                                        </t>
  </si>
  <si>
    <t>VARELA HERRERA</t>
  </si>
  <si>
    <t xml:space="preserve">TELMA ROSA               </t>
  </si>
  <si>
    <t xml:space="preserve">CARDENAS GUEVARA                        </t>
  </si>
  <si>
    <t>LUIS JAVIER</t>
  </si>
  <si>
    <t>ACOSTA CASTELLANOS</t>
  </si>
  <si>
    <t xml:space="preserve">FABIO MAURICIO           </t>
  </si>
  <si>
    <t xml:space="preserve">FLOREZ RAMIREZ                          </t>
  </si>
  <si>
    <t>JAQUELINE ISABEL</t>
  </si>
  <si>
    <t>PACHECO SILVA</t>
  </si>
  <si>
    <t>VERONICA</t>
  </si>
  <si>
    <t>ORTEGA ALVAREZ</t>
  </si>
  <si>
    <t>GINA ROCIO</t>
  </si>
  <si>
    <t>ROJAS CASTRO</t>
  </si>
  <si>
    <t>AREVALO HERRERA</t>
  </si>
  <si>
    <t>MARTHA CECILIA</t>
  </si>
  <si>
    <t>BOTERO LOZANO</t>
  </si>
  <si>
    <t xml:space="preserve">OSORIO QUINTERO                         </t>
  </si>
  <si>
    <t>JULIAN ALFONSO</t>
  </si>
  <si>
    <t>NIÑO BARON</t>
  </si>
  <si>
    <t xml:space="preserve">STEFHANIA                </t>
  </si>
  <si>
    <t xml:space="preserve">SANCHEZ ZAMBRANO                        </t>
  </si>
  <si>
    <t>LAURA MARIA</t>
  </si>
  <si>
    <t>VERGARA AGUILERA</t>
  </si>
  <si>
    <t xml:space="preserve">SANDRA MILENA            </t>
  </si>
  <si>
    <t xml:space="preserve">CUERVO TOBAR                            </t>
  </si>
  <si>
    <t xml:space="preserve">CRISTIAN                 </t>
  </si>
  <si>
    <t xml:space="preserve">CASTRO RAMIREZ                          </t>
  </si>
  <si>
    <t>LUISA FERNANDA</t>
  </si>
  <si>
    <t>CASTILLO NARANJO</t>
  </si>
  <si>
    <t>EDUARDO AUGUSTO</t>
  </si>
  <si>
    <t>SUAREZ GORDILLO</t>
  </si>
  <si>
    <t>GISELLE JULIETTE</t>
  </si>
  <si>
    <t>ALVAREZ POLANCO</t>
  </si>
  <si>
    <t>NINI SAYURY</t>
  </si>
  <si>
    <t>CRUZ TOLOZA</t>
  </si>
  <si>
    <t>OLGA LUCIA</t>
  </si>
  <si>
    <t>CASTILLO CUBILLOS</t>
  </si>
  <si>
    <t xml:space="preserve">GRUPO DE PROYECTOS DE TECNOLOGIA                                                          </t>
  </si>
  <si>
    <t>FRANCY BIBIANA</t>
  </si>
  <si>
    <t>COY PAEZ</t>
  </si>
  <si>
    <t>JAVIER ENRIQUE</t>
  </si>
  <si>
    <t>FONTALVO GUTIERREZ</t>
  </si>
  <si>
    <t>MAGDA LILIANA</t>
  </si>
  <si>
    <t>MARIN ROMERO</t>
  </si>
  <si>
    <t>JOSE ALEJANDRO</t>
  </si>
  <si>
    <t>GAMBA TORRES</t>
  </si>
  <si>
    <t xml:space="preserve">KELLY JOHANNA            </t>
  </si>
  <si>
    <t xml:space="preserve">SANTA BUITRAGO                          </t>
  </si>
  <si>
    <t xml:space="preserve">DIRECCION DE CUMPLIMIENTO                                                                 </t>
  </si>
  <si>
    <t>GARY SKARLOFF</t>
  </si>
  <si>
    <t>SALAZAR CUERVO</t>
  </si>
  <si>
    <t xml:space="preserve">MARISOL                  </t>
  </si>
  <si>
    <t xml:space="preserve">CASTIBLANCO CALIXTO                     </t>
  </si>
  <si>
    <t xml:space="preserve">GRUPO DE INNOV, DESARROLLO Y ARQ. DE APLICACIONES                                         </t>
  </si>
  <si>
    <t>EDWIN ALEXANDER</t>
  </si>
  <si>
    <t>MARTINEZ VALERO</t>
  </si>
  <si>
    <t>HILDA YOLANDA</t>
  </si>
  <si>
    <t>ROJAS TRUJILLO</t>
  </si>
  <si>
    <t>MONICA YASMIN</t>
  </si>
  <si>
    <t>NEIRA SALGADO</t>
  </si>
  <si>
    <t xml:space="preserve">CESAR AUGUSTO            </t>
  </si>
  <si>
    <t xml:space="preserve">GOMEZ HERNANDEZ                         </t>
  </si>
  <si>
    <t xml:space="preserve">JUAN EDUARDO             </t>
  </si>
  <si>
    <t xml:space="preserve">LOPEZ GOMEZ                             </t>
  </si>
  <si>
    <t>RAMIREZ OROZCO</t>
  </si>
  <si>
    <t>ZARAZA IBARRA</t>
  </si>
  <si>
    <t xml:space="preserve">GRUPO DE CONTABILIDAD                                                                     </t>
  </si>
  <si>
    <t xml:space="preserve">JAVIER ANTONIO           </t>
  </si>
  <si>
    <t xml:space="preserve">VERA CRUZ                               </t>
  </si>
  <si>
    <t xml:space="preserve">NORA PIEDAD              </t>
  </si>
  <si>
    <t xml:space="preserve">MONROY MAYOR                            </t>
  </si>
  <si>
    <t xml:space="preserve">ARLEY                    </t>
  </si>
  <si>
    <t xml:space="preserve">GONZALEZ PELAEZ                         </t>
  </si>
  <si>
    <t>WILLIAN FERNANDO</t>
  </si>
  <si>
    <t>GARZON RUIZ</t>
  </si>
  <si>
    <t xml:space="preserve">LAURA HALIMA             </t>
  </si>
  <si>
    <t xml:space="preserve">LIEVANO JIMENEZ                         </t>
  </si>
  <si>
    <t>ANA MARIA PATRICIA</t>
  </si>
  <si>
    <t>MARMOLEJO ANGEL</t>
  </si>
  <si>
    <t xml:space="preserve">ANGELICA MARIA           </t>
  </si>
  <si>
    <t xml:space="preserve">FERRER DE LA HOZ                        </t>
  </si>
  <si>
    <t>DIANA CAROLINA</t>
  </si>
  <si>
    <t>MONTERO RUIZ</t>
  </si>
  <si>
    <t xml:space="preserve">GRUPO DE PEQUEÑAS INTERVENCIONES JUDICIALES                                               </t>
  </si>
  <si>
    <t>HADIT</t>
  </si>
  <si>
    <t>CAMELO CHACON</t>
  </si>
  <si>
    <t xml:space="preserve">MARIA CLAUDIA            </t>
  </si>
  <si>
    <t xml:space="preserve">CORDOBA SALAZAR                         </t>
  </si>
  <si>
    <t>NUBIA XIOMARA</t>
  </si>
  <si>
    <t>SEPULVEDA MENDOZA</t>
  </si>
  <si>
    <t xml:space="preserve">JHOVANNY                 </t>
  </si>
  <si>
    <t xml:space="preserve">OCAMPO SALAZAR                          </t>
  </si>
  <si>
    <t xml:space="preserve">GRUPO DE INVESTIGACIONES ADMINISTRATIVAS POR CAPTACION                                    </t>
  </si>
  <si>
    <t xml:space="preserve">CARLOS MARIO             </t>
  </si>
  <si>
    <t xml:space="preserve">PASTRANA OLACIREGUI                     </t>
  </si>
  <si>
    <t xml:space="preserve">LUIS OLIVERIO            </t>
  </si>
  <si>
    <t xml:space="preserve">ESPINOSA RUIZ                           </t>
  </si>
  <si>
    <t>YEIMI PAOLA</t>
  </si>
  <si>
    <t>GOMEZ TORRES</t>
  </si>
  <si>
    <t>ALDEMAR</t>
  </si>
  <si>
    <t>MENDOZA CUBILLOS</t>
  </si>
  <si>
    <t xml:space="preserve">GRUPO DE RELACION ESTADO - CIUDADANO                                                      </t>
  </si>
  <si>
    <t xml:space="preserve">FRANCISCO                </t>
  </si>
  <si>
    <t xml:space="preserve">VEGA ALZATE                             </t>
  </si>
  <si>
    <t>ANI KATHERINE</t>
  </si>
  <si>
    <t>ALDANA BRICEÑO</t>
  </si>
  <si>
    <t>JANETH MIREYA</t>
  </si>
  <si>
    <t>CRUZ GUTIERREZ</t>
  </si>
  <si>
    <t>WILLIAM</t>
  </si>
  <si>
    <t>ARBOLEDA QUINAYAS</t>
  </si>
  <si>
    <t>CLAUDIA PATRICIA</t>
  </si>
  <si>
    <t>VELASQUEZ MOLINA</t>
  </si>
  <si>
    <t xml:space="preserve">HECTOR MANUEL            </t>
  </si>
  <si>
    <t xml:space="preserve">JATIVA GARCIA                           </t>
  </si>
  <si>
    <t xml:space="preserve">DEYANIRA DEL PILAR       </t>
  </si>
  <si>
    <t xml:space="preserve">OSPINA ARIZA                            </t>
  </si>
  <si>
    <t xml:space="preserve">DIRECCION DE  JURISDICCION SOCIETARIA II                                                  </t>
  </si>
  <si>
    <t xml:space="preserve">CUESTA PALACIOS                         </t>
  </si>
  <si>
    <t>CLAUDIA ESPERANZA</t>
  </si>
  <si>
    <t>AVILA CASTIBLANCO</t>
  </si>
  <si>
    <t>INGRID JOHANA</t>
  </si>
  <si>
    <t>DIAZ CALDERON</t>
  </si>
  <si>
    <t>LEIDY XIMENA</t>
  </si>
  <si>
    <t>RUBIO TORRES</t>
  </si>
  <si>
    <t xml:space="preserve">SHIRLEY                  </t>
  </si>
  <si>
    <t xml:space="preserve">GORDILLO CASTIBLANCO                    </t>
  </si>
  <si>
    <t xml:space="preserve">DELEGATURA DE ASUNTOS ECONOMICOS Y SOCIETARIOS                                            </t>
  </si>
  <si>
    <t xml:space="preserve">HERNAN                   </t>
  </si>
  <si>
    <t xml:space="preserve">MENDEZ SANCHEZ                          </t>
  </si>
  <si>
    <t>WILLIAN EDUARDO</t>
  </si>
  <si>
    <t>LOZANO ESCOBAR</t>
  </si>
  <si>
    <t>MARIÑO PINTO</t>
  </si>
  <si>
    <t>ELENA ANDREA</t>
  </si>
  <si>
    <t>SIERRA CUERVO</t>
  </si>
  <si>
    <t>CAROLINA MARIA</t>
  </si>
  <si>
    <t>MEJIA OSORNO</t>
  </si>
  <si>
    <t>PACIFICO ERNESTO</t>
  </si>
  <si>
    <t>BARRERA NUBAN</t>
  </si>
  <si>
    <t xml:space="preserve">BIBIANA MARIA            </t>
  </si>
  <si>
    <t xml:space="preserve">PEÑA MOLINA                             </t>
  </si>
  <si>
    <t>LISBETH HELIANA</t>
  </si>
  <si>
    <t>HERNANDEZ GARCIA</t>
  </si>
  <si>
    <t xml:space="preserve">SANDRA SOLEDAD           </t>
  </si>
  <si>
    <t xml:space="preserve">RICO FLOREZ                             </t>
  </si>
  <si>
    <t>DANIELA</t>
  </si>
  <si>
    <t>VELEZ TORO</t>
  </si>
  <si>
    <t>CRISTIAN CAMILO</t>
  </si>
  <si>
    <t>SOLARTE ALVEAR</t>
  </si>
  <si>
    <t>RICARDO</t>
  </si>
  <si>
    <t>LUZ HELENA</t>
  </si>
  <si>
    <t>RUEDA TOLOZA</t>
  </si>
  <si>
    <t>MARISELA EUGENIA</t>
  </si>
  <si>
    <t>MARTINEZ RAMIREZ</t>
  </si>
  <si>
    <t xml:space="preserve">LUIS FERNANDO            </t>
  </si>
  <si>
    <t xml:space="preserve">CUERO TORRES                            </t>
  </si>
  <si>
    <t>ANGIE PAOLA</t>
  </si>
  <si>
    <t>HERRERA CANDRO</t>
  </si>
  <si>
    <t>JOHN ALEXANDER</t>
  </si>
  <si>
    <t>ALBA GONZALEZ</t>
  </si>
  <si>
    <t xml:space="preserve">VICTOR IVAN              </t>
  </si>
  <si>
    <t xml:space="preserve">RAMOS RAMOS                             </t>
  </si>
  <si>
    <t>YEFREYN STIVEN</t>
  </si>
  <si>
    <t>GOMEZ CAMPUZANO</t>
  </si>
  <si>
    <t>VICTOR ALFONSO</t>
  </si>
  <si>
    <t>ROMERO BALLESTEROS</t>
  </si>
  <si>
    <t>ANDREA ESTEFANIA</t>
  </si>
  <si>
    <t>PARDO LOZANO</t>
  </si>
  <si>
    <t>SARA CRISTINA</t>
  </si>
  <si>
    <t>NIÑO SANCHEZ</t>
  </si>
  <si>
    <t xml:space="preserve">DIRECCION DE JURISDICCION SOCIETARIA I                                                    </t>
  </si>
  <si>
    <t>LIDA JAZMIN</t>
  </si>
  <si>
    <t>CARDENAS GARZON</t>
  </si>
  <si>
    <t xml:space="preserve">OSCAR NICOLAS            </t>
  </si>
  <si>
    <t xml:space="preserve">HERNANDEZ CRUZ                          </t>
  </si>
  <si>
    <t>DIANA PATRICIA</t>
  </si>
  <si>
    <t>PATIÑO MORALES</t>
  </si>
  <si>
    <t xml:space="preserve">ALBA LUCIA               </t>
  </si>
  <si>
    <t xml:space="preserve">PUENTES CARREÑO                         </t>
  </si>
  <si>
    <t xml:space="preserve">GRUPO DE INSTRUCCION DISCIPLINARIA                                                        </t>
  </si>
  <si>
    <t>MILTON JAVIER</t>
  </si>
  <si>
    <t>GUTIERREZ GONZALEZ</t>
  </si>
  <si>
    <t xml:space="preserve">JULIO ARMANDO            </t>
  </si>
  <si>
    <t xml:space="preserve">GONZALEZ PALACIOS                       </t>
  </si>
  <si>
    <t xml:space="preserve">CESAR HERNAN             </t>
  </si>
  <si>
    <t xml:space="preserve">PARDO GAONA                             </t>
  </si>
  <si>
    <t xml:space="preserve">CAMILO EDUARDO           </t>
  </si>
  <si>
    <t xml:space="preserve">LEON CHAVES                             </t>
  </si>
  <si>
    <t>MORENO BECERRA</t>
  </si>
  <si>
    <t>JULIA MARCELA</t>
  </si>
  <si>
    <t>MORENO TORRES</t>
  </si>
  <si>
    <t>DIEGO FELIPE</t>
  </si>
  <si>
    <t>FAJARDO ROMERO</t>
  </si>
  <si>
    <t>MARIA JOSE</t>
  </si>
  <si>
    <t>ROSALES LOPEZ</t>
  </si>
  <si>
    <t>SEBASTIAN</t>
  </si>
  <si>
    <t>SALGADO MORALES</t>
  </si>
  <si>
    <t>PAOLA ANDREA</t>
  </si>
  <si>
    <t>QUINTANA IZQUIERDO</t>
  </si>
  <si>
    <t>LAURA</t>
  </si>
  <si>
    <t>ARBELAEZ RESTREPO</t>
  </si>
  <si>
    <t>OSCAR RENE</t>
  </si>
  <si>
    <t>VALENCIA CARDONA</t>
  </si>
  <si>
    <t>ANDRES JOSE</t>
  </si>
  <si>
    <t>MUÑOZ CADAVID</t>
  </si>
  <si>
    <t>SONIA ADRIANA</t>
  </si>
  <si>
    <t>CORAL FLOREZ</t>
  </si>
  <si>
    <t>KAROL FERNANDA</t>
  </si>
  <si>
    <t>CABRERA VARGAS</t>
  </si>
  <si>
    <t>ANDRES HERNANDO</t>
  </si>
  <si>
    <t>ORTIZ TIBAQUIRA</t>
  </si>
  <si>
    <t>SANDRA PATRICIA</t>
  </si>
  <si>
    <t>VALLEJO ARAUJO</t>
  </si>
  <si>
    <t>CAMPOS NIÑO</t>
  </si>
  <si>
    <t>BLANCA LILIANA</t>
  </si>
  <si>
    <t>CONTRERAS TAFUR</t>
  </si>
  <si>
    <t>ELIANA</t>
  </si>
  <si>
    <t>BERNAL RIVEROS</t>
  </si>
  <si>
    <t>NATALIA</t>
  </si>
  <si>
    <t>JACOBO DUEÑAS</t>
  </si>
  <si>
    <t>ADRIANA MARIA</t>
  </si>
  <si>
    <t>GUTIERREZ LAVERDE</t>
  </si>
  <si>
    <t xml:space="preserve">GRUPO DE COMUNICACIONES                                                                   </t>
  </si>
  <si>
    <t>MATIZ LOPEZ</t>
  </si>
  <si>
    <t>HELLEN</t>
  </si>
  <si>
    <t>BRAVO ROMERO</t>
  </si>
  <si>
    <t>JHUAN JASBLEIDI</t>
  </si>
  <si>
    <t>QUIJANO MOLINA</t>
  </si>
  <si>
    <t>CAMILO ARMANDO</t>
  </si>
  <si>
    <t>FRANCO LEGUIZAMO</t>
  </si>
  <si>
    <t>YORLLY ALANNY</t>
  </si>
  <si>
    <t>ALZATE OSORIO</t>
  </si>
  <si>
    <t>CALDERON HERNANDEZ</t>
  </si>
  <si>
    <t>NICOLAS SEBASTIAN</t>
  </si>
  <si>
    <t>MARTINEZ GONZALEZ</t>
  </si>
  <si>
    <t>JANZABETH</t>
  </si>
  <si>
    <t>POLANCO PRIETO</t>
  </si>
  <si>
    <t>JOHAN CAMILO</t>
  </si>
  <si>
    <t>OCHOA ANGEL</t>
  </si>
  <si>
    <t>TANIA MARCELA</t>
  </si>
  <si>
    <t>GUERRERO GARCIA</t>
  </si>
  <si>
    <t xml:space="preserve">GRUPO DE SEGURIDAD Y SALUD EN EL TRABAJO                                                  </t>
  </si>
  <si>
    <t>BERMUDEZ RODRIGUEZ</t>
  </si>
  <si>
    <t>JOSE LUIS</t>
  </si>
  <si>
    <t>NARVAEZ RIVAS</t>
  </si>
  <si>
    <t>NICKOLAS LEGUIZ</t>
  </si>
  <si>
    <t>HERNANDEZ BRICEÑO</t>
  </si>
  <si>
    <t>JOSE LEONARDO</t>
  </si>
  <si>
    <t>MUJICA QUINTERO</t>
  </si>
  <si>
    <t>MARTHA MILENA</t>
  </si>
  <si>
    <t>TORRES GARZON</t>
  </si>
  <si>
    <t>JASBLEIDY ASTRID</t>
  </si>
  <si>
    <t>FONSECA GARZON</t>
  </si>
  <si>
    <t>ROSA ELVIRA</t>
  </si>
  <si>
    <t>CORREA PEREZ</t>
  </si>
  <si>
    <t>LAURA MANUELA</t>
  </si>
  <si>
    <t>HERNANDEZ OBREGON</t>
  </si>
  <si>
    <t>ROJAS QUIROGA</t>
  </si>
  <si>
    <t>ALEXANDER</t>
  </si>
  <si>
    <t>GUTIERREZ MARMOL</t>
  </si>
  <si>
    <t>DIANA MAYERLI</t>
  </si>
  <si>
    <t>RAMIREZ VELASQUEZ</t>
  </si>
  <si>
    <t>BLANCA NYDIA</t>
  </si>
  <si>
    <t>LEON OSORIO</t>
  </si>
  <si>
    <t>ANDRES MAURICIO</t>
  </si>
  <si>
    <t>CERVANTES DIAZ</t>
  </si>
  <si>
    <t>JEFE OFICINA ASESORA</t>
  </si>
  <si>
    <t>HENRY FERNANDO</t>
  </si>
  <si>
    <t>LEWIS JIMENEZ</t>
  </si>
  <si>
    <t>ANDREA JINNETH</t>
  </si>
  <si>
    <t>JULIO PALACIOS</t>
  </si>
  <si>
    <t>DIANA KATERINE</t>
  </si>
  <si>
    <t>YENNIFER ANDREA</t>
  </si>
  <si>
    <t>ARANZAZU RICAURTE</t>
  </si>
  <si>
    <t>LEYDI</t>
  </si>
  <si>
    <t>PRIETO AYALA</t>
  </si>
  <si>
    <t>GONZALEZ ROSERO</t>
  </si>
  <si>
    <t>FREDY</t>
  </si>
  <si>
    <t>CALDERON CALDERON</t>
  </si>
  <si>
    <t>SUSANA</t>
  </si>
  <si>
    <t>SOLANO MORALES</t>
  </si>
  <si>
    <t>MARCELA EUGENIA</t>
  </si>
  <si>
    <t>DORIA GOMEZ</t>
  </si>
  <si>
    <t>MARIA ANDREA</t>
  </si>
  <si>
    <t>SANTACRUZ OTERO</t>
  </si>
  <si>
    <t>ANDRES YAMID</t>
  </si>
  <si>
    <t>TABIO MAHATES</t>
  </si>
  <si>
    <t xml:space="preserve">DIRECCION DE SUPERVISION DE PROCEDIMIENTOS ESPECIALES                                     </t>
  </si>
  <si>
    <t>MAURICIO ENRIQUE</t>
  </si>
  <si>
    <t>LATORRE ALBA</t>
  </si>
  <si>
    <t>JACQUELINE DEL SOCORRO</t>
  </si>
  <si>
    <t>MURILLO SANCHEZ</t>
  </si>
  <si>
    <t>JEFE OFICINA</t>
  </si>
  <si>
    <t>ANGYE XIOMARA</t>
  </si>
  <si>
    <t>CALDERON VELASQUEZ</t>
  </si>
  <si>
    <t>CARDONA PEREZ</t>
  </si>
  <si>
    <t>MARRUGO GOMEZ</t>
  </si>
  <si>
    <t>CAMPO RODRIGUEZ</t>
  </si>
  <si>
    <t>DOUGLAS ANDRES</t>
  </si>
  <si>
    <t>BALLESTEROS PELUFFO</t>
  </si>
  <si>
    <t>CASTRO DAZA</t>
  </si>
  <si>
    <t>CARLOS ARTURO</t>
  </si>
  <si>
    <t>VELASQUEZ GIRALDO</t>
  </si>
  <si>
    <t>CLAUDIA CECILIA</t>
  </si>
  <si>
    <t>SANCHEZ FLOREZ</t>
  </si>
  <si>
    <t>AIDA JOHANNA</t>
  </si>
  <si>
    <t>ALDANA SAENZ</t>
  </si>
  <si>
    <t>ERICA MARIA</t>
  </si>
  <si>
    <t>GARCIA MONTOYA</t>
  </si>
  <si>
    <t xml:space="preserve">ALEJANDRA DEL PILAR      </t>
  </si>
  <si>
    <t xml:space="preserve">GIRALDO BAEZ                            </t>
  </si>
  <si>
    <t>SANTIAGO ARTURO</t>
  </si>
  <si>
    <t>VANEGAS SANTOS</t>
  </si>
  <si>
    <t>CARLOS ERNESTO</t>
  </si>
  <si>
    <t>ACEVEDO PEREZ</t>
  </si>
  <si>
    <t>JONATHAN</t>
  </si>
  <si>
    <t>ALVARADO NIÑO</t>
  </si>
  <si>
    <t>NELLY TATIANA</t>
  </si>
  <si>
    <t>PERDOMO ZAMBRANO</t>
  </si>
  <si>
    <t>MAYA BRAVO</t>
  </si>
  <si>
    <t>BABATIVA QUESADA</t>
  </si>
  <si>
    <t>LINA MARIA</t>
  </si>
  <si>
    <t>HIDALGO SALAS</t>
  </si>
  <si>
    <t>TORRES MESA</t>
  </si>
  <si>
    <t>CINDY VANESSA</t>
  </si>
  <si>
    <t>VILLAMIL ROJAS</t>
  </si>
  <si>
    <t>MARIA PAULA</t>
  </si>
  <si>
    <t>OROZCO ALDANA</t>
  </si>
  <si>
    <t>LUIS FERNANDO</t>
  </si>
  <si>
    <t>CARDENAS HERREÑO</t>
  </si>
  <si>
    <t>CELIA</t>
  </si>
  <si>
    <t>LOPEZ ANGEL</t>
  </si>
  <si>
    <t>GINA CONSTANZA</t>
  </si>
  <si>
    <t>SANCHEZ CORTES</t>
  </si>
  <si>
    <t>HANS</t>
  </si>
  <si>
    <t>SARMIENTO LIZARAZO</t>
  </si>
  <si>
    <t>LINDA STEFANNY</t>
  </si>
  <si>
    <t>VALENZUELA QUINTERO</t>
  </si>
  <si>
    <t>RICHARD FERNANDO</t>
  </si>
  <si>
    <t>COVALEDA TRIANA</t>
  </si>
  <si>
    <t>DELGADO PEREZ</t>
  </si>
  <si>
    <t>LUISA PAOLA</t>
  </si>
  <si>
    <t>GUTIERREZ RODRIGUEZ</t>
  </si>
  <si>
    <t>REMOLINA MURILLO</t>
  </si>
  <si>
    <t>LAURA CAMILA</t>
  </si>
  <si>
    <t>MATAMOROS RIVERA</t>
  </si>
  <si>
    <t>RODRIGO ANDRES</t>
  </si>
  <si>
    <t>MEDINA VILLANUEVA</t>
  </si>
  <si>
    <t>DEIBER ALIRIO</t>
  </si>
  <si>
    <t>RAMIREZ GALLEGO</t>
  </si>
  <si>
    <t>SOTELO</t>
  </si>
  <si>
    <t>RUBEN ESTEBAN</t>
  </si>
  <si>
    <t>LUGO MACANA</t>
  </si>
  <si>
    <t>SANDRA MAYERLI</t>
  </si>
  <si>
    <t>RUIZ MORENO</t>
  </si>
  <si>
    <t>VALENTINA</t>
  </si>
  <si>
    <t>RAMIREZ GUTIERREZ</t>
  </si>
  <si>
    <t>JESSICA MARIA</t>
  </si>
  <si>
    <t>MARIN VALENCIA</t>
  </si>
  <si>
    <t>VIVIAN CONSTANZA</t>
  </si>
  <si>
    <t>OVALLE LEGUIZAMON</t>
  </si>
  <si>
    <t>DANNA GERALDINE</t>
  </si>
  <si>
    <t>LINARES MARTINEZ</t>
  </si>
  <si>
    <t>MAYERLING</t>
  </si>
  <si>
    <t>CASTAÑEDA CADENA</t>
  </si>
  <si>
    <t>JULIO ENRIQUE</t>
  </si>
  <si>
    <t>FLOREZ ECHENIQUE</t>
  </si>
  <si>
    <t>JERALDINNE KORITHZA</t>
  </si>
  <si>
    <t>ROMERO RODRIGUEZ</t>
  </si>
  <si>
    <t>MONICA ZARATH</t>
  </si>
  <si>
    <t>RODRIGUEZ ALVAREZ</t>
  </si>
  <si>
    <t>RUTH NELLY</t>
  </si>
  <si>
    <t>MARTINEZ CLAVIJO</t>
  </si>
  <si>
    <t>YAMIL DE JESUS</t>
  </si>
  <si>
    <t>BROCHADO PERTUZ</t>
  </si>
  <si>
    <t>MARY NELLY</t>
  </si>
  <si>
    <t>SALINAS GARNICA</t>
  </si>
  <si>
    <t>SANABRIA CASTRO</t>
  </si>
  <si>
    <t>SUPERINTENDENTE</t>
  </si>
  <si>
    <t>CARLOS MARIO</t>
  </si>
  <si>
    <t>CALDERON HORTUA</t>
  </si>
  <si>
    <t>MARCO ANTONIO</t>
  </si>
  <si>
    <t>TELLEZ HENAO</t>
  </si>
  <si>
    <t>HECTOR JULIO</t>
  </si>
  <si>
    <t>CASALLAS MORA</t>
  </si>
  <si>
    <t>KEVIN</t>
  </si>
  <si>
    <t>LOAIZA GALEANO</t>
  </si>
  <si>
    <t>LUIS GUILLERMO</t>
  </si>
  <si>
    <t>CASTELLANOS CAMARGO</t>
  </si>
  <si>
    <t>LILIAN CATERINE</t>
  </si>
  <si>
    <t>SANCHEZ PACHON</t>
  </si>
  <si>
    <t>JORGE EDUARDO</t>
  </si>
  <si>
    <t>CABRERA JARAMILLO</t>
  </si>
  <si>
    <t>RIVERA SUAREZ</t>
  </si>
  <si>
    <t>MAYRA ALEJANDRA</t>
  </si>
  <si>
    <t>JIMENEZ VEGA</t>
  </si>
  <si>
    <t>VICTOR RAUL</t>
  </si>
  <si>
    <t>HUGUET OLARTE</t>
  </si>
  <si>
    <t>JAIME APARICIO</t>
  </si>
  <si>
    <t>GALAVIS RAMIREZ</t>
  </si>
  <si>
    <t>ANGELA PATRICIA</t>
  </si>
  <si>
    <t>MORTIGO MURCIA</t>
  </si>
  <si>
    <t>LILIANA PATRICIA</t>
  </si>
  <si>
    <t>DURAN JANET</t>
  </si>
  <si>
    <t xml:space="preserve">GRUPO DE REGISTROS PÚBLICOS                                                               </t>
  </si>
  <si>
    <t>NINI JOHANNA</t>
  </si>
  <si>
    <t>CASTAÑEDA QUINTERO</t>
  </si>
  <si>
    <t>DANIEL ANDRES</t>
  </si>
  <si>
    <t>RUBI YURLEY</t>
  </si>
  <si>
    <t>GONZALEZ QUINTANA</t>
  </si>
  <si>
    <t>STEFFI</t>
  </si>
  <si>
    <t>RODRIGUEZ PAEZ</t>
  </si>
  <si>
    <t>EVA CAROLINA</t>
  </si>
  <si>
    <t>RAMIREZ ARTUNDUAGA</t>
  </si>
  <si>
    <t>ELIANA MARCELA</t>
  </si>
  <si>
    <t>ROCHA RAMIREZ</t>
  </si>
  <si>
    <t>MERY HELLEN</t>
  </si>
  <si>
    <t>RUANO CHAVES</t>
  </si>
  <si>
    <t>MARINA</t>
  </si>
  <si>
    <t>MARTINEZ QUINTERO</t>
  </si>
  <si>
    <t>SANDRA CATALINA</t>
  </si>
  <si>
    <t>SANDOVAL DUARTE</t>
  </si>
  <si>
    <t>MONICA MARIA</t>
  </si>
  <si>
    <t>PEREA MOSQUERA</t>
  </si>
  <si>
    <t>RAMIREZ GRISALES</t>
  </si>
  <si>
    <t>SECRETARIO</t>
  </si>
  <si>
    <t>PEREZ VASQUEZ</t>
  </si>
  <si>
    <t>MARCELA</t>
  </si>
  <si>
    <t>MARTINEZ LOPEZ</t>
  </si>
  <si>
    <t>JUAN CAMILO</t>
  </si>
  <si>
    <t>FOSCA FERNANDEZ</t>
  </si>
  <si>
    <t>JUAN GUSTAVO</t>
  </si>
  <si>
    <t>ALARCON GRANADOS</t>
  </si>
  <si>
    <t>HAROL STIVEN</t>
  </si>
  <si>
    <t>GARZON FORERO</t>
  </si>
  <si>
    <t>LINA TATIANA</t>
  </si>
  <si>
    <t>BARBOSA BORRAS</t>
  </si>
  <si>
    <t>SAUL</t>
  </si>
  <si>
    <t>RODRIGUEZ MARTINEZ</t>
  </si>
  <si>
    <t>DANIEL ENRIQUE</t>
  </si>
  <si>
    <t>REY MORA</t>
  </si>
  <si>
    <t>LIZETH ALICIA</t>
  </si>
  <si>
    <t>MELO LUGO</t>
  </si>
  <si>
    <t>FERNANDO JOSE</t>
  </si>
  <si>
    <t>CASTAÑEDA MORENO</t>
  </si>
  <si>
    <t>LIGIA</t>
  </si>
  <si>
    <t>PEÑA CASTRO</t>
  </si>
  <si>
    <t>LUZ AMPARO</t>
  </si>
  <si>
    <t>MERCHAN PATARROYO</t>
  </si>
  <si>
    <t>SULLY VANESSA</t>
  </si>
  <si>
    <t>BARRETO BENITEZ</t>
  </si>
  <si>
    <t>CATALINA</t>
  </si>
  <si>
    <t>DUARTE SANCHEZ</t>
  </si>
  <si>
    <t>OSORIO BAENA</t>
  </si>
  <si>
    <t>SANTIAGO</t>
  </si>
  <si>
    <t>PILAR DEL SOCORRO</t>
  </si>
  <si>
    <t>URBINA VILLALOBOS</t>
  </si>
  <si>
    <t>JOHANA</t>
  </si>
  <si>
    <t>MARIN CARDONA</t>
  </si>
  <si>
    <t>JONATHAN ALEXANDER</t>
  </si>
  <si>
    <t>PARRA CHAVES</t>
  </si>
  <si>
    <t>DEYNI CAROLINA</t>
  </si>
  <si>
    <t>MARTINEZ GARZON</t>
  </si>
  <si>
    <t>DAVID ENRIQUE</t>
  </si>
  <si>
    <t>BONELL GOMEZ</t>
  </si>
  <si>
    <t>RUTH AMPARO</t>
  </si>
  <si>
    <t>GONZALEZ MULETT</t>
  </si>
  <si>
    <t>KEVIN RONALDO</t>
  </si>
  <si>
    <t>VIDAL YANTEN</t>
  </si>
  <si>
    <t>MIGUEL ANGEL</t>
  </si>
  <si>
    <t>RODRIGUEZ VILLARREAL</t>
  </si>
  <si>
    <t>LILIANA</t>
  </si>
  <si>
    <t>CORONADO OTALORA</t>
  </si>
  <si>
    <t>CAROLINA</t>
  </si>
  <si>
    <t>CARDENAS ACHURI</t>
  </si>
  <si>
    <t>ZULMA NATALIA</t>
  </si>
  <si>
    <t>SIERRA PINTO</t>
  </si>
  <si>
    <t>GLORIA ISABEL</t>
  </si>
  <si>
    <t>RODRIGUEZ CASTAÑEDA</t>
  </si>
  <si>
    <t>YONE ALEXANDER</t>
  </si>
  <si>
    <t>SANCHEZ RODRIGUEZ</t>
  </si>
  <si>
    <t>GARCIA ROCHA</t>
  </si>
  <si>
    <t>ERIKA PATRICIA</t>
  </si>
  <si>
    <t>ATENCIA RUIZ</t>
  </si>
  <si>
    <t>GINA MILDRED</t>
  </si>
  <si>
    <t>CARDENAS IPUZ</t>
  </si>
  <si>
    <t xml:space="preserve">DIRECCION DE TALENTO HUMANO                                                               </t>
  </si>
  <si>
    <t>EDWIN JOSE</t>
  </si>
  <si>
    <t>GOMEZ MORENO</t>
  </si>
  <si>
    <t>MANUEL FERNANDO</t>
  </si>
  <si>
    <t>SANCHEZ DIAZ</t>
  </si>
  <si>
    <t>ALEJANDRA</t>
  </si>
  <si>
    <t>BENAVIDES GRAJALES</t>
  </si>
  <si>
    <t>JESUS MANUEL</t>
  </si>
  <si>
    <t>LOPEZ CELEDON</t>
  </si>
  <si>
    <t xml:space="preserve">OFICINA DE CONTROL DISCIPLINARIO INTERNO                                                  </t>
  </si>
  <si>
    <t>MAYORGA PARRAGA</t>
  </si>
  <si>
    <t>NICOLAS EDUARDO</t>
  </si>
  <si>
    <t>ADRIANA ESPERANZA</t>
  </si>
  <si>
    <t>GARZON GARZON</t>
  </si>
  <si>
    <t>MARIA ALEJANDRA</t>
  </si>
  <si>
    <t>CAICEDO HURTADO</t>
  </si>
  <si>
    <t>NAYIBE</t>
  </si>
  <si>
    <t>LAURA VANESSA</t>
  </si>
  <si>
    <t>ROMERO TORO</t>
  </si>
  <si>
    <t>ERIKA YULIETH</t>
  </si>
  <si>
    <t>DIAZ INFANTE</t>
  </si>
  <si>
    <t>MUÑOZ DEVOZ</t>
  </si>
  <si>
    <t>LEON RODRIGUEZ</t>
  </si>
  <si>
    <t>JORGE ENRIQUE</t>
  </si>
  <si>
    <t>CANO RINCON</t>
  </si>
  <si>
    <t>BECERRA BONZA</t>
  </si>
  <si>
    <t>CASTELLANOS CASTAÑEDA</t>
  </si>
  <si>
    <t>ANA MILENA</t>
  </si>
  <si>
    <t>RESTREPO CORREA</t>
  </si>
  <si>
    <t>EDWIM DAMIAN</t>
  </si>
  <si>
    <t>TORRES ROBAYO</t>
  </si>
  <si>
    <t>DIDIER</t>
  </si>
  <si>
    <t>GAVIRIA MONTEALEGRE</t>
  </si>
  <si>
    <t>JAIME</t>
  </si>
  <si>
    <t>BETANCOURT DIAZ</t>
  </si>
  <si>
    <t>JAZMIN ANDREA</t>
  </si>
  <si>
    <t>NOVOA BARRERA</t>
  </si>
  <si>
    <t>FABIO ANDRES</t>
  </si>
  <si>
    <t>SILVA MORALES</t>
  </si>
  <si>
    <t>DIANA KATHERINE</t>
  </si>
  <si>
    <t>AGUILERA ACOSTA</t>
  </si>
  <si>
    <t>CILIA ISABEL</t>
  </si>
  <si>
    <t>HERRERA LADINO</t>
  </si>
  <si>
    <t>LOLA FABIANA</t>
  </si>
  <si>
    <t>REYES FLOREZ</t>
  </si>
  <si>
    <t>TATIANA</t>
  </si>
  <si>
    <t>RODRIGUEZ BLANCO</t>
  </si>
  <si>
    <t>KAREN ANDREA</t>
  </si>
  <si>
    <t>MARTINEZ SANTOS</t>
  </si>
  <si>
    <t>NATALIA ANDREA</t>
  </si>
  <si>
    <t>MELENDEZ GUAYDIA</t>
  </si>
  <si>
    <t>SANCHEZ PAZ</t>
  </si>
  <si>
    <t>ROMERO GIL</t>
  </si>
  <si>
    <t>MARIA VALENTINA</t>
  </si>
  <si>
    <t>RODRIGUEZ SUAREZ</t>
  </si>
  <si>
    <t>CRISTHIAN DAVID</t>
  </si>
  <si>
    <t>GARCIA CAMPO</t>
  </si>
  <si>
    <t>JUAN SEBASTIAN</t>
  </si>
  <si>
    <t>RODRIGUEZ NARANJO</t>
  </si>
  <si>
    <t>MARGARITA MARIA</t>
  </si>
  <si>
    <t>ROZO MORALES</t>
  </si>
  <si>
    <t>ADRIAN ENRIQUE</t>
  </si>
  <si>
    <t>CRISTANCHO TAMAYO</t>
  </si>
  <si>
    <t>TATIANA CECILIA</t>
  </si>
  <si>
    <t>MESA SALAMANCA</t>
  </si>
  <si>
    <t>ANDREA JULIANA</t>
  </si>
  <si>
    <t>MENDEZ MONSALVE</t>
  </si>
  <si>
    <t>RICARDO JAVIER</t>
  </si>
  <si>
    <t>MORALES VEGA</t>
  </si>
  <si>
    <t>ELIZABETH</t>
  </si>
  <si>
    <t>NIÑO ARISTIZABAL</t>
  </si>
  <si>
    <t>MANRIQUE GONZALEZ</t>
  </si>
  <si>
    <t>LINA LORENA</t>
  </si>
  <si>
    <t>CARDENAS BEJARANO</t>
  </si>
  <si>
    <t>MARLENY NATALIA</t>
  </si>
  <si>
    <t>MALAVER ROJAS</t>
  </si>
  <si>
    <t>ANGELA</t>
  </si>
  <si>
    <t>JIMENEZ FORERO</t>
  </si>
  <si>
    <t>FABIANO</t>
  </si>
  <si>
    <t>ORTIZ PIZZA</t>
  </si>
  <si>
    <t>MARIA EUGENIA</t>
  </si>
  <si>
    <t>SALINAS GARCIA</t>
  </si>
  <si>
    <t>DIRECTOR ADMINISTRATIVO</t>
  </si>
  <si>
    <t>BARRERA RAMIREZ</t>
  </si>
  <si>
    <t>SINDY JOHANA</t>
  </si>
  <si>
    <t>ALVARADO VERGEL</t>
  </si>
  <si>
    <t>VANESSA ISABEL</t>
  </si>
  <si>
    <t>SIERRA VARELA</t>
  </si>
  <si>
    <t>MARTIN</t>
  </si>
  <si>
    <t>BETANCOURT GARCIA</t>
  </si>
  <si>
    <t>GOMEZ RINCON</t>
  </si>
  <si>
    <t>ESTEFANY PAOLA</t>
  </si>
  <si>
    <t>MARTINEZ ROMERO</t>
  </si>
  <si>
    <t>JIMMY ALEXIS</t>
  </si>
  <si>
    <t>GARCIA TAMAYO</t>
  </si>
  <si>
    <t>JORGE JULIAN</t>
  </si>
  <si>
    <t>FORERO LOPEZ</t>
  </si>
  <si>
    <t>ASTRID LORENA</t>
  </si>
  <si>
    <t>AMAYA CASTRO</t>
  </si>
  <si>
    <t>LEIDY</t>
  </si>
  <si>
    <t>HOYOS SALCEDO</t>
  </si>
  <si>
    <t>RIAÑO CARO</t>
  </si>
  <si>
    <t>EDWIN GEOVANNI</t>
  </si>
  <si>
    <t>BUITRAGO ASTROS</t>
  </si>
  <si>
    <t>XIMENA ANDREA</t>
  </si>
  <si>
    <t>PAVA CASTRO</t>
  </si>
  <si>
    <t>BOHORQUEZ LINARES</t>
  </si>
  <si>
    <t>GUTIERREZ TORRES</t>
  </si>
  <si>
    <t>ANDRES ALFONSO</t>
  </si>
  <si>
    <t>GALOFRE CAMPO</t>
  </si>
  <si>
    <t>GUSTAVO ANDRES</t>
  </si>
  <si>
    <t>HERNANDEZ GNECCO</t>
  </si>
  <si>
    <t>GIRALDO FUQUENE</t>
  </si>
  <si>
    <t>DIANA CRISTINA</t>
  </si>
  <si>
    <t>SANCHEZ GUALTEROS</t>
  </si>
  <si>
    <t>OLAYA ROLDAN</t>
  </si>
  <si>
    <t>ALBA XIMENA</t>
  </si>
  <si>
    <t>CARREÑO SARMIENTO</t>
  </si>
  <si>
    <t>RODRIGO LUPERCIO</t>
  </si>
  <si>
    <t>RIAÑO PINEDA</t>
  </si>
  <si>
    <t>FABIO GERARDO</t>
  </si>
  <si>
    <t>MARTINEZ RUIZ</t>
  </si>
  <si>
    <t>CAROLINA ESTHER</t>
  </si>
  <si>
    <t>PEÑA MUGNO</t>
  </si>
  <si>
    <t>HENRY YAIR</t>
  </si>
  <si>
    <t>AURAAD RODRIGUEZ</t>
  </si>
  <si>
    <t>EDWIN ANDRES</t>
  </si>
  <si>
    <t>CASAS VELA</t>
  </si>
  <si>
    <t>ARROYAVE GARCIA</t>
  </si>
  <si>
    <t>DANIEL FERNANDO</t>
  </si>
  <si>
    <t>CUENCA MENDEZ</t>
  </si>
  <si>
    <t>JUAN DIEGO</t>
  </si>
  <si>
    <t>BERMUDEZ ROJAS</t>
  </si>
  <si>
    <t>JOHN FREDDY</t>
  </si>
  <si>
    <t>CANTOR JIMENEZ</t>
  </si>
  <si>
    <t>ELIANA PATRICIA</t>
  </si>
  <si>
    <t>ARDILA SANCHEZ</t>
  </si>
  <si>
    <t>DIRECTOR TECNICO</t>
  </si>
  <si>
    <t>MIGUEL ALFONSO</t>
  </si>
  <si>
    <t>GRANADOS BORRERO</t>
  </si>
  <si>
    <t>ROMERO LOPERA</t>
  </si>
  <si>
    <t>JUDITH CONSUELO</t>
  </si>
  <si>
    <t>ZARATE MENDEZ</t>
  </si>
  <si>
    <t>CRISTIAN MARCEL</t>
  </si>
  <si>
    <t>GARCIA MEJIA</t>
  </si>
  <si>
    <t>CLAUDIA ANGELICA</t>
  </si>
  <si>
    <t>NIÑO LOPEZ</t>
  </si>
  <si>
    <t>PABLO HERNAN</t>
  </si>
  <si>
    <t>GOMEZ PIÑEROS</t>
  </si>
  <si>
    <t>MARIA MERCEDES</t>
  </si>
  <si>
    <t>VARGAS FORERO</t>
  </si>
  <si>
    <t>JOSE CAMILO</t>
  </si>
  <si>
    <t>RUBIANO PARRA</t>
  </si>
  <si>
    <t>LIZETH CAROLINA</t>
  </si>
  <si>
    <t>RIAÑO MORENO</t>
  </si>
  <si>
    <t>JOHAN STEVEN</t>
  </si>
  <si>
    <t>HORTUA AREVALO</t>
  </si>
  <si>
    <t>NATALIA FRANCISCA</t>
  </si>
  <si>
    <t>ARANGUREN ACEVEDO</t>
  </si>
  <si>
    <t>JUAN FELIPE</t>
  </si>
  <si>
    <t>WILSON</t>
  </si>
  <si>
    <t>CRISTABEL</t>
  </si>
  <si>
    <t>MARIN URREGO</t>
  </si>
  <si>
    <t>EDGAR FREDY</t>
  </si>
  <si>
    <t>ROA</t>
  </si>
  <si>
    <t>CARLOS ANDRES</t>
  </si>
  <si>
    <t>GALLON VELEZ</t>
  </si>
  <si>
    <t>MARTHA ALEXANDRA</t>
  </si>
  <si>
    <t>ROMERO CUESTA</t>
  </si>
  <si>
    <t>DEISY MILENA</t>
  </si>
  <si>
    <t>OLARTE CALA</t>
  </si>
  <si>
    <t>NATALY</t>
  </si>
  <si>
    <t>TOVAR GIL</t>
  </si>
  <si>
    <t>CLAUDIA SORANI</t>
  </si>
  <si>
    <t>RESTREPO QUINTERO</t>
  </si>
  <si>
    <t>RAMIREZ TOVAR</t>
  </si>
  <si>
    <t>LIZETH VANESSA</t>
  </si>
  <si>
    <t>CELIS LIMA</t>
  </si>
  <si>
    <t>JESUS DAVID</t>
  </si>
  <si>
    <t>CASTILLO TORRES</t>
  </si>
  <si>
    <t>STEFANIA</t>
  </si>
  <si>
    <t>HAROLD</t>
  </si>
  <si>
    <t>GARCIA BUITRAGO</t>
  </si>
  <si>
    <t>LAURA SOFIA</t>
  </si>
  <si>
    <t>VERGARA LOZANO</t>
  </si>
  <si>
    <t>VELANDIA MENESES</t>
  </si>
  <si>
    <t>CESAR</t>
  </si>
  <si>
    <t>RIVERA QUINTERO</t>
  </si>
  <si>
    <t>TOVAR PATARROYO</t>
  </si>
  <si>
    <t>JOSE IGNACIO</t>
  </si>
  <si>
    <t>SAAVEDRA MATEUS</t>
  </si>
  <si>
    <t>OLARTE AVILA</t>
  </si>
  <si>
    <t>BLANDON CASTRO</t>
  </si>
  <si>
    <t>CUBIDES GUTIERREZ</t>
  </si>
  <si>
    <t>JENNY</t>
  </si>
  <si>
    <t>MONTOYA DIAZ</t>
  </si>
  <si>
    <t>WENDIS</t>
  </si>
  <si>
    <t>ACUÑA DE LA OSSA</t>
  </si>
  <si>
    <t>PUERTO GIL</t>
  </si>
  <si>
    <t>JHON EDINSON</t>
  </si>
  <si>
    <t>ROMAN ANDUQUIA</t>
  </si>
  <si>
    <t>MACIAS GOMEZ</t>
  </si>
  <si>
    <t>SERGIO ANDRES</t>
  </si>
  <si>
    <t>MORENO SANCHEZ</t>
  </si>
  <si>
    <t>PACHON SUAREZ</t>
  </si>
  <si>
    <t>SURLEY PATRICIA</t>
  </si>
  <si>
    <t>MARQUEZ SERNA</t>
  </si>
  <si>
    <t>GUTIERREZ TOVAR</t>
  </si>
  <si>
    <t>ANDERSON DUVAN</t>
  </si>
  <si>
    <t>FAJARDO CAMPO</t>
  </si>
  <si>
    <t>COY RUBIANO</t>
  </si>
  <si>
    <t>RODRIGUEZ MOYANO</t>
  </si>
  <si>
    <t>JORGE LUIS</t>
  </si>
  <si>
    <t>FORERO BUITRAGO</t>
  </si>
  <si>
    <t>ESMERALDA CECILIA</t>
  </si>
  <si>
    <t>ESQUIVEL RICO</t>
  </si>
  <si>
    <t>SILVIA YELITZA</t>
  </si>
  <si>
    <t>ROLON MENDOZA</t>
  </si>
  <si>
    <t>BERNAL GARAVITO</t>
  </si>
  <si>
    <t>MAURICIO DAVID</t>
  </si>
  <si>
    <t>ORJUELA ARENAS</t>
  </si>
  <si>
    <t>CARLOS ALFREDO</t>
  </si>
  <si>
    <t>BOGOTA RIVEROS</t>
  </si>
  <si>
    <t>LUCY MARGARITA</t>
  </si>
  <si>
    <t>OSORIO MASTRODOMENICO</t>
  </si>
  <si>
    <t>ACOSTA VEGA</t>
  </si>
  <si>
    <t>NELSON ALIRIO</t>
  </si>
  <si>
    <t>BOHORQUEZ FORERO</t>
  </si>
  <si>
    <t>Anualidad</t>
  </si>
  <si>
    <t>Objetivos estratégicos institucionales</t>
  </si>
  <si>
    <t>- Promover la adopción de prácticas empresariales, responsables y sostenibles que contribuyan al desarrollo social, ambiental y económico en las empresas y los diferentes grupos de interés</t>
  </si>
  <si>
    <t>- Generar un equilibrio presupuestal sólido, mediante procesos de planificación y ejecución financiera eficiente, que apoyen la medición de resultados y la toma de decisiones basada en evidencia</t>
  </si>
  <si>
    <t>- Facilitar la experiencia de los usuarios frente a los servicios que presta la Entidad</t>
  </si>
  <si>
    <t>- Posicionar a la Superintendencia de Sociedades en la mente de sus grupos de interés</t>
  </si>
  <si>
    <t>- Utilizar y apropiar nuevas tecnologías de la información para fortalecer la gestión institucional</t>
  </si>
  <si>
    <t>- Consolidar el modelo de gestión del conocimiento y la innovación</t>
  </si>
  <si>
    <t>- Fortalecer entornos de trabajo adaptables a las nuevas realidades que buscan el equilibrio de la vida personal, familiar y laboral, promoviendo mecanismos de inclusión social y espacios colaborativos</t>
  </si>
  <si>
    <t>CONCERTACIÓN O FIJACIÓN DE COMPROMISOS</t>
  </si>
  <si>
    <t>AJUSTE DE COMPROMISOS</t>
  </si>
  <si>
    <t>EVALUACIÓN SEMESTRAL DE COMPROMISOS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</si>
  <si>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</si>
  <si>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</si>
  <si>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</si>
  <si>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</si>
  <si>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</si>
  <si>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</si>
  <si>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</si>
  <si>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</si>
  <si>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</si>
  <si>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 xml:space="preserve">Oct </t>
  </si>
  <si>
    <t>Nov</t>
  </si>
  <si>
    <t>Dic</t>
  </si>
  <si>
    <t xml:space="preserve">Deﬁnición de la competencia </t>
  </si>
  <si>
    <t>Conductas Asociadas</t>
  </si>
  <si>
    <t>Aprendizaje continuo</t>
  </si>
  <si>
    <t>Identificar, incorporar y aplicar nuevos conocimientos sobre regulaciones vigentes, tecnologías disponibles, métodos y programas de trabajo, para mantener actualizada la efectividad de sus prácticas laborales y su visión del contexto</t>
  </si>
  <si>
    <t>* Mantiene sus competencias actualizadas en función de los cambios que exige la administración pública en la prestación de un óptimo servicio
* Gestiona sus propias fuentes de información confiable y/o participa de espacios informativos y de capacitación
* Comparte sus saberes y habilidades con sus compañeros de trabajo, y aprende de sus colegas habilidades diferenciales, que le permiten nivelar sus conocimientos en flujos informales de inter-aprendizaje</t>
  </si>
  <si>
    <t>Realizar las funciones y cumplir los compromisos organizacionales con eﬁcacia, calidad y oportunidad</t>
  </si>
  <si>
    <t>* Asume la responsabilidad por sus resultados
* Trabaja con base en objetivos claramente establecidos y realistas
* Diseña y utiliza indicadores para medir y comprobar los resultados obtenidos
* Adopta medidas para minimizar riesgos
* Plantea estrategias para alcanzar o superar los resultados esperados
* Se ﬁja metas y obtiene los resultados institucionales esperados
* Cumple con oportunidad las funciones de acuerdo con los estándares, objetivos y tiempos establecidos por la entidad
* Gestiona recursos para mejorar la productividad y toma medidas necesarias para minimizar los riesgos
* Aporta elementos para la consecución de resultados enmarcando sus productos y / o servicios dentro de las normas que rigen a la  entidad
* Evalúa de forma regular el grado de consecución de los objetivos</t>
  </si>
  <si>
    <t>Dirigir las decisiones y acciones a la satisfacción de las necesidades e intereses de los usuarios (internos y externos) y de los ciudadanos, de conformidad con las responsabilidades públicas asignadas a la entidad</t>
  </si>
  <si>
    <t>* Valora y atiende las necesidades y peticiones de los usuarios y de los ciudadanos de forma oportuna
* Reconoce la interdependencia entre su trabajo y el de otros
* Establece mecanismos para conocer las necesidades e inquietudes de los usuarios y ciudadanos
* Incorpora las necesidades de usuarios y ciudadanos en los
proyectos institucionales, teniendo en cuenta la visión de servicio a corto, mediano y largo plazo
* Aplica los conceptos de no estigmatización y no discriminación y genera espacios y lenguaje incluyente
* Escucha activamente e informa con veracidad al usuario o ciudadano</t>
  </si>
  <si>
    <t>Compromiso con la organización</t>
  </si>
  <si>
    <t>Alinear el propio comportamiento a las necesidades, prioridades y metas organizacionales</t>
  </si>
  <si>
    <t>* Promueve el cumplimiento de las metas de la organización y respeta sus normas
* Antepone las necesidades de la organización a sus propias necesidades
* Apoya a la organización en situaciones difíciles
* Demuestra sentido de pertenencia en todas sus actuaciones
* Toma la iniciativa de colaborar con sus compañeros y con otras áreas cuando se requiere, sin descuidar sus tareas</t>
  </si>
  <si>
    <t>Trabajo en equipo</t>
  </si>
  <si>
    <t>Trabajar con otros de forma integrada y armónica para la consecución de metas institucionales comunes</t>
  </si>
  <si>
    <t xml:space="preserve">* Cumple los compromisos que adquiere con el equipo
* Respeta la diversidad de criterios y opiniones de los miembros del equipo
* Asume su responsabilidad como miembro de un equipo de trabajo y se enfoca en contribuir con el compromiso y la motivación de sus miembros
* Planifica las propias acciones teniendo en cuenta su repercusión en la consecución de los objetivos grupales
* Establece una comunicación directa con los miembros del equipo que permite compartir información e ideas en condiciones de respeto y cordialidad
* Integra a los nuevos miembros y facilita su proceso de reconocimiento y apropiación de las actividades a cargo del equipo
</t>
  </si>
  <si>
    <t>Adaptación al cambio</t>
  </si>
  <si>
    <t>Enfrentar con ﬂexibilidad las situaciones nuevas asumiendo un manejo positivo y constructivo de los cambios</t>
  </si>
  <si>
    <t>* Acepta y se adapta fácilmente a las nuevas situaciones
* Responde al cambio con flexibilidad
* Apoya a la entidad en nuevas decisiones y coopera activamente en la implementación de nuevos objetivos, formas de trabajo y procedimientos
* Promueve al grupo para que se adapten a las nuevas condiciones</t>
  </si>
  <si>
    <t>Visión estratégica</t>
  </si>
  <si>
    <t>Anticipar oportunidades y riesgos en el mediano y largo plazo para el área a cargo, la organización y su entorno, de modo tal que la estrategia directiva identiﬁque la alternativa más adecuada frente a cada situación presente o eventual, comunicando al equipo la lógica de las decisiones directivas que contribuyan al beneﬁcio de la entidad y del país</t>
  </si>
  <si>
    <t xml:space="preserve">* Articula objetivos, recursos y metas de forma tal que los resultados generen valor
* Adopta alternativas si el contexto presenta obstrucciones a la ejecución de la planeación anual, involucrando al equipo, aliados y superiores para el logro de los objetivos
* Vincula a los actores con incidencia potencial en los resultados del área a su cargo, para articular acciones o anticipar negociaciones necesarias
* Monitorea periódicamente los resultados alcanzados e introduce cambios en la planeación para alcanzarlos
* Presenta nuevas estrategias ante aliados y superiores para contribuir al logro de los objetivos institucionales
* Comunica de manera asertiva, clara y contundente el objetivo o la meta, logrando la motivación y compromiso de los equipos de trabajo
</t>
  </si>
  <si>
    <t>Liderazgo efectivo</t>
  </si>
  <si>
    <t>Gerenciar equipos, optimizando la aplicación del talento disponible y creando un entorno positivo y de compromiso para el logro de los resultados</t>
  </si>
  <si>
    <t>* Traduce la visión y logra que cada miembro del equipo se comprometa y aporte, en un entorno participativo y de toma de decisiones
* Forma equipos y les delega responsabilidades y tareas en función de las competencias, el potencial y los intereses de  los miembros del equipo
* Crea compromiso y moviliza a los miembros de su equipo a gestionar, aceptar retos, desafíos y directrices, superando intereses personales para alcanzar las metas
* Brinda apoyo y motiva a su equipo en momentos de adversidad, a la vez que comparte las mejores prácticas y desempeños y celebra el éxito con su gente, incidiendo positivamente en la calidad de vida laboral
* Propicia, favorece y acompaña las condiciones para generar y mantener un clima laboral positivo en un entorno de inclusión.
* Fomenta la comunicación clara y concreta en un entorno de respeto</t>
  </si>
  <si>
    <t>Planeación</t>
  </si>
  <si>
    <t>Determinar eﬁcazmente las metas y prioridades institucionales, identiﬁcando las acciones, los responsables, los plazos y los recursos requeridos para alcanzarlas</t>
  </si>
  <si>
    <t xml:space="preserve">* Prevé situaciones y escenarios futuros
* Establece los planes de acción necesarios para el desarrollo de los objetivos estratégicos, teniendo en cuenta actividades, responsables, plazos y recursos requeridos; promoviendo altos estándares de desempeño
* Hace seguimiento a la planeación institucional, con base en los indicadores y metas planeadas, veriﬁcando que se realicen los ajustes y retroalimentando el proceso
* Orienta la planeación institucional con una visión estratégica, que tiene en cuenta las necesidades y expectativas de los usuarios y ciudadanos
* Optimiza el uso de los recursos
* Concreta oportunidades que generan valor a corto, mediano y largo plazo
</t>
  </si>
  <si>
    <t>Toma de decisiones</t>
  </si>
  <si>
    <t>Elegir entre dos o más alternativas para solucionar un problema o atender una situación, comprometiéndose con acciones concretas y consecuentes con la decisión</t>
  </si>
  <si>
    <t>* Elige con oportunidad, entre las alternativas disponibles, los proyectos a realizar, estableciendo responsabilidades precisas con base en las prioridades de la entidad
* Toma en cuenta la opinión técnica de los miembros de su equipo al analizar las alternativas existentes para tomar una decisión y desarrollarla
* Decide en situaciones de alta complejidad e incertidumbre teniendo en consideración la consecución de logros y objetivos de la entidad
* Efectúa los cambios que considera necesarios para solucionar los problemas detectados o atender situaciones particulares y se hace responsable de la decisión tomada
* Detecta amenazas y oportunidades frente a posibles decisiones y elige de forma pertinente
* Asume los riesgos de las decisiones tomadas</t>
  </si>
  <si>
    <t>Gestión del desarrollo de las personas</t>
  </si>
  <si>
    <t>Forjar un clima laboral en el que los intereses de los equipos y de las personas se armonicen con los objetivos y resultados de la organización, generando oportunidades de aprendizaje y desarrollo, además de incentivos para reforzar el alto rendimiento</t>
  </si>
  <si>
    <t>* Identifica las competencias de los miembros del equipo, las evalúa y las impulsa activamente para su desarrollo y aplicación a las tareas asignadas
* Promueve la formación de equipos con interdependencias positivas y genera espacios de aprendizaje colaborativo, poniendo en común experiencias, hallazgos y problemas
* Organiza los entornos de trabajo para fomentar la polivalencia profesional de los miembros del equipo, facilitando la rotación de puestos y de tareas
* Asume una función orientadora para promover y afianzar las mejores prácticas y desempeños
* Empodera a los miembros del equipo dándoles autonomía y poder de decisión, preservando la equidad interna y generando compromiso en su equipo de trabajo
* Se capacita permanentemente y actualiza sus competencias y estrategias directivas</t>
  </si>
  <si>
    <t>Pensamiento Sistémico</t>
  </si>
  <si>
    <t>Comprender y afrontar la realidad y sus conexiones para abordar el funcionamiento integral y articulado de la organización e incidir en los resultados esperados</t>
  </si>
  <si>
    <t xml:space="preserve">* Integra varias áreas de conocimiento para interpretar las interacciones del entorno
* Comprende y gestiona las interrelaciones entre las causas y los efectos dentro de los diferentes procesos en los que participa
* Identifica la dinámica de los sistemas en los que se ve inmerso y sus conexiones para afrontar los retos del entorno
* Participa activamente en el equipo considerando su complejidad e interdependencia para impactar en los resultados esperados
* Influye positivamente al equipo desde una perspectiva sistémica, generando una dinámica propia que integre diversos enfoques para interpretar el entorno
</t>
  </si>
  <si>
    <t>Resolución de conﬂictos</t>
  </si>
  <si>
    <t>Capacidad para identiﬁcar situaciones que generen conﬂicto, prevenirlas o afrontarlas ofreciendo alternativas de solución y evitando las consecuencias negativas</t>
  </si>
  <si>
    <t>* Establece estrategias que permitan prevenir los conﬂictos o detectarlos a tiempo
* Evalúa las causas del conﬂicto de manera objetiva para tomar decisiones
* Aporta opiniones, ideas o sugerencias para solucionar los conﬂictos en el equipo
* Asume como propia la solución acordada por el equipo
* Aplica soluciones de conﬂictos anteriores para situaciones similares</t>
  </si>
  <si>
    <t>Conﬁabilidad técnica 
*Asesor</t>
  </si>
  <si>
    <t>Contar con los conocimientos técnicos requeridos y aplicarlos a situaciones concretas de trabajo, con altos estándares de calidad</t>
  </si>
  <si>
    <t>* Mantiene actualizados sus conocimientos para apoyar la gestión de la entidad
* Conoce, maneja y sabe aplicar los conocimientos para el logro de resultados
* Emite conceptos técnicos u orientaciones claros, precisos, pertinentes y ajustados a los lineamientos normativos y organizacionales
* Genera conocimientos técnicos de interés para la entidad, los cuales son aprehendidos y utilizados en el actuar de la organización</t>
  </si>
  <si>
    <t>Creatividad e innovación</t>
  </si>
  <si>
    <t>Generar y desarrollar nuevas ideas, conceptos, métodos y soluciones orientados a mantener la competitividad de la entidad y el uso eﬁciente de recursos</t>
  </si>
  <si>
    <t>* Apoya la generación de nuevas ideas y conceptos para el mejoramiento de la entidad
* Prevé situaciones y alternativas de solución que orienten la toma de decisiones de la alta dirección
* Reconoce y hace viables las oportunidades y las  comparte con sus jefes para contribuir al logro de objetivos y metas institucionales
* Adelanta estudios o investigaciones y los documenta, para contribuir a la dinámica de la entidad y su competitividad</t>
  </si>
  <si>
    <t>Iniciativa</t>
  </si>
  <si>
    <t>Anticiparse a los problemas proponiendo alternativas de solución</t>
  </si>
  <si>
    <t>* Prevé situaciones y alternativas de solución que orientan la toma de decisiones de la alta dirección
* Enfrenta los problemas y propone acciones concretas para solucionarlos
* Reconoce y hace viables las oportunidades</t>
  </si>
  <si>
    <t>Construcción de relaciones</t>
  </si>
  <si>
    <t>Capacidad para relacionarse en diferentes entornos con el ﬁn de cumplir los objetivos institucionales</t>
  </si>
  <si>
    <t xml:space="preserve">* Establece y mantiene relaciones cordiales y recíprocas con redes o grupos de personas internas y externas de la organización que faciliten la consecución de los objetivos institucionales
* Utiliza contactos para conseguir objetivos
* Comparte información para establecer lazos
* Interactúa con otros de un modo efectivo y adecuado
</t>
  </si>
  <si>
    <t>Conocimiento del entorno</t>
  </si>
  <si>
    <t>Conocer e interpretar la organización, su funcionamiento y sus relaciones con el entorno.</t>
  </si>
  <si>
    <t>* Se informa permanentemente sobre políticas gubernamentales, problemas y demandas del entorno
* Comprende el entorno organizacional que enmarca las situaciones objeto de asesoría y lo toma como referente
* Identiﬁca las fuerzas políticas que afectan la organización y las posibles alianzas y las tiene en cuenta al emitir sus conceptos técnicos
* Orienta el desarrollo de estrategias que concilien las fuerzas políticas y las alianzas en pro de la organización</t>
  </si>
  <si>
    <t>Aporte técnico- profesional</t>
  </si>
  <si>
    <t>Poner a disposición de la Administración sus saberes profesionales especíﬁcos y sus experiencias previas, gestionando la actualización de sus saberes expertos</t>
  </si>
  <si>
    <t>* Aporta soluciones alternativas en lo que reﬁere a sussaberes especíﬁcos
* Informa su experiencia especíﬁca en el proceso de toma de decisiones que involucran aspectos de su especialidad
* Anticipa problemas previsibles que advierte en su carácter de especialista
* Asume la interdisciplinariedad aprendiendo puntos de vista diversos y alternativos al propio, para analizar y ponderar soluciones posibles</t>
  </si>
  <si>
    <t>Comunicación efectiva</t>
  </si>
  <si>
    <t>Establecer comunicación efectiva y positiva con superiores jerárquicos, pares y ciudadanos, tanto en la expresión escrita, como verbal y gestual.</t>
  </si>
  <si>
    <t>* Utiliza canales de comunicación, en su diversa expresión, con claridad, precisión y tono agradable para el receptor
* Redacta textos, informes, mensajes, cuadros o gráﬁcas con claridad en la expresión para hacer efectiva y sencilla la comprensión
* Mantiene escucha y lectura atenta a efectos de comprender mejor los mensajes o información recibida
* Da respuesta a cada comunicación recibida de modo inmediato</t>
  </si>
  <si>
    <t>Gestión de procedimientos</t>
  </si>
  <si>
    <t>Desarrollar las tareas a cargo en el marco de los procedimientos vigentes y proponer e introducir acciones para acelerar la mejora continua y la productividad.</t>
  </si>
  <si>
    <t>* Ejecuta sus tareas con los criterios de calidad establecidos
* Revisa procedimientos e instrumentos para mejorar tiempos y resultados y para anticipar soluciones a problemas
* Desarrolla las actividades de acuerdo con las pautas y protocolos deﬁnidos</t>
  </si>
  <si>
    <t>Instrumentación de decisiones</t>
  </si>
  <si>
    <t>Decidir sobre las cuestiones en las que es responsable con criterios de economía, eﬁcacia, eﬁciencia y transparencia de la decisión.</t>
  </si>
  <si>
    <t>* Discrimina con efectividad entre las decisiones que deben ser elevadas a un superior, socializadas al equipo de trabajo o pertenecen a la esfera individual de trabajo
* Adopta decisiones sobre ellas con base en información válida y rigurosa
* Maneja criterios objetivos para analizar la materia a decidir con las personas involucradas
* Asume los efectos de sus decisiones y también de las adoptadas por el equipo de trabajo al que pertenece</t>
  </si>
  <si>
    <t>Dirección y Desarrollo de Personal</t>
  </si>
  <si>
    <t>Profesional con Personal a Cargo</t>
  </si>
  <si>
    <t>Favorecer el aprendizaje y desarrollo de los colaboradores, identiﬁcando potencialidades personales y profesionales para facilitar el cumplimiento de objetivos institucionales</t>
  </si>
  <si>
    <t xml:space="preserve">* Identiﬁca, ubica y desarrolla el talento humano a su cargo
* Orienta la identiﬁcación de necesidades de formación y capacitación y apoya la ejecución de las acciones propuestas para satisfacerlas
* Hace uso de las habilidades y recursos del talento humano a su cargo, para alcanzar las metas y los estándares de productividad
* Establece espacios regulares de retroalimentación y reconocimiento del buen desempeño en pro del mejoramiento continuo de las personas y la organización
</t>
  </si>
  <si>
    <t>Toma de decisiones 
*Personal a Cargo</t>
  </si>
  <si>
    <t>Elegir alternativas para solucionar problemas y ejecutar acciones concretas y consecuentes con la decisión</t>
  </si>
  <si>
    <t>* Elige con oportunidad, entre muchas alternativas, los proyectos a realizar, estableciendo responsabilidades precisas con base en las prioridades de la entidad
* Toma en cuenta la opinión técnica de sus colaboradores al analizar las alternativas existentes para tomar una decisión y desarrollarla
* Decide en situaciones de alta complejidad e incertidumbre teniendo en consideración la consecución de logros y objetivos de la entidad
* Efectúa los cambios que considera necesarios para solucionar los problemas detectados o atender situaciones particulares y se hace responsable de la decisión tomada</t>
  </si>
  <si>
    <t xml:space="preserve">Conﬁabilidad Técnica
</t>
  </si>
  <si>
    <t>* Aplica el conocimiento técnico en el desarrollo de sus responsabilidades
* Mantiene actualizado su conocimiento técnico para apoyar su gestión
* Resuelve problemas utilizando conocimientos técnicos de su especialidad, para apoyar el cumplimiento de metas y objetivos institucionales
* Emite conceptos técnicos, juicios o propuestas claros, precisos, pertinentes y ajustados a los lineamientos normativos y organizacionales</t>
  </si>
  <si>
    <t>Disciplina</t>
  </si>
  <si>
    <t>Adaptarse a las políticas institucionales y generar información acorde con los procesos.</t>
  </si>
  <si>
    <t>* Recibe instrucciones y desarrolla actividades acorde con las mismas
* Acepta la supervisión constante
* Revisa de manera permanente los cambio en los procesos</t>
  </si>
  <si>
    <t>Responsabilidad</t>
  </si>
  <si>
    <t>Conoce la magnitud de sus acciones y la forma de afrontarlas</t>
  </si>
  <si>
    <t>* Utiliza el tiempo de manera eﬁciente
* Maneja adecuadamente los implementos requeridos para la ejecución de su tarea
* Realiza sus tareas con criterios de productividad, calidad, eﬁciencia y efectividad
* Cumple con eﬁciencia la tarea encomendada</t>
  </si>
  <si>
    <t>Manejo de la información</t>
  </si>
  <si>
    <t>Manejar con responsabilidad la información personal e institucional de que dispone.</t>
  </si>
  <si>
    <t xml:space="preserve">* Maneja con responsabilidad las informaciones personales e institucionales de que dispone
* Evade temas que indagan sobre información conﬁdencial
* Recoge solo información imprescindible para el desarrollo de la tarea
* Organiza y custodia de forma adecuada la información a su cuidado, teniendo en cuenta las normas legales y de la organización
* No hace pública la información laboral o de las personas que pueda afectar la organización o las personas
* Transmite información oportuna y objetiva
</t>
  </si>
  <si>
    <t>Relaciones interpersonales</t>
  </si>
  <si>
    <t>Establecer y mantener relaciones de trabajo positivas, basadas en la comunicación abierta y ﬂuida y en el respeto por los demás</t>
  </si>
  <si>
    <t>* Escucha con interés y capta las necesidades de los demás
* Transmite la información de forma fidedigna evitando situaciones que puedan generar deterioro en el ambiente laboral
* Toma la iniciativa en el contacto con usuarios para dar avisos, citas o respuestas, utilizando un lenguaje claro para los destinatarios, especialmente con las personas que integran minorías con mayor vulnerabilidad social o con diferencias funcionales</t>
  </si>
  <si>
    <t>Colaboración</t>
  </si>
  <si>
    <t>Coopera con los demás con el ﬁn de alcanzar los objetivos institucionales</t>
  </si>
  <si>
    <t>* Articula sus actuaciones con las de los demás
* Cumple los compromisos adquiridos
* Facilita la labor de sus superiores y compañeros de trabajo</t>
  </si>
  <si>
    <t>Bajo</t>
  </si>
  <si>
    <t>El nivel de desarrollo de la competencia no se evidencia, ni tampoco se observa un impacto positivo que permita la obtención de las metas y logros esperados.</t>
  </si>
  <si>
    <t>Aceptable</t>
  </si>
  <si>
    <t>El nivel de desarrollo de la competencia se evidencia con mediana frecuencia, con un impacto parcial en la obtención de las metas y logros esperados.</t>
  </si>
  <si>
    <t>Alto</t>
  </si>
  <si>
    <t>El nivel de desarrollo de la competencia se evidencia de manera permanente e impacta ampliamente y de manera positiva en la obtención de las metas y logros esperados.</t>
  </si>
  <si>
    <t>Muy Alto</t>
  </si>
  <si>
    <t>El nivel de desarrollo de la competencia se evidencia de manera permanente, impactando amplia y positivamente la obtención de las metas y logros esperados, e igualmente agregando valor en los procesos y resultados.</t>
  </si>
  <si>
    <t>Oportunidad</t>
  </si>
  <si>
    <t>Sobresaliente</t>
  </si>
  <si>
    <t>&gt;=90%</t>
  </si>
  <si>
    <t>Mayor o igual al 90%</t>
  </si>
  <si>
    <t>Satisfactorio</t>
  </si>
  <si>
    <t>&gt;=65%&lt;&gt;90%</t>
  </si>
  <si>
    <t>Mayor al 65% y menor al 90%</t>
  </si>
  <si>
    <t>No Satisfactorio</t>
  </si>
  <si>
    <t>&gt;64,99%</t>
  </si>
  <si>
    <t>Menor o igual al 65%</t>
  </si>
  <si>
    <t>Total productos entregados oportunamente en el período evaluado</t>
  </si>
  <si>
    <t>Total productos asignados, que deben ser entregados en el período</t>
  </si>
  <si>
    <t>Total de productos asignados</t>
  </si>
  <si>
    <t>Total productos entregados en el periodo evaluado</t>
  </si>
  <si>
    <t>Total productos asignados que deben ser entregados en el periodo</t>
  </si>
  <si>
    <t>PEDRAZA BELLO</t>
  </si>
  <si>
    <t>CRISTIAN FERNANDO</t>
  </si>
  <si>
    <t>GUTIERREZ HERNANDEZ</t>
  </si>
  <si>
    <t>DUVAN SANTIAGO</t>
  </si>
  <si>
    <t>MENJURA MORA</t>
  </si>
  <si>
    <t>FRANCISCO</t>
  </si>
  <si>
    <t>FAJARDO ADAMES</t>
  </si>
  <si>
    <t>JENNY ANDREA</t>
  </si>
  <si>
    <t>TORRES BERNAL</t>
  </si>
  <si>
    <t>LUZ KARY</t>
  </si>
  <si>
    <t>PARDO PEREZ</t>
  </si>
  <si>
    <t>MANUEL ANTONIO</t>
  </si>
  <si>
    <t>TRIVIÑO FIQUITIVA</t>
  </si>
  <si>
    <t>FERRER CHAPMAN</t>
  </si>
  <si>
    <t>MIGUEL ALFREDO</t>
  </si>
  <si>
    <t>HERRERA MOLANO</t>
  </si>
  <si>
    <t>NIKOL VANESA</t>
  </si>
  <si>
    <t>RONCEROS RESTREPO</t>
  </si>
  <si>
    <t>SHANEL CIRE</t>
  </si>
  <si>
    <t>SANDS GONZALEZ</t>
  </si>
  <si>
    <r>
      <t xml:space="preserve">Ejemplo:
Verbo: </t>
    </r>
    <r>
      <rPr>
        <sz val="11"/>
        <color theme="1"/>
        <rFont val="Verdana"/>
        <family val="2"/>
      </rPr>
      <t>Responder</t>
    </r>
    <r>
      <rPr>
        <b/>
        <sz val="11"/>
        <color theme="1"/>
        <rFont val="Verdana"/>
        <family val="2"/>
      </rPr>
      <t xml:space="preserve"> + Objeto: </t>
    </r>
    <r>
      <rPr>
        <sz val="11"/>
        <color theme="1"/>
        <rFont val="Verdana"/>
        <family val="2"/>
      </rPr>
      <t>Derechos de petición</t>
    </r>
    <r>
      <rPr>
        <b/>
        <sz val="11"/>
        <color theme="1"/>
        <rFont val="Verdana"/>
        <family val="2"/>
      </rPr>
      <t xml:space="preserve"> + condición de resultado: </t>
    </r>
    <r>
      <rPr>
        <sz val="11"/>
        <color theme="1"/>
        <rFont val="Verdana"/>
        <family val="2"/>
      </rPr>
      <t>dentro de los términos previstos por la ley.</t>
    </r>
  </si>
  <si>
    <r>
      <t xml:space="preserve">Ejemplo:
Verbo: </t>
    </r>
    <r>
      <rPr>
        <sz val="12"/>
        <rFont val="Verdana"/>
        <family val="2"/>
      </rPr>
      <t>Responder</t>
    </r>
    <r>
      <rPr>
        <b/>
        <sz val="12"/>
        <rFont val="Verdana"/>
        <family val="2"/>
      </rPr>
      <t xml:space="preserve"> + Objeto: </t>
    </r>
    <r>
      <rPr>
        <sz val="12"/>
        <rFont val="Verdana"/>
        <family val="2"/>
      </rPr>
      <t>Derechos de petición</t>
    </r>
    <r>
      <rPr>
        <b/>
        <sz val="12"/>
        <rFont val="Verdana"/>
        <family val="2"/>
      </rPr>
      <t xml:space="preserve"> + condición de resultado: </t>
    </r>
    <r>
      <rPr>
        <sz val="12"/>
        <rFont val="Verdana"/>
        <family val="2"/>
      </rPr>
      <t>dentro de los términos previstos por la ley.</t>
    </r>
  </si>
  <si>
    <t>6.</t>
  </si>
  <si>
    <t>JOSE DE JESUS</t>
  </si>
  <si>
    <t>PARRA OSMA</t>
  </si>
  <si>
    <t>CARLOS NEIL</t>
  </si>
  <si>
    <t>GARZON VARGAS</t>
  </si>
  <si>
    <t>CLAUDIA GABRIELA</t>
  </si>
  <si>
    <t>ROMERO LLANO</t>
  </si>
  <si>
    <t>IVONNE</t>
  </si>
  <si>
    <t>COMBARIZA ORTIZ</t>
  </si>
  <si>
    <t>HERNANDEZ LOZANO</t>
  </si>
  <si>
    <t>CLAUDIA ROCIO</t>
  </si>
  <si>
    <t>CALDERON FARFAN</t>
  </si>
  <si>
    <t>VALERY</t>
  </si>
  <si>
    <t>SAMUDIO MEJIA</t>
  </si>
  <si>
    <t>JUAN PABLO</t>
  </si>
  <si>
    <t>NOMBRE_DEPENDE</t>
  </si>
  <si>
    <t>Número de Identificación:</t>
  </si>
  <si>
    <t>Fecha de notificación de la evaluación semestral final</t>
  </si>
  <si>
    <t>El siguiente cuadro será diligenciado por el último jefe directo, quien es el responsable de consolidar las evaluaciones parciales</t>
  </si>
  <si>
    <t>FECHA DE INICIO DEL PERÍODO PARCIAL EVALUADO</t>
  </si>
  <si>
    <t>FECHA FINAL DEL PERÍODO PARCIAL EVALUADO</t>
  </si>
  <si>
    <t>RESULTADOS OBTENIDOS EN EL PERÍODO EVALUADO</t>
  </si>
  <si>
    <t>Renuencia del evaluado para firmar la concertación  de compromisos</t>
  </si>
  <si>
    <t>PROCESO: GESTIÓN DEL TALENTO HUMANO</t>
  </si>
  <si>
    <r>
      <t xml:space="preserve">Código: </t>
    </r>
    <r>
      <rPr>
        <sz val="12"/>
        <color rgb="FF000000"/>
        <rFont val="Verdana"/>
        <family val="2"/>
      </rPr>
      <t>GTH-FM-052</t>
    </r>
  </si>
  <si>
    <r>
      <t xml:space="preserve">Versión: </t>
    </r>
    <r>
      <rPr>
        <sz val="12"/>
        <color rgb="FF000000"/>
        <rFont val="Verdana"/>
        <family val="2"/>
      </rPr>
      <t>006</t>
    </r>
  </si>
  <si>
    <r>
      <t xml:space="preserve">Clasificación de la Información: </t>
    </r>
    <r>
      <rPr>
        <sz val="12"/>
        <color rgb="FF000000"/>
        <rFont val="Verdana"/>
        <family val="2"/>
      </rPr>
      <t>Pública</t>
    </r>
  </si>
  <si>
    <t xml:space="preserve">FORMATO: CONCERTACIÓN DE COMPROMISOS SERVIDORES PÚBLICOS EN PROVISIONALIDAD Y LIBRE NOMBRAMIENTO Y REMOCIÓN </t>
  </si>
  <si>
    <r>
      <t xml:space="preserve">Código: </t>
    </r>
    <r>
      <rPr>
        <sz val="10"/>
        <color rgb="FF000000"/>
        <rFont val="Verdana"/>
        <family val="2"/>
      </rPr>
      <t>GTH-FM-052</t>
    </r>
  </si>
  <si>
    <r>
      <t xml:space="preserve">Versión: </t>
    </r>
    <r>
      <rPr>
        <sz val="10"/>
        <color rgb="FF000000"/>
        <rFont val="Verdana"/>
        <family val="2"/>
      </rPr>
      <t>006</t>
    </r>
  </si>
  <si>
    <r>
      <t xml:space="preserve">Clasificación de la Información: </t>
    </r>
    <r>
      <rPr>
        <sz val="10"/>
        <color rgb="FF000000"/>
        <rFont val="Verdana"/>
        <family val="2"/>
      </rPr>
      <t>Pública</t>
    </r>
  </si>
  <si>
    <t>Versión</t>
  </si>
  <si>
    <t>Fecha</t>
  </si>
  <si>
    <t xml:space="preserve">Descripción del Cambio </t>
  </si>
  <si>
    <t>Total productos y/o servicios entregados de conformidad a lo requerido</t>
  </si>
  <si>
    <t>Verifique que este documento corresponda a la versión vigente antes de su uso.</t>
  </si>
  <si>
    <t>Se ajusta el código del formato y se migra la información a la nueva plantilla, conforme a los lineamientos establecidos en la Guía para la Elaboración de Documentos del SGI (GUI-GU-001).</t>
  </si>
  <si>
    <t>Creación del formato.</t>
  </si>
  <si>
    <t>Actualización del documento.</t>
  </si>
  <si>
    <t xml:space="preserve">CONTROL DE CAMBIOS </t>
  </si>
  <si>
    <t>NIVEL1</t>
  </si>
  <si>
    <t>DESPACHO</t>
  </si>
  <si>
    <t>SINDY VANESSA OSPINA SANCHEZ</t>
  </si>
  <si>
    <t>SANTIAGO LONDOÑO CORREA</t>
  </si>
  <si>
    <t>MERY HELLEN RUANO CHAVES</t>
  </si>
  <si>
    <t>LEIDY JINETH GARZON ALBARRACIN</t>
  </si>
  <si>
    <t>DERGUIS</t>
  </si>
  <si>
    <t>GIL ALARCON</t>
  </si>
  <si>
    <t>JENNY ANDREA TORRES BERNAL</t>
  </si>
  <si>
    <t>MAURICIO ENRIQUE LATORRE ALBA</t>
  </si>
  <si>
    <t>RUTH AMPARO GONZALEZ MULETT</t>
  </si>
  <si>
    <t>CONSUELO VEGA MERCHAN</t>
  </si>
  <si>
    <t>JACQUELINE DEL SOCORRO MURILLO SANCHEZ</t>
  </si>
  <si>
    <t>CRISTIAN FERNANDO GUTIERREZ HERNANDEZ</t>
  </si>
  <si>
    <t>RICARDO FERNELIX RIOS ROSALES</t>
  </si>
  <si>
    <t xml:space="preserve">INTENDENCIA REGIONAL  DE LA ZONA EJE CAFETERO                                             </t>
  </si>
  <si>
    <t>BILLY RAUL ANTONIO ESCOBAR PEREZ</t>
  </si>
  <si>
    <t>MARIA CAROLINA CORTAZAR YUBRAN</t>
  </si>
  <si>
    <t>DIANA MARCELA MANTILLA CUPABAN</t>
  </si>
  <si>
    <t>ANDRES FELIPE TORRES MESA</t>
  </si>
  <si>
    <t>WILLIAN EDUARDO LOZANO ESCOBAR</t>
  </si>
  <si>
    <t>SILVIA MARIA BARANDICA ARRIETA</t>
  </si>
  <si>
    <t>CASTELLAR ANGULO</t>
  </si>
  <si>
    <t xml:space="preserve">INT REG ZONA CARIBE DEL ARCHIPIELAGO SAN ANDRES, PROVIDENCIA  Y SANTA CATALINA            </t>
  </si>
  <si>
    <t>HORACIO ENRIQUE DEL CASTILLO DE BRIGARD</t>
  </si>
  <si>
    <t xml:space="preserve">INTENDENCIA REGIONAL DE LA ZONA NORTE                                                     </t>
  </si>
  <si>
    <t>MILENA PATRICIA RODADO ACOSTA</t>
  </si>
  <si>
    <t>JUAN BAUTISTA</t>
  </si>
  <si>
    <t>PACHECO PADILLA</t>
  </si>
  <si>
    <t>JORGE EDUARDO CABRERA JARAMILLO</t>
  </si>
  <si>
    <t xml:space="preserve">INTENDENCIA REGIONAL DE LA ZONA SUR                                                       </t>
  </si>
  <si>
    <t>JANETH MIREYA CRUZ GUTIERREZ</t>
  </si>
  <si>
    <t>ALEJANDRA TOBON DIAZ</t>
  </si>
  <si>
    <t>MARISOL CASTIBLANCO CALIXTO</t>
  </si>
  <si>
    <t>ANA MARIA PATRICIA MARMOLEJO ANGEL</t>
  </si>
  <si>
    <t>NATALIA TOVAR PATARROYO</t>
  </si>
  <si>
    <t>RICARDO FERNELIX</t>
  </si>
  <si>
    <t>RIOS ROSALES</t>
  </si>
  <si>
    <t>RODRIGO LUPERCIO RIAÑO PINEDA</t>
  </si>
  <si>
    <t xml:space="preserve">INTENDENCIA REGIONAL DE LA ZONA OCCIDENTAL Y COSTA PACIFICA                               </t>
  </si>
  <si>
    <t>JULIANA OCHOA GONZALEZ</t>
  </si>
  <si>
    <t>CLAUDIA PATRICIA GARCIA ROCHA</t>
  </si>
  <si>
    <t>LUIS FERNANDO RIVERA SUAREZ</t>
  </si>
  <si>
    <t>ELSA MARIA LOPEZ ROCA</t>
  </si>
  <si>
    <t>ENA LUCIA SANZ MUÑOZ</t>
  </si>
  <si>
    <t>CRISTIAN CASTRO RAMIREZ</t>
  </si>
  <si>
    <t>NINI JOHANNA CASTAÑEDA QUINTERO</t>
  </si>
  <si>
    <t>MARIA ANDREA CAMPO RODRIGUEZ</t>
  </si>
  <si>
    <t>YULIETH PAOLA AVILA SUAREZ</t>
  </si>
  <si>
    <t>LUIS CARLOS ORTIZ BARRIGA</t>
  </si>
  <si>
    <t>MARCELA EUGENIA DORIA GOMEZ</t>
  </si>
  <si>
    <t>ANA MARIA CUERVO GASCA</t>
  </si>
  <si>
    <t>CAMILO EDUARDO LEON CHAVES</t>
  </si>
  <si>
    <t>LILIANA PATRICIA DURAN JANET</t>
  </si>
  <si>
    <t>CARLOS MANUEL</t>
  </si>
  <si>
    <t>PINEDA RODRIGUEZ</t>
  </si>
  <si>
    <t>LAURA MARIA VERGARA AGUILERA</t>
  </si>
  <si>
    <t>MIGUEL ALFREDO HERRERA MOLANO</t>
  </si>
  <si>
    <t>MARLENY NATALIA MALAVER ROJAS</t>
  </si>
  <si>
    <t>ANDREA VASQUEZ RINCON</t>
  </si>
  <si>
    <t xml:space="preserve">INTENDENCIA REGIONAL DE LA ZONA DE LOS SANTANDERES Y ARAUCA                               </t>
  </si>
  <si>
    <t>FABIO GERARDO MARTINEZ RUIZ</t>
  </si>
  <si>
    <t>JOAQUIN FERNANDO RUIZ GONZALEZ</t>
  </si>
  <si>
    <t>CARMEN AUXILIADORA</t>
  </si>
  <si>
    <t>GONZALEZ DIAZ</t>
  </si>
  <si>
    <t>ANDREA JINNETH JULIO PALACIOS</t>
  </si>
  <si>
    <t>VIVIAN CONSTANZA OVALLE LEGUIZAMON</t>
  </si>
  <si>
    <t>HECTOR MANUEL JATIVA GARCIA</t>
  </si>
  <si>
    <t>FREDY LEONARDO CARDENAS CASTELLANOS</t>
  </si>
  <si>
    <t>MARIA EUGENIA SALINAS GARCIA</t>
  </si>
  <si>
    <t>OLGA LUCIA MARIÑO PINTO</t>
  </si>
  <si>
    <t>MARIA FERNANDA CEDIEL MENDEZ</t>
  </si>
  <si>
    <t>AMID DEL CARMEN</t>
  </si>
  <si>
    <t>DIAZ PLAZA</t>
  </si>
  <si>
    <t>ELLA CECILIA</t>
  </si>
  <si>
    <t>NUÑEZ DUARTE</t>
  </si>
  <si>
    <t>MARIA FERNANDA SOLANO DUMAR</t>
  </si>
  <si>
    <t>YEIMI ADRIANA BARACALDO NEMEGUEN</t>
  </si>
  <si>
    <t>DIANA CAROLINA PEREZ VASQUEZ</t>
  </si>
  <si>
    <t>LUCY MARGARITA OSORIO MASTRODOMENICO</t>
  </si>
  <si>
    <t>CLAUDIA EUGENIA SANCHEZ VERGEL</t>
  </si>
  <si>
    <t>ANDREA REMOLINA MURILLO</t>
  </si>
  <si>
    <t>CAMILO ARMANDO FRANCO LEGUIZAMO</t>
  </si>
  <si>
    <t>MARIANA GARZON DUQUE</t>
  </si>
  <si>
    <t>YASMIN</t>
  </si>
  <si>
    <t>MORENO</t>
  </si>
  <si>
    <t>ALVARO ALEXANDER YEPES MEDINA</t>
  </si>
  <si>
    <t>CESAR HERNAN PARDO GAONA</t>
  </si>
  <si>
    <t>MARIA CAROLINA</t>
  </si>
  <si>
    <t>CAICEDO POMBO</t>
  </si>
  <si>
    <t>IVONNE MARITZA</t>
  </si>
  <si>
    <t>GLORIA YANET</t>
  </si>
  <si>
    <t>MONDRAGON CRUZ</t>
  </si>
  <si>
    <t>MILTON JAVIER GUTIERREZ GONZALEZ</t>
  </si>
  <si>
    <t xml:space="preserve">GRUPO DE FORMALIZACION A COMERCIANTES                                                     </t>
  </si>
  <si>
    <t>DANIEL ANDRES AMAYA NARANJO</t>
  </si>
  <si>
    <t>PATRICIA ZARAZA IBARRA</t>
  </si>
  <si>
    <t>TOBON DIAZ</t>
  </si>
  <si>
    <t>NIÑO BETANCOURT</t>
  </si>
  <si>
    <t>ANDRES MARTIN GAITAN ROZO</t>
  </si>
  <si>
    <t>SANDRA PATRICIA VALLEJO ARAUJO</t>
  </si>
  <si>
    <t>JIMENEZ MENDOZA</t>
  </si>
  <si>
    <t>ANGELA LILIANA</t>
  </si>
  <si>
    <t>HERNANDEZ LOPEZ</t>
  </si>
  <si>
    <t>ANDRES MAURICIO CERVANTES DIAZ</t>
  </si>
  <si>
    <t>LUIS FERNANDO ROMERO GIL</t>
  </si>
  <si>
    <t>BLANCA YANNETH</t>
  </si>
  <si>
    <t>PALOMO MARTINEZ</t>
  </si>
  <si>
    <t>JUAN CARLOS HERRERA MORENO</t>
  </si>
  <si>
    <t>EDWAR MORALES MEDINA</t>
  </si>
  <si>
    <t>COTE OROZCO</t>
  </si>
  <si>
    <t>MARIA JOSE ROSALES LOPEZ</t>
  </si>
  <si>
    <t>CLAUDIA EUGENIA</t>
  </si>
  <si>
    <t>SANCHEZ VERGEL</t>
  </si>
  <si>
    <t>CLAUDIA LORELA DIAZ SPERANZA</t>
  </si>
  <si>
    <t>DANNA GERALDINE LINARES MARTINEZ</t>
  </si>
  <si>
    <t>LUIS ALBERTO</t>
  </si>
  <si>
    <t>GOMEZ SAAD</t>
  </si>
  <si>
    <t>WILMA ROCIO PEDROZO ULLOA</t>
  </si>
  <si>
    <t>IVAN RICARDO</t>
  </si>
  <si>
    <t>SUAREZ SANCHEZ</t>
  </si>
  <si>
    <t>MAURICIO ESPAÑOL LEON</t>
  </si>
  <si>
    <t>ANDRES FERNANDO</t>
  </si>
  <si>
    <t>GOYES BUCHELI</t>
  </si>
  <si>
    <t xml:space="preserve">ENRIQUE JOSE MARIA       </t>
  </si>
  <si>
    <t xml:space="preserve">DELGADO PINILLOS                        </t>
  </si>
  <si>
    <t>CARLOS ERNESTO ACEVEDO PEREZ</t>
  </si>
  <si>
    <t>PEDRO ANDRES</t>
  </si>
  <si>
    <t>DUQUE MONROY</t>
  </si>
  <si>
    <t>JOSE DAVID</t>
  </si>
  <si>
    <t>GUTIERREZ PINZON</t>
  </si>
  <si>
    <t xml:space="preserve">DIRECCION DE SUPERVISION  EMPRESARIAL                                                     </t>
  </si>
  <si>
    <t>DAVID HUMBERTO</t>
  </si>
  <si>
    <t>DUQUE VALVERDE</t>
  </si>
  <si>
    <t>JUANA VALENTINA</t>
  </si>
  <si>
    <t>CONTRERAS RUBIO</t>
  </si>
  <si>
    <t>FIGUEROA GONZALEZ</t>
  </si>
  <si>
    <t>JESUS MANUEL LOPEZ CELEDON</t>
  </si>
  <si>
    <t>SANDOVAL CAÑON</t>
  </si>
  <si>
    <t>PAULA ALEXANDRA</t>
  </si>
  <si>
    <t>CARVAJAL AMAYA</t>
  </si>
  <si>
    <t>ERIKA</t>
  </si>
  <si>
    <t>COBOS LIZCANO</t>
  </si>
  <si>
    <t>MAYREN LIZETH</t>
  </si>
  <si>
    <t>VILLALOBOS MARIN</t>
  </si>
  <si>
    <t>PAULA ANDREA CASTRO DAZA</t>
  </si>
  <si>
    <t>PAMELA PAOLA</t>
  </si>
  <si>
    <t>CABALLERO</t>
  </si>
  <si>
    <t>LINA MARGARITA</t>
  </si>
  <si>
    <t>MARTINEZ CABARCAS</t>
  </si>
  <si>
    <t>JUAN JOSE</t>
  </si>
  <si>
    <t>ARRIETA CASTILLA</t>
  </si>
  <si>
    <t>MONICA ALEJANDRA</t>
  </si>
  <si>
    <t>TRIANA AVILA</t>
  </si>
  <si>
    <t>GALVIS ULLOA</t>
  </si>
  <si>
    <t>MERCHAN LOPEZ</t>
  </si>
  <si>
    <t>NATALIA JACOBO DUEÑAS</t>
  </si>
  <si>
    <t>ASTUDILLO HERNANDEZ</t>
  </si>
  <si>
    <t>OSCAR ALFREDO</t>
  </si>
  <si>
    <t>GOMEZ MENDOZA</t>
  </si>
  <si>
    <t>MARIA CAMILA</t>
  </si>
  <si>
    <t>OSTOS SAAVEDRA</t>
  </si>
  <si>
    <t>ANGIE NATALIA</t>
  </si>
  <si>
    <t>LEON GUTIERREZ</t>
  </si>
  <si>
    <t>SEBASTIAN BERNAL GARAVITO</t>
  </si>
  <si>
    <t>DIANA CAMILA</t>
  </si>
  <si>
    <t>LOPEZ RODRIGUEZ</t>
  </si>
  <si>
    <t>PAULA ANDREA ARROYAVE GARCIA</t>
  </si>
  <si>
    <t>KARLA VANESA</t>
  </si>
  <si>
    <t>LOPEZ AVILA</t>
  </si>
  <si>
    <t>SINDY LORENA</t>
  </si>
  <si>
    <t>GONZALEZ ESPITIA</t>
  </si>
  <si>
    <t>MARIA ELENA</t>
  </si>
  <si>
    <t>CALLE ARROYO</t>
  </si>
  <si>
    <t>PEDRAZA CALDERON</t>
  </si>
  <si>
    <t>CASTAÑEDA GARCIA</t>
  </si>
  <si>
    <t>CINDY LORENA</t>
  </si>
  <si>
    <t>CAICEDO VALLEJO</t>
  </si>
  <si>
    <t>GISSELA KATERINE</t>
  </si>
  <si>
    <t>CALLEJAS RODRIGUEZ</t>
  </si>
  <si>
    <t>JENNY CATALINA</t>
  </si>
  <si>
    <t>RINCON CASTRO</t>
  </si>
  <si>
    <t>PAULA DANIELA</t>
  </si>
  <si>
    <t>ORTIZ YEPES</t>
  </si>
  <si>
    <t>OSCAR FELIPE</t>
  </si>
  <si>
    <t>LOZADA HERNANDEZ</t>
  </si>
  <si>
    <t>MARIANA</t>
  </si>
  <si>
    <t>GARZON DUQUE</t>
  </si>
  <si>
    <t>BEATRIZ CAROLINA RAMIREZ GOMEZ</t>
  </si>
  <si>
    <t>ANDREA NATALY</t>
  </si>
  <si>
    <t>MARTINEZ AVILA</t>
  </si>
  <si>
    <t>JULIO PALENCIA</t>
  </si>
  <si>
    <t>EUTIMIO</t>
  </si>
  <si>
    <t>GUZMAN GUZMAN</t>
  </si>
  <si>
    <t>OLAYA BETANCOURT</t>
  </si>
  <si>
    <t>JOHAN SEBASTIAN</t>
  </si>
  <si>
    <t>BONILLA GONZALEZ</t>
  </si>
  <si>
    <t>SANTOS RIBERO</t>
  </si>
  <si>
    <t>FELIPE ANDRES</t>
  </si>
  <si>
    <t>HERNANDEZ IBAÑEZ</t>
  </si>
  <si>
    <t>NATALIA MILENA</t>
  </si>
  <si>
    <t>CASTAÑEDA LINDADO</t>
  </si>
  <si>
    <t>SERNA GUTIERREZ</t>
  </si>
  <si>
    <t>NAVARRO BALLESTAS</t>
  </si>
  <si>
    <t>ANDREA CAROLINA</t>
  </si>
  <si>
    <t>OSORIO VALDES</t>
  </si>
  <si>
    <t>CONTROL DE CAMBIOS</t>
  </si>
  <si>
    <t>003</t>
  </si>
  <si>
    <t>004</t>
  </si>
  <si>
    <t>001</t>
  </si>
  <si>
    <t>002</t>
  </si>
  <si>
    <t>005</t>
  </si>
  <si>
    <t>006</t>
  </si>
  <si>
    <t>Ajuste general de la estructura del formato.</t>
  </si>
  <si>
    <r>
      <t xml:space="preserve">Fecha: </t>
    </r>
    <r>
      <rPr>
        <sz val="12"/>
        <color theme="1"/>
        <rFont val="Verdana"/>
        <family val="2"/>
      </rPr>
      <t>27/10/2025</t>
    </r>
  </si>
  <si>
    <r>
      <t xml:space="preserve">Fecha: </t>
    </r>
    <r>
      <rPr>
        <sz val="12"/>
        <color rgb="FF000000"/>
        <rFont val="Verdana"/>
        <family val="2"/>
      </rPr>
      <t>27/10/2025</t>
    </r>
  </si>
  <si>
    <r>
      <t xml:space="preserve">Fecha: </t>
    </r>
    <r>
      <rPr>
        <sz val="10"/>
        <color rgb="FF000000"/>
        <rFont val="Verdana"/>
        <family val="2"/>
      </rPr>
      <t>27/10/2025</t>
    </r>
  </si>
  <si>
    <t>Ajuste de acuerdo con el Decreto 1083 de 2015, en lo relacionado con las competencias laborales generales para los empleos públicos de los distintos niveles jerárquicos.</t>
  </si>
  <si>
    <t>DEPEND_ACT</t>
  </si>
  <si>
    <t>ADRIANA CAROLINA</t>
  </si>
  <si>
    <t>CASTRO BERMUDEZ</t>
  </si>
  <si>
    <t>LYLY</t>
  </si>
  <si>
    <t>MELO CASTRO</t>
  </si>
  <si>
    <t>LIZETH NATHALIA</t>
  </si>
  <si>
    <t>ROJAS FORERO</t>
  </si>
  <si>
    <t>ANA GISELLY</t>
  </si>
  <si>
    <t>MARTINEZ MONTOYA</t>
  </si>
  <si>
    <t>FAUSTO ALEXANDER</t>
  </si>
  <si>
    <t>PUERTO QUINCOS</t>
  </si>
  <si>
    <t>GERMAN JESUS</t>
  </si>
  <si>
    <t>BEDOYA AYERBE</t>
  </si>
  <si>
    <t>SARMIENTO NARVAEZ</t>
  </si>
  <si>
    <t>ANA LUCIA</t>
  </si>
  <si>
    <t>GARCIA AGUILLON</t>
  </si>
  <si>
    <t>CLAUDIA SUSANA</t>
  </si>
  <si>
    <t>AVILA RAMIREZ</t>
  </si>
  <si>
    <t>LIZETH CAROLINA RIAÑO MORENO</t>
  </si>
  <si>
    <t>PAULA CAMILA</t>
  </si>
  <si>
    <t>MORENO RODRIGUEZ</t>
  </si>
  <si>
    <t>SOFIA</t>
  </si>
  <si>
    <t>DIAZ TRUJILLO</t>
  </si>
  <si>
    <t>ENITH LEIVI</t>
  </si>
  <si>
    <t>CASTRILLON BARRERA</t>
  </si>
  <si>
    <t>ORTEGA VIDAL</t>
  </si>
  <si>
    <t>LAURA CATHERINE</t>
  </si>
  <si>
    <t>GUTIERREZ CASTILLO</t>
  </si>
  <si>
    <t>YESICA</t>
  </si>
  <si>
    <t>RIAÑO PINZON</t>
  </si>
  <si>
    <t>JEISSON NICOLAS</t>
  </si>
  <si>
    <t>LUGO HERREÑO</t>
  </si>
  <si>
    <t>LEONARDO ANDRES</t>
  </si>
  <si>
    <t>CUELLAR APOLINAR</t>
  </si>
  <si>
    <t>MORALES RODRIGUEZ</t>
  </si>
  <si>
    <t>JESSICA FERNANDA</t>
  </si>
  <si>
    <t>CARDENAS BOTACHE</t>
  </si>
  <si>
    <t>LAURA VIVIANA</t>
  </si>
  <si>
    <t>TRIVIÑO SAENZ</t>
  </si>
  <si>
    <t>ANA MARIA MORALES RODRIGUEZ</t>
  </si>
  <si>
    <t>YHON FAIVER CARDONA CICERI</t>
  </si>
  <si>
    <t>CARLOS MARIO PASTRANA OLACIREGUI</t>
  </si>
  <si>
    <t>RODRIGUEZ ALBA</t>
  </si>
  <si>
    <t>LUZ ESTELLA</t>
  </si>
  <si>
    <t>FAJARDO SANABRIA</t>
  </si>
  <si>
    <t>FRANCISCO JAVIER LARA DAVID</t>
  </si>
  <si>
    <t>ADRIANA CAROLINA CASTRO BERMUDEZ</t>
  </si>
  <si>
    <t>JOHANNA CONSTANZA</t>
  </si>
  <si>
    <t>SIERRA NORIEGA</t>
  </si>
  <si>
    <t>JOHNNATAN ESTIVEN</t>
  </si>
  <si>
    <t>BONILLA ROJAS</t>
  </si>
  <si>
    <t>LISSETH MILENA</t>
  </si>
  <si>
    <t>PEREZ OTALORA</t>
  </si>
  <si>
    <t>MORENO DIAZ</t>
  </si>
  <si>
    <t>LILIANA CORONADO OTALORA</t>
  </si>
  <si>
    <t>DIEGO ALEJANDRO FRANCO GARCIA</t>
  </si>
  <si>
    <t>DIEGO ALEJANDRO</t>
  </si>
  <si>
    <t>FRANCO GARCIA</t>
  </si>
  <si>
    <t>ALFREDO JOSE</t>
  </si>
  <si>
    <t>BLANCO ESPINOSA</t>
  </si>
  <si>
    <t>ALBA SANDRITH</t>
  </si>
  <si>
    <t>ATILANO MARIN</t>
  </si>
  <si>
    <t>MAYLY YUCELY</t>
  </si>
  <si>
    <t>GUERRERO RAMIREZ</t>
  </si>
  <si>
    <t>ALEJANDRA MARIA</t>
  </si>
  <si>
    <t>ALVARADO PARRA</t>
  </si>
  <si>
    <t>YURY MARCELA</t>
  </si>
  <si>
    <t>BOLAÑO CERPA</t>
  </si>
  <si>
    <t>LUIS ELIAS</t>
  </si>
  <si>
    <t>ARNEDO GOMEZ</t>
  </si>
  <si>
    <t>NATHALIA</t>
  </si>
  <si>
    <t>MENDEZ MAHECHA</t>
  </si>
  <si>
    <t>JULIAN</t>
  </si>
  <si>
    <t>RAMIREZ VALENCIA</t>
  </si>
  <si>
    <t>LAURA LUCIA</t>
  </si>
  <si>
    <t>CHARIS CUELLO</t>
  </si>
  <si>
    <t xml:space="preserve">NINI JOHANNA             </t>
  </si>
  <si>
    <t xml:space="preserve">RODRIGUEZ ALVAREZ                       </t>
  </si>
  <si>
    <t>AURA MARIA</t>
  </si>
  <si>
    <t>ORLANDO JOSUE</t>
  </si>
  <si>
    <t>BUITRAGO RUBIANO</t>
  </si>
  <si>
    <t>PEÑARETE ORTIZ</t>
  </si>
  <si>
    <t>DORIS YANETH</t>
  </si>
  <si>
    <t>BERNARDO</t>
  </si>
  <si>
    <t>GOMEZ CARDENAS</t>
  </si>
  <si>
    <t>GLORIA PATRICIA</t>
  </si>
  <si>
    <t>GIRALDO ARCILA</t>
  </si>
  <si>
    <t>MARIA DEL PILAR</t>
  </si>
  <si>
    <t>GARCIA OTALVARO</t>
  </si>
  <si>
    <t>WILMA ROCIO</t>
  </si>
  <si>
    <t>PEDROZO ULLOA</t>
  </si>
  <si>
    <t>AHUMADA GONZALEZ</t>
  </si>
  <si>
    <t>MAURICIO</t>
  </si>
  <si>
    <t>ESPAÑOL LEON</t>
  </si>
  <si>
    <t>LONDOÑO CORREA</t>
  </si>
  <si>
    <t>ELSA MARIA</t>
  </si>
  <si>
    <t>LOPEZ ROCA</t>
  </si>
  <si>
    <t>CUADRADO PAREJA</t>
  </si>
  <si>
    <t>SANDRA LILIANA</t>
  </si>
  <si>
    <t>GARZON RAMIREZ</t>
  </si>
  <si>
    <t>GINA ESPERANZA</t>
  </si>
  <si>
    <t>RINCON MORA</t>
  </si>
  <si>
    <t>LEONCIO ANTONIO</t>
  </si>
  <si>
    <t>FERRER CABRALES</t>
  </si>
  <si>
    <t>VERGEL NAVARRO</t>
  </si>
  <si>
    <t>HENRY EDGAR</t>
  </si>
  <si>
    <t>PERALTA BELTRAN</t>
  </si>
  <si>
    <t>JOSE ALFREDO</t>
  </si>
  <si>
    <t>JIMENEZ ARRIETA</t>
  </si>
  <si>
    <t>MARGARITA ROSA</t>
  </si>
  <si>
    <t>VIZCAINO VERGARA</t>
  </si>
  <si>
    <t>LUIS MIGUEL</t>
  </si>
  <si>
    <t>MARTINEZ RODRIGUEZ</t>
  </si>
  <si>
    <t>ANA BETTY</t>
  </si>
  <si>
    <t>LOPEZ GUTIERREZ</t>
  </si>
  <si>
    <t>ANDRES MARTIN</t>
  </si>
  <si>
    <t>GAITAN ROZO</t>
  </si>
  <si>
    <t>SAEL</t>
  </si>
  <si>
    <t>CABRERA NUNGO</t>
  </si>
  <si>
    <t>JORGE ANCIZAR</t>
  </si>
  <si>
    <t>LOZADA CEDEÑO</t>
  </si>
  <si>
    <t>LUIS ALFREDO</t>
  </si>
  <si>
    <t>GUTIERREZ MAYORGA</t>
  </si>
  <si>
    <t>JAIME ANTONIO</t>
  </si>
  <si>
    <t>VALENCIA RUMIE</t>
  </si>
  <si>
    <t>OCHOA PEREZ</t>
  </si>
  <si>
    <t>MARIA DE JESUS</t>
  </si>
  <si>
    <t>ARIZALA SEGURA</t>
  </si>
  <si>
    <t>NATACHA</t>
  </si>
  <si>
    <t>USCATEGUI TORRES</t>
  </si>
  <si>
    <t>JUDITH</t>
  </si>
  <si>
    <t>HERNANDEZ MARTINEZ</t>
  </si>
  <si>
    <t>CASTILLO JIMENEZ</t>
  </si>
  <si>
    <t>NESTOR FERNANDO</t>
  </si>
  <si>
    <t>LEYVA HUERTAS</t>
  </si>
  <si>
    <t>ESTUPIÑAN PERDOMO</t>
  </si>
  <si>
    <t>GERMAN</t>
  </si>
  <si>
    <t>SANTAMARIA NAVARRO</t>
  </si>
  <si>
    <t>RUBEN DARIO</t>
  </si>
  <si>
    <t>FAJARDO HURTADO</t>
  </si>
  <si>
    <t>STELLA ISABEL</t>
  </si>
  <si>
    <t>RODRIGUEZ CORTES</t>
  </si>
  <si>
    <t>AMANDA ROCIO</t>
  </si>
  <si>
    <t>FERNANDEZ RICO</t>
  </si>
  <si>
    <t>JAIME ALBERTO</t>
  </si>
  <si>
    <t>GOMEZ ARIAS</t>
  </si>
  <si>
    <t>NOHORA HERLINDA</t>
  </si>
  <si>
    <t>TOVAR ALVAREZ</t>
  </si>
  <si>
    <t>ALBA MARINA</t>
  </si>
  <si>
    <t>NELSON ALBERTO</t>
  </si>
  <si>
    <t>QUINTERO BARBOSA</t>
  </si>
  <si>
    <t>HERMILSON</t>
  </si>
  <si>
    <t>SANCHEZ HERNANDEZ</t>
  </si>
  <si>
    <t>HERNANDO ARTURO</t>
  </si>
  <si>
    <t>LUQUE MURILLO</t>
  </si>
  <si>
    <t>CESAR JULIO</t>
  </si>
  <si>
    <t>GALLO MARQUEZ</t>
  </si>
  <si>
    <t>MARIA TERESA</t>
  </si>
  <si>
    <t>DELEON LUGO</t>
  </si>
  <si>
    <t>RAMONA</t>
  </si>
  <si>
    <t>PARRA CASTRO</t>
  </si>
  <si>
    <t>CRUZ</t>
  </si>
  <si>
    <t>GOMEZ CORDOBA</t>
  </si>
  <si>
    <t>JANIO ANTONIO</t>
  </si>
  <si>
    <t>MADERA VARGAS</t>
  </si>
  <si>
    <t>JOAQUIN</t>
  </si>
  <si>
    <t>RODRIGUEZ GOMEZ</t>
  </si>
  <si>
    <t>FRANKLY MANUEL</t>
  </si>
  <si>
    <t>RODRIGUEZ RAMIREZ</t>
  </si>
  <si>
    <t>MARIA CONSUELO</t>
  </si>
  <si>
    <t>ALARCON PARDO</t>
  </si>
  <si>
    <t>NORMA CONSTANZA</t>
  </si>
  <si>
    <t>CARDENAS RODRIGUEZ</t>
  </si>
  <si>
    <t>FREDY YESID</t>
  </si>
  <si>
    <t>DIAZ PALACIOS</t>
  </si>
  <si>
    <t>ORIETA</t>
  </si>
  <si>
    <t>NIGRINIS LOPEZ</t>
  </si>
  <si>
    <t>CONSUELO</t>
  </si>
  <si>
    <t>VEGA MERCHAN</t>
  </si>
  <si>
    <t>SERGIO</t>
  </si>
  <si>
    <t>FLOREZ RONCANCIO</t>
  </si>
  <si>
    <t>ELIAS FERNANDO</t>
  </si>
  <si>
    <t>KECAN MAYORGA</t>
  </si>
  <si>
    <t>EVER</t>
  </si>
  <si>
    <t>CASTRO ROA</t>
  </si>
  <si>
    <t>LUIS EDUARDO</t>
  </si>
  <si>
    <t>FORERO VARGAS</t>
  </si>
  <si>
    <t>MARIBEL</t>
  </si>
  <si>
    <t>ROMERO FAJARDO</t>
  </si>
  <si>
    <t>CABALLERO RINCON</t>
  </si>
  <si>
    <t>LUIS ANGEL</t>
  </si>
  <si>
    <t>PEREZ COSSIO</t>
  </si>
  <si>
    <t>SANCHEZ RAMIREZ</t>
  </si>
  <si>
    <t>FABIO</t>
  </si>
  <si>
    <t>TOLOSA DIAZ</t>
  </si>
  <si>
    <t>ENA LUCIA</t>
  </si>
  <si>
    <t>SANZ MUÑOZ</t>
  </si>
  <si>
    <t>ARROYO DIAZ</t>
  </si>
  <si>
    <t>JOHN GABRIEL</t>
  </si>
  <si>
    <t>ESPINOSA GOMEZ</t>
  </si>
  <si>
    <t>GONZALEZ MEDINA</t>
  </si>
  <si>
    <t>JULIO ANDRES</t>
  </si>
  <si>
    <t>MANTILLA AVILA</t>
  </si>
  <si>
    <t>GERMAN LUIS</t>
  </si>
  <si>
    <t>DECHAMPS GUZMAN</t>
  </si>
  <si>
    <t>CLAUDIA YANETH</t>
  </si>
  <si>
    <t>PARDO CORNELIO</t>
  </si>
  <si>
    <t>HUGO HERNANDO</t>
  </si>
  <si>
    <t>ALONSO SANCHEZ</t>
  </si>
  <si>
    <t>MIGUEL ARTURO</t>
  </si>
  <si>
    <t>CERVANTES MARTINEZ</t>
  </si>
  <si>
    <t>JORGE ELIECER</t>
  </si>
  <si>
    <t>HERNANDEZ GONZALEZ</t>
  </si>
  <si>
    <t>MARTHA LUCIA</t>
  </si>
  <si>
    <t>AHUMADA ALEJO</t>
  </si>
  <si>
    <t>PURIFICACION</t>
  </si>
  <si>
    <t>FLOREZ CORDERO</t>
  </si>
  <si>
    <t>GLORIA LUCIA</t>
  </si>
  <si>
    <t>VELEZ ARANGO</t>
  </si>
  <si>
    <t>MARIA DEL TRANSITO</t>
  </si>
  <si>
    <t>FORERO TORRES</t>
  </si>
  <si>
    <t>CASTILLO SILVA</t>
  </si>
  <si>
    <t>SANDRA</t>
  </si>
  <si>
    <t>BAUTISTA GUEVARA</t>
  </si>
  <si>
    <t>SOLANO DUMAR</t>
  </si>
  <si>
    <t>SILVIA MARIA</t>
  </si>
  <si>
    <t>BARANDICA ARRIETA</t>
  </si>
  <si>
    <t>HENAO MORALES</t>
  </si>
  <si>
    <t>JORGE FERNANDO</t>
  </si>
  <si>
    <t>LATORRE PUENTE</t>
  </si>
  <si>
    <t>GERARDO ALBERTO</t>
  </si>
  <si>
    <t>PEÑALOZA TAUTIVA</t>
  </si>
  <si>
    <t>CABRAL PARDO</t>
  </si>
  <si>
    <t>DISLEY DULFARY</t>
  </si>
  <si>
    <t>PANQUEVA GOMEZ</t>
  </si>
  <si>
    <t>LOZANO MONROY</t>
  </si>
  <si>
    <t>LEIDY ROCIO</t>
  </si>
  <si>
    <t>MERCY HASBLEYDY</t>
  </si>
  <si>
    <t>SARMIENTO PEÑALOZA</t>
  </si>
  <si>
    <t>MORENO POSADA</t>
  </si>
  <si>
    <t>CORTAZAR YUBRAN</t>
  </si>
  <si>
    <t>IVONNE ROCIO</t>
  </si>
  <si>
    <t>OLIVA RODRIGUEZ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</si>
</sst>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d/mm/yyyy;@"/>
  </numFmts>
  <fonts count="27" x14ac:knownFonts="1">
    <font>
      <sz val="11"/>
      <color theme="1"/>
      <name val="Calibri"/>
      <family val="2"/>
      <scheme val="minor"/>
    </font>
    <font>
      <sz val="9"/>
      <color theme="1"/>
      <name val="Arial Narro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1"/>
      <color theme="1"/>
      <name val="Arial Narrow"/>
      <family val="2"/>
    </font>
    <font>
      <sz val="10"/>
      <name val="Arial"/>
      <family val="2"/>
    </font>
    <font>
      <sz val="12"/>
      <color theme="1"/>
      <name val="Times New Roman"/>
      <family val="1"/>
    </font>
    <font>
      <sz val="11"/>
      <color theme="1"/>
      <name val="Verdana"/>
      <family val="2"/>
    </font>
    <font>
      <b/>
      <sz val="12"/>
      <color indexed="8"/>
      <name val="Verdana"/>
      <family val="2"/>
    </font>
    <font>
      <b/>
      <sz val="12"/>
      <color theme="1"/>
      <name val="Verdana"/>
      <family val="2"/>
    </font>
    <font>
      <b/>
      <sz val="12"/>
      <name val="Verdana"/>
      <family val="2"/>
    </font>
    <font>
      <b/>
      <sz val="11"/>
      <color theme="1"/>
      <name val="Verdana"/>
      <family val="2"/>
    </font>
    <font>
      <sz val="10"/>
      <color theme="1"/>
      <name val="Verdana"/>
      <family val="2"/>
    </font>
    <font>
      <b/>
      <sz val="11"/>
      <color theme="0"/>
      <name val="Verdana"/>
      <family val="2"/>
    </font>
    <font>
      <b/>
      <sz val="11"/>
      <name val="Verdan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b/>
      <sz val="9"/>
      <color theme="0"/>
      <name val="Verdana"/>
      <family val="2"/>
    </font>
    <font>
      <sz val="12"/>
      <name val="Verdana"/>
      <family val="2"/>
    </font>
    <font>
      <sz val="8"/>
      <name val="Calibri"/>
      <family val="2"/>
      <scheme val="minor"/>
    </font>
    <font>
      <b/>
      <sz val="10"/>
      <color indexed="8"/>
      <name val="Verdana"/>
      <family val="2"/>
    </font>
    <font>
      <sz val="12"/>
      <color rgb="FF000000"/>
      <name val="Verdana"/>
      <family val="2"/>
    </font>
    <font>
      <sz val="10"/>
      <color rgb="FF000000"/>
      <name val="Verdana"/>
      <family val="2"/>
    </font>
    <font>
      <b/>
      <sz val="9"/>
      <color rgb="FF000000"/>
      <name val="Verdana"/>
      <family val="2"/>
    </font>
    <font>
      <sz val="12"/>
      <color theme="1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62D4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6284B"/>
        <bgColor rgb="FF96284B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/>
      <diagonal/>
    </border>
    <border>
      <left style="thin">
        <color indexed="64"/>
      </left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9">
    <xf numFmtId="0" fontId="0" fillId="0" borderId="0"/>
    <xf numFmtId="9" fontId="2" fillId="0" borderId="0" applyFont="0" applyFill="0" applyBorder="0" applyAlignment="0" applyProtection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28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0" xfId="0" applyFont="1"/>
    <xf numFmtId="0" fontId="9" fillId="2" borderId="0" xfId="0" applyFont="1" applyFill="1"/>
    <xf numFmtId="0" fontId="9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vertical="center" wrapText="1"/>
    </xf>
    <xf numFmtId="0" fontId="11" fillId="2" borderId="0" xfId="0" applyFont="1" applyFill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vertical="center"/>
    </xf>
    <xf numFmtId="0" fontId="13" fillId="2" borderId="18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9" fillId="2" borderId="24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vertical="center" wrapText="1"/>
    </xf>
    <xf numFmtId="0" fontId="9" fillId="2" borderId="17" xfId="0" applyFont="1" applyFill="1" applyBorder="1"/>
    <xf numFmtId="0" fontId="14" fillId="2" borderId="10" xfId="0" applyFont="1" applyFill="1" applyBorder="1" applyAlignment="1" applyProtection="1">
      <alignment horizontal="center" vertical="center"/>
      <protection locked="0"/>
    </xf>
    <xf numFmtId="0" fontId="13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19" xfId="0" applyFont="1" applyFill="1" applyBorder="1"/>
    <xf numFmtId="0" fontId="9" fillId="2" borderId="20" xfId="0" applyFont="1" applyFill="1" applyBorder="1"/>
    <xf numFmtId="0" fontId="9" fillId="2" borderId="21" xfId="0" applyFont="1" applyFill="1" applyBorder="1"/>
    <xf numFmtId="0" fontId="13" fillId="2" borderId="19" xfId="0" applyFont="1" applyFill="1" applyBorder="1" applyAlignment="1">
      <alignment vertical="center" wrapText="1"/>
    </xf>
    <xf numFmtId="0" fontId="13" fillId="2" borderId="44" xfId="0" applyFont="1" applyFill="1" applyBorder="1" applyAlignment="1">
      <alignment vertical="center" wrapText="1"/>
    </xf>
    <xf numFmtId="0" fontId="13" fillId="2" borderId="15" xfId="0" applyFont="1" applyFill="1" applyBorder="1" applyAlignment="1">
      <alignment vertical="center"/>
    </xf>
    <xf numFmtId="0" fontId="13" fillId="2" borderId="15" xfId="0" applyFont="1" applyFill="1" applyBorder="1" applyAlignment="1">
      <alignment vertical="center" wrapText="1"/>
    </xf>
    <xf numFmtId="0" fontId="13" fillId="2" borderId="0" xfId="0" applyFont="1" applyFill="1" applyAlignment="1">
      <alignment horizontal="center" vertical="center" wrapText="1"/>
    </xf>
    <xf numFmtId="0" fontId="15" fillId="3" borderId="0" xfId="0" applyFont="1" applyFill="1" applyAlignment="1">
      <alignment horizontal="centerContinuous" vertical="center"/>
    </xf>
    <xf numFmtId="0" fontId="15" fillId="6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3" fontId="9" fillId="2" borderId="4" xfId="0" applyNumberFormat="1" applyFont="1" applyFill="1" applyBorder="1" applyAlignment="1">
      <alignment horizontal="center" vertical="center" wrapText="1"/>
    </xf>
    <xf numFmtId="3" fontId="9" fillId="2" borderId="0" xfId="0" applyNumberFormat="1" applyFont="1" applyFill="1" applyAlignment="1">
      <alignment horizontal="center" vertical="center" wrapText="1"/>
    </xf>
    <xf numFmtId="0" fontId="13" fillId="2" borderId="5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right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13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9" fontId="13" fillId="2" borderId="1" xfId="0" applyNumberFormat="1" applyFont="1" applyFill="1" applyBorder="1" applyAlignment="1">
      <alignment horizontal="center" vertical="center" wrapText="1"/>
    </xf>
    <xf numFmtId="9" fontId="13" fillId="2" borderId="1" xfId="1" applyFont="1" applyFill="1" applyBorder="1" applyAlignment="1" applyProtection="1">
      <alignment horizontal="center" vertical="center" wrapText="1"/>
    </xf>
    <xf numFmtId="9" fontId="9" fillId="2" borderId="0" xfId="0" applyNumberFormat="1" applyFont="1" applyFill="1" applyAlignment="1">
      <alignment horizontal="center" vertical="center" wrapText="1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9" fontId="9" fillId="2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17" fillId="2" borderId="0" xfId="0" applyFont="1" applyFill="1"/>
    <xf numFmtId="0" fontId="18" fillId="2" borderId="0" xfId="0" applyFont="1" applyFill="1"/>
    <xf numFmtId="0" fontId="18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18" fillId="2" borderId="0" xfId="0" applyFont="1" applyFill="1" applyProtection="1">
      <protection locked="0"/>
    </xf>
    <xf numFmtId="0" fontId="9" fillId="0" borderId="0" xfId="0" applyFont="1" applyProtection="1">
      <protection locked="0"/>
    </xf>
    <xf numFmtId="0" fontId="9" fillId="2" borderId="0" xfId="0" applyFont="1" applyFill="1" applyProtection="1"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5" fillId="2" borderId="8" xfId="0" applyFont="1" applyFill="1" applyBorder="1" applyAlignment="1" applyProtection="1">
      <alignment vertical="center"/>
      <protection locked="0"/>
    </xf>
    <xf numFmtId="9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0" xfId="0" applyFont="1" applyFill="1" applyAlignment="1">
      <alignment horizontal="centerContinuous" vertical="center"/>
    </xf>
    <xf numFmtId="0" fontId="0" fillId="0" borderId="0" xfId="0" quotePrefix="1"/>
    <xf numFmtId="0" fontId="25" fillId="8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4" fontId="18" fillId="0" borderId="1" xfId="0" applyNumberFormat="1" applyFont="1" applyBorder="1" applyAlignment="1">
      <alignment horizontal="center" vertical="center" wrapText="1"/>
    </xf>
    <xf numFmtId="14" fontId="18" fillId="0" borderId="1" xfId="0" applyNumberFormat="1" applyFont="1" applyBorder="1" applyAlignment="1">
      <alignment horizontal="center" vertical="center"/>
    </xf>
    <xf numFmtId="0" fontId="13" fillId="0" borderId="0" xfId="0" applyFont="1"/>
    <xf numFmtId="14" fontId="9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Continuous" vertical="center" wrapText="1"/>
    </xf>
    <xf numFmtId="0" fontId="15" fillId="9" borderId="1" xfId="0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9" fontId="13" fillId="2" borderId="3" xfId="1" applyFont="1" applyFill="1" applyBorder="1" applyAlignment="1" applyProtection="1">
      <alignment horizontal="center" vertical="center" wrapText="1"/>
      <protection locked="0"/>
    </xf>
    <xf numFmtId="9" fontId="13" fillId="2" borderId="1" xfId="1" applyFont="1" applyFill="1" applyBorder="1" applyAlignment="1" applyProtection="1">
      <alignment horizontal="center" vertical="center" wrapText="1"/>
      <protection locked="0"/>
    </xf>
    <xf numFmtId="0" fontId="0" fillId="10" borderId="0" xfId="0" quotePrefix="1" applyFill="1"/>
    <xf numFmtId="0" fontId="9" fillId="2" borderId="1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right" vertical="center" wrapText="1"/>
    </xf>
    <xf numFmtId="0" fontId="13" fillId="2" borderId="0" xfId="0" applyFont="1" applyFill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13" fillId="2" borderId="12" xfId="0" applyFont="1" applyFill="1" applyBorder="1" applyAlignment="1">
      <alignment horizontal="right" vertical="center" wrapText="1"/>
    </xf>
    <xf numFmtId="3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6" borderId="0" xfId="0" applyFont="1" applyFill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9" fontId="9" fillId="2" borderId="1" xfId="1" applyFont="1" applyFill="1" applyBorder="1" applyAlignment="1" applyProtection="1">
      <alignment horizontal="center" vertical="center" wrapText="1"/>
    </xf>
    <xf numFmtId="9" fontId="9" fillId="2" borderId="1" xfId="1" applyFont="1" applyFill="1" applyBorder="1" applyAlignment="1" applyProtection="1">
      <alignment horizontal="center" vertical="center" wrapText="1"/>
      <protection locked="0"/>
    </xf>
    <xf numFmtId="0" fontId="13" fillId="2" borderId="10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justify" vertical="center" wrapText="1"/>
    </xf>
    <xf numFmtId="0" fontId="9" fillId="2" borderId="7" xfId="0" applyFont="1" applyFill="1" applyBorder="1" applyAlignment="1">
      <alignment horizontal="justify" vertical="center" wrapText="1"/>
    </xf>
    <xf numFmtId="0" fontId="9" fillId="2" borderId="3" xfId="0" applyFont="1" applyFill="1" applyBorder="1" applyAlignment="1">
      <alignment horizontal="justify" vertical="center" wrapText="1"/>
    </xf>
    <xf numFmtId="0" fontId="9" fillId="2" borderId="6" xfId="0" applyFont="1" applyFill="1" applyBorder="1" applyAlignment="1">
      <alignment horizontal="justify" vertical="center" wrapText="1"/>
    </xf>
    <xf numFmtId="0" fontId="9" fillId="2" borderId="8" xfId="0" applyFont="1" applyFill="1" applyBorder="1" applyAlignment="1">
      <alignment horizontal="justify" vertical="center" wrapText="1"/>
    </xf>
    <xf numFmtId="0" fontId="9" fillId="2" borderId="26" xfId="0" applyFont="1" applyFill="1" applyBorder="1" applyAlignment="1">
      <alignment horizontal="justify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0" fontId="12" fillId="7" borderId="11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right" vertical="center"/>
    </xf>
    <xf numFmtId="0" fontId="13" fillId="2" borderId="3" xfId="0" applyFont="1" applyFill="1" applyBorder="1" applyAlignment="1">
      <alignment horizontal="right" vertical="center"/>
    </xf>
    <xf numFmtId="14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13" fillId="2" borderId="5" xfId="0" applyFont="1" applyFill="1" applyBorder="1" applyAlignment="1">
      <alignment horizontal="right" vertical="center" wrapText="1"/>
    </xf>
    <xf numFmtId="10" fontId="13" fillId="2" borderId="10" xfId="1" applyNumberFormat="1" applyFont="1" applyFill="1" applyBorder="1" applyAlignment="1" applyProtection="1">
      <alignment horizontal="center" vertical="center" wrapText="1"/>
    </xf>
    <xf numFmtId="10" fontId="13" fillId="2" borderId="9" xfId="1" applyNumberFormat="1" applyFont="1" applyFill="1" applyBorder="1" applyAlignment="1" applyProtection="1">
      <alignment horizontal="center" vertical="center" wrapText="1"/>
    </xf>
    <xf numFmtId="10" fontId="13" fillId="2" borderId="11" xfId="1" applyNumberFormat="1" applyFont="1" applyFill="1" applyBorder="1" applyAlignment="1" applyProtection="1">
      <alignment horizontal="center" vertical="center" wrapText="1"/>
    </xf>
    <xf numFmtId="164" fontId="13" fillId="2" borderId="2" xfId="0" applyNumberFormat="1" applyFont="1" applyFill="1" applyBorder="1" applyAlignment="1">
      <alignment horizontal="center" vertical="center" wrapText="1"/>
    </xf>
    <xf numFmtId="164" fontId="13" fillId="2" borderId="7" xfId="0" applyNumberFormat="1" applyFont="1" applyFill="1" applyBorder="1" applyAlignment="1">
      <alignment horizontal="center" vertical="center" wrapText="1"/>
    </xf>
    <xf numFmtId="164" fontId="13" fillId="2" borderId="6" xfId="0" applyNumberFormat="1" applyFont="1" applyFill="1" applyBorder="1" applyAlignment="1">
      <alignment horizontal="center" vertical="center" wrapText="1"/>
    </xf>
    <xf numFmtId="164" fontId="13" fillId="2" borderId="8" xfId="0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7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13" fillId="2" borderId="8" xfId="0" applyFont="1" applyFill="1" applyBorder="1" applyAlignment="1" applyProtection="1">
      <alignment horizontal="center" vertical="center" wrapText="1"/>
      <protection locked="0"/>
    </xf>
    <xf numFmtId="0" fontId="13" fillId="2" borderId="26" xfId="0" applyFont="1" applyFill="1" applyBorder="1" applyAlignment="1" applyProtection="1">
      <alignment horizontal="center" vertical="center" wrapText="1"/>
      <protection locked="0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6" xfId="0" applyFont="1" applyFill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 applyProtection="1">
      <alignment horizontal="center" vertical="center" wrapText="1"/>
      <protection locked="0"/>
    </xf>
    <xf numFmtId="0" fontId="9" fillId="2" borderId="26" xfId="0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3" fillId="2" borderId="25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10" xfId="0" applyFont="1" applyFill="1" applyBorder="1" applyAlignment="1" applyProtection="1">
      <alignment horizontal="center" vertical="center" wrapText="1"/>
      <protection locked="0"/>
    </xf>
    <xf numFmtId="0" fontId="13" fillId="2" borderId="9" xfId="0" applyFont="1" applyFill="1" applyBorder="1" applyAlignment="1" applyProtection="1">
      <alignment horizontal="center" vertical="center" wrapText="1"/>
      <protection locked="0"/>
    </xf>
    <xf numFmtId="0" fontId="13" fillId="2" borderId="11" xfId="0" applyFont="1" applyFill="1" applyBorder="1" applyAlignment="1" applyProtection="1">
      <alignment horizontal="center" vertical="center" wrapText="1"/>
      <protection locked="0"/>
    </xf>
    <xf numFmtId="9" fontId="13" fillId="2" borderId="2" xfId="0" applyNumberFormat="1" applyFont="1" applyFill="1" applyBorder="1" applyAlignment="1">
      <alignment horizontal="center" vertical="center" wrapText="1"/>
    </xf>
    <xf numFmtId="9" fontId="13" fillId="2" borderId="7" xfId="0" applyNumberFormat="1" applyFont="1" applyFill="1" applyBorder="1" applyAlignment="1">
      <alignment horizontal="center" vertical="center" wrapText="1"/>
    </xf>
    <xf numFmtId="9" fontId="13" fillId="2" borderId="3" xfId="0" applyNumberFormat="1" applyFont="1" applyFill="1" applyBorder="1" applyAlignment="1">
      <alignment horizontal="center" vertical="center" wrapText="1"/>
    </xf>
    <xf numFmtId="9" fontId="13" fillId="2" borderId="6" xfId="0" applyNumberFormat="1" applyFont="1" applyFill="1" applyBorder="1" applyAlignment="1">
      <alignment horizontal="center" vertical="center" wrapText="1"/>
    </xf>
    <xf numFmtId="9" fontId="13" fillId="2" borderId="8" xfId="0" applyNumberFormat="1" applyFont="1" applyFill="1" applyBorder="1" applyAlignment="1">
      <alignment horizontal="center" vertical="center" wrapText="1"/>
    </xf>
    <xf numFmtId="9" fontId="13" fillId="2" borderId="26" xfId="0" applyNumberFormat="1" applyFont="1" applyFill="1" applyBorder="1" applyAlignment="1">
      <alignment horizontal="center" vertical="center" wrapText="1"/>
    </xf>
    <xf numFmtId="0" fontId="9" fillId="2" borderId="25" xfId="0" applyFont="1" applyFill="1" applyBorder="1" applyAlignment="1" applyProtection="1">
      <alignment horizontal="center" vertical="center" wrapText="1"/>
      <protection locked="0"/>
    </xf>
    <xf numFmtId="0" fontId="9" fillId="2" borderId="13" xfId="0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9" fillId="2" borderId="10" xfId="0" applyFont="1" applyFill="1" applyBorder="1" applyAlignment="1" applyProtection="1">
      <alignment horizontal="left" vertical="center" wrapText="1"/>
      <protection locked="0"/>
    </xf>
    <xf numFmtId="0" fontId="9" fillId="2" borderId="9" xfId="0" applyFont="1" applyFill="1" applyBorder="1" applyAlignment="1" applyProtection="1">
      <alignment horizontal="left" vertical="center" wrapText="1"/>
      <protection locked="0"/>
    </xf>
    <xf numFmtId="0" fontId="9" fillId="2" borderId="11" xfId="0" applyFont="1" applyFill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3" fillId="2" borderId="12" xfId="0" applyFont="1" applyFill="1" applyBorder="1" applyAlignment="1">
      <alignment horizontal="right" vertical="center"/>
    </xf>
    <xf numFmtId="0" fontId="15" fillId="6" borderId="8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 applyProtection="1">
      <alignment horizontal="justify" vertical="center" wrapText="1"/>
      <protection locked="0"/>
    </xf>
    <xf numFmtId="0" fontId="15" fillId="6" borderId="0" xfId="0" applyFont="1" applyFill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>
      <alignment horizontal="center" vertical="center"/>
    </xf>
    <xf numFmtId="0" fontId="22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8" xfId="0" applyFont="1" applyFill="1" applyBorder="1" applyAlignment="1" applyProtection="1">
      <alignment horizontal="center" vertical="center"/>
      <protection locked="0"/>
    </xf>
    <xf numFmtId="165" fontId="18" fillId="0" borderId="40" xfId="0" applyNumberFormat="1" applyFont="1" applyBorder="1" applyAlignment="1" applyProtection="1">
      <alignment horizontal="center" vertical="center"/>
      <protection locked="0"/>
    </xf>
    <xf numFmtId="165" fontId="18" fillId="0" borderId="39" xfId="0" applyNumberFormat="1" applyFont="1" applyBorder="1" applyAlignment="1" applyProtection="1">
      <alignment horizontal="center" vertical="center"/>
      <protection locked="0"/>
    </xf>
    <xf numFmtId="0" fontId="19" fillId="6" borderId="36" xfId="0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 wrapText="1"/>
    </xf>
    <xf numFmtId="165" fontId="18" fillId="0" borderId="36" xfId="0" applyNumberFormat="1" applyFont="1" applyBorder="1" applyAlignment="1" applyProtection="1">
      <alignment horizontal="center" vertical="center" wrapText="1"/>
      <protection locked="0"/>
    </xf>
    <xf numFmtId="165" fontId="18" fillId="0" borderId="1" xfId="0" applyNumberFormat="1" applyFont="1" applyBorder="1" applyAlignment="1" applyProtection="1">
      <alignment horizontal="center" vertical="center" wrapText="1"/>
      <protection locked="0"/>
    </xf>
    <xf numFmtId="165" fontId="18" fillId="0" borderId="36" xfId="0" applyNumberFormat="1" applyFont="1" applyBorder="1" applyAlignment="1" applyProtection="1">
      <alignment horizontal="center" vertical="center"/>
      <protection locked="0"/>
    </xf>
    <xf numFmtId="165" fontId="18" fillId="0" borderId="1" xfId="0" applyNumberFormat="1" applyFont="1" applyBorder="1" applyAlignment="1" applyProtection="1">
      <alignment horizontal="center" vertical="center"/>
      <protection locked="0"/>
    </xf>
    <xf numFmtId="2" fontId="18" fillId="0" borderId="1" xfId="0" applyNumberFormat="1" applyFont="1" applyBorder="1" applyAlignment="1">
      <alignment horizontal="center" vertical="center"/>
    </xf>
    <xf numFmtId="2" fontId="18" fillId="0" borderId="39" xfId="0" applyNumberFormat="1" applyFont="1" applyBorder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/>
      <protection locked="0"/>
    </xf>
    <xf numFmtId="1" fontId="18" fillId="0" borderId="1" xfId="0" applyNumberFormat="1" applyFont="1" applyBorder="1" applyAlignment="1">
      <alignment horizontal="center" vertical="center"/>
    </xf>
    <xf numFmtId="1" fontId="18" fillId="0" borderId="39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39" xfId="0" applyFont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>
      <alignment horizontal="center" vertical="center" wrapText="1"/>
    </xf>
    <xf numFmtId="0" fontId="17" fillId="2" borderId="34" xfId="0" applyFont="1" applyFill="1" applyBorder="1" applyAlignment="1" applyProtection="1">
      <alignment horizontal="left" vertical="top"/>
      <protection locked="0"/>
    </xf>
    <xf numFmtId="0" fontId="17" fillId="2" borderId="33" xfId="0" applyFont="1" applyFill="1" applyBorder="1" applyAlignment="1" applyProtection="1">
      <alignment horizontal="left" vertical="top"/>
      <protection locked="0"/>
    </xf>
    <xf numFmtId="0" fontId="17" fillId="2" borderId="32" xfId="0" applyFont="1" applyFill="1" applyBorder="1" applyAlignment="1" applyProtection="1">
      <alignment horizontal="left" vertical="top"/>
      <protection locked="0"/>
    </xf>
    <xf numFmtId="0" fontId="17" fillId="2" borderId="31" xfId="0" applyFont="1" applyFill="1" applyBorder="1" applyAlignment="1" applyProtection="1">
      <alignment horizontal="left" vertical="top"/>
      <protection locked="0"/>
    </xf>
    <xf numFmtId="0" fontId="17" fillId="2" borderId="0" xfId="0" applyFont="1" applyFill="1" applyAlignment="1" applyProtection="1">
      <alignment horizontal="left" vertical="top"/>
      <protection locked="0"/>
    </xf>
    <xf numFmtId="0" fontId="17" fillId="2" borderId="30" xfId="0" applyFont="1" applyFill="1" applyBorder="1" applyAlignment="1" applyProtection="1">
      <alignment horizontal="left" vertical="top"/>
      <protection locked="0"/>
    </xf>
    <xf numFmtId="0" fontId="17" fillId="2" borderId="29" xfId="0" applyFont="1" applyFill="1" applyBorder="1" applyAlignment="1" applyProtection="1">
      <alignment horizontal="left" vertical="top"/>
      <protection locked="0"/>
    </xf>
    <xf numFmtId="0" fontId="17" fillId="2" borderId="28" xfId="0" applyFont="1" applyFill="1" applyBorder="1" applyAlignment="1" applyProtection="1">
      <alignment horizontal="left" vertical="top"/>
      <protection locked="0"/>
    </xf>
    <xf numFmtId="0" fontId="17" fillId="2" borderId="27" xfId="0" applyFont="1" applyFill="1" applyBorder="1" applyAlignment="1" applyProtection="1">
      <alignment horizontal="left" vertical="top"/>
      <protection locked="0"/>
    </xf>
    <xf numFmtId="0" fontId="17" fillId="2" borderId="0" xfId="0" applyFont="1" applyFill="1" applyAlignment="1">
      <alignment horizontal="center" vertical="center" wrapText="1"/>
    </xf>
    <xf numFmtId="0" fontId="18" fillId="2" borderId="8" xfId="0" applyFont="1" applyFill="1" applyBorder="1" applyAlignment="1" applyProtection="1">
      <alignment horizontal="center"/>
      <protection locked="0"/>
    </xf>
    <xf numFmtId="0" fontId="17" fillId="2" borderId="0" xfId="0" applyFont="1" applyFill="1" applyAlignment="1">
      <alignment horizontal="center" wrapText="1"/>
    </xf>
    <xf numFmtId="0" fontId="18" fillId="2" borderId="0" xfId="0" applyFont="1" applyFill="1" applyAlignment="1" applyProtection="1">
      <alignment horizontal="center" vertical="center" wrapText="1"/>
      <protection locked="0"/>
    </xf>
    <xf numFmtId="0" fontId="18" fillId="2" borderId="8" xfId="0" applyFont="1" applyFill="1" applyBorder="1" applyAlignment="1" applyProtection="1">
      <alignment horizontal="center" vertical="center" wrapText="1"/>
      <protection locked="0"/>
    </xf>
    <xf numFmtId="0" fontId="19" fillId="6" borderId="1" xfId="0" applyFont="1" applyFill="1" applyBorder="1" applyAlignment="1">
      <alignment horizontal="center" vertical="center"/>
    </xf>
    <xf numFmtId="0" fontId="19" fillId="6" borderId="35" xfId="0" applyFont="1" applyFill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9" fontId="18" fillId="0" borderId="2" xfId="1" applyFont="1" applyBorder="1" applyAlignment="1" applyProtection="1">
      <alignment horizontal="center" vertical="center"/>
    </xf>
    <xf numFmtId="9" fontId="18" fillId="0" borderId="7" xfId="1" applyFont="1" applyBorder="1" applyAlignment="1" applyProtection="1">
      <alignment horizontal="center" vertical="center"/>
    </xf>
    <xf numFmtId="9" fontId="18" fillId="0" borderId="42" xfId="1" applyFont="1" applyBorder="1" applyAlignment="1" applyProtection="1">
      <alignment horizontal="center" vertical="center"/>
    </xf>
    <xf numFmtId="9" fontId="18" fillId="0" borderId="4" xfId="1" applyFont="1" applyBorder="1" applyAlignment="1" applyProtection="1">
      <alignment horizontal="center" vertical="center"/>
    </xf>
    <xf numFmtId="9" fontId="18" fillId="0" borderId="0" xfId="1" applyFont="1" applyBorder="1" applyAlignment="1" applyProtection="1">
      <alignment horizontal="center" vertical="center"/>
    </xf>
    <xf numFmtId="9" fontId="18" fillId="0" borderId="30" xfId="1" applyFont="1" applyBorder="1" applyAlignment="1" applyProtection="1">
      <alignment horizontal="center" vertical="center"/>
    </xf>
    <xf numFmtId="9" fontId="18" fillId="0" borderId="43" xfId="1" applyFont="1" applyBorder="1" applyAlignment="1" applyProtection="1">
      <alignment horizontal="center" vertical="center"/>
    </xf>
    <xf numFmtId="9" fontId="18" fillId="0" borderId="28" xfId="1" applyFont="1" applyBorder="1" applyAlignment="1" applyProtection="1">
      <alignment horizontal="center" vertical="center"/>
    </xf>
    <xf numFmtId="9" fontId="18" fillId="0" borderId="27" xfId="1" applyFont="1" applyBorder="1" applyAlignment="1" applyProtection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justify" vertical="center" wrapText="1"/>
    </xf>
    <xf numFmtId="0" fontId="18" fillId="0" borderId="9" xfId="0" applyFont="1" applyBorder="1" applyAlignment="1">
      <alignment horizontal="justify" vertical="center" wrapText="1"/>
    </xf>
    <xf numFmtId="0" fontId="18" fillId="0" borderId="11" xfId="0" applyFont="1" applyBorder="1" applyAlignment="1">
      <alignment horizontal="justify" vertical="center" wrapText="1"/>
    </xf>
    <xf numFmtId="0" fontId="18" fillId="0" borderId="1" xfId="0" applyFont="1" applyBorder="1" applyAlignment="1">
      <alignment horizontal="left" vertical="center" wrapText="1"/>
    </xf>
    <xf numFmtId="0" fontId="25" fillId="8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0" fillId="0" borderId="1" xfId="0" quotePrefix="1" applyBorder="1"/>
  </cellXfs>
  <cellStyles count="9">
    <cellStyle name="Hipervínculo 2" xfId="8" xr:uid="{00000000-0005-0000-0000-000000000000}"/>
    <cellStyle name="Millares 2" xfId="6" xr:uid="{00000000-0005-0000-0000-000001000000}"/>
    <cellStyle name="Millares 3" xfId="4" xr:uid="{00000000-0005-0000-0000-000002000000}"/>
    <cellStyle name="Millares 4" xfId="7" xr:uid="{00000000-0005-0000-0000-000003000000}"/>
    <cellStyle name="Normal" xfId="0" builtinId="0"/>
    <cellStyle name="Normal 2" xfId="2" xr:uid="{00000000-0005-0000-0000-000005000000}"/>
    <cellStyle name="Normal 3" xfId="3" xr:uid="{00000000-0005-0000-0000-000006000000}"/>
    <cellStyle name="Normal 4" xfId="5" xr:uid="{00000000-0005-0000-0000-000007000000}"/>
    <cellStyle name="Porcentaje" xfId="1" builtinId="5"/>
  </cellStyles>
  <dxfs count="46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00FF00"/>
        </patternFill>
      </fill>
    </dxf>
    <dxf>
      <fill>
        <patternFill>
          <bgColor rgb="FFFFFF66"/>
        </patternFill>
      </fill>
    </dxf>
    <dxf>
      <fill>
        <patternFill>
          <bgColor rgb="FFFF3300"/>
        </patternFill>
      </fill>
    </dxf>
    <dxf>
      <fill>
        <patternFill>
          <bgColor rgb="FF33CC33"/>
        </patternFill>
      </fill>
    </dxf>
    <dxf>
      <fill>
        <patternFill>
          <bgColor rgb="FF00FF00"/>
        </patternFill>
      </fill>
    </dxf>
    <dxf>
      <fill>
        <patternFill>
          <bgColor rgb="FFFFFF66"/>
        </patternFill>
      </fill>
    </dxf>
    <dxf>
      <fill>
        <patternFill>
          <bgColor rgb="FFFF3300"/>
        </patternFill>
      </fill>
    </dxf>
    <dxf>
      <font>
        <color auto="1"/>
      </font>
      <fill>
        <patternFill>
          <bgColor rgb="FF00FF00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b/>
        <i val="0"/>
      </font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00FF00"/>
        </patternFill>
      </fill>
    </dxf>
    <dxf>
      <fill>
        <patternFill>
          <bgColor rgb="FFFFFF66"/>
        </patternFill>
      </fill>
    </dxf>
    <dxf>
      <fill>
        <patternFill>
          <bgColor rgb="FFFF3300"/>
        </patternFill>
      </fill>
    </dxf>
    <dxf>
      <fill>
        <patternFill>
          <bgColor rgb="FF33CC33"/>
        </patternFill>
      </fill>
    </dxf>
    <dxf>
      <fill>
        <patternFill>
          <bgColor rgb="FF00FF00"/>
        </patternFill>
      </fill>
    </dxf>
    <dxf>
      <fill>
        <patternFill>
          <bgColor rgb="FFFFFF66"/>
        </patternFill>
      </fill>
    </dxf>
    <dxf>
      <fill>
        <patternFill>
          <bgColor rgb="FFFF3300"/>
        </patternFill>
      </fill>
    </dxf>
    <dxf>
      <font>
        <color auto="1"/>
      </font>
      <fill>
        <patternFill>
          <bgColor rgb="FF00FF00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b/>
        <i val="0"/>
      </font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3300"/>
      <color rgb="FF962D46"/>
      <color rgb="FF66FF33"/>
      <color rgb="FFFFFF99"/>
      <color rgb="FF00FF00"/>
      <color rgb="FFFFFF66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</xdr:colOff>
      <xdr:row>2</xdr:row>
      <xdr:rowOff>7934</xdr:rowOff>
    </xdr:from>
    <xdr:to>
      <xdr:col>2</xdr:col>
      <xdr:colOff>726281</xdr:colOff>
      <xdr:row>4</xdr:row>
      <xdr:rowOff>80152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CC79CB43-D1BF-4140-8CE8-212EF539C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6" r="8366" b="19231"/>
        <a:stretch>
          <a:fillRect/>
        </a:stretch>
      </xdr:blipFill>
      <xdr:spPr bwMode="auto">
        <a:xfrm>
          <a:off x="79375" y="436559"/>
          <a:ext cx="1456531" cy="8342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218282</xdr:colOff>
      <xdr:row>1</xdr:row>
      <xdr:rowOff>280454</xdr:rowOff>
    </xdr:from>
    <xdr:to>
      <xdr:col>4</xdr:col>
      <xdr:colOff>384030</xdr:colOff>
      <xdr:row>4</xdr:row>
      <xdr:rowOff>226214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C7DBBE4-9EA4-494B-AE29-3230AB342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6" r="8366" b="19231"/>
        <a:stretch>
          <a:fillRect/>
        </a:stretch>
      </xdr:blipFill>
      <xdr:spPr bwMode="auto">
        <a:xfrm>
          <a:off x="265907" y="328079"/>
          <a:ext cx="1915967" cy="1088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84668</xdr:colOff>
      <xdr:row>0</xdr:row>
      <xdr:rowOff>153456</xdr:rowOff>
    </xdr:from>
    <xdr:to>
      <xdr:col>2</xdr:col>
      <xdr:colOff>603251</xdr:colOff>
      <xdr:row>2</xdr:row>
      <xdr:rowOff>259480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87652C-5702-429D-8F2C-52335BE36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6" r="8366" b="19231"/>
        <a:stretch>
          <a:fillRect/>
        </a:stretch>
      </xdr:blipFill>
      <xdr:spPr bwMode="auto">
        <a:xfrm>
          <a:off x="158751" y="153456"/>
          <a:ext cx="1238250" cy="741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</xdr:colOff>
      <xdr:row>1</xdr:row>
      <xdr:rowOff>269873</xdr:rowOff>
    </xdr:from>
    <xdr:to>
      <xdr:col>2</xdr:col>
      <xdr:colOff>737599</xdr:colOff>
      <xdr:row>4</xdr:row>
      <xdr:rowOff>107154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2FB096A-532D-4D46-A183-1C96EAC40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6" r="8366" b="19231"/>
        <a:stretch>
          <a:fillRect/>
        </a:stretch>
      </xdr:blipFill>
      <xdr:spPr bwMode="auto">
        <a:xfrm>
          <a:off x="79375" y="317498"/>
          <a:ext cx="1467849" cy="980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Z95"/>
  <sheetViews>
    <sheetView tabSelected="1" zoomScale="85" zoomScaleNormal="85" workbookViewId="0">
      <selection activeCell="H16" sqref="H16"/>
    </sheetView>
  </sheetViews>
  <sheetFormatPr baseColWidth="10" defaultColWidth="11.44140625" defaultRowHeight="13.8" x14ac:dyDescent="0.25"/>
  <cols>
    <col min="1" max="1" width="0.6640625" style="25" customWidth="1"/>
    <col min="2" max="9" width="11.44140625" style="24"/>
    <col min="10" max="10" width="1.6640625" style="24" customWidth="1"/>
    <col min="11" max="11" width="0.88671875" style="24" customWidth="1"/>
    <col min="12" max="12" width="16" style="24" customWidth="1"/>
    <col min="13" max="14" width="11.44140625" style="24"/>
    <col min="15" max="15" width="10.88671875" style="24" customWidth="1"/>
    <col min="16" max="16" width="11.44140625" style="24" customWidth="1"/>
    <col min="17" max="17" width="11.44140625" style="24"/>
    <col min="18" max="18" width="21.5546875" style="24" customWidth="1"/>
    <col min="19" max="19" width="15.6640625" style="24" customWidth="1"/>
    <col min="20" max="20" width="16.109375" style="24" customWidth="1"/>
    <col min="21" max="21" width="18.88671875" style="24" customWidth="1"/>
    <col min="22" max="22" width="1.33203125" style="24" customWidth="1"/>
    <col min="23" max="23" width="11.44140625" style="26"/>
    <col min="24" max="16384" width="11.44140625" style="24"/>
  </cols>
  <sheetData>
    <row r="1" spans="1:23" ht="3.75" customHeight="1" x14ac:dyDescent="0.25">
      <c r="A1" s="24"/>
      <c r="V1" s="25"/>
    </row>
    <row r="2" spans="1:23" ht="30" customHeight="1" x14ac:dyDescent="0.25">
      <c r="A2" s="24"/>
      <c r="B2" s="202"/>
      <c r="C2" s="203"/>
      <c r="D2" s="131" t="s">
        <v>1333</v>
      </c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27" t="s">
        <v>1334</v>
      </c>
      <c r="U2" s="128"/>
      <c r="V2" s="25"/>
      <c r="W2" s="27"/>
    </row>
    <row r="3" spans="1:23" ht="30" customHeight="1" x14ac:dyDescent="0.25">
      <c r="A3" s="24"/>
      <c r="B3" s="204"/>
      <c r="C3" s="205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27" t="s">
        <v>1335</v>
      </c>
      <c r="U3" s="128"/>
      <c r="V3" s="25"/>
      <c r="W3" s="27"/>
    </row>
    <row r="4" spans="1:23" ht="30" customHeight="1" x14ac:dyDescent="0.25">
      <c r="A4" s="24"/>
      <c r="B4" s="204"/>
      <c r="C4" s="205"/>
      <c r="D4" s="131" t="s">
        <v>1337</v>
      </c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29" t="s">
        <v>1564</v>
      </c>
      <c r="U4" s="130"/>
      <c r="V4" s="25"/>
      <c r="W4" s="27"/>
    </row>
    <row r="5" spans="1:23" ht="30" customHeight="1" x14ac:dyDescent="0.25">
      <c r="A5" s="24"/>
      <c r="B5" s="206"/>
      <c r="C5" s="207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27" t="s">
        <v>1336</v>
      </c>
      <c r="U5" s="128"/>
      <c r="V5" s="25"/>
      <c r="W5" s="27"/>
    </row>
    <row r="6" spans="1:23" s="25" customFormat="1" ht="4.5" customHeight="1" x14ac:dyDescent="0.25"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210"/>
      <c r="O6" s="210"/>
      <c r="P6" s="210"/>
      <c r="Q6" s="210"/>
      <c r="R6" s="210"/>
      <c r="S6" s="210"/>
      <c r="T6" s="210"/>
      <c r="U6" s="210"/>
      <c r="W6" s="27"/>
    </row>
    <row r="7" spans="1:23" s="28" customFormat="1" ht="31.5" customHeight="1" x14ac:dyDescent="0.3">
      <c r="B7" s="124" t="s">
        <v>0</v>
      </c>
      <c r="C7" s="125"/>
      <c r="D7" s="125"/>
      <c r="E7" s="125"/>
      <c r="F7" s="126"/>
      <c r="G7" s="125"/>
      <c r="H7" s="125"/>
      <c r="I7" s="125"/>
      <c r="J7" s="30"/>
      <c r="K7" s="31"/>
      <c r="L7" s="124" t="s">
        <v>1</v>
      </c>
      <c r="M7" s="126"/>
      <c r="N7" s="126"/>
      <c r="O7" s="126"/>
      <c r="P7" s="196"/>
      <c r="Q7" s="32"/>
      <c r="R7" s="33" t="s">
        <v>2</v>
      </c>
      <c r="S7" s="197" t="str">
        <f>+$M$8</f>
        <v>Seleccionar:</v>
      </c>
      <c r="T7" s="197"/>
      <c r="U7" s="197"/>
      <c r="V7" s="34"/>
      <c r="W7" s="35"/>
    </row>
    <row r="8" spans="1:23" s="28" customFormat="1" ht="20.25" customHeight="1" x14ac:dyDescent="0.3">
      <c r="B8" s="211" t="s">
        <v>3</v>
      </c>
      <c r="C8" s="36" t="s">
        <v>4</v>
      </c>
      <c r="D8" s="36" t="s">
        <v>5</v>
      </c>
      <c r="E8" s="36" t="s">
        <v>6</v>
      </c>
      <c r="F8" s="123" t="s">
        <v>7</v>
      </c>
      <c r="G8" s="36" t="s">
        <v>4</v>
      </c>
      <c r="H8" s="36" t="s">
        <v>5</v>
      </c>
      <c r="I8" s="36" t="s">
        <v>6</v>
      </c>
      <c r="J8" s="37"/>
      <c r="K8" s="31"/>
      <c r="L8" s="38"/>
      <c r="M8" s="183" t="s">
        <v>8</v>
      </c>
      <c r="N8" s="183"/>
      <c r="O8" s="183"/>
      <c r="P8" s="39"/>
      <c r="Q8" s="32"/>
      <c r="R8" s="38"/>
      <c r="S8" s="40" t="s">
        <v>4</v>
      </c>
      <c r="T8" s="40" t="s">
        <v>5</v>
      </c>
      <c r="U8" s="41" t="s">
        <v>6</v>
      </c>
      <c r="V8" s="34"/>
      <c r="W8" s="42"/>
    </row>
    <row r="9" spans="1:23" s="25" customFormat="1" ht="24" customHeight="1" x14ac:dyDescent="0.25">
      <c r="B9" s="211"/>
      <c r="C9" s="43" t="s">
        <v>9</v>
      </c>
      <c r="D9" s="43" t="s">
        <v>9</v>
      </c>
      <c r="E9" s="43" t="s">
        <v>10</v>
      </c>
      <c r="F9" s="123"/>
      <c r="G9" s="43" t="s">
        <v>9</v>
      </c>
      <c r="H9" s="43" t="s">
        <v>9</v>
      </c>
      <c r="I9" s="43" t="s">
        <v>10</v>
      </c>
      <c r="J9" s="44"/>
      <c r="K9" s="27"/>
      <c r="L9" s="45"/>
      <c r="M9" s="183"/>
      <c r="N9" s="183"/>
      <c r="O9" s="183"/>
      <c r="P9" s="39"/>
      <c r="Q9" s="32"/>
      <c r="R9" s="46"/>
      <c r="S9" s="43" t="s">
        <v>9</v>
      </c>
      <c r="T9" s="43" t="s">
        <v>9</v>
      </c>
      <c r="U9" s="47" t="s">
        <v>10</v>
      </c>
      <c r="V9" s="34"/>
      <c r="W9" s="42"/>
    </row>
    <row r="10" spans="1:23" s="25" customFormat="1" ht="4.5" customHeight="1" x14ac:dyDescent="0.25">
      <c r="B10" s="48"/>
      <c r="C10" s="49"/>
      <c r="D10" s="49"/>
      <c r="E10" s="49"/>
      <c r="F10" s="50"/>
      <c r="G10" s="49"/>
      <c r="H10" s="49"/>
      <c r="I10" s="49"/>
      <c r="J10" s="51"/>
      <c r="K10" s="27"/>
      <c r="L10" s="52"/>
      <c r="M10" s="53"/>
      <c r="N10" s="53"/>
      <c r="O10" s="53"/>
      <c r="P10" s="54"/>
      <c r="Q10" s="32"/>
      <c r="R10" s="55"/>
      <c r="S10" s="56"/>
      <c r="T10" s="56"/>
      <c r="U10" s="56"/>
      <c r="V10" s="34"/>
      <c r="W10" s="27"/>
    </row>
    <row r="11" spans="1:23" s="25" customFormat="1" ht="4.5" customHeight="1" x14ac:dyDescent="0.25">
      <c r="F11" s="31"/>
      <c r="G11" s="31"/>
      <c r="H11" s="31"/>
      <c r="I11" s="31"/>
      <c r="J11" s="31"/>
      <c r="K11" s="31"/>
      <c r="L11" s="57"/>
      <c r="M11" s="29"/>
      <c r="N11" s="29"/>
      <c r="O11" s="29"/>
      <c r="P11" s="58"/>
      <c r="Q11" s="59"/>
      <c r="R11" s="31"/>
      <c r="S11" s="31"/>
      <c r="T11" s="31"/>
      <c r="U11" s="31"/>
      <c r="W11" s="27"/>
    </row>
    <row r="12" spans="1:23" s="25" customFormat="1" ht="4.5" customHeight="1" x14ac:dyDescent="0.25">
      <c r="F12" s="31"/>
      <c r="G12" s="31"/>
      <c r="H12" s="31"/>
      <c r="I12" s="31"/>
      <c r="J12" s="31"/>
      <c r="K12" s="31"/>
      <c r="L12" s="42"/>
      <c r="M12" s="31"/>
      <c r="N12" s="31"/>
      <c r="O12" s="31"/>
      <c r="P12" s="32"/>
      <c r="Q12" s="59"/>
      <c r="R12" s="31"/>
      <c r="S12" s="31"/>
      <c r="T12" s="31"/>
      <c r="U12" s="31"/>
      <c r="W12" s="27"/>
    </row>
    <row r="13" spans="1:23" s="25" customFormat="1" ht="24.75" customHeight="1" x14ac:dyDescent="0.25">
      <c r="A13" s="100"/>
      <c r="B13" s="61" t="s">
        <v>11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W13" s="27"/>
    </row>
    <row r="14" spans="1:23" s="25" customFormat="1" ht="24.75" customHeight="1" x14ac:dyDescent="0.25"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W14" s="27"/>
    </row>
    <row r="15" spans="1:23" s="25" customFormat="1" ht="30" customHeight="1" x14ac:dyDescent="0.25">
      <c r="B15" s="153" t="s">
        <v>12</v>
      </c>
      <c r="C15" s="120"/>
      <c r="D15" s="132" t="s">
        <v>13</v>
      </c>
      <c r="E15" s="132"/>
      <c r="F15" s="120" t="s">
        <v>1326</v>
      </c>
      <c r="G15" s="120"/>
      <c r="H15" s="121"/>
      <c r="I15" s="121"/>
      <c r="J15" s="64"/>
      <c r="K15" s="65"/>
      <c r="L15" s="66" t="s">
        <v>14</v>
      </c>
      <c r="M15" s="115" t="e">
        <f>VLOOKUP(H15,Planta!A1:F1043,3,FALSE)</f>
        <v>#N/A</v>
      </c>
      <c r="N15" s="115"/>
      <c r="O15" s="115"/>
      <c r="P15" s="208" t="s">
        <v>15</v>
      </c>
      <c r="Q15" s="208"/>
      <c r="R15" s="115" t="e">
        <f>VLOOKUP(H15,Planta!A1:F1043,2,FALSE)</f>
        <v>#N/A</v>
      </c>
      <c r="S15" s="115"/>
      <c r="T15" s="115"/>
      <c r="U15" s="115"/>
      <c r="W15" s="27"/>
    </row>
    <row r="16" spans="1:23" s="25" customFormat="1" ht="8.1" customHeight="1" x14ac:dyDescent="0.25">
      <c r="B16" s="59"/>
      <c r="C16" s="59"/>
      <c r="D16" s="31"/>
      <c r="E16" s="31"/>
      <c r="F16" s="31"/>
      <c r="G16" s="31"/>
      <c r="H16" s="42"/>
      <c r="I16" s="42"/>
      <c r="J16" s="42"/>
      <c r="K16" s="42"/>
      <c r="L16" s="31"/>
      <c r="M16" s="31"/>
      <c r="N16" s="31"/>
      <c r="O16" s="31"/>
      <c r="P16" s="31"/>
      <c r="Q16" s="31"/>
      <c r="R16" s="31"/>
      <c r="S16" s="31"/>
      <c r="T16" s="31"/>
      <c r="U16" s="31"/>
      <c r="W16" s="27"/>
    </row>
    <row r="17" spans="2:23" s="25" customFormat="1" ht="42" customHeight="1" x14ac:dyDescent="0.25">
      <c r="B17" s="153" t="s">
        <v>16</v>
      </c>
      <c r="C17" s="120"/>
      <c r="D17" s="118" t="e">
        <f>VLOOKUP(H15,Planta!$1:$1043,8,FALSE)</f>
        <v>#N/A</v>
      </c>
      <c r="E17" s="118"/>
      <c r="F17" s="118"/>
      <c r="G17" s="118"/>
      <c r="H17" s="116" t="s">
        <v>17</v>
      </c>
      <c r="I17" s="117"/>
      <c r="J17" s="68"/>
      <c r="K17" s="68"/>
      <c r="L17" s="115" t="e">
        <f>VLOOKUP(H15,Planta!A1:F1043,5,FALSE)</f>
        <v>#N/A</v>
      </c>
      <c r="M17" s="115"/>
      <c r="N17" s="115"/>
      <c r="O17" s="115"/>
      <c r="P17" s="69" t="s">
        <v>18</v>
      </c>
      <c r="Q17" s="67" t="e">
        <f>VLOOKUP(H15,Planta!A1:F1043,4,FALSE)</f>
        <v>#N/A</v>
      </c>
      <c r="R17" s="161" t="s">
        <v>19</v>
      </c>
      <c r="S17" s="162"/>
      <c r="T17" s="163"/>
      <c r="U17" s="70" t="s">
        <v>20</v>
      </c>
      <c r="W17" s="27"/>
    </row>
    <row r="18" spans="2:23" s="25" customFormat="1" ht="8.1" customHeight="1" x14ac:dyDescent="0.25">
      <c r="B18" s="59"/>
      <c r="C18" s="59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W18" s="27"/>
    </row>
    <row r="19" spans="2:23" s="25" customFormat="1" ht="60" customHeight="1" x14ac:dyDescent="0.25">
      <c r="B19" s="117" t="s">
        <v>21</v>
      </c>
      <c r="C19" s="117"/>
      <c r="D19" s="118" t="e">
        <f>VLOOKUP(H15,Planta!A1:F1043,6,FALSE)</f>
        <v>#N/A</v>
      </c>
      <c r="E19" s="118"/>
      <c r="F19" s="118"/>
      <c r="G19" s="118"/>
      <c r="H19" s="117" t="s">
        <v>22</v>
      </c>
      <c r="I19" s="117"/>
      <c r="J19" s="68"/>
      <c r="K19" s="68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W19" s="27"/>
    </row>
    <row r="20" spans="2:23" s="25" customFormat="1" ht="6" customHeight="1" x14ac:dyDescent="0.25"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W20" s="27"/>
    </row>
    <row r="21" spans="2:23" s="25" customFormat="1" ht="24.9" customHeight="1" x14ac:dyDescent="0.25">
      <c r="B21" s="122" t="s">
        <v>23</v>
      </c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W21" s="27"/>
    </row>
    <row r="22" spans="2:23" s="25" customFormat="1" ht="8.1" customHeight="1" x14ac:dyDescent="0.25"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W22" s="27"/>
    </row>
    <row r="23" spans="2:23" s="25" customFormat="1" ht="30" customHeight="1" x14ac:dyDescent="0.25">
      <c r="B23" s="153" t="s">
        <v>12</v>
      </c>
      <c r="C23" s="120"/>
      <c r="D23" s="118" t="s">
        <v>13</v>
      </c>
      <c r="E23" s="118"/>
      <c r="F23" s="120" t="s">
        <v>1326</v>
      </c>
      <c r="G23" s="120"/>
      <c r="H23" s="121"/>
      <c r="I23" s="121"/>
      <c r="J23" s="64"/>
      <c r="K23" s="65"/>
      <c r="L23" s="66" t="s">
        <v>14</v>
      </c>
      <c r="M23" s="115" t="e">
        <f>VLOOKUP(H23,Planta!A1:F1043,3,FALSE)</f>
        <v>#N/A</v>
      </c>
      <c r="N23" s="115"/>
      <c r="O23" s="115"/>
      <c r="P23" s="120" t="s">
        <v>15</v>
      </c>
      <c r="Q23" s="120"/>
      <c r="R23" s="115" t="e">
        <f>VLOOKUP(H23,Planta!A1:F1043,2,FALSE)</f>
        <v>#N/A</v>
      </c>
      <c r="S23" s="115"/>
      <c r="T23" s="115"/>
      <c r="U23" s="115"/>
      <c r="W23" s="27"/>
    </row>
    <row r="24" spans="2:23" s="25" customFormat="1" ht="8.1" customHeight="1" x14ac:dyDescent="0.25">
      <c r="B24" s="31"/>
      <c r="C24" s="31"/>
      <c r="D24" s="31"/>
      <c r="E24" s="31"/>
      <c r="F24" s="31"/>
      <c r="G24" s="31"/>
      <c r="H24" s="42"/>
      <c r="I24" s="42"/>
      <c r="J24" s="42"/>
      <c r="K24" s="42"/>
      <c r="L24" s="31"/>
      <c r="M24" s="31"/>
      <c r="N24" s="31"/>
      <c r="O24" s="31"/>
      <c r="P24" s="59"/>
      <c r="Q24" s="59"/>
      <c r="R24" s="31"/>
      <c r="S24" s="31"/>
      <c r="T24" s="31"/>
      <c r="U24" s="31"/>
      <c r="W24" s="27"/>
    </row>
    <row r="25" spans="2:23" s="25" customFormat="1" ht="42" customHeight="1" x14ac:dyDescent="0.25">
      <c r="B25" s="153" t="s">
        <v>16</v>
      </c>
      <c r="C25" s="120"/>
      <c r="D25" s="118" t="e">
        <f>VLOOKUP(H23,Planta!$1:$1043,8,FALSE)</f>
        <v>#N/A</v>
      </c>
      <c r="E25" s="118"/>
      <c r="F25" s="118"/>
      <c r="G25" s="118"/>
      <c r="H25" s="116" t="s">
        <v>17</v>
      </c>
      <c r="I25" s="117"/>
      <c r="J25" s="68"/>
      <c r="K25" s="68"/>
      <c r="L25" s="115" t="e">
        <f>VLOOKUP(H23,Planta!A1:F1043,5,FALSE)</f>
        <v>#N/A</v>
      </c>
      <c r="M25" s="115"/>
      <c r="N25" s="115"/>
      <c r="O25" s="115"/>
      <c r="P25" s="116" t="s">
        <v>18</v>
      </c>
      <c r="Q25" s="117"/>
      <c r="R25" s="115" t="e">
        <f>VLOOKUP(H23,Planta!A1:F1043,4,FALSE)</f>
        <v>#N/A</v>
      </c>
      <c r="S25" s="115"/>
      <c r="T25" s="115"/>
      <c r="U25" s="115"/>
      <c r="W25" s="27"/>
    </row>
    <row r="26" spans="2:23" s="25" customFormat="1" ht="8.1" customHeight="1" x14ac:dyDescent="0.25"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W26" s="27"/>
    </row>
    <row r="27" spans="2:23" s="25" customFormat="1" ht="60" customHeight="1" x14ac:dyDescent="0.25">
      <c r="B27" s="171" t="s">
        <v>21</v>
      </c>
      <c r="C27" s="171"/>
      <c r="D27" s="118" t="e">
        <f>VLOOKUP(H23,Planta!A1:F1043,6,FALSE)</f>
        <v>#N/A</v>
      </c>
      <c r="E27" s="118"/>
      <c r="F27" s="118"/>
      <c r="G27" s="118"/>
      <c r="H27" s="117" t="s">
        <v>22</v>
      </c>
      <c r="I27" s="117"/>
      <c r="J27" s="68"/>
      <c r="K27" s="68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W27" s="27"/>
    </row>
    <row r="28" spans="2:23" s="25" customFormat="1" ht="8.1" customHeight="1" x14ac:dyDescent="0.25"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W28" s="27"/>
    </row>
    <row r="29" spans="2:23" s="25" customFormat="1" ht="24.9" customHeight="1" x14ac:dyDescent="0.25">
      <c r="B29" s="122" t="s">
        <v>24</v>
      </c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W29" s="27"/>
    </row>
    <row r="30" spans="2:23" s="25" customFormat="1" ht="8.1" customHeight="1" x14ac:dyDescent="0.25">
      <c r="B30" s="62"/>
      <c r="C30" s="6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W30" s="27"/>
    </row>
    <row r="31" spans="2:23" s="25" customFormat="1" ht="30" customHeight="1" x14ac:dyDescent="0.25">
      <c r="B31" s="153" t="s">
        <v>12</v>
      </c>
      <c r="C31" s="120"/>
      <c r="D31" s="118" t="s">
        <v>13</v>
      </c>
      <c r="E31" s="118"/>
      <c r="F31" s="120" t="s">
        <v>1326</v>
      </c>
      <c r="G31" s="120"/>
      <c r="H31" s="121"/>
      <c r="I31" s="121"/>
      <c r="J31" s="64"/>
      <c r="K31" s="65"/>
      <c r="L31" s="66" t="s">
        <v>14</v>
      </c>
      <c r="M31" s="115" t="e">
        <f>VLOOKUP(H31,Planta!A1:F1043,3,FALSE)</f>
        <v>#N/A</v>
      </c>
      <c r="N31" s="115"/>
      <c r="O31" s="115"/>
      <c r="P31" s="120" t="s">
        <v>15</v>
      </c>
      <c r="Q31" s="120"/>
      <c r="R31" s="115" t="e">
        <f>VLOOKUP(H31,Planta!A1:F1043,2,FALSE)</f>
        <v>#N/A</v>
      </c>
      <c r="S31" s="115"/>
      <c r="T31" s="115"/>
      <c r="U31" s="115"/>
      <c r="W31" s="27"/>
    </row>
    <row r="32" spans="2:23" s="25" customFormat="1" ht="8.1" customHeight="1" x14ac:dyDescent="0.25">
      <c r="B32" s="31"/>
      <c r="C32" s="31"/>
      <c r="D32" s="31"/>
      <c r="E32" s="31"/>
      <c r="F32" s="31"/>
      <c r="G32" s="31"/>
      <c r="H32" s="42"/>
      <c r="I32" s="42"/>
      <c r="J32" s="42"/>
      <c r="K32" s="42"/>
      <c r="L32" s="31"/>
      <c r="M32" s="31"/>
      <c r="N32" s="31"/>
      <c r="O32" s="31"/>
      <c r="P32" s="59"/>
      <c r="Q32" s="59"/>
      <c r="R32" s="31"/>
      <c r="S32" s="31"/>
      <c r="T32" s="31"/>
      <c r="U32" s="31"/>
      <c r="W32" s="27"/>
    </row>
    <row r="33" spans="2:23" s="25" customFormat="1" ht="36.75" customHeight="1" x14ac:dyDescent="0.25">
      <c r="B33" s="153" t="s">
        <v>16</v>
      </c>
      <c r="C33" s="120"/>
      <c r="D33" s="118" t="e">
        <f>VLOOKUP(H31,Planta!$1:$1043,8,FALSE)</f>
        <v>#N/A</v>
      </c>
      <c r="E33" s="118"/>
      <c r="F33" s="118"/>
      <c r="G33" s="118"/>
      <c r="H33" s="116" t="s">
        <v>17</v>
      </c>
      <c r="I33" s="117"/>
      <c r="J33" s="68"/>
      <c r="K33" s="68"/>
      <c r="L33" s="115" t="e">
        <f>VLOOKUP(H31,Planta!A1:F1043,5,FALSE)</f>
        <v>#N/A</v>
      </c>
      <c r="M33" s="115"/>
      <c r="N33" s="115"/>
      <c r="O33" s="115"/>
      <c r="P33" s="116" t="s">
        <v>18</v>
      </c>
      <c r="Q33" s="117"/>
      <c r="R33" s="115" t="e">
        <f>VLOOKUP(H31,Planta!A1:F1043,4,FALSE)</f>
        <v>#N/A</v>
      </c>
      <c r="S33" s="115"/>
      <c r="T33" s="115"/>
      <c r="U33" s="115"/>
      <c r="W33" s="27"/>
    </row>
    <row r="34" spans="2:23" s="25" customFormat="1" ht="8.1" customHeight="1" x14ac:dyDescent="0.25"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W34" s="27"/>
    </row>
    <row r="35" spans="2:23" s="25" customFormat="1" ht="60" customHeight="1" x14ac:dyDescent="0.25">
      <c r="B35" s="171" t="s">
        <v>21</v>
      </c>
      <c r="C35" s="171"/>
      <c r="D35" s="118" t="e">
        <f>VLOOKUP(H31,Planta!A1:F1043,6,FALSE)</f>
        <v>#N/A</v>
      </c>
      <c r="E35" s="118"/>
      <c r="F35" s="118"/>
      <c r="G35" s="118"/>
      <c r="H35" s="117" t="s">
        <v>22</v>
      </c>
      <c r="I35" s="117"/>
      <c r="J35" s="68"/>
      <c r="K35" s="68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W35" s="27"/>
    </row>
    <row r="36" spans="2:23" s="25" customFormat="1" ht="8.1" customHeight="1" x14ac:dyDescent="0.25"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W36" s="27"/>
    </row>
    <row r="37" spans="2:23" s="25" customFormat="1" ht="24.9" customHeight="1" x14ac:dyDescent="0.25">
      <c r="B37" s="122" t="s">
        <v>25</v>
      </c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W37" s="27"/>
    </row>
    <row r="38" spans="2:23" s="25" customFormat="1" ht="8.1" customHeight="1" x14ac:dyDescent="0.25"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W38" s="27"/>
    </row>
    <row r="39" spans="2:23" s="25" customFormat="1" ht="15" customHeight="1" x14ac:dyDescent="0.25">
      <c r="B39" s="209" t="s">
        <v>26</v>
      </c>
      <c r="C39" s="209"/>
      <c r="D39" s="209"/>
      <c r="E39" s="209"/>
      <c r="F39" s="209"/>
      <c r="G39" s="209"/>
      <c r="H39" s="209"/>
      <c r="I39" s="209"/>
      <c r="J39" s="209"/>
      <c r="K39" s="209"/>
      <c r="L39" s="209"/>
      <c r="M39" s="209"/>
      <c r="N39" s="209"/>
      <c r="O39" s="209"/>
      <c r="P39" s="209"/>
      <c r="Q39" s="209"/>
      <c r="R39" s="209"/>
      <c r="S39" s="209"/>
      <c r="T39" s="209"/>
      <c r="U39" s="209"/>
      <c r="W39" s="27"/>
    </row>
    <row r="40" spans="2:23" s="25" customFormat="1" ht="37.5" customHeight="1" x14ac:dyDescent="0.25">
      <c r="B40" s="145" t="s">
        <v>27</v>
      </c>
      <c r="C40" s="145"/>
      <c r="D40" s="145"/>
      <c r="E40" s="145"/>
      <c r="F40" s="145" t="s">
        <v>28</v>
      </c>
      <c r="G40" s="145"/>
      <c r="H40" s="145"/>
      <c r="I40" s="145"/>
      <c r="J40" s="145"/>
      <c r="K40" s="145"/>
      <c r="L40" s="145"/>
      <c r="M40" s="145"/>
      <c r="N40" s="145"/>
      <c r="O40" s="145" t="s">
        <v>29</v>
      </c>
      <c r="P40" s="145"/>
      <c r="Q40" s="145" t="s">
        <v>30</v>
      </c>
      <c r="R40" s="145"/>
      <c r="S40" s="73" t="s">
        <v>31</v>
      </c>
      <c r="T40" s="73" t="s">
        <v>32</v>
      </c>
      <c r="U40" s="73" t="s">
        <v>33</v>
      </c>
      <c r="W40" s="27"/>
    </row>
    <row r="41" spans="2:23" s="25" customFormat="1" ht="54.75" customHeight="1" x14ac:dyDescent="0.25">
      <c r="B41" s="146" t="s">
        <v>1309</v>
      </c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8"/>
      <c r="W41" s="27"/>
    </row>
    <row r="42" spans="2:23" s="25" customFormat="1" ht="55.5" customHeight="1" x14ac:dyDescent="0.25">
      <c r="B42" s="132"/>
      <c r="C42" s="172"/>
      <c r="D42" s="172"/>
      <c r="E42" s="173"/>
      <c r="F42" s="119"/>
      <c r="G42" s="119"/>
      <c r="H42" s="119"/>
      <c r="I42" s="119"/>
      <c r="J42" s="119"/>
      <c r="K42" s="119"/>
      <c r="L42" s="119"/>
      <c r="M42" s="119"/>
      <c r="N42" s="119"/>
      <c r="O42" s="132"/>
      <c r="P42" s="132"/>
      <c r="Q42" s="118" t="e">
        <f>VLOOKUP(O42,Datos!A96:C98,2,FALSE)</f>
        <v>#N/A</v>
      </c>
      <c r="R42" s="118"/>
      <c r="S42" s="63"/>
      <c r="T42" s="134"/>
      <c r="U42" s="133">
        <f>IFERROR(S42/S43,0)</f>
        <v>0</v>
      </c>
      <c r="W42" s="27"/>
    </row>
    <row r="43" spans="2:23" s="25" customFormat="1" ht="12" customHeight="1" x14ac:dyDescent="0.25">
      <c r="B43" s="174"/>
      <c r="C43" s="175"/>
      <c r="D43" s="175"/>
      <c r="E43" s="176"/>
      <c r="F43" s="119"/>
      <c r="G43" s="119"/>
      <c r="H43" s="119"/>
      <c r="I43" s="119"/>
      <c r="J43" s="119"/>
      <c r="K43" s="119"/>
      <c r="L43" s="119"/>
      <c r="M43" s="119"/>
      <c r="N43" s="119"/>
      <c r="O43" s="132"/>
      <c r="P43" s="132"/>
      <c r="Q43" s="118" t="e">
        <f>VLOOKUP(O42,Datos!A96:C98,3,FALSE)</f>
        <v>#N/A</v>
      </c>
      <c r="R43" s="118"/>
      <c r="S43" s="132"/>
      <c r="T43" s="134"/>
      <c r="U43" s="133"/>
      <c r="W43" s="27"/>
    </row>
    <row r="44" spans="2:23" s="25" customFormat="1" ht="60" customHeight="1" x14ac:dyDescent="0.25">
      <c r="B44" s="177"/>
      <c r="C44" s="178"/>
      <c r="D44" s="178"/>
      <c r="E44" s="179"/>
      <c r="F44" s="119"/>
      <c r="G44" s="119"/>
      <c r="H44" s="119"/>
      <c r="I44" s="119"/>
      <c r="J44" s="119"/>
      <c r="K44" s="119"/>
      <c r="L44" s="119"/>
      <c r="M44" s="119"/>
      <c r="N44" s="119"/>
      <c r="O44" s="132"/>
      <c r="P44" s="132"/>
      <c r="Q44" s="118"/>
      <c r="R44" s="118"/>
      <c r="S44" s="132"/>
      <c r="T44" s="134"/>
      <c r="U44" s="133"/>
      <c r="W44" s="27"/>
    </row>
    <row r="45" spans="2:23" s="25" customFormat="1" ht="57.75" customHeight="1" x14ac:dyDescent="0.25">
      <c r="B45" s="132"/>
      <c r="C45" s="172"/>
      <c r="D45" s="172"/>
      <c r="E45" s="173"/>
      <c r="F45" s="119"/>
      <c r="G45" s="119"/>
      <c r="H45" s="119"/>
      <c r="I45" s="119"/>
      <c r="J45" s="119"/>
      <c r="K45" s="119"/>
      <c r="L45" s="119"/>
      <c r="M45" s="119"/>
      <c r="N45" s="119"/>
      <c r="O45" s="132"/>
      <c r="P45" s="132"/>
      <c r="Q45" s="118" t="e">
        <f>VLOOKUP(O45,Datos!A96:C98,2,FALSE)</f>
        <v>#N/A</v>
      </c>
      <c r="R45" s="118"/>
      <c r="S45" s="63"/>
      <c r="T45" s="134"/>
      <c r="U45" s="133">
        <f>IFERROR(S45/S46,0)</f>
        <v>0</v>
      </c>
      <c r="W45" s="27"/>
    </row>
    <row r="46" spans="2:23" s="25" customFormat="1" ht="22.5" customHeight="1" x14ac:dyDescent="0.25">
      <c r="B46" s="174"/>
      <c r="C46" s="175"/>
      <c r="D46" s="175"/>
      <c r="E46" s="176"/>
      <c r="F46" s="119"/>
      <c r="G46" s="119"/>
      <c r="H46" s="119"/>
      <c r="I46" s="119"/>
      <c r="J46" s="119"/>
      <c r="K46" s="119"/>
      <c r="L46" s="119"/>
      <c r="M46" s="119"/>
      <c r="N46" s="119"/>
      <c r="O46" s="132"/>
      <c r="P46" s="132"/>
      <c r="Q46" s="118" t="e">
        <f>VLOOKUP(O45,Datos!A96:C98,3,FALSE)</f>
        <v>#N/A</v>
      </c>
      <c r="R46" s="118"/>
      <c r="S46" s="132"/>
      <c r="T46" s="134"/>
      <c r="U46" s="133"/>
      <c r="W46" s="27"/>
    </row>
    <row r="47" spans="2:23" s="25" customFormat="1" ht="60" customHeight="1" x14ac:dyDescent="0.25">
      <c r="B47" s="177"/>
      <c r="C47" s="178"/>
      <c r="D47" s="178"/>
      <c r="E47" s="179"/>
      <c r="F47" s="119"/>
      <c r="G47" s="119"/>
      <c r="H47" s="119"/>
      <c r="I47" s="119"/>
      <c r="J47" s="119"/>
      <c r="K47" s="119"/>
      <c r="L47" s="119"/>
      <c r="M47" s="119"/>
      <c r="N47" s="119"/>
      <c r="O47" s="132"/>
      <c r="P47" s="132"/>
      <c r="Q47" s="118"/>
      <c r="R47" s="118"/>
      <c r="S47" s="132"/>
      <c r="T47" s="134"/>
      <c r="U47" s="133"/>
      <c r="W47" s="27"/>
    </row>
    <row r="48" spans="2:23" s="25" customFormat="1" ht="60" customHeight="1" x14ac:dyDescent="0.25">
      <c r="B48" s="132"/>
      <c r="C48" s="132"/>
      <c r="D48" s="132"/>
      <c r="E48" s="132"/>
      <c r="F48" s="119"/>
      <c r="G48" s="119"/>
      <c r="H48" s="119"/>
      <c r="I48" s="119"/>
      <c r="J48" s="119"/>
      <c r="K48" s="119"/>
      <c r="L48" s="119"/>
      <c r="M48" s="119"/>
      <c r="N48" s="119"/>
      <c r="O48" s="132"/>
      <c r="P48" s="132"/>
      <c r="Q48" s="118" t="e">
        <f>VLOOKUP(O48,Datos!A96:C98,2,FALSE)</f>
        <v>#N/A</v>
      </c>
      <c r="R48" s="118"/>
      <c r="S48" s="63"/>
      <c r="T48" s="134"/>
      <c r="U48" s="133">
        <f>IFERROR(S48/S49,0)</f>
        <v>0</v>
      </c>
      <c r="W48" s="27"/>
    </row>
    <row r="49" spans="2:23" s="25" customFormat="1" ht="60" customHeight="1" x14ac:dyDescent="0.25">
      <c r="B49" s="132"/>
      <c r="C49" s="132"/>
      <c r="D49" s="132"/>
      <c r="E49" s="132"/>
      <c r="F49" s="119"/>
      <c r="G49" s="119"/>
      <c r="H49" s="119"/>
      <c r="I49" s="119"/>
      <c r="J49" s="119"/>
      <c r="K49" s="119"/>
      <c r="L49" s="119"/>
      <c r="M49" s="119"/>
      <c r="N49" s="119"/>
      <c r="O49" s="132"/>
      <c r="P49" s="132"/>
      <c r="Q49" s="118" t="e">
        <f>VLOOKUP(O48,Datos!A96:C98,3,FALSE)</f>
        <v>#N/A</v>
      </c>
      <c r="R49" s="118"/>
      <c r="S49" s="63"/>
      <c r="T49" s="134"/>
      <c r="U49" s="133"/>
      <c r="W49" s="27"/>
    </row>
    <row r="50" spans="2:23" s="25" customFormat="1" ht="60" customHeight="1" x14ac:dyDescent="0.25">
      <c r="B50" s="132"/>
      <c r="C50" s="132"/>
      <c r="D50" s="132"/>
      <c r="E50" s="132"/>
      <c r="F50" s="119"/>
      <c r="G50" s="119"/>
      <c r="H50" s="119"/>
      <c r="I50" s="119"/>
      <c r="J50" s="119"/>
      <c r="K50" s="119"/>
      <c r="L50" s="119"/>
      <c r="M50" s="119"/>
      <c r="N50" s="119"/>
      <c r="O50" s="132"/>
      <c r="P50" s="132"/>
      <c r="Q50" s="118" t="e">
        <f>VLOOKUP(O50,Datos!A96:C98,2,FALSE)</f>
        <v>#N/A</v>
      </c>
      <c r="R50" s="118"/>
      <c r="S50" s="63"/>
      <c r="T50" s="134"/>
      <c r="U50" s="133">
        <f>IFERROR(S50/S51,0)</f>
        <v>0</v>
      </c>
      <c r="W50" s="27"/>
    </row>
    <row r="51" spans="2:23" s="25" customFormat="1" ht="60" customHeight="1" x14ac:dyDescent="0.25">
      <c r="B51" s="132"/>
      <c r="C51" s="132"/>
      <c r="D51" s="132"/>
      <c r="E51" s="132"/>
      <c r="F51" s="119"/>
      <c r="G51" s="119"/>
      <c r="H51" s="119"/>
      <c r="I51" s="119"/>
      <c r="J51" s="119"/>
      <c r="K51" s="119"/>
      <c r="L51" s="119"/>
      <c r="M51" s="119"/>
      <c r="N51" s="119"/>
      <c r="O51" s="132"/>
      <c r="P51" s="132"/>
      <c r="Q51" s="118" t="e">
        <f>VLOOKUP(O50,Datos!A96:C98,3,FALSE)</f>
        <v>#N/A</v>
      </c>
      <c r="R51" s="118"/>
      <c r="S51" s="63"/>
      <c r="T51" s="134"/>
      <c r="U51" s="133"/>
      <c r="W51" s="27"/>
    </row>
    <row r="52" spans="2:23" s="25" customFormat="1" ht="60" customHeight="1" x14ac:dyDescent="0.25">
      <c r="B52" s="132"/>
      <c r="C52" s="132"/>
      <c r="D52" s="132"/>
      <c r="E52" s="132"/>
      <c r="F52" s="119"/>
      <c r="G52" s="119"/>
      <c r="H52" s="119"/>
      <c r="I52" s="119"/>
      <c r="J52" s="119"/>
      <c r="K52" s="119"/>
      <c r="L52" s="119"/>
      <c r="M52" s="119"/>
      <c r="N52" s="119"/>
      <c r="O52" s="132"/>
      <c r="P52" s="132"/>
      <c r="Q52" s="118" t="e">
        <f>VLOOKUP(O52,Datos!A96:C98,2,FALSE)</f>
        <v>#N/A</v>
      </c>
      <c r="R52" s="118"/>
      <c r="S52" s="63"/>
      <c r="T52" s="134"/>
      <c r="U52" s="133">
        <f>IFERROR(S52/S53,0)</f>
        <v>0</v>
      </c>
      <c r="W52" s="27"/>
    </row>
    <row r="53" spans="2:23" s="25" customFormat="1" ht="60" customHeight="1" x14ac:dyDescent="0.25">
      <c r="B53" s="132"/>
      <c r="C53" s="132"/>
      <c r="D53" s="132"/>
      <c r="E53" s="132"/>
      <c r="F53" s="119"/>
      <c r="G53" s="119"/>
      <c r="H53" s="119"/>
      <c r="I53" s="119"/>
      <c r="J53" s="119"/>
      <c r="K53" s="119"/>
      <c r="L53" s="119"/>
      <c r="M53" s="119"/>
      <c r="N53" s="119"/>
      <c r="O53" s="132"/>
      <c r="P53" s="132"/>
      <c r="Q53" s="118" t="e">
        <f>VLOOKUP(O52,Datos!A96:C98,3,FALSE)</f>
        <v>#N/A</v>
      </c>
      <c r="R53" s="118"/>
      <c r="S53" s="63"/>
      <c r="T53" s="134"/>
      <c r="U53" s="133"/>
      <c r="W53" s="27"/>
    </row>
    <row r="54" spans="2:23" s="25" customFormat="1" ht="50.25" customHeight="1" x14ac:dyDescent="0.25">
      <c r="B54" s="149" t="s">
        <v>37</v>
      </c>
      <c r="C54" s="149"/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50"/>
      <c r="T54" s="75" t="str">
        <f>IF(COUNT(T42:T52)&lt;3,"MÍNIMO TRES (03) COMPROMISOS",IF(SUM(T42:T52)&gt;1,CONCATENATE("ERROR!!: Sumatoria mayor a 100% (",TEXT(SUM(T42:T52),"0%)")),IF(SUM(T42:T52)&lt;1,CONCATENATE("ERROR!!: Sumatoria menor a 100% (",TEXT(SUM(T42:T52),"0%)")),SUM(T42:T52))))</f>
        <v>MÍNIMO TRES (03) COMPROMISOS</v>
      </c>
      <c r="U54" s="76">
        <f>IFERROR(((T42*U42)+(T45*U45)+(T48*U48)+(T50*U50)+(T52*U52))," ")</f>
        <v>0</v>
      </c>
      <c r="W54" s="27"/>
    </row>
    <row r="55" spans="2:23" s="25" customFormat="1" ht="3" customHeight="1" x14ac:dyDescent="0.25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7"/>
      <c r="W55" s="27"/>
    </row>
    <row r="56" spans="2:23" s="25" customFormat="1" ht="15" customHeight="1" x14ac:dyDescent="0.25">
      <c r="B56" s="122" t="s">
        <v>38</v>
      </c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W56" s="27"/>
    </row>
    <row r="57" spans="2:23" ht="3" customHeight="1" x14ac:dyDescent="0.25"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</row>
    <row r="58" spans="2:23" s="25" customFormat="1" ht="17.25" customHeight="1" x14ac:dyDescent="0.25">
      <c r="B58" s="40" t="s">
        <v>39</v>
      </c>
      <c r="C58" s="145" t="s">
        <v>40</v>
      </c>
      <c r="D58" s="145"/>
      <c r="E58" s="145"/>
      <c r="F58" s="144" t="s">
        <v>41</v>
      </c>
      <c r="G58" s="144"/>
      <c r="H58" s="144"/>
      <c r="I58" s="145" t="s">
        <v>42</v>
      </c>
      <c r="J58" s="145"/>
      <c r="K58" s="145"/>
      <c r="L58" s="145"/>
      <c r="M58" s="145"/>
      <c r="N58" s="145"/>
      <c r="O58" s="145"/>
      <c r="P58" s="145"/>
      <c r="Q58" s="145"/>
      <c r="R58" s="73" t="s">
        <v>43</v>
      </c>
      <c r="S58" s="135" t="s">
        <v>44</v>
      </c>
      <c r="T58" s="136"/>
      <c r="U58" s="137"/>
      <c r="W58" s="27"/>
    </row>
    <row r="59" spans="2:23" s="25" customFormat="1" ht="110.1" customHeight="1" x14ac:dyDescent="0.25">
      <c r="B59" s="181" t="str">
        <f>IF(C59="","1.  ",IF(AND(C59&lt;&gt;C61,C59&lt;&gt;C63,C59&lt;&gt;C65,C59&lt;&gt;C67,C59&lt;&gt;C72)=TRUE,"1.  ","REPETIDA"))</f>
        <v xml:space="preserve">1.  </v>
      </c>
      <c r="C59" s="164" t="s">
        <v>45</v>
      </c>
      <c r="D59" s="165"/>
      <c r="E59" s="166"/>
      <c r="F59" s="138" t="str">
        <f>VLOOKUP(C59,Datos!$A$42:$C$47,2,FALSE)</f>
        <v>Realizar las funciones y cumplir los compromisos organizacionales con eﬁcacia, calidad y oportunidad</v>
      </c>
      <c r="G59" s="139"/>
      <c r="H59" s="140"/>
      <c r="I59" s="138" t="str">
        <f>VLOOKUP(C59,Datos!$A$42:$C$47,3,FALSE)</f>
        <v>* Asume la responsabilidad por sus resultados
* Trabaja con base en objetivos claramente establecidos y realistas
* Diseña y utiliza indicadores para medir y comprobar los resultados obtenidos
* Adopta medidas para minimizar riesgos
* Plantea estrategias para alcanzar o superar los resultados esperados
* Se ﬁja metas y obtiene los resultados institucionales esperados
* Cumple con oportunidad las funciones de acuerdo con los estándares, objetivos y tiempos establecidos por la entidad
* Gestiona recursos para mejorar la productividad y toma medidas necesarias para minimizar los riesgos
* Aporta elementos para la consecución de resultados enmarcando sus productos y / o servicios dentro de las normas que rigen a la  entidad
* Evalúa de forma regular el grado de consecución de los objetivos</v>
      </c>
      <c r="J59" s="139"/>
      <c r="K59" s="139"/>
      <c r="L59" s="139"/>
      <c r="M59" s="139"/>
      <c r="N59" s="139"/>
      <c r="O59" s="139"/>
      <c r="P59" s="139"/>
      <c r="Q59" s="140"/>
      <c r="R59" s="78"/>
      <c r="S59" s="138" t="str">
        <f>IFERROR(VLOOKUP(R59,Datos!$A$77:$B$80,2,FALSE)," ")</f>
        <v xml:space="preserve"> </v>
      </c>
      <c r="T59" s="139"/>
      <c r="U59" s="140"/>
      <c r="W59" s="27"/>
    </row>
    <row r="60" spans="2:23" s="25" customFormat="1" ht="121.5" customHeight="1" x14ac:dyDescent="0.25">
      <c r="B60" s="182"/>
      <c r="C60" s="167"/>
      <c r="D60" s="168"/>
      <c r="E60" s="169"/>
      <c r="F60" s="141"/>
      <c r="G60" s="142"/>
      <c r="H60" s="143"/>
      <c r="I60" s="141"/>
      <c r="J60" s="142"/>
      <c r="K60" s="142"/>
      <c r="L60" s="142"/>
      <c r="M60" s="142"/>
      <c r="N60" s="142"/>
      <c r="O60" s="142"/>
      <c r="P60" s="142"/>
      <c r="Q60" s="143"/>
      <c r="R60" s="112" t="str">
        <f>IFERROR(VLOOKUP(R59,Datos!$A$77:$C$80,3,FALSE),"")</f>
        <v/>
      </c>
      <c r="S60" s="141"/>
      <c r="T60" s="142"/>
      <c r="U60" s="143"/>
      <c r="W60" s="79"/>
    </row>
    <row r="61" spans="2:23" s="25" customFormat="1" ht="89.25" customHeight="1" x14ac:dyDescent="0.25">
      <c r="B61" s="181" t="str">
        <f>IF(C61="","2.  ",IF(AND(C59&lt;&gt;C61,C61&lt;&gt;C63,C61&lt;&gt;C65,C61&lt;&gt;C67,C61&lt;&gt;C72)=TRUE,"2.  ","REPETIDA"))</f>
        <v xml:space="preserve">2.  </v>
      </c>
      <c r="C61" s="164" t="s">
        <v>46</v>
      </c>
      <c r="D61" s="165"/>
      <c r="E61" s="166"/>
      <c r="F61" s="138" t="str">
        <f>VLOOKUP(C61,Datos!$A$42:$C$47,2,FALSE)</f>
        <v>Dirigir las decisiones y acciones a la satisfacción de las necesidades e intereses de los usuarios (internos y externos) y de los ciudadanos, de conformidad con las responsabilidades públicas asignadas a la entidad</v>
      </c>
      <c r="G61" s="139"/>
      <c r="H61" s="140"/>
      <c r="I61" s="138" t="str">
        <f>VLOOKUP(C61,Datos!$A$42:$C$47,3,FALSE)</f>
        <v>* Valora y atiende las necesidades y peticiones de los usuarios y de los ciudadanos de forma oportuna
* Reconoce la interdependencia entre su trabajo y el de otros
* Establece mecanismos para conocer las necesidades e inquietudes de los usuarios y ciudadanos
* Incorpora las necesidades de usuarios y ciudadanos en los
proyectos institucionales, teniendo en cuenta la visión de servicio a corto, mediano y largo plazo
* Aplica los conceptos de no estigmatización y no discriminación y genera espacios y lenguaje incluyente
* Escucha activamente e informa con veracidad al usuario o ciudadano</v>
      </c>
      <c r="J61" s="139"/>
      <c r="K61" s="139"/>
      <c r="L61" s="139"/>
      <c r="M61" s="139"/>
      <c r="N61" s="139"/>
      <c r="O61" s="139"/>
      <c r="P61" s="139"/>
      <c r="Q61" s="140"/>
      <c r="R61" s="78"/>
      <c r="S61" s="138" t="str">
        <f>IFERROR(VLOOKUP(R61,Datos!$A$77:$B$80,2,FALSE)," ")</f>
        <v xml:space="preserve"> </v>
      </c>
      <c r="T61" s="139"/>
      <c r="U61" s="140"/>
      <c r="W61" s="27"/>
    </row>
    <row r="62" spans="2:23" s="25" customFormat="1" ht="81.75" customHeight="1" x14ac:dyDescent="0.25">
      <c r="B62" s="182"/>
      <c r="C62" s="167"/>
      <c r="D62" s="168"/>
      <c r="E62" s="169"/>
      <c r="F62" s="141"/>
      <c r="G62" s="142"/>
      <c r="H62" s="143"/>
      <c r="I62" s="141"/>
      <c r="J62" s="142"/>
      <c r="K62" s="142"/>
      <c r="L62" s="142"/>
      <c r="M62" s="142"/>
      <c r="N62" s="142"/>
      <c r="O62" s="142"/>
      <c r="P62" s="142"/>
      <c r="Q62" s="143"/>
      <c r="R62" s="112" t="str">
        <f>IFERROR(VLOOKUP(R61,Datos!$A$77:$C$80,3,FALSE),"")</f>
        <v/>
      </c>
      <c r="S62" s="141"/>
      <c r="T62" s="142"/>
      <c r="U62" s="143"/>
      <c r="W62" s="27"/>
    </row>
    <row r="63" spans="2:23" s="25" customFormat="1" ht="99.9" customHeight="1" x14ac:dyDescent="0.25">
      <c r="B63" s="181" t="str">
        <f>IF(C63="","3.  ",IF(AND(C67&lt;&gt;C63,C59&lt;&gt;C63,C63&lt;&gt;C61,C63&lt;&gt;C65,C63&lt;&gt;C72)=TRUE,"3.  ","REPETIDA"))</f>
        <v xml:space="preserve">3.  </v>
      </c>
      <c r="C63" s="164"/>
      <c r="D63" s="165"/>
      <c r="E63" s="166"/>
      <c r="F63" s="138" t="str">
        <f>IFERROR(VLOOKUP(C63,Datos!$A$50:$D$73,3,FALSE)," ")</f>
        <v xml:space="preserve"> </v>
      </c>
      <c r="G63" s="139"/>
      <c r="H63" s="140"/>
      <c r="I63" s="138" t="str">
        <f>IFERROR(VLOOKUP(C63,Datos!$A$50:$D$73,4,FALSE)," ")</f>
        <v xml:space="preserve"> </v>
      </c>
      <c r="J63" s="139"/>
      <c r="K63" s="139"/>
      <c r="L63" s="139"/>
      <c r="M63" s="139"/>
      <c r="N63" s="139"/>
      <c r="O63" s="139"/>
      <c r="P63" s="139"/>
      <c r="Q63" s="140"/>
      <c r="R63" s="78"/>
      <c r="S63" s="138" t="str">
        <f>IFERROR(VLOOKUP(R63,Datos!$A$77:$B$80,2,FALSE)," ")</f>
        <v xml:space="preserve"> </v>
      </c>
      <c r="T63" s="139"/>
      <c r="U63" s="140"/>
      <c r="W63" s="27"/>
    </row>
    <row r="64" spans="2:23" s="25" customFormat="1" ht="99.9" customHeight="1" x14ac:dyDescent="0.25">
      <c r="B64" s="182"/>
      <c r="C64" s="167"/>
      <c r="D64" s="168"/>
      <c r="E64" s="169"/>
      <c r="F64" s="141"/>
      <c r="G64" s="142"/>
      <c r="H64" s="143"/>
      <c r="I64" s="141"/>
      <c r="J64" s="142"/>
      <c r="K64" s="142"/>
      <c r="L64" s="142"/>
      <c r="M64" s="142"/>
      <c r="N64" s="142"/>
      <c r="O64" s="142"/>
      <c r="P64" s="142"/>
      <c r="Q64" s="143"/>
      <c r="R64" s="112" t="str">
        <f>IFERROR(VLOOKUP(R63,Datos!$A$77:$C$80,3,FALSE),"")</f>
        <v/>
      </c>
      <c r="S64" s="141"/>
      <c r="T64" s="142"/>
      <c r="U64" s="143"/>
      <c r="W64" s="27"/>
    </row>
    <row r="65" spans="2:23" s="25" customFormat="1" ht="80.099999999999994" customHeight="1" x14ac:dyDescent="0.25">
      <c r="B65" s="181" t="str">
        <f>IF(C65="","4.  ",IF(AND(C59&lt;&gt;C65,C65&lt;&gt;C61,C65&lt;&gt;C63,C65&lt;&gt;C67,C65&lt;&gt;C72)=TRUE,"4.  ","REPETIDA"))</f>
        <v xml:space="preserve">4.  </v>
      </c>
      <c r="C65" s="164"/>
      <c r="D65" s="165"/>
      <c r="E65" s="166"/>
      <c r="F65" s="138" t="str">
        <f>IFERROR(VLOOKUP(C65,Datos!$A$50:$D$73,3,FALSE)," ")</f>
        <v xml:space="preserve"> </v>
      </c>
      <c r="G65" s="139"/>
      <c r="H65" s="140"/>
      <c r="I65" s="138" t="str">
        <f>IFERROR(VLOOKUP(C65,Datos!$A$50:$D$73,4,FALSE)," ")</f>
        <v xml:space="preserve"> </v>
      </c>
      <c r="J65" s="139"/>
      <c r="K65" s="139"/>
      <c r="L65" s="139"/>
      <c r="M65" s="139"/>
      <c r="N65" s="139"/>
      <c r="O65" s="139"/>
      <c r="P65" s="139"/>
      <c r="Q65" s="140"/>
      <c r="R65" s="78"/>
      <c r="S65" s="138" t="str">
        <f>IFERROR(VLOOKUP(R65,Datos!$A$77:$B$80,2,FALSE)," ")</f>
        <v xml:space="preserve"> </v>
      </c>
      <c r="T65" s="139"/>
      <c r="U65" s="140"/>
      <c r="W65" s="27"/>
    </row>
    <row r="66" spans="2:23" s="25" customFormat="1" ht="80.099999999999994" customHeight="1" x14ac:dyDescent="0.25">
      <c r="B66" s="182"/>
      <c r="C66" s="167"/>
      <c r="D66" s="168"/>
      <c r="E66" s="169"/>
      <c r="F66" s="141"/>
      <c r="G66" s="142"/>
      <c r="H66" s="143"/>
      <c r="I66" s="141"/>
      <c r="J66" s="142"/>
      <c r="K66" s="142"/>
      <c r="L66" s="142"/>
      <c r="M66" s="142"/>
      <c r="N66" s="142"/>
      <c r="O66" s="142"/>
      <c r="P66" s="142"/>
      <c r="Q66" s="143"/>
      <c r="R66" s="112" t="str">
        <f>IFERROR(VLOOKUP(R65,Datos!$A$77:$C$80,3,FALSE),"")</f>
        <v/>
      </c>
      <c r="S66" s="141"/>
      <c r="T66" s="142"/>
      <c r="U66" s="143"/>
      <c r="W66" s="27"/>
    </row>
    <row r="67" spans="2:23" s="25" customFormat="1" ht="80.099999999999994" customHeight="1" x14ac:dyDescent="0.25">
      <c r="B67" s="145" t="str">
        <f>IF(C67="","5.  ",IF(AND(C72&lt;&gt;C67,C67&lt;&gt;C59,C67&lt;&gt;C61,C67&lt;&gt;C65,C67&lt;&gt;C63)=TRUE,"5.  ","REPETIDA"))</f>
        <v xml:space="preserve">5.  </v>
      </c>
      <c r="C67" s="164"/>
      <c r="D67" s="165"/>
      <c r="E67" s="166"/>
      <c r="F67" s="138" t="str">
        <f>IFERROR(VLOOKUP(C67,Datos!$A$50:$D$73,3,FALSE)," ")</f>
        <v xml:space="preserve"> </v>
      </c>
      <c r="G67" s="139"/>
      <c r="H67" s="140"/>
      <c r="I67" s="138" t="str">
        <f>IFERROR(VLOOKUP(C67,Datos!$A$50:$D$73,4,FALSE)," ")</f>
        <v xml:space="preserve"> </v>
      </c>
      <c r="J67" s="139"/>
      <c r="K67" s="139"/>
      <c r="L67" s="139"/>
      <c r="M67" s="139"/>
      <c r="N67" s="139"/>
      <c r="O67" s="139"/>
      <c r="P67" s="139"/>
      <c r="Q67" s="140"/>
      <c r="R67" s="78"/>
      <c r="S67" s="138" t="str">
        <f>IFERROR(VLOOKUP(R67,Datos!$A$77:$B$80,2,FALSE)," ")</f>
        <v xml:space="preserve"> </v>
      </c>
      <c r="T67" s="139"/>
      <c r="U67" s="140"/>
      <c r="W67" s="27"/>
    </row>
    <row r="68" spans="2:23" s="25" customFormat="1" ht="80.099999999999994" customHeight="1" x14ac:dyDescent="0.25">
      <c r="B68" s="145"/>
      <c r="C68" s="167"/>
      <c r="D68" s="168"/>
      <c r="E68" s="169"/>
      <c r="F68" s="141"/>
      <c r="G68" s="142"/>
      <c r="H68" s="143"/>
      <c r="I68" s="141"/>
      <c r="J68" s="142"/>
      <c r="K68" s="142"/>
      <c r="L68" s="142"/>
      <c r="M68" s="142"/>
      <c r="N68" s="142"/>
      <c r="O68" s="142"/>
      <c r="P68" s="142"/>
      <c r="Q68" s="143"/>
      <c r="R68" s="113" t="str">
        <f>IFERROR(VLOOKUP(R67,Datos!$A$77:$C$80,3,FALSE),"")</f>
        <v/>
      </c>
      <c r="S68" s="141"/>
      <c r="T68" s="142"/>
      <c r="U68" s="143"/>
      <c r="W68" s="27"/>
    </row>
    <row r="69" spans="2:23" s="25" customFormat="1" ht="5.0999999999999996" customHeight="1" x14ac:dyDescent="0.25">
      <c r="B69" s="59"/>
      <c r="C69" s="80"/>
      <c r="D69" s="80"/>
      <c r="E69" s="80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W69" s="27"/>
    </row>
    <row r="70" spans="2:23" s="25" customFormat="1" ht="15" customHeight="1" x14ac:dyDescent="0.25">
      <c r="B70" s="122" t="s">
        <v>47</v>
      </c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W70" s="27"/>
    </row>
    <row r="71" spans="2:23" s="25" customFormat="1" ht="5.0999999999999996" customHeight="1" x14ac:dyDescent="0.25">
      <c r="B71" s="59"/>
      <c r="C71" s="80"/>
      <c r="D71" s="80"/>
      <c r="E71" s="80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W71" s="27"/>
    </row>
    <row r="72" spans="2:23" s="25" customFormat="1" ht="78.75" customHeight="1" x14ac:dyDescent="0.25">
      <c r="B72" s="145" t="s">
        <v>1310</v>
      </c>
      <c r="C72" s="164"/>
      <c r="D72" s="165"/>
      <c r="E72" s="166"/>
      <c r="F72" s="138" t="str">
        <f>IFERROR(VLOOKUP(C72,Datos!$A$50:$D$73,3,FALSE)," ")</f>
        <v xml:space="preserve"> </v>
      </c>
      <c r="G72" s="139"/>
      <c r="H72" s="140"/>
      <c r="I72" s="138" t="str">
        <f>IFERROR(VLOOKUP(C72,Datos!$A$50:$D$73,4,FALSE)," ")</f>
        <v xml:space="preserve"> </v>
      </c>
      <c r="J72" s="139"/>
      <c r="K72" s="139"/>
      <c r="L72" s="139"/>
      <c r="M72" s="139"/>
      <c r="N72" s="139"/>
      <c r="O72" s="139"/>
      <c r="P72" s="139"/>
      <c r="Q72" s="140"/>
      <c r="R72" s="78"/>
      <c r="S72" s="138" t="str">
        <f>IFERROR(VLOOKUP(R72,Datos!$A$77:$B$80,2,FALSE)," ")</f>
        <v xml:space="preserve"> </v>
      </c>
      <c r="T72" s="139"/>
      <c r="U72" s="140"/>
      <c r="W72" s="27"/>
    </row>
    <row r="73" spans="2:23" s="25" customFormat="1" ht="85.5" customHeight="1" x14ac:dyDescent="0.25">
      <c r="B73" s="145"/>
      <c r="C73" s="167"/>
      <c r="D73" s="168"/>
      <c r="E73" s="169"/>
      <c r="F73" s="141"/>
      <c r="G73" s="142"/>
      <c r="H73" s="143"/>
      <c r="I73" s="141"/>
      <c r="J73" s="142"/>
      <c r="K73" s="142"/>
      <c r="L73" s="142"/>
      <c r="M73" s="142"/>
      <c r="N73" s="142"/>
      <c r="O73" s="142"/>
      <c r="P73" s="142"/>
      <c r="Q73" s="143"/>
      <c r="R73" s="112" t="str">
        <f>IFERROR(VLOOKUP(R72,Datos!$A$77:$C$80,3,FALSE),"")</f>
        <v/>
      </c>
      <c r="S73" s="141"/>
      <c r="T73" s="142"/>
      <c r="U73" s="143"/>
      <c r="W73" s="27"/>
    </row>
    <row r="74" spans="2:23" s="25" customFormat="1" ht="3.75" customHeight="1" x14ac:dyDescent="0.25">
      <c r="B74" s="170"/>
      <c r="C74" s="170"/>
      <c r="D74" s="170"/>
      <c r="E74" s="170"/>
      <c r="F74" s="170"/>
      <c r="G74" s="170"/>
      <c r="H74" s="170"/>
      <c r="I74" s="170"/>
      <c r="J74" s="170"/>
      <c r="K74" s="170"/>
      <c r="L74" s="170"/>
      <c r="M74" s="170"/>
      <c r="N74" s="170"/>
      <c r="O74" s="170"/>
      <c r="P74" s="170"/>
      <c r="Q74" s="170"/>
      <c r="R74" s="170"/>
      <c r="S74" s="170"/>
      <c r="T74" s="170"/>
      <c r="U74" s="170"/>
      <c r="W74" s="27"/>
    </row>
    <row r="75" spans="2:23" s="25" customFormat="1" ht="21.9" customHeight="1" x14ac:dyDescent="0.25">
      <c r="B75" s="122" t="s">
        <v>48</v>
      </c>
      <c r="C75" s="122"/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W75" s="27"/>
    </row>
    <row r="76" spans="2:23" s="25" customFormat="1" ht="3" customHeight="1" x14ac:dyDescent="0.25"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W76" s="27"/>
    </row>
    <row r="77" spans="2:23" s="74" customFormat="1" ht="41.25" customHeight="1" x14ac:dyDescent="0.3">
      <c r="C77" s="135" t="s">
        <v>49</v>
      </c>
      <c r="D77" s="136"/>
      <c r="E77" s="136"/>
      <c r="F77" s="136"/>
      <c r="G77" s="136"/>
      <c r="H77" s="136"/>
      <c r="I77" s="136"/>
      <c r="J77" s="136"/>
      <c r="K77" s="136"/>
      <c r="L77" s="137"/>
      <c r="M77" s="145" t="s">
        <v>43</v>
      </c>
      <c r="N77" s="145"/>
      <c r="O77" s="145" t="s">
        <v>50</v>
      </c>
      <c r="P77" s="145"/>
      <c r="Q77" s="145"/>
      <c r="R77" s="73" t="s">
        <v>51</v>
      </c>
      <c r="S77" s="145" t="s">
        <v>52</v>
      </c>
      <c r="T77" s="145"/>
      <c r="U77" s="145"/>
    </row>
    <row r="78" spans="2:23" s="83" customFormat="1" ht="30" customHeight="1" x14ac:dyDescent="0.25">
      <c r="B78" s="82"/>
      <c r="C78" s="135" t="s">
        <v>53</v>
      </c>
      <c r="D78" s="136"/>
      <c r="E78" s="136"/>
      <c r="F78" s="136"/>
      <c r="G78" s="137"/>
      <c r="H78" s="75" t="str">
        <f>IFERROR(AVERAGE(R60,R62,R64,R66,R68,R73)," ")</f>
        <v xml:space="preserve"> </v>
      </c>
      <c r="I78" s="154" t="str">
        <f>+H78</f>
        <v xml:space="preserve"> </v>
      </c>
      <c r="J78" s="155"/>
      <c r="K78" s="155"/>
      <c r="L78" s="156"/>
      <c r="M78" s="157" t="e">
        <f>+I79+I78</f>
        <v>#VALUE!</v>
      </c>
      <c r="N78" s="158"/>
      <c r="O78" s="187" t="e">
        <f>+IF(M78&lt;65%,"No satisfactorio",IF(M78&gt;=90%,"Sobresaliente",IF(M78&gt;=65%&lt;&gt;90%,"Satisfactorio")))</f>
        <v>#VALUE!</v>
      </c>
      <c r="P78" s="188"/>
      <c r="Q78" s="189"/>
      <c r="R78" s="193" t="s">
        <v>10</v>
      </c>
      <c r="S78" s="199"/>
      <c r="T78" s="200"/>
      <c r="U78" s="201"/>
      <c r="V78" s="82"/>
      <c r="W78" s="82"/>
    </row>
    <row r="79" spans="2:23" s="82" customFormat="1" ht="30" customHeight="1" x14ac:dyDescent="0.25">
      <c r="B79" s="32"/>
      <c r="C79" s="145" t="s">
        <v>28</v>
      </c>
      <c r="D79" s="145"/>
      <c r="E79" s="145"/>
      <c r="F79" s="145"/>
      <c r="G79" s="145"/>
      <c r="H79" s="76">
        <f>+U54</f>
        <v>0</v>
      </c>
      <c r="I79" s="154">
        <f>+H79*85%</f>
        <v>0</v>
      </c>
      <c r="J79" s="155"/>
      <c r="K79" s="155"/>
      <c r="L79" s="156"/>
      <c r="M79" s="159"/>
      <c r="N79" s="160"/>
      <c r="O79" s="190"/>
      <c r="P79" s="191"/>
      <c r="Q79" s="192"/>
      <c r="R79" s="194"/>
      <c r="S79" s="199"/>
      <c r="T79" s="200"/>
      <c r="U79" s="201"/>
    </row>
    <row r="80" spans="2:23" s="25" customFormat="1" ht="6" customHeight="1" x14ac:dyDescent="0.25">
      <c r="W80" s="27"/>
    </row>
    <row r="81" spans="1:26" s="25" customFormat="1" ht="24.9" customHeight="1" x14ac:dyDescent="0.25">
      <c r="B81" s="122" t="s">
        <v>54</v>
      </c>
      <c r="C81" s="122"/>
      <c r="D81" s="122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  <c r="R81" s="122"/>
      <c r="S81" s="122"/>
      <c r="T81" s="122"/>
      <c r="U81" s="122"/>
      <c r="W81" s="27"/>
    </row>
    <row r="82" spans="1:26" s="25" customFormat="1" ht="8.1" customHeight="1" x14ac:dyDescent="0.25"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W82" s="27"/>
    </row>
    <row r="83" spans="1:26" s="25" customFormat="1" ht="15" customHeight="1" x14ac:dyDescent="0.25">
      <c r="B83" s="145" t="s">
        <v>55</v>
      </c>
      <c r="C83" s="145"/>
      <c r="D83" s="145"/>
      <c r="E83" s="145"/>
      <c r="F83" s="145" t="s">
        <v>56</v>
      </c>
      <c r="G83" s="145"/>
      <c r="H83" s="145"/>
      <c r="I83" s="145" t="s">
        <v>57</v>
      </c>
      <c r="J83" s="145"/>
      <c r="K83" s="145"/>
      <c r="L83" s="145"/>
      <c r="M83" s="145"/>
      <c r="N83" s="198" t="s">
        <v>58</v>
      </c>
      <c r="O83" s="198"/>
      <c r="P83" s="198"/>
      <c r="Q83" s="198"/>
      <c r="R83" s="198"/>
      <c r="S83" s="198"/>
      <c r="T83" s="198"/>
      <c r="U83" s="198"/>
      <c r="W83" s="27"/>
    </row>
    <row r="84" spans="1:26" s="25" customFormat="1" ht="15" customHeight="1" x14ac:dyDescent="0.25">
      <c r="B84" s="145"/>
      <c r="C84" s="145"/>
      <c r="D84" s="145"/>
      <c r="E84" s="145"/>
      <c r="F84" s="145"/>
      <c r="G84" s="145"/>
      <c r="H84" s="145"/>
      <c r="I84" s="145"/>
      <c r="J84" s="145"/>
      <c r="K84" s="145"/>
      <c r="L84" s="145"/>
      <c r="M84" s="145"/>
      <c r="N84" s="145" t="s">
        <v>59</v>
      </c>
      <c r="O84" s="145"/>
      <c r="P84" s="145"/>
      <c r="Q84" s="195" t="s">
        <v>60</v>
      </c>
      <c r="R84" s="195"/>
      <c r="S84" s="195"/>
      <c r="T84" s="195" t="s">
        <v>61</v>
      </c>
      <c r="U84" s="195"/>
      <c r="W84" s="27"/>
    </row>
    <row r="85" spans="1:26" s="25" customFormat="1" ht="45" customHeight="1" x14ac:dyDescent="0.25">
      <c r="B85" s="183"/>
      <c r="C85" s="183"/>
      <c r="D85" s="183"/>
      <c r="E85" s="183"/>
      <c r="F85" s="184"/>
      <c r="G85" s="185"/>
      <c r="H85" s="186"/>
      <c r="I85" s="152"/>
      <c r="J85" s="152"/>
      <c r="K85" s="152"/>
      <c r="L85" s="152"/>
      <c r="M85" s="152"/>
      <c r="N85" s="132"/>
      <c r="O85" s="132"/>
      <c r="P85" s="132"/>
      <c r="Q85" s="152"/>
      <c r="R85" s="152"/>
      <c r="S85" s="152"/>
      <c r="T85" s="152"/>
      <c r="U85" s="152"/>
      <c r="W85" s="27"/>
    </row>
    <row r="86" spans="1:26" ht="8.1" customHeight="1" x14ac:dyDescent="0.25">
      <c r="A86" s="24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</row>
    <row r="87" spans="1:26" s="25" customFormat="1" ht="39.9" customHeight="1" x14ac:dyDescent="0.25">
      <c r="B87" s="135" t="s">
        <v>62</v>
      </c>
      <c r="C87" s="136"/>
      <c r="D87" s="136"/>
      <c r="E87" s="136"/>
      <c r="F87" s="136"/>
      <c r="G87" s="137"/>
      <c r="H87" s="145" t="s">
        <v>63</v>
      </c>
      <c r="I87" s="145"/>
      <c r="J87" s="145"/>
      <c r="K87" s="145"/>
      <c r="L87" s="145"/>
      <c r="M87" s="145"/>
      <c r="N87" s="195" t="s">
        <v>64</v>
      </c>
      <c r="O87" s="195"/>
      <c r="P87" s="195"/>
      <c r="Q87" s="195"/>
      <c r="R87" s="195"/>
      <c r="S87" s="135" t="s">
        <v>65</v>
      </c>
      <c r="T87" s="136"/>
      <c r="U87" s="137"/>
      <c r="W87" s="27"/>
      <c r="Y87" s="32"/>
      <c r="Z87" s="32"/>
    </row>
    <row r="88" spans="1:26" s="25" customFormat="1" ht="30" customHeight="1" x14ac:dyDescent="0.25">
      <c r="B88" s="118" t="s">
        <v>66</v>
      </c>
      <c r="C88" s="118"/>
      <c r="D88" s="118"/>
      <c r="E88" s="118"/>
      <c r="F88" s="180"/>
      <c r="G88" s="152"/>
      <c r="H88" s="152"/>
      <c r="I88" s="152"/>
      <c r="J88" s="152"/>
      <c r="K88" s="152"/>
      <c r="L88" s="152"/>
      <c r="M88" s="152"/>
      <c r="N88" s="152"/>
      <c r="O88" s="152"/>
      <c r="P88" s="152"/>
      <c r="Q88" s="152"/>
      <c r="R88" s="152"/>
      <c r="S88" s="36" t="s">
        <v>4</v>
      </c>
      <c r="T88" s="36" t="s">
        <v>5</v>
      </c>
      <c r="U88" s="36" t="s">
        <v>6</v>
      </c>
      <c r="W88" s="27"/>
      <c r="Y88" s="32"/>
      <c r="Z88" s="32"/>
    </row>
    <row r="89" spans="1:26" s="25" customFormat="1" ht="30" customHeight="1" x14ac:dyDescent="0.25">
      <c r="B89" s="118" t="s">
        <v>67</v>
      </c>
      <c r="C89" s="118"/>
      <c r="D89" s="118"/>
      <c r="E89" s="118"/>
      <c r="F89" s="151"/>
      <c r="G89" s="151"/>
      <c r="H89" s="152"/>
      <c r="I89" s="152"/>
      <c r="J89" s="152"/>
      <c r="K89" s="152"/>
      <c r="L89" s="152"/>
      <c r="M89" s="152"/>
      <c r="N89" s="152"/>
      <c r="O89" s="152"/>
      <c r="P89" s="152"/>
      <c r="Q89" s="152"/>
      <c r="R89" s="152"/>
      <c r="S89" s="84" t="s">
        <v>9</v>
      </c>
      <c r="T89" s="84" t="s">
        <v>9</v>
      </c>
      <c r="U89" s="84" t="s">
        <v>10</v>
      </c>
      <c r="W89" s="27"/>
      <c r="Y89" s="32"/>
      <c r="Z89" s="32"/>
    </row>
    <row r="95" spans="1:26" ht="33.75" customHeight="1" x14ac:dyDescent="0.25"/>
  </sheetData>
  <sheetProtection algorithmName="SHA-512" hashValue="a4r9rXvRxccHPTMch/5vjfeFCNZ5oMhxQKwlOlTiyT61SQ48JDHDXrzxcya3pXpSQpRj05KOod907KJVS9eI9g==" saltValue="be7I461j075CHgjo7CtMbg==" spinCount="100000" sheet="1" formatCells="0" formatColumns="0" formatRows="0"/>
  <dataConsolidate/>
  <mergeCells count="186">
    <mergeCell ref="B63:B64"/>
    <mergeCell ref="C63:E64"/>
    <mergeCell ref="B2:C5"/>
    <mergeCell ref="M15:O15"/>
    <mergeCell ref="P15:Q15"/>
    <mergeCell ref="R15:U15"/>
    <mergeCell ref="B17:C17"/>
    <mergeCell ref="D17:G17"/>
    <mergeCell ref="H17:I17"/>
    <mergeCell ref="R33:U33"/>
    <mergeCell ref="B37:U37"/>
    <mergeCell ref="B39:U39"/>
    <mergeCell ref="B6:U6"/>
    <mergeCell ref="B15:C15"/>
    <mergeCell ref="D15:E15"/>
    <mergeCell ref="F15:G15"/>
    <mergeCell ref="B8:B9"/>
    <mergeCell ref="D35:G35"/>
    <mergeCell ref="H35:I35"/>
    <mergeCell ref="L35:U35"/>
    <mergeCell ref="B56:U56"/>
    <mergeCell ref="F42:N44"/>
    <mergeCell ref="F45:N47"/>
    <mergeCell ref="B35:C35"/>
    <mergeCell ref="S72:U73"/>
    <mergeCell ref="N87:R87"/>
    <mergeCell ref="N88:R89"/>
    <mergeCell ref="S87:U87"/>
    <mergeCell ref="L7:P7"/>
    <mergeCell ref="M8:O9"/>
    <mergeCell ref="S7:U7"/>
    <mergeCell ref="I83:M84"/>
    <mergeCell ref="N83:U83"/>
    <mergeCell ref="N84:P84"/>
    <mergeCell ref="Q84:S84"/>
    <mergeCell ref="T84:U84"/>
    <mergeCell ref="T52:T53"/>
    <mergeCell ref="U50:U51"/>
    <mergeCell ref="U52:U53"/>
    <mergeCell ref="Q51:R51"/>
    <mergeCell ref="Q53:R53"/>
    <mergeCell ref="Q49:R49"/>
    <mergeCell ref="T48:T49"/>
    <mergeCell ref="U48:U49"/>
    <mergeCell ref="S77:U77"/>
    <mergeCell ref="S78:U78"/>
    <mergeCell ref="S79:U79"/>
    <mergeCell ref="O50:P51"/>
    <mergeCell ref="B85:E85"/>
    <mergeCell ref="F85:H85"/>
    <mergeCell ref="I85:M85"/>
    <mergeCell ref="N85:P85"/>
    <mergeCell ref="Q85:S85"/>
    <mergeCell ref="T85:U85"/>
    <mergeCell ref="B83:E84"/>
    <mergeCell ref="F83:H84"/>
    <mergeCell ref="O78:Q79"/>
    <mergeCell ref="R78:R79"/>
    <mergeCell ref="C79:G79"/>
    <mergeCell ref="B87:G87"/>
    <mergeCell ref="B88:E88"/>
    <mergeCell ref="F88:G88"/>
    <mergeCell ref="B33:C33"/>
    <mergeCell ref="D33:G33"/>
    <mergeCell ref="H33:I33"/>
    <mergeCell ref="P33:Q33"/>
    <mergeCell ref="B59:B60"/>
    <mergeCell ref="C59:E60"/>
    <mergeCell ref="I65:Q66"/>
    <mergeCell ref="I79:L79"/>
    <mergeCell ref="F63:H64"/>
    <mergeCell ref="I63:Q64"/>
    <mergeCell ref="B65:B66"/>
    <mergeCell ref="C65:E66"/>
    <mergeCell ref="F65:H66"/>
    <mergeCell ref="B61:B62"/>
    <mergeCell ref="C61:E62"/>
    <mergeCell ref="F61:H62"/>
    <mergeCell ref="I61:Q62"/>
    <mergeCell ref="C58:E58"/>
    <mergeCell ref="I58:Q58"/>
    <mergeCell ref="B72:B73"/>
    <mergeCell ref="C72:E73"/>
    <mergeCell ref="F72:H73"/>
    <mergeCell ref="I72:Q73"/>
    <mergeCell ref="B67:B68"/>
    <mergeCell ref="C67:E68"/>
    <mergeCell ref="F67:H68"/>
    <mergeCell ref="I67:Q68"/>
    <mergeCell ref="B74:U74"/>
    <mergeCell ref="D19:G19"/>
    <mergeCell ref="H19:I19"/>
    <mergeCell ref="L19:U19"/>
    <mergeCell ref="B23:C23"/>
    <mergeCell ref="D23:E23"/>
    <mergeCell ref="F23:G23"/>
    <mergeCell ref="H23:I23"/>
    <mergeCell ref="M23:O23"/>
    <mergeCell ref="P23:Q23"/>
    <mergeCell ref="R23:U23"/>
    <mergeCell ref="B21:U21"/>
    <mergeCell ref="B27:C27"/>
    <mergeCell ref="F40:N40"/>
    <mergeCell ref="B42:E44"/>
    <mergeCell ref="Q46:R47"/>
    <mergeCell ref="B45:E47"/>
    <mergeCell ref="O52:P53"/>
    <mergeCell ref="B89:E89"/>
    <mergeCell ref="F89:G89"/>
    <mergeCell ref="H87:M87"/>
    <mergeCell ref="H88:M89"/>
    <mergeCell ref="B31:C31"/>
    <mergeCell ref="D31:E31"/>
    <mergeCell ref="L17:O17"/>
    <mergeCell ref="L33:O33"/>
    <mergeCell ref="B40:E40"/>
    <mergeCell ref="B25:C25"/>
    <mergeCell ref="D25:G25"/>
    <mergeCell ref="H25:I25"/>
    <mergeCell ref="F50:N51"/>
    <mergeCell ref="O48:P49"/>
    <mergeCell ref="B81:U81"/>
    <mergeCell ref="B75:U75"/>
    <mergeCell ref="C77:L77"/>
    <mergeCell ref="M77:N77"/>
    <mergeCell ref="O77:Q77"/>
    <mergeCell ref="C78:G78"/>
    <mergeCell ref="I78:L78"/>
    <mergeCell ref="M78:N79"/>
    <mergeCell ref="R17:T17"/>
    <mergeCell ref="B19:C19"/>
    <mergeCell ref="B70:U70"/>
    <mergeCell ref="T50:T51"/>
    <mergeCell ref="S58:U58"/>
    <mergeCell ref="S59:U60"/>
    <mergeCell ref="F58:H58"/>
    <mergeCell ref="O40:P40"/>
    <mergeCell ref="O42:P44"/>
    <mergeCell ref="Q43:R44"/>
    <mergeCell ref="S43:S44"/>
    <mergeCell ref="O45:P47"/>
    <mergeCell ref="Q40:R40"/>
    <mergeCell ref="B41:U41"/>
    <mergeCell ref="B52:E53"/>
    <mergeCell ref="F59:H60"/>
    <mergeCell ref="I59:Q60"/>
    <mergeCell ref="B54:S54"/>
    <mergeCell ref="S61:U62"/>
    <mergeCell ref="S63:U64"/>
    <mergeCell ref="S65:U66"/>
    <mergeCell ref="S67:U68"/>
    <mergeCell ref="B50:E51"/>
    <mergeCell ref="T42:T44"/>
    <mergeCell ref="U42:U44"/>
    <mergeCell ref="T45:T47"/>
    <mergeCell ref="Q52:R52"/>
    <mergeCell ref="F52:N53"/>
    <mergeCell ref="Q48:R48"/>
    <mergeCell ref="Q50:R50"/>
    <mergeCell ref="B48:E49"/>
    <mergeCell ref="F48:N49"/>
    <mergeCell ref="U45:U47"/>
    <mergeCell ref="Q42:R42"/>
    <mergeCell ref="Q45:R45"/>
    <mergeCell ref="S46:S47"/>
    <mergeCell ref="F8:F9"/>
    <mergeCell ref="B7:I7"/>
    <mergeCell ref="H15:I15"/>
    <mergeCell ref="T2:U2"/>
    <mergeCell ref="T3:U3"/>
    <mergeCell ref="T4:U4"/>
    <mergeCell ref="T5:U5"/>
    <mergeCell ref="D2:S3"/>
    <mergeCell ref="D4:S5"/>
    <mergeCell ref="L25:O25"/>
    <mergeCell ref="P25:Q25"/>
    <mergeCell ref="R25:U25"/>
    <mergeCell ref="D27:G27"/>
    <mergeCell ref="H27:I27"/>
    <mergeCell ref="L27:U27"/>
    <mergeCell ref="F31:G31"/>
    <mergeCell ref="H31:I31"/>
    <mergeCell ref="M31:O31"/>
    <mergeCell ref="P31:Q31"/>
    <mergeCell ref="R31:U31"/>
    <mergeCell ref="B29:U29"/>
  </mergeCells>
  <conditionalFormatting sqref="B59 B61 B63 B65">
    <cfRule type="containsText" dxfId="45" priority="164" operator="containsText" text="REPETIDA">
      <formula>NOT(ISERROR(SEARCH("REPETIDA",B59)))</formula>
    </cfRule>
  </conditionalFormatting>
  <conditionalFormatting sqref="B67 B69 B71:B72">
    <cfRule type="containsText" dxfId="44" priority="158" operator="containsText" text="REPETIDA">
      <formula>NOT(ISERROR(SEARCH("REPETIDA",B67)))</formula>
    </cfRule>
  </conditionalFormatting>
  <conditionalFormatting sqref="M78:N79">
    <cfRule type="cellIs" dxfId="43" priority="56" operator="greaterThanOrEqual">
      <formula>0.9</formula>
    </cfRule>
    <cfRule type="cellIs" dxfId="42" priority="57" operator="lessThan">
      <formula>0.65</formula>
    </cfRule>
    <cfRule type="cellIs" dxfId="41" priority="58" operator="between">
      <formula>0.65</formula>
      <formula>0.9</formula>
    </cfRule>
  </conditionalFormatting>
  <conditionalFormatting sqref="O78:Q79">
    <cfRule type="containsText" dxfId="40" priority="53" operator="containsText" text="No satisfactorio">
      <formula>NOT(ISERROR(SEARCH("No satisfactorio",O78)))</formula>
    </cfRule>
    <cfRule type="containsText" dxfId="39" priority="54" operator="containsText" text="Satisfactorio">
      <formula>NOT(ISERROR(SEARCH("Satisfactorio",O78)))</formula>
    </cfRule>
    <cfRule type="containsText" dxfId="38" priority="55" operator="containsText" text="Sobresaliente">
      <formula>NOT(ISERROR(SEARCH("Sobresaliente",O78)))</formula>
    </cfRule>
  </conditionalFormatting>
  <conditionalFormatting sqref="R59:R68">
    <cfRule type="containsText" dxfId="37" priority="5" operator="containsText" text="Bajo">
      <formula>NOT(ISERROR(SEARCH("Bajo",R59)))</formula>
    </cfRule>
    <cfRule type="containsText" dxfId="36" priority="6" operator="containsText" text="Aceptable">
      <formula>NOT(ISERROR(SEARCH("Aceptable",R59)))</formula>
    </cfRule>
    <cfRule type="containsText" dxfId="35" priority="7" operator="containsText" text="Muy Alto">
      <formula>NOT(ISERROR(SEARCH("Muy Alto",R59)))</formula>
    </cfRule>
    <cfRule type="containsText" dxfId="34" priority="8" operator="containsText" text="Alto">
      <formula>NOT(ISERROR(SEARCH("Alto",R59)))</formula>
    </cfRule>
  </conditionalFormatting>
  <conditionalFormatting sqref="R72:R73">
    <cfRule type="containsText" dxfId="33" priority="1" operator="containsText" text="Bajo">
      <formula>NOT(ISERROR(SEARCH("Bajo",R72)))</formula>
    </cfRule>
    <cfRule type="containsText" dxfId="32" priority="2" operator="containsText" text="Aceptable">
      <formula>NOT(ISERROR(SEARCH("Aceptable",R72)))</formula>
    </cfRule>
    <cfRule type="containsText" dxfId="31" priority="3" operator="containsText" text="Muy Alto">
      <formula>NOT(ISERROR(SEARCH("Muy Alto",R72)))</formula>
    </cfRule>
    <cfRule type="containsText" dxfId="30" priority="4" operator="containsText" text="Alto">
      <formula>NOT(ISERROR(SEARCH("Alto",R72)))</formula>
    </cfRule>
  </conditionalFormatting>
  <conditionalFormatting sqref="T54">
    <cfRule type="containsText" dxfId="29" priority="122" operator="containsText" text="MÍNIMO TRES (03) COMPROMISOS">
      <formula>NOT(ISERROR(SEARCH("MÍNIMO TRES (03) COMPROMISOS",T54)))</formula>
    </cfRule>
    <cfRule type="containsText" dxfId="28" priority="123" operator="containsText" text="MENOR">
      <formula>NOT(ISERROR(SEARCH("MENOR",T54)))</formula>
    </cfRule>
    <cfRule type="containsText" dxfId="27" priority="124" operator="containsText" text="MAYOR">
      <formula>NOT(ISERROR(SEARCH("MAYOR",T54)))</formula>
    </cfRule>
  </conditionalFormatting>
  <conditionalFormatting sqref="U54:U55">
    <cfRule type="containsText" dxfId="26" priority="167" operator="containsText" text="MÍNIMO TRES (03) COMPROMISOS">
      <formula>NOT(ISERROR(SEARCH("MÍNIMO TRES (03) COMPROMISOS",U54)))</formula>
    </cfRule>
    <cfRule type="containsText" dxfId="25" priority="168" operator="containsText" text="MENOR">
      <formula>NOT(ISERROR(SEARCH("MENOR",U54)))</formula>
    </cfRule>
    <cfRule type="containsText" dxfId="24" priority="169" operator="containsText" text="MAYOR">
      <formula>NOT(ISERROR(SEARCH("MAYOR",U54)))</formula>
    </cfRule>
  </conditionalFormatting>
  <dataValidations xWindow="766" yWindow="535" count="21">
    <dataValidation type="list" allowBlank="1" showInputMessage="1" showErrorMessage="1" sqref="C71:E71 C69:E69" xr:uid="{00000000-0002-0000-0000-000000000000}">
      <formula1>INDIRECT($D$19)</formula1>
    </dataValidation>
    <dataValidation type="list" allowBlank="1" showInputMessage="1" showErrorMessage="1" sqref="D15:E15 D23:E23 D31:E31" xr:uid="{E48525E3-609A-4E2D-AC87-34442B5D63C7}">
      <formula1>"Seleccione, Cédula de Ciudadanía, Pasaporte, Otro"</formula1>
    </dataValidation>
    <dataValidation allowBlank="1" showInputMessage="1" showErrorMessage="1" errorTitle="Revisar!" error="El resultado no puede ser superior al 100%" promptTitle="Porcentaje Asignado" prompt="Es la sumatoria del peso de las actividades" sqref="T54" xr:uid="{00000000-0002-0000-0000-000003000000}"/>
    <dataValidation type="custom" allowBlank="1" showInputMessage="1" showErrorMessage="1" sqref="F45" xr:uid="{00000000-0002-0000-0000-000004000000}">
      <formula1>COUNTA(B45)=1</formula1>
    </dataValidation>
    <dataValidation type="textLength" allowBlank="1" showInputMessage="1" showErrorMessage="1" promptTitle="Propósito del empleo" prompt="Hace referencia a la información que se encuentra disponible en el Manual de Funciones de la Entidad por cargo." sqref="L19:U19 L27:U27 L35:U35" xr:uid="{A1EEFBD1-2BB7-4A7A-AF0F-E2D61C94F1A7}">
      <formula1>1</formula1>
      <formula2>3500</formula2>
    </dataValidation>
    <dataValidation allowBlank="1" showInputMessage="1" showErrorMessage="1" promptTitle="Número de Cédula" prompt="Registre el número de cédula del funcionario sin comas, espacios,  ni puntos." sqref="H15:I15 H23:I23 H31:I31" xr:uid="{65A7B861-719D-4A34-BB29-E2F0205D6B39}"/>
    <dataValidation type="decimal" allowBlank="1" showInputMessage="1" showErrorMessage="1" errorTitle="Revisar!" error="El valor no puede ser menor de 1% ni mayor a 100%" promptTitle="Peso de la Actividad!" prompt="Registre un valor entre 1 y 100%" sqref="T45 T42" xr:uid="{00000000-0002-0000-0000-000007000000}">
      <formula1>0</formula1>
      <formula2>1</formula2>
    </dataValidation>
    <dataValidation allowBlank="1" showInputMessage="1" showErrorMessage="1" errorTitle="Revisar el dato registrado" error="El valor no puede ser menor de 0 ni mayor a 100%_x000a_" promptTitle="Evaluación del Compromiso" prompt="Registre la evaluación del compromiso teniendo en cuenta valores de 0 a 100%" sqref="U48:U53 U45 U42" xr:uid="{00000000-0002-0000-0000-000008000000}"/>
    <dataValidation type="textLength" allowBlank="1" showInputMessage="1" showErrorMessage="1" sqref="F42" xr:uid="{00000000-0002-0000-0000-000009000000}">
      <formula1>1</formula1>
      <formula2>3500</formula2>
    </dataValidation>
    <dataValidation type="custom" allowBlank="1" showInputMessage="1" showErrorMessage="1" promptTitle="Compromiso Laboral" prompt="Describa el compromiso laboral de acuerdo a sus funciones y cargo." sqref="F48:N53" xr:uid="{00000000-0002-0000-0000-00000A000000}">
      <formula1>COUNTA(B48)=1</formula1>
    </dataValidation>
    <dataValidation type="list" allowBlank="1" showInputMessage="1" showErrorMessage="1" sqref="R78:R79" xr:uid="{00000000-0002-0000-0000-00000B000000}">
      <formula1>"Seleccionar,SI,NO,NA"</formula1>
    </dataValidation>
    <dataValidation type="decimal" allowBlank="1" showInputMessage="1" showErrorMessage="1" errorTitle="Revisar!" error="El valor no puede ser menor de 1% ni mayor a 70%" promptTitle="Peso de la Actividad!" prompt="Registre un valor entre 1 y 70%" sqref="T48:T53" xr:uid="{00000000-0002-0000-0000-00000C000000}">
      <formula1>0</formula1>
      <formula2>0.7</formula2>
    </dataValidation>
    <dataValidation type="list" allowBlank="1" showInputMessage="1" showErrorMessage="1" promptTitle="Dias" sqref="G10" xr:uid="{00000000-0002-0000-0000-00000D000000}">
      <formula1>$A$501:$A$532</formula1>
    </dataValidation>
    <dataValidation type="list" allowBlank="1" showInputMessage="1" showErrorMessage="1" sqref="H10" xr:uid="{00000000-0002-0000-0000-00000E000000}">
      <formula1>$B$501:$B$513</formula1>
    </dataValidation>
    <dataValidation type="list" allowBlank="1" showInputMessage="1" showErrorMessage="1" sqref="J9:K10 I10" xr:uid="{00000000-0002-0000-0000-00000F000000}">
      <formula1>$C$501:$C$505</formula1>
    </dataValidation>
    <dataValidation type="list" allowBlank="1" showInputMessage="1" showErrorMessage="1" sqref="U17" xr:uid="{DE7DAC0A-3CC0-43E6-BD62-C35666D5B85C}">
      <formula1>"Seleccionar,SI,NO"</formula1>
    </dataValidation>
    <dataValidation type="list" allowBlank="1" showInputMessage="1" showErrorMessage="1" sqref="R59 R61 R63 R65 R67 R72" xr:uid="{00000000-0002-0000-0000-000011000000}">
      <formula1>Nivel</formula1>
    </dataValidation>
    <dataValidation type="list" allowBlank="1" showInputMessage="1" showErrorMessage="1" sqref="T11:U12 G11:H12" xr:uid="{00000000-0002-0000-0000-000013000000}"/>
    <dataValidation type="list" allowBlank="1" showInputMessage="1" showErrorMessage="1" promptTitle="Dias" sqref="R11:S12 F11:F12" xr:uid="{00000000-0002-0000-0000-000014000000}"/>
    <dataValidation type="list" allowBlank="1" showInputMessage="1" showErrorMessage="1" prompt="Seleccionar: Competencias comportamentales comunes" sqref="C72:E73" xr:uid="{33CA98CF-6A85-4C4A-B80B-842D70922CBC}">
      <formula1>INDIRECT($U$17)</formula1>
    </dataValidation>
    <dataValidation type="list" allowBlank="1" showInputMessage="1" showErrorMessage="1" prompt="Seleccionar: Competencias comportamentales comunes" sqref="C63:E68" xr:uid="{9D82B8AF-59A8-4601-AD97-312899D7B9FE}">
      <formula1>INDIRECT($D$19)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scale="42" orientation="portrait" r:id="rId1"/>
  <rowBreaks count="1" manualBreakCount="1">
    <brk id="55" min="1" max="19" man="1"/>
  </rowBreaks>
  <ignoredErrors>
    <ignoredError sqref="Q45:Q46 Q48 Q53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xWindow="766" yWindow="535" count="8">
        <x14:dataValidation type="list" allowBlank="1" showInputMessage="1" showErrorMessage="1" prompt="Objetivos estratégicos institucionales_x000a_" xr:uid="{00000000-0002-0000-0000-000015000000}">
          <x14:formula1>
            <xm:f>Referencia!$B$3:$B$9</xm:f>
          </x14:formula1>
          <xm:sqref>B42:E53</xm:sqref>
        </x14:dataValidation>
        <x14:dataValidation type="list" allowBlank="1" showInputMessage="1" showErrorMessage="1" promptTitle="Dias" xr:uid="{00000000-0002-0000-0000-000016000000}">
          <x14:formula1>
            <xm:f>Datos!$A$9:$A$40</xm:f>
          </x14:formula1>
          <xm:sqref>C9:C10 S9 S89 G9 M13</xm:sqref>
        </x14:dataValidation>
        <x14:dataValidation type="list" allowBlank="1" showInputMessage="1" showErrorMessage="1" xr:uid="{00000000-0002-0000-0000-000017000000}">
          <x14:formula1>
            <xm:f>Datos!$B$9:$B$21</xm:f>
          </x14:formula1>
          <xm:sqref>D9:D10 T9 T89 H9 N13</xm:sqref>
        </x14:dataValidation>
        <x14:dataValidation type="list" allowBlank="1" showInputMessage="1" showErrorMessage="1" xr:uid="{00000000-0002-0000-0000-000018000000}">
          <x14:formula1>
            <xm:f>Datos!$C$9:$C$13</xm:f>
          </x14:formula1>
          <xm:sqref>E10 O13</xm:sqref>
        </x14:dataValidation>
        <x14:dataValidation type="list" allowBlank="1" showInputMessage="1" showErrorMessage="1" xr:uid="{00000000-0002-0000-0000-000019000000}">
          <x14:formula1>
            <xm:f>Datos!$I$1:$I$4</xm:f>
          </x14:formula1>
          <xm:sqref>M8</xm:sqref>
        </x14:dataValidation>
        <x14:dataValidation type="list" allowBlank="1" showInputMessage="1" showErrorMessage="1" xr:uid="{00000000-0002-0000-0000-00001A000000}">
          <x14:formula1>
            <xm:f>Referencia!$D$2:$D$6</xm:f>
          </x14:formula1>
          <xm:sqref>U89 E9 I9 U9</xm:sqref>
        </x14:dataValidation>
        <x14:dataValidation type="list" allowBlank="1" showInputMessage="1" showErrorMessage="1" xr:uid="{00000000-0002-0000-0000-00001B000000}">
          <x14:formula1>
            <xm:f>Datos!$A$96:$A$98</xm:f>
          </x14:formula1>
          <xm:sqref>O42:P53</xm:sqref>
        </x14:dataValidation>
        <x14:dataValidation type="list" allowBlank="1" showInputMessage="1" showErrorMessage="1" prompt="Seleccionar: Competencias comportamentales comunes" xr:uid="{00000000-0002-0000-0000-00001C000000}">
          <x14:formula1>
            <xm:f>Datos!$A$42:$A$47</xm:f>
          </x14:formula1>
          <xm:sqref>C59:E62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R213"/>
  <sheetViews>
    <sheetView workbookViewId="0"/>
  </sheetViews>
  <sheetFormatPr baseColWidth="10" defaultColWidth="11.44140625" defaultRowHeight="13.8" x14ac:dyDescent="0.25"/>
  <cols>
    <col min="1" max="1" width="0.6640625" style="92" customWidth="1"/>
    <col min="2" max="19" width="8.6640625" style="92" customWidth="1"/>
    <col min="20" max="20" width="11" style="92" customWidth="1"/>
    <col min="21" max="23" width="8.6640625" style="92" customWidth="1"/>
    <col min="24" max="24" width="1.109375" style="93" customWidth="1"/>
    <col min="25" max="30" width="8.6640625" style="92" customWidth="1"/>
    <col min="31" max="16384" width="11.44140625" style="92"/>
  </cols>
  <sheetData>
    <row r="1" spans="2:44" ht="3.75" customHeight="1" x14ac:dyDescent="0.25">
      <c r="Y1" s="94"/>
    </row>
    <row r="2" spans="2:44" ht="30" customHeight="1" x14ac:dyDescent="0.25">
      <c r="B2" s="215"/>
      <c r="C2" s="215"/>
      <c r="D2" s="215"/>
      <c r="E2" s="215"/>
      <c r="F2" s="131" t="s">
        <v>1333</v>
      </c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212" t="s">
        <v>1334</v>
      </c>
      <c r="U2" s="212"/>
      <c r="V2" s="212"/>
      <c r="W2" s="212"/>
      <c r="Y2" s="95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</row>
    <row r="3" spans="2:44" ht="30" customHeight="1" x14ac:dyDescent="0.25">
      <c r="B3" s="215"/>
      <c r="C3" s="215"/>
      <c r="D3" s="215"/>
      <c r="E3" s="215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212" t="s">
        <v>1335</v>
      </c>
      <c r="U3" s="212"/>
      <c r="V3" s="212"/>
      <c r="W3" s="212"/>
      <c r="Y3" s="95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</row>
    <row r="4" spans="2:44" ht="30" customHeight="1" x14ac:dyDescent="0.25">
      <c r="B4" s="215"/>
      <c r="C4" s="215"/>
      <c r="D4" s="215"/>
      <c r="E4" s="215"/>
      <c r="F4" s="131" t="s">
        <v>1337</v>
      </c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212" t="s">
        <v>1565</v>
      </c>
      <c r="U4" s="212"/>
      <c r="V4" s="212"/>
      <c r="W4" s="212"/>
      <c r="Y4" s="95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</row>
    <row r="5" spans="2:44" ht="30" customHeight="1" x14ac:dyDescent="0.25">
      <c r="B5" s="215"/>
      <c r="C5" s="215"/>
      <c r="D5" s="215"/>
      <c r="E5" s="215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212" t="s">
        <v>1336</v>
      </c>
      <c r="U5" s="212"/>
      <c r="V5" s="212"/>
      <c r="W5" s="212"/>
      <c r="Y5" s="95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</row>
    <row r="6" spans="2:44" ht="9" customHeight="1" x14ac:dyDescent="0.25"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Y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</row>
    <row r="7" spans="2:44" s="97" customFormat="1" ht="28.5" customHeight="1" x14ac:dyDescent="0.3">
      <c r="B7" s="162" t="s">
        <v>68</v>
      </c>
      <c r="C7" s="162"/>
      <c r="D7" s="162"/>
      <c r="E7" s="220"/>
      <c r="F7" s="220"/>
      <c r="G7" s="220"/>
      <c r="H7" s="220"/>
      <c r="I7" s="221" t="s">
        <v>69</v>
      </c>
      <c r="J7" s="221"/>
      <c r="K7" s="219" t="e">
        <f>+'Concertación - evaluación'!$M$15</f>
        <v>#N/A</v>
      </c>
      <c r="L7" s="219"/>
      <c r="M7" s="219"/>
      <c r="N7" s="219"/>
      <c r="O7" s="28"/>
      <c r="P7" s="221" t="s">
        <v>15</v>
      </c>
      <c r="Q7" s="221"/>
      <c r="R7" s="219" t="e">
        <f>+'Concertación - evaluación'!$R$15</f>
        <v>#N/A</v>
      </c>
      <c r="S7" s="219"/>
      <c r="T7" s="219"/>
      <c r="U7" s="219"/>
      <c r="V7" s="219"/>
      <c r="W7" s="219"/>
      <c r="X7" s="96"/>
      <c r="Y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</row>
    <row r="8" spans="2:44" ht="9" customHeight="1" x14ac:dyDescent="0.25"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Y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</row>
    <row r="9" spans="2:44" ht="15" customHeight="1" x14ac:dyDescent="0.25">
      <c r="B9" s="214" t="s">
        <v>70</v>
      </c>
      <c r="C9" s="214"/>
      <c r="D9" s="214"/>
      <c r="E9" s="214"/>
      <c r="F9" s="214"/>
      <c r="G9" s="214"/>
      <c r="H9" s="214"/>
      <c r="I9" s="214"/>
      <c r="J9" s="214"/>
      <c r="K9" s="214"/>
      <c r="L9" s="214"/>
      <c r="M9" s="214"/>
      <c r="N9" s="214"/>
      <c r="O9" s="214"/>
      <c r="P9" s="214"/>
      <c r="Q9" s="214"/>
      <c r="R9" s="214"/>
      <c r="S9" s="214"/>
      <c r="T9" s="214"/>
      <c r="U9" s="214"/>
      <c r="V9" s="214"/>
      <c r="W9" s="214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</row>
    <row r="10" spans="2:44" s="93" customFormat="1" ht="4.5" customHeight="1" x14ac:dyDescent="0.25"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</row>
    <row r="11" spans="2:44" s="93" customFormat="1" ht="37.5" customHeight="1" x14ac:dyDescent="0.25">
      <c r="B11" s="135" t="s">
        <v>28</v>
      </c>
      <c r="C11" s="136"/>
      <c r="D11" s="136"/>
      <c r="E11" s="136"/>
      <c r="F11" s="136"/>
      <c r="G11" s="137"/>
      <c r="H11" s="216" t="s">
        <v>71</v>
      </c>
      <c r="I11" s="217"/>
      <c r="J11" s="217"/>
      <c r="K11" s="217"/>
      <c r="L11" s="217"/>
      <c r="M11" s="217"/>
      <c r="N11" s="218"/>
      <c r="O11" s="135" t="s">
        <v>72</v>
      </c>
      <c r="P11" s="136"/>
      <c r="Q11" s="136"/>
      <c r="R11" s="136"/>
      <c r="S11" s="137"/>
      <c r="T11" s="73" t="s">
        <v>73</v>
      </c>
      <c r="U11" s="135" t="s">
        <v>74</v>
      </c>
      <c r="V11" s="136"/>
      <c r="W11" s="137"/>
      <c r="Y11" s="95"/>
    </row>
    <row r="12" spans="2:44" s="93" customFormat="1" ht="39.9" customHeight="1" x14ac:dyDescent="0.25">
      <c r="B12" s="119">
        <f>+'Concertación - evaluación'!F42</f>
        <v>0</v>
      </c>
      <c r="C12" s="119"/>
      <c r="D12" s="119"/>
      <c r="E12" s="119"/>
      <c r="F12" s="119"/>
      <c r="G12" s="119"/>
      <c r="H12" s="213"/>
      <c r="I12" s="213"/>
      <c r="J12" s="213"/>
      <c r="K12" s="213"/>
      <c r="L12" s="213"/>
      <c r="M12" s="213"/>
      <c r="N12" s="213"/>
      <c r="O12" s="184"/>
      <c r="P12" s="185"/>
      <c r="Q12" s="185"/>
      <c r="R12" s="185"/>
      <c r="S12" s="186"/>
      <c r="T12" s="99"/>
      <c r="U12" s="184"/>
      <c r="V12" s="185"/>
      <c r="W12" s="186"/>
      <c r="Y12" s="95"/>
    </row>
    <row r="13" spans="2:44" s="93" customFormat="1" ht="39.9" customHeight="1" x14ac:dyDescent="0.25">
      <c r="B13" s="119">
        <f>+'Concertación - evaluación'!F45</f>
        <v>0</v>
      </c>
      <c r="C13" s="119"/>
      <c r="D13" s="119"/>
      <c r="E13" s="119"/>
      <c r="F13" s="119"/>
      <c r="G13" s="119"/>
      <c r="H13" s="213"/>
      <c r="I13" s="213"/>
      <c r="J13" s="213"/>
      <c r="K13" s="213"/>
      <c r="L13" s="213"/>
      <c r="M13" s="213"/>
      <c r="N13" s="213"/>
      <c r="O13" s="184"/>
      <c r="P13" s="185"/>
      <c r="Q13" s="185"/>
      <c r="R13" s="185"/>
      <c r="S13" s="186"/>
      <c r="T13" s="99"/>
      <c r="U13" s="184"/>
      <c r="V13" s="185"/>
      <c r="W13" s="186"/>
      <c r="Y13" s="95"/>
    </row>
    <row r="14" spans="2:44" s="93" customFormat="1" ht="39.9" customHeight="1" x14ac:dyDescent="0.25">
      <c r="B14" s="119">
        <f>+'Concertación - evaluación'!F48</f>
        <v>0</v>
      </c>
      <c r="C14" s="119"/>
      <c r="D14" s="119"/>
      <c r="E14" s="119"/>
      <c r="F14" s="119"/>
      <c r="G14" s="119"/>
      <c r="H14" s="213"/>
      <c r="I14" s="213"/>
      <c r="J14" s="213"/>
      <c r="K14" s="213"/>
      <c r="L14" s="213"/>
      <c r="M14" s="213"/>
      <c r="N14" s="213"/>
      <c r="O14" s="184"/>
      <c r="P14" s="185"/>
      <c r="Q14" s="185"/>
      <c r="R14" s="185"/>
      <c r="S14" s="186"/>
      <c r="T14" s="99"/>
      <c r="U14" s="184"/>
      <c r="V14" s="185"/>
      <c r="W14" s="186"/>
      <c r="Y14" s="95"/>
    </row>
    <row r="15" spans="2:44" s="93" customFormat="1" ht="39.9" customHeight="1" x14ac:dyDescent="0.25">
      <c r="B15" s="119">
        <f>+'Concertación - evaluación'!F50</f>
        <v>0</v>
      </c>
      <c r="C15" s="119"/>
      <c r="D15" s="119"/>
      <c r="E15" s="119"/>
      <c r="F15" s="119"/>
      <c r="G15" s="119"/>
      <c r="H15" s="213"/>
      <c r="I15" s="213"/>
      <c r="J15" s="213"/>
      <c r="K15" s="213"/>
      <c r="L15" s="213"/>
      <c r="M15" s="213"/>
      <c r="N15" s="213"/>
      <c r="O15" s="184"/>
      <c r="P15" s="185"/>
      <c r="Q15" s="185"/>
      <c r="R15" s="185"/>
      <c r="S15" s="186"/>
      <c r="T15" s="99"/>
      <c r="U15" s="184"/>
      <c r="V15" s="185"/>
      <c r="W15" s="186"/>
      <c r="Y15" s="95"/>
    </row>
    <row r="16" spans="2:44" s="93" customFormat="1" ht="39.9" customHeight="1" x14ac:dyDescent="0.25">
      <c r="B16" s="199">
        <f>+'Concertación - evaluación'!F52</f>
        <v>0</v>
      </c>
      <c r="C16" s="200"/>
      <c r="D16" s="200"/>
      <c r="E16" s="200"/>
      <c r="F16" s="200"/>
      <c r="G16" s="200"/>
      <c r="H16" s="213"/>
      <c r="I16" s="213"/>
      <c r="J16" s="213"/>
      <c r="K16" s="213"/>
      <c r="L16" s="213"/>
      <c r="M16" s="213"/>
      <c r="N16" s="213"/>
      <c r="O16" s="184"/>
      <c r="P16" s="185"/>
      <c r="Q16" s="185"/>
      <c r="R16" s="185"/>
      <c r="S16" s="186"/>
      <c r="T16" s="99"/>
      <c r="U16" s="184"/>
      <c r="V16" s="185"/>
      <c r="W16" s="186"/>
      <c r="Y16" s="95"/>
    </row>
    <row r="17" spans="1:44" s="93" customFormat="1" ht="39.9" customHeight="1" x14ac:dyDescent="0.25">
      <c r="B17" s="199"/>
      <c r="C17" s="200"/>
      <c r="D17" s="200"/>
      <c r="E17" s="200"/>
      <c r="F17" s="200"/>
      <c r="G17" s="201"/>
      <c r="H17" s="213"/>
      <c r="I17" s="213"/>
      <c r="J17" s="213"/>
      <c r="K17" s="213"/>
      <c r="L17" s="213"/>
      <c r="M17" s="213"/>
      <c r="N17" s="213"/>
      <c r="O17" s="184"/>
      <c r="P17" s="185"/>
      <c r="Q17" s="185"/>
      <c r="R17" s="185"/>
      <c r="S17" s="186"/>
      <c r="T17" s="99"/>
      <c r="U17" s="184"/>
      <c r="V17" s="185"/>
      <c r="W17" s="186"/>
      <c r="Y17" s="95"/>
    </row>
    <row r="18" spans="1:44" s="93" customFormat="1" ht="39.9" customHeight="1" x14ac:dyDescent="0.25">
      <c r="B18" s="199"/>
      <c r="C18" s="200"/>
      <c r="D18" s="200"/>
      <c r="E18" s="200"/>
      <c r="F18" s="200"/>
      <c r="G18" s="200"/>
      <c r="H18" s="213"/>
      <c r="I18" s="213"/>
      <c r="J18" s="213"/>
      <c r="K18" s="213"/>
      <c r="L18" s="213"/>
      <c r="M18" s="213"/>
      <c r="N18" s="213"/>
      <c r="O18" s="184"/>
      <c r="P18" s="185"/>
      <c r="Q18" s="185"/>
      <c r="R18" s="185"/>
      <c r="S18" s="186"/>
      <c r="T18" s="99"/>
      <c r="U18" s="184"/>
      <c r="V18" s="185"/>
      <c r="W18" s="186"/>
      <c r="Y18" s="95"/>
    </row>
    <row r="19" spans="1:44" s="93" customFormat="1" ht="4.5" customHeight="1" x14ac:dyDescent="0.25"/>
    <row r="20" spans="1:44" ht="15" customHeight="1" x14ac:dyDescent="0.25">
      <c r="B20" s="214" t="s">
        <v>75</v>
      </c>
      <c r="C20" s="214"/>
      <c r="D20" s="214"/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214"/>
      <c r="Q20" s="214"/>
      <c r="R20" s="214"/>
      <c r="S20" s="214"/>
      <c r="T20" s="214"/>
      <c r="U20" s="214"/>
      <c r="V20" s="214"/>
      <c r="W20" s="214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</row>
    <row r="21" spans="1:44" ht="58.5" customHeight="1" x14ac:dyDescent="0.25">
      <c r="B21" s="145" t="s">
        <v>76</v>
      </c>
      <c r="C21" s="145"/>
      <c r="D21" s="195" t="s">
        <v>77</v>
      </c>
      <c r="E21" s="195"/>
      <c r="F21" s="195"/>
      <c r="G21" s="195"/>
      <c r="H21" s="145" t="s">
        <v>78</v>
      </c>
      <c r="I21" s="145"/>
      <c r="J21" s="145"/>
      <c r="K21" s="145"/>
      <c r="L21" s="145"/>
      <c r="M21" s="145"/>
      <c r="N21" s="145"/>
      <c r="O21" s="145" t="s">
        <v>79</v>
      </c>
      <c r="P21" s="145"/>
      <c r="Q21" s="145"/>
      <c r="R21" s="145"/>
      <c r="S21" s="145"/>
      <c r="T21" s="145" t="s">
        <v>80</v>
      </c>
      <c r="U21" s="145"/>
      <c r="V21" s="145"/>
      <c r="W21" s="145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</row>
    <row r="22" spans="1:44" ht="18" customHeight="1" x14ac:dyDescent="0.25">
      <c r="B22" s="183"/>
      <c r="C22" s="183"/>
      <c r="D22" s="180"/>
      <c r="E22" s="180"/>
      <c r="F22" s="180"/>
      <c r="G22" s="180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</row>
    <row r="23" spans="1:44" ht="18" customHeight="1" x14ac:dyDescent="0.25">
      <c r="B23" s="183"/>
      <c r="C23" s="183"/>
      <c r="D23" s="180"/>
      <c r="E23" s="180"/>
      <c r="F23" s="180"/>
      <c r="G23" s="180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</row>
    <row r="24" spans="1:44" ht="18" customHeight="1" x14ac:dyDescent="0.25">
      <c r="B24" s="183"/>
      <c r="C24" s="183"/>
      <c r="D24" s="180"/>
      <c r="E24" s="180"/>
      <c r="F24" s="180"/>
      <c r="G24" s="180"/>
      <c r="H24" s="183"/>
      <c r="I24" s="183"/>
      <c r="J24" s="183"/>
      <c r="K24" s="183"/>
      <c r="L24" s="183"/>
      <c r="M24" s="183"/>
      <c r="N24" s="183"/>
      <c r="O24" s="183"/>
      <c r="P24" s="183"/>
      <c r="Q24" s="183"/>
      <c r="R24" s="183"/>
      <c r="S24" s="183"/>
      <c r="T24" s="183"/>
      <c r="U24" s="183"/>
      <c r="V24" s="183"/>
      <c r="W24" s="18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3"/>
      <c r="AO24" s="93"/>
      <c r="AP24" s="93"/>
      <c r="AQ24" s="93"/>
      <c r="AR24" s="93"/>
    </row>
    <row r="25" spans="1:44" ht="18" customHeight="1" x14ac:dyDescent="0.25">
      <c r="B25" s="183"/>
      <c r="C25" s="183"/>
      <c r="D25" s="180"/>
      <c r="E25" s="180"/>
      <c r="F25" s="180"/>
      <c r="G25" s="180"/>
      <c r="H25" s="183"/>
      <c r="I25" s="183"/>
      <c r="J25" s="183"/>
      <c r="K25" s="183"/>
      <c r="L25" s="183"/>
      <c r="M25" s="183"/>
      <c r="N25" s="183"/>
      <c r="O25" s="183"/>
      <c r="P25" s="183"/>
      <c r="Q25" s="183"/>
      <c r="R25" s="183"/>
      <c r="S25" s="183"/>
      <c r="T25" s="183"/>
      <c r="U25" s="183"/>
      <c r="V25" s="183"/>
      <c r="W25" s="18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</row>
    <row r="26" spans="1:44" ht="18" customHeight="1" x14ac:dyDescent="0.25">
      <c r="B26" s="183"/>
      <c r="C26" s="183"/>
      <c r="D26" s="180"/>
      <c r="E26" s="180"/>
      <c r="F26" s="180"/>
      <c r="G26" s="180"/>
      <c r="H26" s="183"/>
      <c r="I26" s="183"/>
      <c r="J26" s="183"/>
      <c r="K26" s="183"/>
      <c r="L26" s="183"/>
      <c r="M26" s="183"/>
      <c r="N26" s="183"/>
      <c r="O26" s="183"/>
      <c r="P26" s="183"/>
      <c r="Q26" s="183"/>
      <c r="R26" s="183"/>
      <c r="S26" s="183"/>
      <c r="T26" s="183"/>
      <c r="U26" s="183"/>
      <c r="V26" s="183"/>
      <c r="W26" s="18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</row>
    <row r="27" spans="1:44" ht="18" customHeight="1" x14ac:dyDescent="0.25">
      <c r="B27" s="183"/>
      <c r="C27" s="183"/>
      <c r="D27" s="180"/>
      <c r="E27" s="180"/>
      <c r="F27" s="180"/>
      <c r="G27" s="180"/>
      <c r="H27" s="183"/>
      <c r="I27" s="183"/>
      <c r="J27" s="183"/>
      <c r="K27" s="183"/>
      <c r="L27" s="183"/>
      <c r="M27" s="183"/>
      <c r="N27" s="183"/>
      <c r="O27" s="183"/>
      <c r="P27" s="183"/>
      <c r="Q27" s="183"/>
      <c r="R27" s="183"/>
      <c r="S27" s="183"/>
      <c r="T27" s="183"/>
      <c r="U27" s="183"/>
      <c r="V27" s="183"/>
      <c r="W27" s="183"/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3"/>
      <c r="AK27" s="93"/>
      <c r="AL27" s="93"/>
      <c r="AM27" s="93"/>
      <c r="AN27" s="93"/>
      <c r="AO27" s="93"/>
      <c r="AP27" s="93"/>
      <c r="AQ27" s="93"/>
      <c r="AR27" s="93"/>
    </row>
    <row r="28" spans="1:44" x14ac:dyDescent="0.25"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93"/>
      <c r="AJ28" s="93"/>
      <c r="AK28" s="93"/>
      <c r="AL28" s="93"/>
      <c r="AM28" s="93"/>
      <c r="AN28" s="93"/>
      <c r="AO28" s="93"/>
      <c r="AP28" s="93"/>
      <c r="AQ28" s="93"/>
      <c r="AR28" s="93"/>
    </row>
    <row r="29" spans="1:44" x14ac:dyDescent="0.25"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</row>
    <row r="30" spans="1:44" ht="15" customHeight="1" x14ac:dyDescent="0.25">
      <c r="B30" s="93"/>
      <c r="C30" s="93"/>
      <c r="D30" s="165" t="s">
        <v>55</v>
      </c>
      <c r="E30" s="165"/>
      <c r="F30" s="165"/>
      <c r="G30" s="165"/>
      <c r="H30" s="165"/>
      <c r="I30" s="165"/>
      <c r="J30" s="165"/>
      <c r="K30" s="93"/>
      <c r="L30" s="93"/>
      <c r="M30" s="93"/>
      <c r="N30" s="93"/>
      <c r="O30" s="165" t="s">
        <v>56</v>
      </c>
      <c r="P30" s="165"/>
      <c r="Q30" s="165"/>
      <c r="R30" s="165"/>
      <c r="S30" s="165"/>
      <c r="T30" s="165"/>
      <c r="U30" s="93"/>
      <c r="V30" s="93"/>
      <c r="W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</row>
    <row r="31" spans="1:44" x14ac:dyDescent="0.25">
      <c r="A31" s="93"/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</row>
    <row r="32" spans="1:44" x14ac:dyDescent="0.25">
      <c r="A32" s="93"/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</row>
    <row r="33" spans="1:44" x14ac:dyDescent="0.25">
      <c r="A33" s="93"/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3"/>
    </row>
    <row r="34" spans="1:44" x14ac:dyDescent="0.25">
      <c r="A34" s="93"/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</row>
    <row r="35" spans="1:44" x14ac:dyDescent="0.25">
      <c r="A35" s="93"/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93"/>
    </row>
    <row r="36" spans="1:44" x14ac:dyDescent="0.25">
      <c r="A36" s="93"/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3"/>
      <c r="AO36" s="93"/>
      <c r="AP36" s="93"/>
      <c r="AQ36" s="93"/>
      <c r="AR36" s="93"/>
    </row>
    <row r="37" spans="1:44" x14ac:dyDescent="0.25">
      <c r="A37" s="93"/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</row>
    <row r="38" spans="1:44" x14ac:dyDescent="0.25">
      <c r="A38" s="93"/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</row>
    <row r="39" spans="1:44" x14ac:dyDescent="0.25">
      <c r="A39" s="93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</row>
    <row r="40" spans="1:44" x14ac:dyDescent="0.25">
      <c r="A40" s="93"/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</row>
    <row r="41" spans="1:44" x14ac:dyDescent="0.25">
      <c r="A41" s="93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</row>
    <row r="42" spans="1:44" x14ac:dyDescent="0.25">
      <c r="A42" s="93"/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3"/>
      <c r="AK42" s="93"/>
      <c r="AL42" s="93"/>
      <c r="AM42" s="93"/>
      <c r="AN42" s="93"/>
      <c r="AO42" s="93"/>
      <c r="AP42" s="93"/>
      <c r="AQ42" s="93"/>
      <c r="AR42" s="93"/>
    </row>
    <row r="43" spans="1:44" x14ac:dyDescent="0.25">
      <c r="A43" s="93"/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3"/>
      <c r="AO43" s="93"/>
      <c r="AP43" s="93"/>
      <c r="AQ43" s="93"/>
      <c r="AR43" s="93"/>
    </row>
    <row r="44" spans="1:44" x14ac:dyDescent="0.25">
      <c r="A44" s="93"/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J44" s="93"/>
      <c r="AK44" s="93"/>
      <c r="AL44" s="93"/>
      <c r="AM44" s="93"/>
      <c r="AN44" s="93"/>
      <c r="AO44" s="93"/>
      <c r="AP44" s="93"/>
      <c r="AQ44" s="93"/>
      <c r="AR44" s="93"/>
    </row>
    <row r="45" spans="1:44" x14ac:dyDescent="0.25">
      <c r="A45" s="93"/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3"/>
      <c r="AK45" s="93"/>
      <c r="AL45" s="93"/>
      <c r="AM45" s="93"/>
      <c r="AN45" s="93"/>
      <c r="AO45" s="93"/>
      <c r="AP45" s="93"/>
      <c r="AQ45" s="93"/>
      <c r="AR45" s="93"/>
    </row>
    <row r="46" spans="1:44" x14ac:dyDescent="0.25">
      <c r="A46" s="93"/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Y46" s="93"/>
      <c r="Z46" s="93"/>
      <c r="AA46" s="93"/>
      <c r="AB46" s="93"/>
      <c r="AC46" s="93"/>
      <c r="AD46" s="93"/>
      <c r="AE46" s="93"/>
      <c r="AF46" s="93"/>
      <c r="AG46" s="93"/>
      <c r="AH46" s="93"/>
      <c r="AI46" s="93"/>
      <c r="AJ46" s="93"/>
      <c r="AK46" s="93"/>
      <c r="AL46" s="93"/>
      <c r="AM46" s="93"/>
      <c r="AN46" s="93"/>
      <c r="AO46" s="93"/>
      <c r="AP46" s="93"/>
      <c r="AQ46" s="93"/>
      <c r="AR46" s="93"/>
    </row>
    <row r="47" spans="1:44" x14ac:dyDescent="0.25">
      <c r="A47" s="93"/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3"/>
      <c r="AJ47" s="93"/>
      <c r="AK47" s="93"/>
      <c r="AL47" s="93"/>
      <c r="AM47" s="93"/>
      <c r="AN47" s="93"/>
      <c r="AO47" s="93"/>
      <c r="AP47" s="93"/>
      <c r="AQ47" s="93"/>
      <c r="AR47" s="93"/>
    </row>
    <row r="48" spans="1:44" x14ac:dyDescent="0.25">
      <c r="A48" s="93"/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Y48" s="93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93"/>
      <c r="AL48" s="93"/>
      <c r="AM48" s="93"/>
      <c r="AN48" s="93"/>
      <c r="AO48" s="93"/>
      <c r="AP48" s="93"/>
      <c r="AQ48" s="93"/>
      <c r="AR48" s="93"/>
    </row>
    <row r="49" spans="1:44" x14ac:dyDescent="0.25">
      <c r="A49" s="93"/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Y49" s="93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93"/>
      <c r="AL49" s="93"/>
      <c r="AM49" s="93"/>
      <c r="AN49" s="93"/>
      <c r="AO49" s="93"/>
      <c r="AP49" s="93"/>
      <c r="AQ49" s="93"/>
      <c r="AR49" s="93"/>
    </row>
    <row r="50" spans="1:44" x14ac:dyDescent="0.25">
      <c r="A50" s="93"/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3"/>
      <c r="AJ50" s="93"/>
      <c r="AK50" s="93"/>
      <c r="AL50" s="93"/>
      <c r="AM50" s="93"/>
      <c r="AN50" s="93"/>
      <c r="AO50" s="93"/>
      <c r="AP50" s="93"/>
      <c r="AQ50" s="93"/>
      <c r="AR50" s="93"/>
    </row>
    <row r="51" spans="1:44" x14ac:dyDescent="0.25">
      <c r="A51" s="93"/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3"/>
      <c r="AK51" s="93"/>
      <c r="AL51" s="93"/>
      <c r="AM51" s="93"/>
      <c r="AN51" s="93"/>
      <c r="AO51" s="93"/>
      <c r="AP51" s="93"/>
      <c r="AQ51" s="93"/>
      <c r="AR51" s="93"/>
    </row>
    <row r="52" spans="1:44" x14ac:dyDescent="0.25">
      <c r="A52" s="93"/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Y52" s="93"/>
      <c r="Z52" s="93"/>
      <c r="AA52" s="93"/>
      <c r="AB52" s="93"/>
      <c r="AC52" s="93"/>
      <c r="AD52" s="93"/>
      <c r="AE52" s="93"/>
      <c r="AF52" s="93"/>
      <c r="AG52" s="93"/>
      <c r="AH52" s="93"/>
      <c r="AI52" s="93"/>
      <c r="AJ52" s="93"/>
      <c r="AK52" s="93"/>
      <c r="AL52" s="93"/>
      <c r="AM52" s="93"/>
      <c r="AN52" s="93"/>
      <c r="AO52" s="93"/>
      <c r="AP52" s="93"/>
      <c r="AQ52" s="93"/>
      <c r="AR52" s="93"/>
    </row>
    <row r="53" spans="1:44" x14ac:dyDescent="0.25">
      <c r="A53" s="93"/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Y53" s="93"/>
      <c r="Z53" s="93"/>
      <c r="AA53" s="93"/>
      <c r="AB53" s="93"/>
      <c r="AC53" s="93"/>
      <c r="AD53" s="93"/>
      <c r="AE53" s="93"/>
      <c r="AF53" s="93"/>
      <c r="AG53" s="93"/>
      <c r="AH53" s="93"/>
      <c r="AI53" s="93"/>
      <c r="AJ53" s="93"/>
      <c r="AK53" s="93"/>
      <c r="AL53" s="93"/>
      <c r="AM53" s="93"/>
      <c r="AN53" s="93"/>
      <c r="AO53" s="93"/>
      <c r="AP53" s="93"/>
      <c r="AQ53" s="93"/>
      <c r="AR53" s="93"/>
    </row>
    <row r="54" spans="1:44" x14ac:dyDescent="0.25">
      <c r="A54" s="93"/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Y54" s="93"/>
      <c r="Z54" s="93"/>
      <c r="AA54" s="93"/>
      <c r="AB54" s="93"/>
      <c r="AC54" s="93"/>
      <c r="AD54" s="93"/>
      <c r="AE54" s="93"/>
      <c r="AF54" s="93"/>
      <c r="AG54" s="93"/>
      <c r="AH54" s="93"/>
      <c r="AI54" s="93"/>
      <c r="AJ54" s="93"/>
      <c r="AK54" s="93"/>
      <c r="AL54" s="93"/>
      <c r="AM54" s="93"/>
      <c r="AN54" s="93"/>
      <c r="AO54" s="93"/>
      <c r="AP54" s="93"/>
      <c r="AQ54" s="93"/>
      <c r="AR54" s="93"/>
    </row>
    <row r="55" spans="1:44" x14ac:dyDescent="0.25">
      <c r="A55" s="93"/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Y55" s="93"/>
      <c r="Z55" s="93"/>
      <c r="AA55" s="93"/>
      <c r="AB55" s="93"/>
      <c r="AC55" s="93"/>
      <c r="AD55" s="93"/>
      <c r="AE55" s="93"/>
      <c r="AF55" s="93"/>
      <c r="AG55" s="93"/>
      <c r="AH55" s="93"/>
      <c r="AI55" s="93"/>
      <c r="AJ55" s="93"/>
      <c r="AK55" s="93"/>
      <c r="AL55" s="93"/>
      <c r="AM55" s="93"/>
      <c r="AN55" s="93"/>
      <c r="AO55" s="93"/>
      <c r="AP55" s="93"/>
      <c r="AQ55" s="93"/>
      <c r="AR55" s="93"/>
    </row>
    <row r="56" spans="1:44" x14ac:dyDescent="0.25">
      <c r="A56" s="93"/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Y56" s="93"/>
      <c r="Z56" s="93"/>
      <c r="AA56" s="93"/>
      <c r="AB56" s="93"/>
      <c r="AC56" s="93"/>
      <c r="AD56" s="93"/>
      <c r="AE56" s="93"/>
      <c r="AF56" s="93"/>
      <c r="AG56" s="93"/>
      <c r="AH56" s="93"/>
      <c r="AI56" s="93"/>
      <c r="AJ56" s="93"/>
      <c r="AK56" s="93"/>
      <c r="AL56" s="93"/>
      <c r="AM56" s="93"/>
      <c r="AN56" s="93"/>
      <c r="AO56" s="93"/>
      <c r="AP56" s="93"/>
      <c r="AQ56" s="93"/>
      <c r="AR56" s="93"/>
    </row>
    <row r="57" spans="1:44" x14ac:dyDescent="0.25">
      <c r="A57" s="93"/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Y57" s="93"/>
      <c r="Z57" s="93"/>
      <c r="AA57" s="93"/>
      <c r="AB57" s="93"/>
      <c r="AC57" s="93"/>
      <c r="AD57" s="93"/>
      <c r="AE57" s="93"/>
      <c r="AF57" s="93"/>
      <c r="AG57" s="93"/>
      <c r="AH57" s="93"/>
      <c r="AI57" s="93"/>
      <c r="AJ57" s="93"/>
      <c r="AK57" s="93"/>
      <c r="AL57" s="93"/>
      <c r="AM57" s="93"/>
      <c r="AN57" s="93"/>
      <c r="AO57" s="93"/>
      <c r="AP57" s="93"/>
      <c r="AQ57" s="93"/>
      <c r="AR57" s="93"/>
    </row>
    <row r="58" spans="1:44" x14ac:dyDescent="0.25">
      <c r="A58" s="93"/>
      <c r="B58" s="93"/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Y58" s="93"/>
      <c r="Z58" s="93"/>
      <c r="AA58" s="93"/>
      <c r="AB58" s="93"/>
      <c r="AC58" s="93"/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  <c r="AO58" s="93"/>
      <c r="AP58" s="93"/>
      <c r="AQ58" s="93"/>
      <c r="AR58" s="93"/>
    </row>
    <row r="59" spans="1:44" x14ac:dyDescent="0.25">
      <c r="A59" s="93"/>
      <c r="B59" s="93"/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Y59" s="93"/>
      <c r="Z59" s="93"/>
      <c r="AA59" s="93"/>
      <c r="AB59" s="93"/>
      <c r="AC59" s="93"/>
      <c r="AD59" s="93"/>
      <c r="AE59" s="93"/>
      <c r="AF59" s="93"/>
      <c r="AG59" s="93"/>
      <c r="AH59" s="93"/>
      <c r="AI59" s="93"/>
      <c r="AJ59" s="93"/>
      <c r="AK59" s="93"/>
      <c r="AL59" s="93"/>
      <c r="AM59" s="93"/>
      <c r="AN59" s="93"/>
      <c r="AO59" s="93"/>
      <c r="AP59" s="93"/>
      <c r="AQ59" s="93"/>
      <c r="AR59" s="93"/>
    </row>
    <row r="60" spans="1:44" x14ac:dyDescent="0.25">
      <c r="A60" s="93"/>
      <c r="B60" s="93"/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Y60" s="93"/>
      <c r="Z60" s="93"/>
      <c r="AA60" s="93"/>
      <c r="AB60" s="93"/>
      <c r="AC60" s="93"/>
      <c r="AD60" s="93"/>
      <c r="AE60" s="93"/>
      <c r="AF60" s="93"/>
      <c r="AG60" s="93"/>
      <c r="AH60" s="93"/>
      <c r="AI60" s="93"/>
      <c r="AJ60" s="93"/>
      <c r="AK60" s="93"/>
      <c r="AL60" s="93"/>
      <c r="AM60" s="93"/>
      <c r="AN60" s="93"/>
      <c r="AO60" s="93"/>
      <c r="AP60" s="93"/>
      <c r="AQ60" s="93"/>
      <c r="AR60" s="93"/>
    </row>
    <row r="61" spans="1:44" x14ac:dyDescent="0.25">
      <c r="A61" s="93"/>
      <c r="B61" s="93"/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Y61" s="93"/>
      <c r="Z61" s="93"/>
      <c r="AA61" s="93"/>
      <c r="AB61" s="93"/>
      <c r="AC61" s="93"/>
      <c r="AD61" s="93"/>
      <c r="AE61" s="93"/>
      <c r="AF61" s="93"/>
      <c r="AG61" s="93"/>
      <c r="AH61" s="93"/>
      <c r="AI61" s="93"/>
      <c r="AJ61" s="93"/>
      <c r="AK61" s="93"/>
      <c r="AL61" s="93"/>
      <c r="AM61" s="93"/>
      <c r="AN61" s="93"/>
      <c r="AO61" s="93"/>
      <c r="AP61" s="93"/>
      <c r="AQ61" s="93"/>
      <c r="AR61" s="93"/>
    </row>
    <row r="62" spans="1:44" x14ac:dyDescent="0.25">
      <c r="A62" s="93"/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Y62" s="93"/>
      <c r="Z62" s="93"/>
      <c r="AA62" s="93"/>
      <c r="AB62" s="93"/>
      <c r="AC62" s="93"/>
      <c r="AD62" s="93"/>
      <c r="AE62" s="93"/>
      <c r="AF62" s="93"/>
      <c r="AG62" s="93"/>
      <c r="AH62" s="93"/>
      <c r="AI62" s="93"/>
      <c r="AJ62" s="93"/>
      <c r="AK62" s="93"/>
      <c r="AL62" s="93"/>
      <c r="AM62" s="93"/>
      <c r="AN62" s="93"/>
      <c r="AO62" s="93"/>
      <c r="AP62" s="93"/>
      <c r="AQ62" s="93"/>
      <c r="AR62" s="93"/>
    </row>
    <row r="63" spans="1:44" x14ac:dyDescent="0.25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Y63" s="93"/>
      <c r="Z63" s="93"/>
      <c r="AA63" s="93"/>
      <c r="AB63" s="93"/>
      <c r="AC63" s="93"/>
      <c r="AD63" s="93"/>
      <c r="AE63" s="93"/>
      <c r="AF63" s="93"/>
      <c r="AG63" s="93"/>
      <c r="AH63" s="93"/>
      <c r="AI63" s="93"/>
      <c r="AJ63" s="93"/>
      <c r="AK63" s="93"/>
      <c r="AL63" s="93"/>
      <c r="AM63" s="93"/>
      <c r="AN63" s="93"/>
      <c r="AO63" s="93"/>
      <c r="AP63" s="93"/>
      <c r="AQ63" s="93"/>
      <c r="AR63" s="93"/>
    </row>
    <row r="64" spans="1:44" x14ac:dyDescent="0.25">
      <c r="A64" s="93"/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Y64" s="93"/>
      <c r="Z64" s="93"/>
      <c r="AA64" s="93"/>
      <c r="AB64" s="93"/>
      <c r="AC64" s="93"/>
      <c r="AD64" s="93"/>
      <c r="AE64" s="93"/>
      <c r="AF64" s="93"/>
      <c r="AG64" s="93"/>
      <c r="AH64" s="93"/>
      <c r="AI64" s="93"/>
      <c r="AJ64" s="93"/>
      <c r="AK64" s="93"/>
      <c r="AL64" s="93"/>
      <c r="AM64" s="93"/>
      <c r="AN64" s="93"/>
      <c r="AO64" s="93"/>
      <c r="AP64" s="93"/>
      <c r="AQ64" s="93"/>
      <c r="AR64" s="93"/>
    </row>
    <row r="65" spans="1:44" x14ac:dyDescent="0.25">
      <c r="A65" s="93"/>
      <c r="B65" s="93"/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Y65" s="93"/>
      <c r="Z65" s="93"/>
      <c r="AA65" s="93"/>
      <c r="AB65" s="93"/>
      <c r="AC65" s="93"/>
      <c r="AD65" s="93"/>
      <c r="AE65" s="93"/>
      <c r="AF65" s="93"/>
      <c r="AG65" s="93"/>
      <c r="AH65" s="93"/>
      <c r="AI65" s="93"/>
      <c r="AJ65" s="93"/>
      <c r="AK65" s="93"/>
      <c r="AL65" s="93"/>
      <c r="AM65" s="93"/>
      <c r="AN65" s="93"/>
      <c r="AO65" s="93"/>
      <c r="AP65" s="93"/>
      <c r="AQ65" s="93"/>
      <c r="AR65" s="93"/>
    </row>
    <row r="66" spans="1:44" x14ac:dyDescent="0.25">
      <c r="A66" s="93"/>
      <c r="B66" s="93"/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Y66" s="93"/>
      <c r="Z66" s="93"/>
      <c r="AA66" s="93"/>
      <c r="AB66" s="93"/>
      <c r="AC66" s="93"/>
      <c r="AD66" s="93"/>
      <c r="AE66" s="93"/>
      <c r="AF66" s="93"/>
      <c r="AG66" s="93"/>
      <c r="AH66" s="93"/>
      <c r="AI66" s="93"/>
      <c r="AJ66" s="93"/>
      <c r="AK66" s="93"/>
      <c r="AL66" s="93"/>
      <c r="AM66" s="93"/>
      <c r="AN66" s="93"/>
      <c r="AO66" s="93"/>
      <c r="AP66" s="93"/>
      <c r="AQ66" s="93"/>
      <c r="AR66" s="93"/>
    </row>
    <row r="67" spans="1:44" x14ac:dyDescent="0.25">
      <c r="A67" s="93"/>
      <c r="B67" s="93"/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Y67" s="93"/>
      <c r="Z67" s="93"/>
      <c r="AA67" s="93"/>
      <c r="AB67" s="93"/>
      <c r="AC67" s="93"/>
      <c r="AD67" s="93"/>
      <c r="AE67" s="93"/>
      <c r="AF67" s="93"/>
      <c r="AG67" s="93"/>
      <c r="AH67" s="93"/>
      <c r="AI67" s="93"/>
      <c r="AJ67" s="93"/>
      <c r="AK67" s="93"/>
      <c r="AL67" s="93"/>
      <c r="AM67" s="93"/>
      <c r="AN67" s="93"/>
      <c r="AO67" s="93"/>
      <c r="AP67" s="93"/>
      <c r="AQ67" s="93"/>
      <c r="AR67" s="93"/>
    </row>
    <row r="68" spans="1:44" x14ac:dyDescent="0.25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Y68" s="93"/>
      <c r="Z68" s="93"/>
      <c r="AA68" s="93"/>
      <c r="AB68" s="93"/>
      <c r="AC68" s="93"/>
      <c r="AD68" s="93"/>
      <c r="AE68" s="93"/>
      <c r="AF68" s="93"/>
      <c r="AG68" s="93"/>
      <c r="AH68" s="93"/>
      <c r="AI68" s="93"/>
      <c r="AJ68" s="93"/>
      <c r="AK68" s="93"/>
      <c r="AL68" s="93"/>
      <c r="AM68" s="93"/>
      <c r="AN68" s="93"/>
      <c r="AO68" s="93"/>
      <c r="AP68" s="93"/>
      <c r="AQ68" s="93"/>
      <c r="AR68" s="93"/>
    </row>
    <row r="69" spans="1:44" x14ac:dyDescent="0.25">
      <c r="A69" s="93"/>
      <c r="B69" s="93"/>
      <c r="C69" s="93"/>
      <c r="D69" s="93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Y69" s="93"/>
      <c r="Z69" s="93"/>
      <c r="AA69" s="93"/>
      <c r="AB69" s="93"/>
      <c r="AC69" s="93"/>
      <c r="AD69" s="93"/>
      <c r="AE69" s="93"/>
      <c r="AF69" s="93"/>
      <c r="AG69" s="93"/>
      <c r="AH69" s="93"/>
      <c r="AI69" s="93"/>
      <c r="AJ69" s="93"/>
      <c r="AK69" s="93"/>
      <c r="AL69" s="93"/>
      <c r="AM69" s="93"/>
      <c r="AN69" s="93"/>
      <c r="AO69" s="93"/>
      <c r="AP69" s="93"/>
      <c r="AQ69" s="93"/>
      <c r="AR69" s="93"/>
    </row>
    <row r="70" spans="1:44" x14ac:dyDescent="0.25">
      <c r="A70" s="93"/>
      <c r="B70" s="93"/>
      <c r="C70" s="93"/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3"/>
      <c r="Y70" s="93"/>
      <c r="Z70" s="93"/>
      <c r="AA70" s="93"/>
      <c r="AB70" s="93"/>
      <c r="AC70" s="93"/>
      <c r="AD70" s="93"/>
      <c r="AE70" s="93"/>
      <c r="AF70" s="93"/>
      <c r="AG70" s="93"/>
      <c r="AH70" s="93"/>
      <c r="AI70" s="93"/>
      <c r="AJ70" s="93"/>
      <c r="AK70" s="93"/>
      <c r="AL70" s="93"/>
      <c r="AM70" s="93"/>
      <c r="AN70" s="93"/>
      <c r="AO70" s="93"/>
      <c r="AP70" s="93"/>
      <c r="AQ70" s="93"/>
      <c r="AR70" s="93"/>
    </row>
    <row r="71" spans="1:44" x14ac:dyDescent="0.25">
      <c r="A71" s="93"/>
      <c r="B71" s="93"/>
      <c r="C71" s="93"/>
      <c r="D71" s="93"/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Y71" s="93"/>
      <c r="Z71" s="93"/>
      <c r="AA71" s="93"/>
      <c r="AB71" s="93"/>
      <c r="AC71" s="93"/>
      <c r="AD71" s="93"/>
      <c r="AE71" s="93"/>
      <c r="AF71" s="93"/>
      <c r="AG71" s="93"/>
      <c r="AH71" s="93"/>
      <c r="AI71" s="93"/>
      <c r="AJ71" s="93"/>
      <c r="AK71" s="93"/>
      <c r="AL71" s="93"/>
      <c r="AM71" s="93"/>
      <c r="AN71" s="93"/>
      <c r="AO71" s="93"/>
      <c r="AP71" s="93"/>
      <c r="AQ71" s="93"/>
      <c r="AR71" s="93"/>
    </row>
    <row r="72" spans="1:44" x14ac:dyDescent="0.25">
      <c r="A72" s="93"/>
      <c r="B72" s="93"/>
      <c r="C72" s="93"/>
      <c r="D72" s="93"/>
      <c r="E72" s="93"/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3"/>
      <c r="Y72" s="93"/>
      <c r="Z72" s="93"/>
      <c r="AA72" s="93"/>
      <c r="AB72" s="93"/>
      <c r="AC72" s="93"/>
      <c r="AD72" s="93"/>
      <c r="AE72" s="93"/>
      <c r="AF72" s="93"/>
      <c r="AG72" s="93"/>
      <c r="AH72" s="93"/>
      <c r="AI72" s="93"/>
      <c r="AJ72" s="93"/>
      <c r="AK72" s="93"/>
      <c r="AL72" s="93"/>
      <c r="AM72" s="93"/>
      <c r="AN72" s="93"/>
      <c r="AO72" s="93"/>
      <c r="AP72" s="93"/>
      <c r="AQ72" s="93"/>
      <c r="AR72" s="93"/>
    </row>
    <row r="73" spans="1:44" x14ac:dyDescent="0.25">
      <c r="A73" s="93"/>
      <c r="B73" s="93"/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Y73" s="93"/>
      <c r="Z73" s="93"/>
      <c r="AA73" s="93"/>
      <c r="AB73" s="93"/>
      <c r="AC73" s="93"/>
      <c r="AD73" s="93"/>
      <c r="AE73" s="93"/>
      <c r="AF73" s="93"/>
      <c r="AG73" s="93"/>
      <c r="AH73" s="93"/>
      <c r="AI73" s="93"/>
      <c r="AJ73" s="93"/>
      <c r="AK73" s="93"/>
      <c r="AL73" s="93"/>
      <c r="AM73" s="93"/>
      <c r="AN73" s="93"/>
      <c r="AO73" s="93"/>
      <c r="AP73" s="93"/>
      <c r="AQ73" s="93"/>
      <c r="AR73" s="93"/>
    </row>
    <row r="74" spans="1:44" x14ac:dyDescent="0.25">
      <c r="A74" s="93"/>
      <c r="B74" s="93"/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Y74" s="93"/>
      <c r="Z74" s="93"/>
      <c r="AA74" s="93"/>
      <c r="AB74" s="93"/>
      <c r="AC74" s="93"/>
      <c r="AD74" s="93"/>
      <c r="AE74" s="93"/>
      <c r="AF74" s="93"/>
      <c r="AG74" s="93"/>
      <c r="AH74" s="93"/>
      <c r="AI74" s="93"/>
      <c r="AJ74" s="93"/>
      <c r="AK74" s="93"/>
      <c r="AL74" s="93"/>
      <c r="AM74" s="93"/>
      <c r="AN74" s="93"/>
      <c r="AO74" s="93"/>
      <c r="AP74" s="93"/>
      <c r="AQ74" s="93"/>
      <c r="AR74" s="93"/>
    </row>
    <row r="75" spans="1:44" x14ac:dyDescent="0.25">
      <c r="A75" s="93"/>
      <c r="B75" s="93"/>
      <c r="C75" s="93"/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3"/>
      <c r="Y75" s="93"/>
      <c r="Z75" s="93"/>
      <c r="AA75" s="93"/>
      <c r="AB75" s="93"/>
      <c r="AC75" s="93"/>
      <c r="AD75" s="93"/>
      <c r="AE75" s="93"/>
      <c r="AF75" s="93"/>
      <c r="AG75" s="93"/>
      <c r="AH75" s="93"/>
      <c r="AI75" s="93"/>
      <c r="AJ75" s="93"/>
      <c r="AK75" s="93"/>
      <c r="AL75" s="93"/>
      <c r="AM75" s="93"/>
      <c r="AN75" s="93"/>
      <c r="AO75" s="93"/>
      <c r="AP75" s="93"/>
      <c r="AQ75" s="93"/>
      <c r="AR75" s="93"/>
    </row>
    <row r="76" spans="1:44" x14ac:dyDescent="0.25">
      <c r="A76" s="93"/>
      <c r="B76" s="93"/>
      <c r="C76" s="93"/>
      <c r="D76" s="93"/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3"/>
      <c r="Y76" s="93"/>
      <c r="Z76" s="93"/>
      <c r="AA76" s="93"/>
      <c r="AB76" s="93"/>
      <c r="AC76" s="93"/>
      <c r="AD76" s="93"/>
      <c r="AE76" s="93"/>
      <c r="AF76" s="93"/>
      <c r="AG76" s="93"/>
      <c r="AH76" s="93"/>
      <c r="AI76" s="93"/>
      <c r="AJ76" s="93"/>
      <c r="AK76" s="93"/>
      <c r="AL76" s="93"/>
      <c r="AM76" s="93"/>
      <c r="AN76" s="93"/>
      <c r="AO76" s="93"/>
      <c r="AP76" s="93"/>
      <c r="AQ76" s="93"/>
      <c r="AR76" s="93"/>
    </row>
    <row r="77" spans="1:44" x14ac:dyDescent="0.25">
      <c r="A77" s="93"/>
      <c r="B77" s="93"/>
      <c r="C77" s="93"/>
      <c r="D77" s="93"/>
      <c r="E77" s="93"/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3"/>
      <c r="Y77" s="93"/>
      <c r="Z77" s="93"/>
      <c r="AA77" s="93"/>
      <c r="AB77" s="93"/>
      <c r="AC77" s="93"/>
      <c r="AD77" s="93"/>
      <c r="AE77" s="93"/>
      <c r="AF77" s="93"/>
      <c r="AG77" s="93"/>
      <c r="AH77" s="93"/>
      <c r="AI77" s="93"/>
      <c r="AJ77" s="93"/>
      <c r="AK77" s="93"/>
      <c r="AL77" s="93"/>
      <c r="AM77" s="93"/>
      <c r="AN77" s="93"/>
      <c r="AO77" s="93"/>
      <c r="AP77" s="93"/>
      <c r="AQ77" s="93"/>
      <c r="AR77" s="93"/>
    </row>
    <row r="78" spans="1:44" x14ac:dyDescent="0.25">
      <c r="A78" s="93"/>
      <c r="B78" s="93"/>
      <c r="C78" s="93"/>
      <c r="D78" s="93"/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3"/>
      <c r="Y78" s="93"/>
      <c r="Z78" s="93"/>
      <c r="AA78" s="93"/>
      <c r="AB78" s="93"/>
      <c r="AC78" s="93"/>
      <c r="AD78" s="93"/>
      <c r="AE78" s="93"/>
      <c r="AF78" s="93"/>
      <c r="AG78" s="93"/>
      <c r="AH78" s="93"/>
      <c r="AI78" s="93"/>
      <c r="AJ78" s="93"/>
      <c r="AK78" s="93"/>
      <c r="AL78" s="93"/>
      <c r="AM78" s="93"/>
      <c r="AN78" s="93"/>
      <c r="AO78" s="93"/>
      <c r="AP78" s="93"/>
      <c r="AQ78" s="93"/>
      <c r="AR78" s="93"/>
    </row>
    <row r="79" spans="1:44" x14ac:dyDescent="0.25">
      <c r="A79" s="93"/>
      <c r="B79" s="93"/>
      <c r="C79" s="93"/>
      <c r="D79" s="93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Y79" s="93"/>
      <c r="Z79" s="93"/>
      <c r="AA79" s="93"/>
      <c r="AB79" s="93"/>
      <c r="AC79" s="93"/>
      <c r="AD79" s="93"/>
      <c r="AE79" s="93"/>
      <c r="AF79" s="93"/>
      <c r="AG79" s="93"/>
      <c r="AH79" s="93"/>
      <c r="AI79" s="93"/>
      <c r="AJ79" s="93"/>
      <c r="AK79" s="93"/>
      <c r="AL79" s="93"/>
      <c r="AM79" s="93"/>
      <c r="AN79" s="93"/>
      <c r="AO79" s="93"/>
      <c r="AP79" s="93"/>
      <c r="AQ79" s="93"/>
      <c r="AR79" s="93"/>
    </row>
    <row r="80" spans="1:44" x14ac:dyDescent="0.25">
      <c r="A80" s="93"/>
      <c r="B80" s="93"/>
      <c r="C80" s="93"/>
      <c r="D80" s="93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3"/>
      <c r="Y80" s="93"/>
      <c r="Z80" s="93"/>
      <c r="AA80" s="93"/>
      <c r="AB80" s="93"/>
      <c r="AC80" s="93"/>
      <c r="AD80" s="93"/>
      <c r="AE80" s="93"/>
      <c r="AF80" s="93"/>
      <c r="AG80" s="93"/>
      <c r="AH80" s="93"/>
      <c r="AI80" s="93"/>
      <c r="AJ80" s="93"/>
      <c r="AK80" s="93"/>
      <c r="AL80" s="93"/>
      <c r="AM80" s="93"/>
      <c r="AN80" s="93"/>
      <c r="AO80" s="93"/>
      <c r="AP80" s="93"/>
      <c r="AQ80" s="93"/>
      <c r="AR80" s="93"/>
    </row>
    <row r="81" spans="1:44" x14ac:dyDescent="0.25">
      <c r="A81" s="93"/>
      <c r="B81" s="93"/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Y81" s="93"/>
      <c r="Z81" s="93"/>
      <c r="AA81" s="93"/>
      <c r="AB81" s="93"/>
      <c r="AC81" s="93"/>
      <c r="AD81" s="93"/>
      <c r="AE81" s="93"/>
      <c r="AF81" s="93"/>
      <c r="AG81" s="93"/>
      <c r="AH81" s="93"/>
      <c r="AI81" s="93"/>
      <c r="AJ81" s="93"/>
      <c r="AK81" s="93"/>
      <c r="AL81" s="93"/>
      <c r="AM81" s="93"/>
      <c r="AN81" s="93"/>
      <c r="AO81" s="93"/>
      <c r="AP81" s="93"/>
      <c r="AQ81" s="93"/>
      <c r="AR81" s="93"/>
    </row>
    <row r="82" spans="1:44" x14ac:dyDescent="0.25">
      <c r="A82" s="93"/>
      <c r="B82" s="93"/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Y82" s="93"/>
      <c r="Z82" s="93"/>
      <c r="AA82" s="93"/>
      <c r="AB82" s="93"/>
      <c r="AC82" s="93"/>
      <c r="AD82" s="93"/>
      <c r="AE82" s="93"/>
      <c r="AF82" s="93"/>
      <c r="AG82" s="93"/>
      <c r="AH82" s="93"/>
      <c r="AI82" s="93"/>
      <c r="AJ82" s="93"/>
      <c r="AK82" s="93"/>
      <c r="AL82" s="93"/>
      <c r="AM82" s="93"/>
      <c r="AN82" s="93"/>
      <c r="AO82" s="93"/>
      <c r="AP82" s="93"/>
      <c r="AQ82" s="93"/>
      <c r="AR82" s="93"/>
    </row>
    <row r="83" spans="1:44" x14ac:dyDescent="0.25">
      <c r="A83" s="93"/>
      <c r="B83" s="93"/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  <c r="W83" s="93"/>
      <c r="Y83" s="93"/>
      <c r="Z83" s="93"/>
      <c r="AA83" s="93"/>
      <c r="AB83" s="93"/>
      <c r="AC83" s="93"/>
      <c r="AD83" s="93"/>
      <c r="AE83" s="93"/>
      <c r="AF83" s="93"/>
      <c r="AG83" s="93"/>
      <c r="AH83" s="93"/>
      <c r="AI83" s="93"/>
      <c r="AJ83" s="93"/>
      <c r="AK83" s="93"/>
      <c r="AL83" s="93"/>
      <c r="AM83" s="93"/>
      <c r="AN83" s="93"/>
      <c r="AO83" s="93"/>
      <c r="AP83" s="93"/>
      <c r="AQ83" s="93"/>
      <c r="AR83" s="93"/>
    </row>
    <row r="84" spans="1:44" x14ac:dyDescent="0.25">
      <c r="A84" s="93"/>
      <c r="B84" s="93"/>
      <c r="C84" s="93"/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3"/>
      <c r="Y84" s="93"/>
      <c r="Z84" s="93"/>
      <c r="AA84" s="93"/>
      <c r="AB84" s="93"/>
      <c r="AC84" s="93"/>
      <c r="AD84" s="93"/>
      <c r="AE84" s="93"/>
      <c r="AF84" s="93"/>
      <c r="AG84" s="93"/>
      <c r="AH84" s="93"/>
      <c r="AI84" s="93"/>
      <c r="AJ84" s="93"/>
      <c r="AK84" s="93"/>
      <c r="AL84" s="93"/>
      <c r="AM84" s="93"/>
      <c r="AN84" s="93"/>
      <c r="AO84" s="93"/>
      <c r="AP84" s="93"/>
      <c r="AQ84" s="93"/>
      <c r="AR84" s="93"/>
    </row>
    <row r="85" spans="1:44" x14ac:dyDescent="0.25">
      <c r="A85" s="93"/>
      <c r="B85" s="93"/>
      <c r="C85" s="93"/>
      <c r="D85" s="93"/>
      <c r="E85" s="93"/>
      <c r="F85" s="93"/>
      <c r="G85" s="93"/>
      <c r="H85" s="93"/>
      <c r="I85" s="93"/>
      <c r="J85" s="93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93"/>
      <c r="V85" s="93"/>
      <c r="W85" s="93"/>
      <c r="Y85" s="93"/>
      <c r="Z85" s="93"/>
      <c r="AA85" s="93"/>
      <c r="AB85" s="93"/>
      <c r="AC85" s="93"/>
      <c r="AD85" s="93"/>
      <c r="AE85" s="93"/>
      <c r="AF85" s="93"/>
      <c r="AG85" s="93"/>
      <c r="AH85" s="93"/>
      <c r="AI85" s="93"/>
      <c r="AJ85" s="93"/>
      <c r="AK85" s="93"/>
      <c r="AL85" s="93"/>
      <c r="AM85" s="93"/>
      <c r="AN85" s="93"/>
      <c r="AO85" s="93"/>
      <c r="AP85" s="93"/>
      <c r="AQ85" s="93"/>
      <c r="AR85" s="93"/>
    </row>
    <row r="86" spans="1:44" x14ac:dyDescent="0.25">
      <c r="A86" s="93"/>
      <c r="B86" s="93"/>
      <c r="C86" s="93"/>
      <c r="D86" s="93"/>
      <c r="E86" s="93"/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3"/>
      <c r="U86" s="93"/>
      <c r="V86" s="93"/>
      <c r="W86" s="93"/>
      <c r="Y86" s="93"/>
      <c r="Z86" s="93"/>
      <c r="AA86" s="93"/>
      <c r="AB86" s="93"/>
      <c r="AC86" s="93"/>
      <c r="AD86" s="93"/>
      <c r="AE86" s="93"/>
      <c r="AF86" s="93"/>
      <c r="AG86" s="93"/>
      <c r="AH86" s="93"/>
      <c r="AI86" s="93"/>
      <c r="AJ86" s="93"/>
      <c r="AK86" s="93"/>
      <c r="AL86" s="93"/>
      <c r="AM86" s="93"/>
      <c r="AN86" s="93"/>
      <c r="AO86" s="93"/>
      <c r="AP86" s="93"/>
      <c r="AQ86" s="93"/>
      <c r="AR86" s="93"/>
    </row>
    <row r="87" spans="1:44" x14ac:dyDescent="0.25">
      <c r="A87" s="93"/>
      <c r="B87" s="93"/>
      <c r="C87" s="93"/>
      <c r="D87" s="93"/>
      <c r="E87" s="93"/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93"/>
      <c r="S87" s="93"/>
      <c r="T87" s="93"/>
      <c r="U87" s="93"/>
      <c r="V87" s="93"/>
      <c r="W87" s="93"/>
      <c r="Y87" s="93"/>
      <c r="Z87" s="93"/>
      <c r="AA87" s="93"/>
      <c r="AB87" s="93"/>
      <c r="AC87" s="93"/>
      <c r="AD87" s="93"/>
      <c r="AE87" s="93"/>
      <c r="AF87" s="93"/>
      <c r="AG87" s="93"/>
      <c r="AH87" s="93"/>
      <c r="AI87" s="93"/>
      <c r="AJ87" s="93"/>
      <c r="AK87" s="93"/>
      <c r="AL87" s="93"/>
      <c r="AM87" s="93"/>
      <c r="AN87" s="93"/>
      <c r="AO87" s="93"/>
      <c r="AP87" s="93"/>
      <c r="AQ87" s="93"/>
      <c r="AR87" s="93"/>
    </row>
    <row r="88" spans="1:44" x14ac:dyDescent="0.25">
      <c r="A88" s="93"/>
      <c r="B88" s="93"/>
      <c r="C88" s="93"/>
      <c r="D88" s="93"/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93"/>
      <c r="Y88" s="93"/>
      <c r="Z88" s="93"/>
      <c r="AA88" s="93"/>
      <c r="AB88" s="93"/>
      <c r="AC88" s="93"/>
      <c r="AD88" s="93"/>
      <c r="AE88" s="93"/>
      <c r="AF88" s="93"/>
      <c r="AG88" s="93"/>
      <c r="AH88" s="93"/>
      <c r="AI88" s="93"/>
      <c r="AJ88" s="93"/>
      <c r="AK88" s="93"/>
      <c r="AL88" s="93"/>
      <c r="AM88" s="93"/>
      <c r="AN88" s="93"/>
      <c r="AO88" s="93"/>
      <c r="AP88" s="93"/>
      <c r="AQ88" s="93"/>
      <c r="AR88" s="93"/>
    </row>
    <row r="89" spans="1:44" x14ac:dyDescent="0.25">
      <c r="A89" s="93"/>
      <c r="B89" s="93"/>
      <c r="C89" s="93"/>
      <c r="D89" s="93"/>
      <c r="E89" s="93"/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3"/>
      <c r="U89" s="93"/>
      <c r="V89" s="93"/>
      <c r="W89" s="93"/>
      <c r="Y89" s="93"/>
      <c r="Z89" s="93"/>
      <c r="AA89" s="93"/>
      <c r="AB89" s="93"/>
      <c r="AC89" s="93"/>
      <c r="AD89" s="93"/>
      <c r="AE89" s="93"/>
      <c r="AF89" s="93"/>
      <c r="AG89" s="93"/>
      <c r="AH89" s="93"/>
      <c r="AI89" s="93"/>
      <c r="AJ89" s="93"/>
      <c r="AK89" s="93"/>
      <c r="AL89" s="93"/>
      <c r="AM89" s="93"/>
      <c r="AN89" s="93"/>
      <c r="AO89" s="93"/>
      <c r="AP89" s="93"/>
      <c r="AQ89" s="93"/>
      <c r="AR89" s="93"/>
    </row>
    <row r="90" spans="1:44" x14ac:dyDescent="0.25">
      <c r="A90" s="93"/>
      <c r="B90" s="93"/>
      <c r="C90" s="93"/>
      <c r="D90" s="93"/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3"/>
      <c r="U90" s="93"/>
      <c r="V90" s="93"/>
      <c r="W90" s="93"/>
      <c r="Y90" s="93"/>
      <c r="Z90" s="93"/>
      <c r="AA90" s="93"/>
      <c r="AB90" s="93"/>
      <c r="AC90" s="93"/>
      <c r="AD90" s="93"/>
      <c r="AE90" s="93"/>
      <c r="AF90" s="93"/>
      <c r="AG90" s="93"/>
      <c r="AH90" s="93"/>
      <c r="AI90" s="93"/>
      <c r="AJ90" s="93"/>
      <c r="AK90" s="93"/>
      <c r="AL90" s="93"/>
      <c r="AM90" s="93"/>
      <c r="AN90" s="93"/>
      <c r="AO90" s="93"/>
      <c r="AP90" s="93"/>
      <c r="AQ90" s="93"/>
      <c r="AR90" s="93"/>
    </row>
    <row r="91" spans="1:44" x14ac:dyDescent="0.25">
      <c r="A91" s="93"/>
      <c r="B91" s="93"/>
      <c r="C91" s="93"/>
      <c r="D91" s="93"/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  <c r="W91" s="93"/>
      <c r="Y91" s="93"/>
      <c r="Z91" s="93"/>
      <c r="AA91" s="93"/>
      <c r="AB91" s="93"/>
      <c r="AC91" s="93"/>
      <c r="AD91" s="93"/>
      <c r="AE91" s="93"/>
      <c r="AF91" s="93"/>
      <c r="AG91" s="93"/>
      <c r="AH91" s="93"/>
      <c r="AI91" s="93"/>
      <c r="AJ91" s="93"/>
      <c r="AK91" s="93"/>
      <c r="AL91" s="93"/>
      <c r="AM91" s="93"/>
      <c r="AN91" s="93"/>
      <c r="AO91" s="93"/>
      <c r="AP91" s="93"/>
      <c r="AQ91" s="93"/>
      <c r="AR91" s="93"/>
    </row>
    <row r="92" spans="1:44" x14ac:dyDescent="0.25">
      <c r="A92" s="93"/>
      <c r="B92" s="93"/>
      <c r="C92" s="93"/>
      <c r="D92" s="93"/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Y92" s="93"/>
      <c r="Z92" s="93"/>
      <c r="AA92" s="93"/>
      <c r="AB92" s="93"/>
      <c r="AC92" s="93"/>
      <c r="AD92" s="93"/>
      <c r="AE92" s="93"/>
      <c r="AF92" s="93"/>
      <c r="AG92" s="93"/>
      <c r="AH92" s="93"/>
      <c r="AI92" s="93"/>
      <c r="AJ92" s="93"/>
      <c r="AK92" s="93"/>
      <c r="AL92" s="93"/>
      <c r="AM92" s="93"/>
      <c r="AN92" s="93"/>
      <c r="AO92" s="93"/>
      <c r="AP92" s="93"/>
      <c r="AQ92" s="93"/>
      <c r="AR92" s="93"/>
    </row>
    <row r="93" spans="1:44" x14ac:dyDescent="0.25">
      <c r="A93" s="93"/>
      <c r="B93" s="93"/>
      <c r="C93" s="93"/>
      <c r="D93" s="93"/>
      <c r="E93" s="93"/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3"/>
      <c r="W93" s="93"/>
      <c r="Y93" s="93"/>
      <c r="Z93" s="93"/>
      <c r="AA93" s="93"/>
      <c r="AB93" s="93"/>
      <c r="AC93" s="93"/>
      <c r="AD93" s="93"/>
      <c r="AE93" s="93"/>
      <c r="AF93" s="93"/>
      <c r="AG93" s="93"/>
      <c r="AH93" s="93"/>
      <c r="AI93" s="93"/>
      <c r="AJ93" s="93"/>
      <c r="AK93" s="93"/>
      <c r="AL93" s="93"/>
      <c r="AM93" s="93"/>
      <c r="AN93" s="93"/>
      <c r="AO93" s="93"/>
      <c r="AP93" s="93"/>
      <c r="AQ93" s="93"/>
      <c r="AR93" s="93"/>
    </row>
    <row r="94" spans="1:44" x14ac:dyDescent="0.25">
      <c r="A94" s="93"/>
      <c r="B94" s="93"/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Y94" s="93"/>
      <c r="Z94" s="93"/>
      <c r="AA94" s="93"/>
      <c r="AB94" s="93"/>
      <c r="AC94" s="93"/>
      <c r="AD94" s="93"/>
      <c r="AE94" s="93"/>
      <c r="AF94" s="93"/>
      <c r="AG94" s="93"/>
      <c r="AH94" s="93"/>
      <c r="AI94" s="93"/>
      <c r="AJ94" s="93"/>
      <c r="AK94" s="93"/>
      <c r="AL94" s="93"/>
      <c r="AM94" s="93"/>
      <c r="AN94" s="93"/>
      <c r="AO94" s="93"/>
      <c r="AP94" s="93"/>
      <c r="AQ94" s="93"/>
      <c r="AR94" s="93"/>
    </row>
    <row r="95" spans="1:44" x14ac:dyDescent="0.25">
      <c r="A95" s="93"/>
      <c r="B95" s="93"/>
      <c r="C95" s="93"/>
      <c r="D95" s="93"/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  <c r="W95" s="93"/>
      <c r="Y95" s="93"/>
      <c r="Z95" s="93"/>
      <c r="AA95" s="93"/>
      <c r="AB95" s="93"/>
      <c r="AC95" s="93"/>
      <c r="AD95" s="93"/>
      <c r="AE95" s="93"/>
      <c r="AF95" s="93"/>
      <c r="AG95" s="93"/>
      <c r="AH95" s="93"/>
      <c r="AI95" s="93"/>
      <c r="AJ95" s="93"/>
      <c r="AK95" s="93"/>
      <c r="AL95" s="93"/>
      <c r="AM95" s="93"/>
      <c r="AN95" s="93"/>
      <c r="AO95" s="93"/>
      <c r="AP95" s="93"/>
      <c r="AQ95" s="93"/>
      <c r="AR95" s="93"/>
    </row>
    <row r="96" spans="1:44" x14ac:dyDescent="0.25">
      <c r="A96" s="93"/>
      <c r="B96" s="93"/>
      <c r="C96" s="93"/>
      <c r="D96" s="93"/>
      <c r="E96" s="93"/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3"/>
      <c r="U96" s="93"/>
      <c r="V96" s="93"/>
      <c r="W96" s="93"/>
      <c r="Y96" s="93"/>
      <c r="Z96" s="93"/>
      <c r="AA96" s="93"/>
      <c r="AB96" s="93"/>
      <c r="AC96" s="93"/>
      <c r="AD96" s="93"/>
      <c r="AE96" s="93"/>
      <c r="AF96" s="93"/>
      <c r="AG96" s="93"/>
      <c r="AH96" s="93"/>
      <c r="AI96" s="93"/>
      <c r="AJ96" s="93"/>
      <c r="AK96" s="93"/>
      <c r="AL96" s="93"/>
      <c r="AM96" s="93"/>
      <c r="AN96" s="93"/>
      <c r="AO96" s="93"/>
      <c r="AP96" s="93"/>
      <c r="AQ96" s="93"/>
      <c r="AR96" s="93"/>
    </row>
    <row r="97" spans="1:44" x14ac:dyDescent="0.25">
      <c r="A97" s="93"/>
      <c r="B97" s="93"/>
      <c r="C97" s="93"/>
      <c r="D97" s="93"/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3"/>
      <c r="U97" s="93"/>
      <c r="V97" s="93"/>
      <c r="W97" s="93"/>
      <c r="Y97" s="93"/>
      <c r="Z97" s="93"/>
      <c r="AA97" s="93"/>
      <c r="AB97" s="93"/>
      <c r="AC97" s="93"/>
      <c r="AD97" s="93"/>
      <c r="AE97" s="93"/>
      <c r="AF97" s="93"/>
      <c r="AG97" s="93"/>
      <c r="AH97" s="93"/>
      <c r="AI97" s="93"/>
      <c r="AJ97" s="93"/>
      <c r="AK97" s="93"/>
      <c r="AL97" s="93"/>
      <c r="AM97" s="93"/>
      <c r="AN97" s="93"/>
      <c r="AO97" s="93"/>
      <c r="AP97" s="93"/>
      <c r="AQ97" s="93"/>
      <c r="AR97" s="93"/>
    </row>
    <row r="98" spans="1:44" x14ac:dyDescent="0.25">
      <c r="A98" s="93"/>
      <c r="B98" s="93"/>
      <c r="C98" s="93"/>
      <c r="D98" s="93"/>
      <c r="E98" s="93"/>
      <c r="F98" s="93"/>
      <c r="G98" s="93"/>
      <c r="H98" s="93"/>
      <c r="I98" s="93"/>
      <c r="J98" s="93"/>
      <c r="K98" s="93"/>
      <c r="L98" s="93"/>
      <c r="M98" s="93"/>
      <c r="N98" s="93"/>
      <c r="O98" s="93"/>
      <c r="P98" s="93"/>
      <c r="Q98" s="93"/>
      <c r="R98" s="93"/>
      <c r="S98" s="93"/>
      <c r="T98" s="93"/>
      <c r="U98" s="93"/>
      <c r="V98" s="93"/>
      <c r="W98" s="93"/>
      <c r="Y98" s="93"/>
      <c r="Z98" s="93"/>
      <c r="AA98" s="93"/>
      <c r="AB98" s="93"/>
      <c r="AC98" s="93"/>
      <c r="AD98" s="93"/>
      <c r="AE98" s="93"/>
      <c r="AF98" s="93"/>
      <c r="AG98" s="93"/>
      <c r="AH98" s="93"/>
      <c r="AI98" s="93"/>
      <c r="AJ98" s="93"/>
      <c r="AK98" s="93"/>
      <c r="AL98" s="93"/>
      <c r="AM98" s="93"/>
      <c r="AN98" s="93"/>
      <c r="AO98" s="93"/>
      <c r="AP98" s="93"/>
      <c r="AQ98" s="93"/>
      <c r="AR98" s="93"/>
    </row>
    <row r="99" spans="1:44" x14ac:dyDescent="0.25">
      <c r="A99" s="93"/>
      <c r="B99" s="93"/>
      <c r="C99" s="93"/>
      <c r="D99" s="93"/>
      <c r="E99" s="93"/>
      <c r="F99" s="93"/>
      <c r="G99" s="93"/>
      <c r="H99" s="93"/>
      <c r="I99" s="93"/>
      <c r="J99" s="93"/>
      <c r="K99" s="93"/>
      <c r="L99" s="93"/>
      <c r="M99" s="93"/>
      <c r="N99" s="93"/>
      <c r="O99" s="93"/>
      <c r="P99" s="93"/>
      <c r="Q99" s="93"/>
      <c r="R99" s="93"/>
      <c r="S99" s="93"/>
      <c r="T99" s="93"/>
      <c r="U99" s="93"/>
      <c r="V99" s="93"/>
      <c r="W99" s="93"/>
      <c r="Y99" s="93"/>
      <c r="Z99" s="93"/>
      <c r="AA99" s="93"/>
      <c r="AB99" s="93"/>
      <c r="AC99" s="93"/>
      <c r="AD99" s="93"/>
      <c r="AE99" s="93"/>
      <c r="AF99" s="93"/>
      <c r="AG99" s="93"/>
      <c r="AH99" s="93"/>
      <c r="AI99" s="93"/>
      <c r="AJ99" s="93"/>
      <c r="AK99" s="93"/>
      <c r="AL99" s="93"/>
      <c r="AM99" s="93"/>
      <c r="AN99" s="93"/>
      <c r="AO99" s="93"/>
      <c r="AP99" s="93"/>
      <c r="AQ99" s="93"/>
      <c r="AR99" s="93"/>
    </row>
    <row r="100" spans="1:44" x14ac:dyDescent="0.25">
      <c r="A100" s="93"/>
      <c r="B100" s="93"/>
      <c r="C100" s="93"/>
      <c r="D100" s="93"/>
      <c r="E100" s="93"/>
      <c r="F100" s="93"/>
      <c r="G100" s="93"/>
      <c r="H100" s="93"/>
      <c r="I100" s="93"/>
      <c r="J100" s="93"/>
      <c r="K100" s="93"/>
      <c r="L100" s="93"/>
      <c r="M100" s="93"/>
      <c r="N100" s="93"/>
      <c r="O100" s="93"/>
      <c r="P100" s="93"/>
      <c r="Q100" s="93"/>
      <c r="R100" s="93"/>
      <c r="S100" s="93"/>
      <c r="T100" s="93"/>
      <c r="U100" s="93"/>
      <c r="V100" s="93"/>
      <c r="W100" s="93"/>
      <c r="Y100" s="93"/>
      <c r="Z100" s="93"/>
      <c r="AA100" s="93"/>
      <c r="AB100" s="93"/>
      <c r="AC100" s="93"/>
      <c r="AD100" s="93"/>
      <c r="AE100" s="93"/>
      <c r="AF100" s="93"/>
      <c r="AG100" s="93"/>
      <c r="AH100" s="93"/>
      <c r="AI100" s="93"/>
      <c r="AJ100" s="93"/>
      <c r="AK100" s="93"/>
      <c r="AL100" s="93"/>
      <c r="AM100" s="93"/>
      <c r="AN100" s="93"/>
      <c r="AO100" s="93"/>
      <c r="AP100" s="93"/>
      <c r="AQ100" s="93"/>
      <c r="AR100" s="93"/>
    </row>
    <row r="101" spans="1:44" x14ac:dyDescent="0.25">
      <c r="A101" s="93"/>
      <c r="B101" s="93"/>
      <c r="C101" s="93"/>
      <c r="D101" s="93"/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3"/>
      <c r="U101" s="93"/>
      <c r="V101" s="93"/>
      <c r="W101" s="93"/>
      <c r="Y101" s="93"/>
      <c r="Z101" s="93"/>
      <c r="AA101" s="93"/>
      <c r="AB101" s="93"/>
      <c r="AC101" s="93"/>
      <c r="AD101" s="93"/>
      <c r="AE101" s="93"/>
      <c r="AF101" s="93"/>
      <c r="AG101" s="93"/>
      <c r="AH101" s="93"/>
      <c r="AI101" s="93"/>
      <c r="AJ101" s="93"/>
      <c r="AK101" s="93"/>
      <c r="AL101" s="93"/>
      <c r="AM101" s="93"/>
      <c r="AN101" s="93"/>
      <c r="AO101" s="93"/>
      <c r="AP101" s="93"/>
      <c r="AQ101" s="93"/>
      <c r="AR101" s="93"/>
    </row>
    <row r="102" spans="1:44" x14ac:dyDescent="0.25">
      <c r="A102" s="93"/>
      <c r="B102" s="93"/>
      <c r="C102" s="93"/>
      <c r="D102" s="93"/>
      <c r="E102" s="93"/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3"/>
      <c r="R102" s="93"/>
      <c r="S102" s="93"/>
      <c r="T102" s="93"/>
      <c r="U102" s="93"/>
      <c r="V102" s="93"/>
      <c r="W102" s="93"/>
      <c r="Y102" s="93"/>
      <c r="Z102" s="93"/>
      <c r="AA102" s="93"/>
      <c r="AB102" s="93"/>
      <c r="AC102" s="93"/>
      <c r="AD102" s="93"/>
      <c r="AE102" s="93"/>
      <c r="AF102" s="93"/>
      <c r="AG102" s="93"/>
      <c r="AH102" s="93"/>
      <c r="AI102" s="93"/>
      <c r="AJ102" s="93"/>
      <c r="AK102" s="93"/>
      <c r="AL102" s="93"/>
      <c r="AM102" s="93"/>
      <c r="AN102" s="93"/>
      <c r="AO102" s="93"/>
      <c r="AP102" s="93"/>
      <c r="AQ102" s="93"/>
      <c r="AR102" s="93"/>
    </row>
    <row r="103" spans="1:44" x14ac:dyDescent="0.25">
      <c r="A103" s="93"/>
      <c r="B103" s="93"/>
      <c r="C103" s="93"/>
      <c r="D103" s="93"/>
      <c r="E103" s="93"/>
      <c r="F103" s="93"/>
      <c r="G103" s="93"/>
      <c r="H103" s="93"/>
      <c r="I103" s="93"/>
      <c r="J103" s="93"/>
      <c r="K103" s="93"/>
      <c r="L103" s="93"/>
      <c r="M103" s="93"/>
      <c r="N103" s="93"/>
      <c r="O103" s="93"/>
      <c r="P103" s="93"/>
      <c r="Q103" s="93"/>
      <c r="R103" s="93"/>
      <c r="S103" s="93"/>
      <c r="T103" s="93"/>
      <c r="U103" s="93"/>
      <c r="V103" s="93"/>
      <c r="W103" s="93"/>
      <c r="Y103" s="93"/>
      <c r="Z103" s="93"/>
      <c r="AA103" s="93"/>
      <c r="AB103" s="93"/>
      <c r="AC103" s="93"/>
      <c r="AD103" s="93"/>
      <c r="AE103" s="93"/>
      <c r="AF103" s="93"/>
      <c r="AG103" s="93"/>
      <c r="AH103" s="93"/>
      <c r="AI103" s="93"/>
      <c r="AJ103" s="93"/>
      <c r="AK103" s="93"/>
      <c r="AL103" s="93"/>
      <c r="AM103" s="93"/>
      <c r="AN103" s="93"/>
      <c r="AO103" s="93"/>
      <c r="AP103" s="93"/>
      <c r="AQ103" s="93"/>
      <c r="AR103" s="93"/>
    </row>
    <row r="104" spans="1:44" x14ac:dyDescent="0.25">
      <c r="A104" s="93"/>
      <c r="B104" s="93"/>
      <c r="C104" s="93"/>
      <c r="D104" s="93"/>
      <c r="E104" s="93"/>
      <c r="F104" s="93"/>
      <c r="G104" s="93"/>
      <c r="H104" s="93"/>
      <c r="I104" s="93"/>
      <c r="J104" s="93"/>
      <c r="K104" s="93"/>
      <c r="L104" s="93"/>
      <c r="M104" s="93"/>
      <c r="N104" s="93"/>
      <c r="O104" s="93"/>
      <c r="P104" s="93"/>
      <c r="Q104" s="93"/>
      <c r="R104" s="93"/>
      <c r="S104" s="93"/>
      <c r="T104" s="93"/>
      <c r="U104" s="93"/>
      <c r="V104" s="93"/>
      <c r="W104" s="93"/>
      <c r="Y104" s="93"/>
      <c r="Z104" s="93"/>
      <c r="AA104" s="93"/>
      <c r="AB104" s="93"/>
      <c r="AC104" s="93"/>
      <c r="AD104" s="93"/>
      <c r="AE104" s="93"/>
      <c r="AF104" s="93"/>
      <c r="AG104" s="93"/>
      <c r="AH104" s="93"/>
      <c r="AI104" s="93"/>
      <c r="AJ104" s="93"/>
      <c r="AK104" s="93"/>
      <c r="AL104" s="93"/>
      <c r="AM104" s="93"/>
      <c r="AN104" s="93"/>
      <c r="AO104" s="93"/>
      <c r="AP104" s="93"/>
      <c r="AQ104" s="93"/>
      <c r="AR104" s="93"/>
    </row>
    <row r="105" spans="1:44" x14ac:dyDescent="0.25">
      <c r="A105" s="93"/>
      <c r="B105" s="93"/>
      <c r="C105" s="93"/>
      <c r="D105" s="93"/>
      <c r="E105" s="93"/>
      <c r="F105" s="93"/>
      <c r="G105" s="93"/>
      <c r="H105" s="93"/>
      <c r="I105" s="93"/>
      <c r="J105" s="93"/>
      <c r="K105" s="93"/>
      <c r="L105" s="93"/>
      <c r="M105" s="93"/>
      <c r="N105" s="93"/>
      <c r="O105" s="93"/>
      <c r="P105" s="93"/>
      <c r="Q105" s="93"/>
      <c r="R105" s="93"/>
      <c r="S105" s="93"/>
      <c r="T105" s="93"/>
      <c r="U105" s="93"/>
      <c r="V105" s="93"/>
      <c r="W105" s="93"/>
      <c r="Y105" s="93"/>
      <c r="Z105" s="93"/>
      <c r="AA105" s="93"/>
      <c r="AB105" s="93"/>
      <c r="AC105" s="93"/>
      <c r="AD105" s="93"/>
      <c r="AE105" s="93"/>
      <c r="AF105" s="93"/>
      <c r="AG105" s="93"/>
      <c r="AH105" s="93"/>
      <c r="AI105" s="93"/>
      <c r="AJ105" s="93"/>
      <c r="AK105" s="93"/>
      <c r="AL105" s="93"/>
      <c r="AM105" s="93"/>
      <c r="AN105" s="93"/>
      <c r="AO105" s="93"/>
      <c r="AP105" s="93"/>
      <c r="AQ105" s="93"/>
      <c r="AR105" s="93"/>
    </row>
    <row r="106" spans="1:44" x14ac:dyDescent="0.25">
      <c r="A106" s="93"/>
      <c r="B106" s="93"/>
      <c r="C106" s="93"/>
      <c r="D106" s="93"/>
      <c r="E106" s="93"/>
      <c r="F106" s="93"/>
      <c r="G106" s="93"/>
      <c r="H106" s="93"/>
      <c r="I106" s="93"/>
      <c r="J106" s="93"/>
      <c r="K106" s="93"/>
      <c r="L106" s="93"/>
      <c r="M106" s="93"/>
      <c r="N106" s="93"/>
      <c r="O106" s="93"/>
      <c r="P106" s="93"/>
      <c r="Q106" s="93"/>
      <c r="R106" s="93"/>
      <c r="S106" s="93"/>
      <c r="T106" s="93"/>
      <c r="U106" s="93"/>
      <c r="V106" s="93"/>
      <c r="W106" s="93"/>
      <c r="Y106" s="93"/>
      <c r="Z106" s="93"/>
      <c r="AA106" s="93"/>
      <c r="AB106" s="93"/>
      <c r="AC106" s="93"/>
      <c r="AD106" s="93"/>
      <c r="AE106" s="93"/>
      <c r="AF106" s="93"/>
      <c r="AG106" s="93"/>
      <c r="AH106" s="93"/>
      <c r="AI106" s="93"/>
      <c r="AJ106" s="93"/>
      <c r="AK106" s="93"/>
      <c r="AL106" s="93"/>
      <c r="AM106" s="93"/>
      <c r="AN106" s="93"/>
      <c r="AO106" s="93"/>
      <c r="AP106" s="93"/>
      <c r="AQ106" s="93"/>
      <c r="AR106" s="93"/>
    </row>
    <row r="107" spans="1:44" x14ac:dyDescent="0.25">
      <c r="A107" s="93"/>
      <c r="B107" s="93"/>
      <c r="C107" s="93"/>
      <c r="D107" s="93"/>
      <c r="E107" s="93"/>
      <c r="F107" s="93"/>
      <c r="G107" s="93"/>
      <c r="H107" s="93"/>
      <c r="I107" s="93"/>
      <c r="J107" s="93"/>
      <c r="K107" s="93"/>
      <c r="L107" s="93"/>
      <c r="M107" s="93"/>
      <c r="N107" s="93"/>
      <c r="O107" s="93"/>
      <c r="P107" s="93"/>
      <c r="Q107" s="93"/>
      <c r="R107" s="93"/>
      <c r="S107" s="93"/>
      <c r="T107" s="93"/>
      <c r="U107" s="93"/>
      <c r="V107" s="93"/>
      <c r="W107" s="93"/>
      <c r="Y107" s="93"/>
      <c r="Z107" s="93"/>
      <c r="AA107" s="93"/>
      <c r="AB107" s="93"/>
      <c r="AC107" s="93"/>
      <c r="AD107" s="93"/>
      <c r="AE107" s="93"/>
      <c r="AF107" s="93"/>
      <c r="AG107" s="93"/>
      <c r="AH107" s="93"/>
      <c r="AI107" s="93"/>
      <c r="AJ107" s="93"/>
      <c r="AK107" s="93"/>
      <c r="AL107" s="93"/>
      <c r="AM107" s="93"/>
      <c r="AN107" s="93"/>
      <c r="AO107" s="93"/>
      <c r="AP107" s="93"/>
      <c r="AQ107" s="93"/>
      <c r="AR107" s="93"/>
    </row>
    <row r="108" spans="1:44" x14ac:dyDescent="0.25">
      <c r="A108" s="93"/>
      <c r="B108" s="93"/>
      <c r="C108" s="93"/>
      <c r="D108" s="93"/>
      <c r="E108" s="93"/>
      <c r="F108" s="93"/>
      <c r="G108" s="93"/>
      <c r="H108" s="93"/>
      <c r="I108" s="93"/>
      <c r="J108" s="93"/>
      <c r="K108" s="93"/>
      <c r="L108" s="93"/>
      <c r="M108" s="93"/>
      <c r="N108" s="93"/>
      <c r="O108" s="93"/>
      <c r="P108" s="93"/>
      <c r="Q108" s="93"/>
      <c r="R108" s="93"/>
      <c r="S108" s="93"/>
      <c r="T108" s="93"/>
      <c r="U108" s="93"/>
      <c r="V108" s="93"/>
      <c r="W108" s="93"/>
      <c r="Y108" s="93"/>
      <c r="Z108" s="93"/>
      <c r="AA108" s="93"/>
      <c r="AB108" s="93"/>
      <c r="AC108" s="93"/>
      <c r="AD108" s="93"/>
      <c r="AE108" s="93"/>
      <c r="AF108" s="93"/>
      <c r="AG108" s="93"/>
      <c r="AH108" s="93"/>
      <c r="AI108" s="93"/>
      <c r="AJ108" s="93"/>
      <c r="AK108" s="93"/>
      <c r="AL108" s="93"/>
      <c r="AM108" s="93"/>
      <c r="AN108" s="93"/>
      <c r="AO108" s="93"/>
      <c r="AP108" s="93"/>
      <c r="AQ108" s="93"/>
      <c r="AR108" s="93"/>
    </row>
    <row r="109" spans="1:44" x14ac:dyDescent="0.25">
      <c r="A109" s="93"/>
      <c r="B109" s="93"/>
      <c r="C109" s="93"/>
      <c r="D109" s="93"/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3"/>
      <c r="Q109" s="93"/>
      <c r="R109" s="93"/>
      <c r="S109" s="93"/>
      <c r="T109" s="93"/>
      <c r="U109" s="93"/>
      <c r="V109" s="93"/>
      <c r="W109" s="93"/>
      <c r="Y109" s="93"/>
      <c r="Z109" s="93"/>
      <c r="AA109" s="93"/>
      <c r="AB109" s="93"/>
      <c r="AC109" s="93"/>
      <c r="AD109" s="93"/>
      <c r="AE109" s="93"/>
      <c r="AF109" s="93"/>
      <c r="AG109" s="93"/>
      <c r="AH109" s="93"/>
      <c r="AI109" s="93"/>
      <c r="AJ109" s="93"/>
      <c r="AK109" s="93"/>
      <c r="AL109" s="93"/>
      <c r="AM109" s="93"/>
      <c r="AN109" s="93"/>
      <c r="AO109" s="93"/>
      <c r="AP109" s="93"/>
      <c r="AQ109" s="93"/>
      <c r="AR109" s="93"/>
    </row>
    <row r="110" spans="1:44" x14ac:dyDescent="0.25">
      <c r="A110" s="93"/>
      <c r="B110" s="93"/>
      <c r="C110" s="93"/>
      <c r="D110" s="93"/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93"/>
      <c r="Q110" s="93"/>
      <c r="R110" s="93"/>
      <c r="S110" s="93"/>
      <c r="T110" s="93"/>
      <c r="U110" s="93"/>
      <c r="V110" s="93"/>
      <c r="W110" s="93"/>
      <c r="Y110" s="93"/>
      <c r="Z110" s="93"/>
      <c r="AA110" s="93"/>
      <c r="AB110" s="93"/>
      <c r="AC110" s="93"/>
      <c r="AD110" s="93"/>
      <c r="AE110" s="93"/>
      <c r="AF110" s="93"/>
      <c r="AG110" s="93"/>
      <c r="AH110" s="93"/>
      <c r="AI110" s="93"/>
      <c r="AJ110" s="93"/>
      <c r="AK110" s="93"/>
      <c r="AL110" s="93"/>
      <c r="AM110" s="93"/>
      <c r="AN110" s="93"/>
      <c r="AO110" s="93"/>
      <c r="AP110" s="93"/>
      <c r="AQ110" s="93"/>
      <c r="AR110" s="93"/>
    </row>
    <row r="111" spans="1:44" x14ac:dyDescent="0.25">
      <c r="A111" s="93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3"/>
      <c r="Q111" s="93"/>
      <c r="R111" s="93"/>
      <c r="S111" s="93"/>
      <c r="T111" s="93"/>
      <c r="U111" s="93"/>
      <c r="V111" s="93"/>
      <c r="W111" s="93"/>
      <c r="Y111" s="93"/>
      <c r="Z111" s="93"/>
      <c r="AA111" s="93"/>
      <c r="AB111" s="93"/>
      <c r="AC111" s="93"/>
      <c r="AD111" s="93"/>
      <c r="AE111" s="93"/>
      <c r="AF111" s="93"/>
      <c r="AG111" s="93"/>
      <c r="AH111" s="93"/>
      <c r="AI111" s="93"/>
      <c r="AJ111" s="93"/>
      <c r="AK111" s="93"/>
      <c r="AL111" s="93"/>
      <c r="AM111" s="93"/>
      <c r="AN111" s="93"/>
      <c r="AO111" s="93"/>
      <c r="AP111" s="93"/>
      <c r="AQ111" s="93"/>
      <c r="AR111" s="93"/>
    </row>
    <row r="112" spans="1:44" x14ac:dyDescent="0.25">
      <c r="A112" s="93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3"/>
      <c r="Q112" s="93"/>
      <c r="R112" s="93"/>
      <c r="S112" s="93"/>
      <c r="T112" s="93"/>
      <c r="U112" s="93"/>
      <c r="V112" s="93"/>
      <c r="W112" s="93"/>
      <c r="Y112" s="93"/>
      <c r="Z112" s="93"/>
      <c r="AA112" s="93"/>
      <c r="AB112" s="93"/>
      <c r="AC112" s="93"/>
      <c r="AD112" s="93"/>
      <c r="AE112" s="93"/>
      <c r="AF112" s="93"/>
      <c r="AG112" s="93"/>
      <c r="AH112" s="93"/>
      <c r="AI112" s="93"/>
      <c r="AJ112" s="93"/>
      <c r="AK112" s="93"/>
      <c r="AL112" s="93"/>
      <c r="AM112" s="93"/>
      <c r="AN112" s="93"/>
      <c r="AO112" s="93"/>
      <c r="AP112" s="93"/>
      <c r="AQ112" s="93"/>
      <c r="AR112" s="93"/>
    </row>
    <row r="113" spans="1:44" x14ac:dyDescent="0.25">
      <c r="A113" s="93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3"/>
      <c r="Q113" s="93"/>
      <c r="R113" s="93"/>
      <c r="S113" s="93"/>
      <c r="T113" s="93"/>
      <c r="U113" s="93"/>
      <c r="V113" s="93"/>
      <c r="W113" s="93"/>
      <c r="Y113" s="93"/>
      <c r="Z113" s="93"/>
      <c r="AA113" s="93"/>
      <c r="AB113" s="93"/>
      <c r="AC113" s="93"/>
      <c r="AD113" s="93"/>
      <c r="AE113" s="93"/>
      <c r="AF113" s="93"/>
      <c r="AG113" s="93"/>
      <c r="AH113" s="93"/>
      <c r="AI113" s="93"/>
      <c r="AJ113" s="93"/>
      <c r="AK113" s="93"/>
      <c r="AL113" s="93"/>
      <c r="AM113" s="93"/>
      <c r="AN113" s="93"/>
      <c r="AO113" s="93"/>
      <c r="AP113" s="93"/>
      <c r="AQ113" s="93"/>
      <c r="AR113" s="93"/>
    </row>
    <row r="114" spans="1:44" x14ac:dyDescent="0.25">
      <c r="A114" s="93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3"/>
      <c r="Q114" s="93"/>
      <c r="R114" s="93"/>
      <c r="S114" s="93"/>
      <c r="T114" s="93"/>
      <c r="U114" s="93"/>
      <c r="V114" s="93"/>
      <c r="W114" s="93"/>
      <c r="Y114" s="93"/>
      <c r="Z114" s="93"/>
      <c r="AA114" s="93"/>
      <c r="AB114" s="93"/>
      <c r="AC114" s="93"/>
      <c r="AD114" s="93"/>
      <c r="AE114" s="93"/>
      <c r="AF114" s="93"/>
      <c r="AG114" s="93"/>
      <c r="AH114" s="93"/>
      <c r="AI114" s="93"/>
      <c r="AJ114" s="93"/>
      <c r="AK114" s="93"/>
      <c r="AL114" s="93"/>
      <c r="AM114" s="93"/>
      <c r="AN114" s="93"/>
      <c r="AO114" s="93"/>
      <c r="AP114" s="93"/>
      <c r="AQ114" s="93"/>
      <c r="AR114" s="93"/>
    </row>
    <row r="115" spans="1:44" x14ac:dyDescent="0.25">
      <c r="A115" s="93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3"/>
      <c r="Q115" s="93"/>
      <c r="R115" s="93"/>
      <c r="S115" s="93"/>
      <c r="T115" s="93"/>
      <c r="U115" s="93"/>
      <c r="V115" s="93"/>
      <c r="W115" s="93"/>
      <c r="Y115" s="93"/>
      <c r="Z115" s="93"/>
      <c r="AA115" s="93"/>
      <c r="AB115" s="93"/>
      <c r="AC115" s="93"/>
      <c r="AD115" s="93"/>
      <c r="AE115" s="93"/>
      <c r="AF115" s="93"/>
      <c r="AG115" s="93"/>
      <c r="AH115" s="93"/>
      <c r="AI115" s="93"/>
      <c r="AJ115" s="93"/>
      <c r="AK115" s="93"/>
      <c r="AL115" s="93"/>
      <c r="AM115" s="93"/>
      <c r="AN115" s="93"/>
      <c r="AO115" s="93"/>
      <c r="AP115" s="93"/>
      <c r="AQ115" s="93"/>
      <c r="AR115" s="93"/>
    </row>
    <row r="116" spans="1:44" x14ac:dyDescent="0.25">
      <c r="A116" s="93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3"/>
      <c r="Q116" s="93"/>
      <c r="R116" s="93"/>
      <c r="S116" s="93"/>
      <c r="T116" s="93"/>
      <c r="U116" s="93"/>
      <c r="V116" s="93"/>
      <c r="W116" s="93"/>
      <c r="Y116" s="93"/>
      <c r="Z116" s="93"/>
      <c r="AA116" s="93"/>
      <c r="AB116" s="93"/>
      <c r="AC116" s="93"/>
      <c r="AD116" s="93"/>
      <c r="AE116" s="93"/>
      <c r="AF116" s="93"/>
      <c r="AG116" s="93"/>
      <c r="AH116" s="93"/>
      <c r="AI116" s="93"/>
      <c r="AJ116" s="93"/>
      <c r="AK116" s="93"/>
      <c r="AL116" s="93"/>
      <c r="AM116" s="93"/>
      <c r="AN116" s="93"/>
      <c r="AO116" s="93"/>
      <c r="AP116" s="93"/>
      <c r="AQ116" s="93"/>
      <c r="AR116" s="93"/>
    </row>
    <row r="117" spans="1:44" x14ac:dyDescent="0.25">
      <c r="A117" s="93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3"/>
      <c r="Q117" s="93"/>
      <c r="R117" s="93"/>
      <c r="S117" s="93"/>
      <c r="T117" s="93"/>
      <c r="U117" s="93"/>
      <c r="V117" s="93"/>
      <c r="W117" s="93"/>
      <c r="Y117" s="93"/>
      <c r="Z117" s="93"/>
      <c r="AA117" s="93"/>
      <c r="AB117" s="93"/>
      <c r="AC117" s="93"/>
      <c r="AD117" s="93"/>
      <c r="AE117" s="93"/>
      <c r="AF117" s="93"/>
      <c r="AG117" s="93"/>
      <c r="AH117" s="93"/>
      <c r="AI117" s="93"/>
      <c r="AJ117" s="93"/>
      <c r="AK117" s="93"/>
      <c r="AL117" s="93"/>
      <c r="AM117" s="93"/>
      <c r="AN117" s="93"/>
      <c r="AO117" s="93"/>
      <c r="AP117" s="93"/>
      <c r="AQ117" s="93"/>
      <c r="AR117" s="93"/>
    </row>
    <row r="118" spans="1:44" x14ac:dyDescent="0.25">
      <c r="A118" s="93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Y118" s="93"/>
      <c r="Z118" s="93"/>
      <c r="AA118" s="93"/>
      <c r="AB118" s="93"/>
      <c r="AC118" s="93"/>
      <c r="AD118" s="93"/>
      <c r="AE118" s="93"/>
      <c r="AF118" s="93"/>
      <c r="AG118" s="93"/>
      <c r="AH118" s="93"/>
      <c r="AI118" s="93"/>
      <c r="AJ118" s="93"/>
      <c r="AK118" s="93"/>
      <c r="AL118" s="93"/>
      <c r="AM118" s="93"/>
      <c r="AN118" s="93"/>
      <c r="AO118" s="93"/>
      <c r="AP118" s="93"/>
      <c r="AQ118" s="93"/>
      <c r="AR118" s="93"/>
    </row>
    <row r="119" spans="1:44" x14ac:dyDescent="0.25">
      <c r="A119" s="93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3"/>
      <c r="Q119" s="93"/>
      <c r="R119" s="93"/>
      <c r="S119" s="93"/>
      <c r="T119" s="93"/>
      <c r="U119" s="93"/>
      <c r="V119" s="93"/>
      <c r="W119" s="93"/>
      <c r="Y119" s="93"/>
      <c r="Z119" s="93"/>
      <c r="AA119" s="93"/>
      <c r="AB119" s="93"/>
      <c r="AC119" s="93"/>
      <c r="AD119" s="93"/>
      <c r="AE119" s="93"/>
      <c r="AF119" s="93"/>
      <c r="AG119" s="93"/>
      <c r="AH119" s="93"/>
      <c r="AI119" s="93"/>
      <c r="AJ119" s="93"/>
      <c r="AK119" s="93"/>
      <c r="AL119" s="93"/>
      <c r="AM119" s="93"/>
      <c r="AN119" s="93"/>
      <c r="AO119" s="93"/>
      <c r="AP119" s="93"/>
      <c r="AQ119" s="93"/>
      <c r="AR119" s="93"/>
    </row>
    <row r="120" spans="1:44" x14ac:dyDescent="0.25">
      <c r="A120" s="93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3"/>
      <c r="Q120" s="93"/>
      <c r="R120" s="93"/>
      <c r="S120" s="93"/>
      <c r="T120" s="93"/>
      <c r="U120" s="93"/>
      <c r="V120" s="93"/>
      <c r="W120" s="93"/>
      <c r="Y120" s="93"/>
      <c r="Z120" s="93"/>
      <c r="AA120" s="93"/>
      <c r="AB120" s="93"/>
      <c r="AC120" s="93"/>
      <c r="AD120" s="93"/>
      <c r="AE120" s="93"/>
      <c r="AF120" s="93"/>
      <c r="AG120" s="93"/>
      <c r="AH120" s="93"/>
      <c r="AI120" s="93"/>
      <c r="AJ120" s="93"/>
      <c r="AK120" s="93"/>
      <c r="AL120" s="93"/>
      <c r="AM120" s="93"/>
      <c r="AN120" s="93"/>
      <c r="AO120" s="93"/>
      <c r="AP120" s="93"/>
      <c r="AQ120" s="93"/>
      <c r="AR120" s="93"/>
    </row>
    <row r="121" spans="1:44" x14ac:dyDescent="0.25">
      <c r="A121" s="93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3"/>
      <c r="Q121" s="93"/>
      <c r="R121" s="93"/>
      <c r="S121" s="93"/>
      <c r="T121" s="93"/>
      <c r="U121" s="93"/>
      <c r="V121" s="93"/>
      <c r="W121" s="93"/>
      <c r="Y121" s="93"/>
      <c r="Z121" s="93"/>
      <c r="AA121" s="93"/>
      <c r="AB121" s="93"/>
      <c r="AC121" s="93"/>
      <c r="AD121" s="93"/>
      <c r="AE121" s="93"/>
      <c r="AF121" s="93"/>
      <c r="AG121" s="93"/>
      <c r="AH121" s="93"/>
      <c r="AI121" s="93"/>
      <c r="AJ121" s="93"/>
      <c r="AK121" s="93"/>
      <c r="AL121" s="93"/>
      <c r="AM121" s="93"/>
      <c r="AN121" s="93"/>
      <c r="AO121" s="93"/>
      <c r="AP121" s="93"/>
      <c r="AQ121" s="93"/>
      <c r="AR121" s="93"/>
    </row>
    <row r="122" spans="1:44" x14ac:dyDescent="0.25">
      <c r="A122" s="93"/>
      <c r="B122" s="93"/>
      <c r="C122" s="93"/>
      <c r="D122" s="93"/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3"/>
      <c r="Q122" s="93"/>
      <c r="R122" s="93"/>
      <c r="S122" s="93"/>
      <c r="T122" s="93"/>
      <c r="U122" s="93"/>
      <c r="V122" s="93"/>
      <c r="W122" s="93"/>
      <c r="Y122" s="93"/>
      <c r="Z122" s="93"/>
      <c r="AA122" s="93"/>
      <c r="AB122" s="93"/>
      <c r="AC122" s="93"/>
      <c r="AD122" s="93"/>
      <c r="AE122" s="93"/>
      <c r="AF122" s="93"/>
      <c r="AG122" s="93"/>
      <c r="AH122" s="93"/>
      <c r="AI122" s="93"/>
      <c r="AJ122" s="93"/>
      <c r="AK122" s="93"/>
      <c r="AL122" s="93"/>
      <c r="AM122" s="93"/>
      <c r="AN122" s="93"/>
      <c r="AO122" s="93"/>
      <c r="AP122" s="93"/>
      <c r="AQ122" s="93"/>
      <c r="AR122" s="93"/>
    </row>
    <row r="123" spans="1:44" x14ac:dyDescent="0.25">
      <c r="A123" s="93"/>
      <c r="B123" s="93"/>
      <c r="C123" s="93"/>
      <c r="D123" s="93"/>
      <c r="E123" s="93"/>
      <c r="F123" s="93"/>
      <c r="G123" s="93"/>
      <c r="H123" s="93"/>
      <c r="I123" s="93"/>
      <c r="J123" s="93"/>
      <c r="K123" s="93"/>
      <c r="L123" s="93"/>
      <c r="M123" s="93"/>
      <c r="N123" s="93"/>
      <c r="O123" s="93"/>
      <c r="P123" s="93"/>
      <c r="Q123" s="93"/>
      <c r="R123" s="93"/>
      <c r="S123" s="93"/>
      <c r="T123" s="93"/>
      <c r="U123" s="93"/>
      <c r="V123" s="93"/>
      <c r="W123" s="93"/>
      <c r="Y123" s="93"/>
      <c r="Z123" s="93"/>
      <c r="AA123" s="93"/>
      <c r="AB123" s="93"/>
      <c r="AC123" s="93"/>
      <c r="AD123" s="93"/>
      <c r="AE123" s="93"/>
      <c r="AF123" s="93"/>
      <c r="AG123" s="93"/>
      <c r="AH123" s="93"/>
      <c r="AI123" s="93"/>
      <c r="AJ123" s="93"/>
      <c r="AK123" s="93"/>
      <c r="AL123" s="93"/>
      <c r="AM123" s="93"/>
      <c r="AN123" s="93"/>
      <c r="AO123" s="93"/>
      <c r="AP123" s="93"/>
      <c r="AQ123" s="93"/>
      <c r="AR123" s="93"/>
    </row>
    <row r="124" spans="1:44" x14ac:dyDescent="0.25">
      <c r="A124" s="93"/>
      <c r="B124" s="93"/>
      <c r="C124" s="93"/>
      <c r="D124" s="93"/>
      <c r="E124" s="93"/>
      <c r="F124" s="93"/>
      <c r="G124" s="93"/>
      <c r="H124" s="93"/>
      <c r="I124" s="93"/>
      <c r="J124" s="93"/>
      <c r="K124" s="93"/>
      <c r="L124" s="93"/>
      <c r="M124" s="93"/>
      <c r="N124" s="93"/>
      <c r="O124" s="93"/>
      <c r="P124" s="93"/>
      <c r="Q124" s="93"/>
      <c r="R124" s="93"/>
      <c r="S124" s="93"/>
      <c r="T124" s="93"/>
      <c r="U124" s="93"/>
      <c r="V124" s="93"/>
      <c r="W124" s="93"/>
      <c r="Y124" s="93"/>
      <c r="Z124" s="93"/>
      <c r="AA124" s="93"/>
      <c r="AB124" s="93"/>
      <c r="AC124" s="93"/>
      <c r="AD124" s="93"/>
      <c r="AE124" s="93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</row>
    <row r="125" spans="1:44" x14ac:dyDescent="0.25">
      <c r="A125" s="93"/>
      <c r="B125" s="93"/>
      <c r="C125" s="93"/>
      <c r="D125" s="93"/>
      <c r="E125" s="93"/>
      <c r="F125" s="93"/>
      <c r="G125" s="93"/>
      <c r="H125" s="93"/>
      <c r="I125" s="93"/>
      <c r="J125" s="93"/>
      <c r="K125" s="93"/>
      <c r="L125" s="93"/>
      <c r="M125" s="93"/>
      <c r="N125" s="93"/>
      <c r="O125" s="93"/>
      <c r="P125" s="93"/>
      <c r="Q125" s="93"/>
      <c r="R125" s="93"/>
      <c r="S125" s="93"/>
      <c r="T125" s="93"/>
      <c r="U125" s="93"/>
      <c r="V125" s="93"/>
      <c r="W125" s="93"/>
      <c r="Y125" s="93"/>
      <c r="Z125" s="93"/>
      <c r="AA125" s="93"/>
      <c r="AB125" s="93"/>
      <c r="AC125" s="93"/>
      <c r="AD125" s="93"/>
      <c r="AE125" s="93"/>
      <c r="AF125" s="93"/>
      <c r="AG125" s="93"/>
      <c r="AH125" s="93"/>
      <c r="AI125" s="93"/>
      <c r="AJ125" s="93"/>
      <c r="AK125" s="93"/>
      <c r="AL125" s="93"/>
      <c r="AM125" s="93"/>
      <c r="AN125" s="93"/>
      <c r="AO125" s="93"/>
      <c r="AP125" s="93"/>
      <c r="AQ125" s="93"/>
      <c r="AR125" s="93"/>
    </row>
    <row r="126" spans="1:44" x14ac:dyDescent="0.25">
      <c r="A126" s="93"/>
      <c r="B126" s="93"/>
      <c r="C126" s="93"/>
      <c r="D126" s="93"/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3"/>
      <c r="Q126" s="93"/>
      <c r="R126" s="93"/>
      <c r="S126" s="93"/>
      <c r="T126" s="93"/>
      <c r="U126" s="93"/>
      <c r="V126" s="93"/>
      <c r="W126" s="93"/>
      <c r="Y126" s="93"/>
      <c r="Z126" s="93"/>
      <c r="AA126" s="93"/>
      <c r="AB126" s="93"/>
      <c r="AC126" s="93"/>
      <c r="AD126" s="93"/>
      <c r="AE126" s="93"/>
      <c r="AF126" s="93"/>
      <c r="AG126" s="93"/>
      <c r="AH126" s="93"/>
      <c r="AI126" s="93"/>
      <c r="AJ126" s="93"/>
      <c r="AK126" s="93"/>
      <c r="AL126" s="93"/>
      <c r="AM126" s="93"/>
      <c r="AN126" s="93"/>
      <c r="AO126" s="93"/>
      <c r="AP126" s="93"/>
      <c r="AQ126" s="93"/>
      <c r="AR126" s="93"/>
    </row>
    <row r="127" spans="1:44" x14ac:dyDescent="0.25">
      <c r="A127" s="93"/>
      <c r="B127" s="93"/>
      <c r="C127" s="93"/>
      <c r="D127" s="93"/>
      <c r="E127" s="93"/>
      <c r="F127" s="93"/>
      <c r="G127" s="93"/>
      <c r="H127" s="93"/>
      <c r="I127" s="93"/>
      <c r="J127" s="93"/>
      <c r="K127" s="93"/>
      <c r="L127" s="93"/>
      <c r="M127" s="93"/>
      <c r="N127" s="93"/>
      <c r="O127" s="93"/>
      <c r="P127" s="93"/>
      <c r="Q127" s="93"/>
      <c r="R127" s="93"/>
      <c r="S127" s="93"/>
      <c r="T127" s="93"/>
      <c r="U127" s="93"/>
      <c r="V127" s="93"/>
      <c r="W127" s="93"/>
      <c r="Y127" s="93"/>
      <c r="Z127" s="93"/>
      <c r="AA127" s="93"/>
      <c r="AB127" s="93"/>
      <c r="AC127" s="93"/>
      <c r="AD127" s="93"/>
      <c r="AE127" s="93"/>
      <c r="AF127" s="93"/>
      <c r="AG127" s="93"/>
      <c r="AH127" s="93"/>
      <c r="AI127" s="93"/>
      <c r="AJ127" s="93"/>
      <c r="AK127" s="93"/>
      <c r="AL127" s="93"/>
      <c r="AM127" s="93"/>
      <c r="AN127" s="93"/>
      <c r="AO127" s="93"/>
      <c r="AP127" s="93"/>
      <c r="AQ127" s="93"/>
      <c r="AR127" s="93"/>
    </row>
    <row r="128" spans="1:44" x14ac:dyDescent="0.25">
      <c r="A128" s="93"/>
      <c r="B128" s="93"/>
      <c r="C128" s="93"/>
      <c r="D128" s="93"/>
      <c r="E128" s="93"/>
      <c r="F128" s="93"/>
      <c r="G128" s="93"/>
      <c r="H128" s="93"/>
      <c r="I128" s="93"/>
      <c r="J128" s="93"/>
      <c r="K128" s="93"/>
      <c r="L128" s="93"/>
      <c r="M128" s="93"/>
      <c r="N128" s="93"/>
      <c r="O128" s="93"/>
      <c r="P128" s="93"/>
      <c r="Q128" s="93"/>
      <c r="R128" s="93"/>
      <c r="S128" s="93"/>
      <c r="T128" s="93"/>
      <c r="U128" s="93"/>
      <c r="V128" s="93"/>
      <c r="W128" s="93"/>
      <c r="Y128" s="93"/>
      <c r="Z128" s="93"/>
      <c r="AA128" s="93"/>
      <c r="AB128" s="93"/>
      <c r="AC128" s="93"/>
      <c r="AD128" s="93"/>
      <c r="AE128" s="93"/>
      <c r="AF128" s="93"/>
      <c r="AG128" s="93"/>
      <c r="AH128" s="93"/>
      <c r="AI128" s="93"/>
      <c r="AJ128" s="93"/>
      <c r="AK128" s="93"/>
      <c r="AL128" s="93"/>
      <c r="AM128" s="93"/>
      <c r="AN128" s="93"/>
      <c r="AO128" s="93"/>
      <c r="AP128" s="93"/>
      <c r="AQ128" s="93"/>
      <c r="AR128" s="93"/>
    </row>
    <row r="129" spans="1:44" x14ac:dyDescent="0.25">
      <c r="A129" s="93"/>
      <c r="B129" s="93"/>
      <c r="C129" s="93"/>
      <c r="D129" s="93"/>
      <c r="E129" s="93"/>
      <c r="F129" s="93"/>
      <c r="G129" s="93"/>
      <c r="H129" s="93"/>
      <c r="I129" s="93"/>
      <c r="J129" s="93"/>
      <c r="K129" s="93"/>
      <c r="L129" s="93"/>
      <c r="M129" s="93"/>
      <c r="N129" s="93"/>
      <c r="O129" s="93"/>
      <c r="P129" s="93"/>
      <c r="Q129" s="93"/>
      <c r="R129" s="93"/>
      <c r="S129" s="93"/>
      <c r="T129" s="93"/>
      <c r="U129" s="93"/>
      <c r="V129" s="93"/>
      <c r="W129" s="93"/>
      <c r="Y129" s="93"/>
      <c r="Z129" s="93"/>
      <c r="AA129" s="93"/>
      <c r="AB129" s="93"/>
      <c r="AC129" s="93"/>
      <c r="AD129" s="93"/>
      <c r="AE129" s="93"/>
      <c r="AF129" s="93"/>
      <c r="AG129" s="93"/>
      <c r="AH129" s="93"/>
      <c r="AI129" s="93"/>
      <c r="AJ129" s="93"/>
      <c r="AK129" s="93"/>
      <c r="AL129" s="93"/>
      <c r="AM129" s="93"/>
      <c r="AN129" s="93"/>
      <c r="AO129" s="93"/>
      <c r="AP129" s="93"/>
      <c r="AQ129" s="93"/>
      <c r="AR129" s="93"/>
    </row>
    <row r="130" spans="1:44" x14ac:dyDescent="0.25">
      <c r="A130" s="93"/>
      <c r="B130" s="93"/>
      <c r="C130" s="93"/>
      <c r="D130" s="93"/>
      <c r="E130" s="93"/>
      <c r="F130" s="93"/>
      <c r="G130" s="93"/>
      <c r="H130" s="93"/>
      <c r="I130" s="93"/>
      <c r="J130" s="93"/>
      <c r="K130" s="93"/>
      <c r="L130" s="93"/>
      <c r="M130" s="93"/>
      <c r="N130" s="93"/>
      <c r="O130" s="93"/>
      <c r="P130" s="93"/>
      <c r="Q130" s="93"/>
      <c r="R130" s="93"/>
      <c r="S130" s="93"/>
      <c r="T130" s="93"/>
      <c r="U130" s="93"/>
      <c r="V130" s="93"/>
      <c r="W130" s="93"/>
      <c r="Y130" s="93"/>
      <c r="Z130" s="93"/>
      <c r="AA130" s="93"/>
      <c r="AB130" s="93"/>
      <c r="AC130" s="93"/>
      <c r="AD130" s="93"/>
      <c r="AE130" s="93"/>
      <c r="AF130" s="93"/>
      <c r="AG130" s="93"/>
      <c r="AH130" s="93"/>
      <c r="AI130" s="93"/>
      <c r="AJ130" s="93"/>
      <c r="AK130" s="93"/>
      <c r="AL130" s="93"/>
      <c r="AM130" s="93"/>
      <c r="AN130" s="93"/>
      <c r="AO130" s="93"/>
      <c r="AP130" s="93"/>
      <c r="AQ130" s="93"/>
      <c r="AR130" s="93"/>
    </row>
    <row r="131" spans="1:44" x14ac:dyDescent="0.25">
      <c r="A131" s="93"/>
      <c r="B131" s="93"/>
      <c r="C131" s="93"/>
      <c r="D131" s="93"/>
      <c r="E131" s="93"/>
      <c r="F131" s="93"/>
      <c r="G131" s="93"/>
      <c r="H131" s="93"/>
      <c r="I131" s="93"/>
      <c r="J131" s="93"/>
      <c r="K131" s="93"/>
      <c r="L131" s="93"/>
      <c r="M131" s="93"/>
      <c r="N131" s="93"/>
      <c r="O131" s="93"/>
      <c r="P131" s="93"/>
      <c r="Q131" s="93"/>
      <c r="R131" s="93"/>
      <c r="S131" s="93"/>
      <c r="T131" s="93"/>
      <c r="U131" s="93"/>
      <c r="V131" s="93"/>
      <c r="W131" s="93"/>
      <c r="Y131" s="93"/>
      <c r="Z131" s="93"/>
      <c r="AA131" s="93"/>
      <c r="AB131" s="93"/>
      <c r="AC131" s="93"/>
      <c r="AD131" s="93"/>
      <c r="AE131" s="93"/>
      <c r="AF131" s="93"/>
      <c r="AG131" s="93"/>
      <c r="AH131" s="93"/>
      <c r="AI131" s="93"/>
      <c r="AJ131" s="93"/>
      <c r="AK131" s="93"/>
      <c r="AL131" s="93"/>
      <c r="AM131" s="93"/>
      <c r="AN131" s="93"/>
      <c r="AO131" s="93"/>
      <c r="AP131" s="93"/>
      <c r="AQ131" s="93"/>
      <c r="AR131" s="93"/>
    </row>
    <row r="132" spans="1:44" x14ac:dyDescent="0.25">
      <c r="A132" s="93"/>
      <c r="B132" s="93"/>
      <c r="C132" s="93"/>
      <c r="D132" s="93"/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3"/>
      <c r="Q132" s="93"/>
      <c r="R132" s="93"/>
      <c r="S132" s="93"/>
      <c r="T132" s="93"/>
      <c r="U132" s="93"/>
      <c r="V132" s="93"/>
      <c r="W132" s="93"/>
      <c r="Y132" s="93"/>
      <c r="Z132" s="93"/>
      <c r="AA132" s="93"/>
      <c r="AB132" s="93"/>
      <c r="AC132" s="93"/>
      <c r="AD132" s="93"/>
      <c r="AE132" s="93"/>
      <c r="AF132" s="93"/>
      <c r="AG132" s="93"/>
      <c r="AH132" s="93"/>
      <c r="AI132" s="93"/>
      <c r="AJ132" s="93"/>
      <c r="AK132" s="93"/>
      <c r="AL132" s="93"/>
      <c r="AM132" s="93"/>
      <c r="AN132" s="93"/>
      <c r="AO132" s="93"/>
      <c r="AP132" s="93"/>
      <c r="AQ132" s="93"/>
      <c r="AR132" s="93"/>
    </row>
    <row r="133" spans="1:44" x14ac:dyDescent="0.25">
      <c r="A133" s="93"/>
      <c r="B133" s="93"/>
      <c r="C133" s="93"/>
      <c r="D133" s="93"/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3"/>
      <c r="P133" s="93"/>
      <c r="Q133" s="93"/>
      <c r="R133" s="93"/>
      <c r="S133" s="93"/>
      <c r="T133" s="93"/>
      <c r="U133" s="93"/>
      <c r="V133" s="93"/>
      <c r="W133" s="93"/>
      <c r="Y133" s="93"/>
      <c r="Z133" s="93"/>
      <c r="AA133" s="93"/>
      <c r="AB133" s="93"/>
      <c r="AC133" s="93"/>
      <c r="AD133" s="93"/>
      <c r="AE133" s="93"/>
      <c r="AF133" s="93"/>
      <c r="AG133" s="93"/>
      <c r="AH133" s="93"/>
      <c r="AI133" s="93"/>
      <c r="AJ133" s="93"/>
      <c r="AK133" s="93"/>
      <c r="AL133" s="93"/>
      <c r="AM133" s="93"/>
      <c r="AN133" s="93"/>
      <c r="AO133" s="93"/>
      <c r="AP133" s="93"/>
      <c r="AQ133" s="93"/>
      <c r="AR133" s="93"/>
    </row>
    <row r="134" spans="1:44" x14ac:dyDescent="0.25">
      <c r="A134" s="93"/>
      <c r="B134" s="93"/>
      <c r="C134" s="93"/>
      <c r="D134" s="93"/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3"/>
      <c r="Q134" s="93"/>
      <c r="R134" s="93"/>
      <c r="S134" s="93"/>
      <c r="T134" s="93"/>
      <c r="U134" s="93"/>
      <c r="V134" s="93"/>
      <c r="W134" s="93"/>
      <c r="Y134" s="93"/>
      <c r="Z134" s="93"/>
      <c r="AA134" s="93"/>
      <c r="AB134" s="93"/>
      <c r="AC134" s="93"/>
      <c r="AD134" s="93"/>
      <c r="AE134" s="93"/>
      <c r="AF134" s="93"/>
      <c r="AG134" s="93"/>
      <c r="AH134" s="93"/>
      <c r="AI134" s="93"/>
      <c r="AJ134" s="93"/>
      <c r="AK134" s="93"/>
      <c r="AL134" s="93"/>
      <c r="AM134" s="93"/>
      <c r="AN134" s="93"/>
      <c r="AO134" s="93"/>
      <c r="AP134" s="93"/>
      <c r="AQ134" s="93"/>
      <c r="AR134" s="93"/>
    </row>
    <row r="135" spans="1:44" x14ac:dyDescent="0.25">
      <c r="A135" s="93"/>
      <c r="B135" s="93"/>
      <c r="C135" s="93"/>
      <c r="D135" s="93"/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3"/>
      <c r="Q135" s="93"/>
      <c r="R135" s="93"/>
      <c r="S135" s="93"/>
      <c r="T135" s="93"/>
      <c r="U135" s="93"/>
      <c r="V135" s="93"/>
      <c r="W135" s="93"/>
      <c r="Y135" s="93"/>
      <c r="Z135" s="93"/>
      <c r="AA135" s="93"/>
      <c r="AB135" s="93"/>
      <c r="AC135" s="93"/>
      <c r="AD135" s="93"/>
      <c r="AE135" s="93"/>
      <c r="AF135" s="93"/>
      <c r="AG135" s="93"/>
      <c r="AH135" s="93"/>
      <c r="AI135" s="93"/>
      <c r="AJ135" s="93"/>
      <c r="AK135" s="93"/>
      <c r="AL135" s="93"/>
      <c r="AM135" s="93"/>
      <c r="AN135" s="93"/>
      <c r="AO135" s="93"/>
      <c r="AP135" s="93"/>
      <c r="AQ135" s="93"/>
      <c r="AR135" s="93"/>
    </row>
    <row r="136" spans="1:44" x14ac:dyDescent="0.25">
      <c r="A136" s="93"/>
      <c r="B136" s="93"/>
      <c r="C136" s="93"/>
      <c r="D136" s="93"/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3"/>
      <c r="Q136" s="93"/>
      <c r="R136" s="93"/>
      <c r="S136" s="93"/>
      <c r="T136" s="93"/>
      <c r="U136" s="93"/>
      <c r="V136" s="93"/>
      <c r="W136" s="93"/>
      <c r="Y136" s="93"/>
      <c r="Z136" s="93"/>
      <c r="AA136" s="93"/>
      <c r="AB136" s="93"/>
      <c r="AC136" s="93"/>
      <c r="AD136" s="93"/>
      <c r="AE136" s="93"/>
      <c r="AF136" s="93"/>
      <c r="AG136" s="93"/>
      <c r="AH136" s="93"/>
      <c r="AI136" s="93"/>
      <c r="AJ136" s="93"/>
      <c r="AK136" s="93"/>
      <c r="AL136" s="93"/>
      <c r="AM136" s="93"/>
      <c r="AN136" s="93"/>
      <c r="AO136" s="93"/>
      <c r="AP136" s="93"/>
      <c r="AQ136" s="93"/>
      <c r="AR136" s="93"/>
    </row>
    <row r="137" spans="1:44" x14ac:dyDescent="0.25">
      <c r="A137" s="93"/>
      <c r="B137" s="93"/>
      <c r="C137" s="93"/>
      <c r="D137" s="93"/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3"/>
      <c r="Q137" s="93"/>
      <c r="R137" s="93"/>
      <c r="S137" s="93"/>
      <c r="T137" s="93"/>
      <c r="U137" s="93"/>
      <c r="V137" s="93"/>
      <c r="W137" s="93"/>
      <c r="Y137" s="93"/>
      <c r="Z137" s="93"/>
      <c r="AA137" s="93"/>
      <c r="AB137" s="93"/>
      <c r="AC137" s="93"/>
      <c r="AD137" s="93"/>
      <c r="AE137" s="93"/>
      <c r="AF137" s="93"/>
      <c r="AG137" s="93"/>
      <c r="AH137" s="93"/>
      <c r="AI137" s="93"/>
      <c r="AJ137" s="93"/>
      <c r="AK137" s="93"/>
      <c r="AL137" s="93"/>
      <c r="AM137" s="93"/>
      <c r="AN137" s="93"/>
      <c r="AO137" s="93"/>
      <c r="AP137" s="93"/>
      <c r="AQ137" s="93"/>
      <c r="AR137" s="93"/>
    </row>
    <row r="138" spans="1:44" x14ac:dyDescent="0.25">
      <c r="A138" s="93"/>
      <c r="B138" s="93"/>
      <c r="C138" s="93"/>
      <c r="D138" s="93"/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93"/>
      <c r="P138" s="93"/>
      <c r="Q138" s="93"/>
      <c r="R138" s="93"/>
      <c r="S138" s="93"/>
      <c r="T138" s="93"/>
      <c r="U138" s="93"/>
      <c r="V138" s="93"/>
      <c r="W138" s="93"/>
      <c r="Y138" s="93"/>
      <c r="Z138" s="93"/>
      <c r="AA138" s="93"/>
      <c r="AB138" s="93"/>
      <c r="AC138" s="93"/>
      <c r="AD138" s="93"/>
      <c r="AE138" s="93"/>
      <c r="AF138" s="93"/>
      <c r="AG138" s="93"/>
      <c r="AH138" s="93"/>
      <c r="AI138" s="93"/>
      <c r="AJ138" s="93"/>
      <c r="AK138" s="93"/>
      <c r="AL138" s="93"/>
      <c r="AM138" s="93"/>
      <c r="AN138" s="93"/>
      <c r="AO138" s="93"/>
      <c r="AP138" s="93"/>
      <c r="AQ138" s="93"/>
      <c r="AR138" s="93"/>
    </row>
    <row r="139" spans="1:44" x14ac:dyDescent="0.25">
      <c r="A139" s="93"/>
      <c r="B139" s="93"/>
      <c r="C139" s="93"/>
      <c r="D139" s="93"/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3"/>
      <c r="Q139" s="93"/>
      <c r="R139" s="93"/>
      <c r="S139" s="93"/>
      <c r="T139" s="93"/>
      <c r="U139" s="93"/>
      <c r="V139" s="93"/>
      <c r="W139" s="93"/>
      <c r="Y139" s="93"/>
      <c r="Z139" s="93"/>
      <c r="AA139" s="93"/>
      <c r="AB139" s="93"/>
      <c r="AC139" s="93"/>
      <c r="AD139" s="93"/>
      <c r="AE139" s="93"/>
      <c r="AF139" s="93"/>
      <c r="AG139" s="93"/>
      <c r="AH139" s="93"/>
      <c r="AI139" s="93"/>
      <c r="AJ139" s="93"/>
      <c r="AK139" s="93"/>
      <c r="AL139" s="93"/>
      <c r="AM139" s="93"/>
      <c r="AN139" s="93"/>
      <c r="AO139" s="93"/>
      <c r="AP139" s="93"/>
      <c r="AQ139" s="93"/>
      <c r="AR139" s="93"/>
    </row>
    <row r="140" spans="1:44" x14ac:dyDescent="0.25">
      <c r="A140" s="93"/>
      <c r="B140" s="93"/>
      <c r="C140" s="93"/>
      <c r="D140" s="93"/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3"/>
      <c r="Q140" s="93"/>
      <c r="R140" s="93"/>
      <c r="S140" s="93"/>
      <c r="T140" s="93"/>
      <c r="U140" s="93"/>
      <c r="V140" s="93"/>
      <c r="W140" s="93"/>
      <c r="Y140" s="93"/>
      <c r="Z140" s="93"/>
      <c r="AA140" s="93"/>
      <c r="AB140" s="93"/>
      <c r="AC140" s="93"/>
      <c r="AD140" s="93"/>
      <c r="AE140" s="93"/>
      <c r="AF140" s="93"/>
      <c r="AG140" s="93"/>
      <c r="AH140" s="93"/>
      <c r="AI140" s="93"/>
      <c r="AJ140" s="93"/>
      <c r="AK140" s="93"/>
      <c r="AL140" s="93"/>
      <c r="AM140" s="93"/>
      <c r="AN140" s="93"/>
      <c r="AO140" s="93"/>
      <c r="AP140" s="93"/>
      <c r="AQ140" s="93"/>
      <c r="AR140" s="93"/>
    </row>
    <row r="141" spans="1:44" x14ac:dyDescent="0.25">
      <c r="A141" s="93"/>
      <c r="B141" s="93"/>
      <c r="C141" s="93"/>
      <c r="D141" s="93"/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3"/>
      <c r="Q141" s="93"/>
      <c r="R141" s="93"/>
      <c r="S141" s="93"/>
      <c r="T141" s="93"/>
      <c r="U141" s="93"/>
      <c r="V141" s="93"/>
      <c r="W141" s="93"/>
      <c r="Y141" s="93"/>
      <c r="Z141" s="93"/>
      <c r="AA141" s="93"/>
      <c r="AB141" s="93"/>
      <c r="AC141" s="93"/>
      <c r="AD141" s="93"/>
      <c r="AE141" s="93"/>
      <c r="AF141" s="93"/>
      <c r="AG141" s="93"/>
      <c r="AH141" s="93"/>
      <c r="AI141" s="93"/>
      <c r="AJ141" s="93"/>
      <c r="AK141" s="93"/>
      <c r="AL141" s="93"/>
      <c r="AM141" s="93"/>
      <c r="AN141" s="93"/>
      <c r="AO141" s="93"/>
      <c r="AP141" s="93"/>
      <c r="AQ141" s="93"/>
      <c r="AR141" s="93"/>
    </row>
    <row r="142" spans="1:44" x14ac:dyDescent="0.25">
      <c r="A142" s="93"/>
      <c r="B142" s="93"/>
      <c r="C142" s="93"/>
      <c r="D142" s="93"/>
      <c r="E142" s="93"/>
      <c r="F142" s="93"/>
      <c r="G142" s="93"/>
      <c r="H142" s="93"/>
      <c r="I142" s="93"/>
      <c r="J142" s="93"/>
      <c r="K142" s="93"/>
      <c r="L142" s="93"/>
      <c r="M142" s="93"/>
      <c r="N142" s="93"/>
      <c r="O142" s="93"/>
      <c r="P142" s="93"/>
      <c r="Q142" s="93"/>
      <c r="R142" s="93"/>
      <c r="S142" s="93"/>
      <c r="T142" s="93"/>
      <c r="U142" s="93"/>
      <c r="V142" s="93"/>
      <c r="W142" s="93"/>
      <c r="Y142" s="93"/>
      <c r="Z142" s="93"/>
      <c r="AA142" s="93"/>
      <c r="AB142" s="93"/>
      <c r="AC142" s="93"/>
      <c r="AD142" s="93"/>
      <c r="AE142" s="93"/>
      <c r="AF142" s="93"/>
      <c r="AG142" s="93"/>
      <c r="AH142" s="93"/>
      <c r="AI142" s="93"/>
      <c r="AJ142" s="93"/>
      <c r="AK142" s="93"/>
      <c r="AL142" s="93"/>
      <c r="AM142" s="93"/>
      <c r="AN142" s="93"/>
      <c r="AO142" s="93"/>
      <c r="AP142" s="93"/>
      <c r="AQ142" s="93"/>
      <c r="AR142" s="93"/>
    </row>
    <row r="143" spans="1:44" x14ac:dyDescent="0.25">
      <c r="A143" s="93"/>
      <c r="B143" s="93"/>
      <c r="C143" s="93"/>
      <c r="D143" s="93"/>
      <c r="E143" s="93"/>
      <c r="F143" s="93"/>
      <c r="G143" s="93"/>
      <c r="H143" s="93"/>
      <c r="I143" s="93"/>
      <c r="J143" s="93"/>
      <c r="K143" s="93"/>
      <c r="L143" s="93"/>
      <c r="M143" s="93"/>
      <c r="N143" s="93"/>
      <c r="O143" s="93"/>
      <c r="P143" s="93"/>
      <c r="Q143" s="93"/>
      <c r="R143" s="93"/>
      <c r="S143" s="93"/>
      <c r="T143" s="93"/>
      <c r="U143" s="93"/>
      <c r="V143" s="93"/>
      <c r="W143" s="93"/>
      <c r="Y143" s="93"/>
      <c r="Z143" s="93"/>
      <c r="AA143" s="93"/>
      <c r="AB143" s="93"/>
      <c r="AC143" s="93"/>
      <c r="AD143" s="93"/>
      <c r="AE143" s="93"/>
      <c r="AF143" s="93"/>
      <c r="AG143" s="93"/>
      <c r="AH143" s="93"/>
      <c r="AI143" s="93"/>
      <c r="AJ143" s="93"/>
      <c r="AK143" s="93"/>
      <c r="AL143" s="93"/>
      <c r="AM143" s="93"/>
      <c r="AN143" s="93"/>
      <c r="AO143" s="93"/>
      <c r="AP143" s="93"/>
      <c r="AQ143" s="93"/>
      <c r="AR143" s="93"/>
    </row>
    <row r="144" spans="1:44" x14ac:dyDescent="0.25">
      <c r="A144" s="93"/>
      <c r="B144" s="93"/>
      <c r="C144" s="93"/>
      <c r="D144" s="93"/>
      <c r="E144" s="93"/>
      <c r="F144" s="93"/>
      <c r="G144" s="93"/>
      <c r="H144" s="93"/>
      <c r="I144" s="93"/>
      <c r="J144" s="93"/>
      <c r="K144" s="93"/>
      <c r="L144" s="93"/>
      <c r="M144" s="93"/>
      <c r="N144" s="93"/>
      <c r="O144" s="93"/>
      <c r="P144" s="93"/>
      <c r="Q144" s="93"/>
      <c r="R144" s="93"/>
      <c r="S144" s="93"/>
      <c r="T144" s="93"/>
      <c r="U144" s="93"/>
      <c r="V144" s="93"/>
      <c r="W144" s="93"/>
      <c r="Y144" s="93"/>
      <c r="Z144" s="93"/>
      <c r="AA144" s="93"/>
      <c r="AB144" s="93"/>
      <c r="AC144" s="93"/>
      <c r="AD144" s="93"/>
      <c r="AE144" s="93"/>
      <c r="AF144" s="93"/>
      <c r="AG144" s="93"/>
      <c r="AH144" s="93"/>
      <c r="AI144" s="93"/>
      <c r="AJ144" s="93"/>
      <c r="AK144" s="93"/>
      <c r="AL144" s="93"/>
      <c r="AM144" s="93"/>
      <c r="AN144" s="93"/>
      <c r="AO144" s="93"/>
      <c r="AP144" s="93"/>
      <c r="AQ144" s="93"/>
      <c r="AR144" s="93"/>
    </row>
    <row r="145" spans="1:44" x14ac:dyDescent="0.25">
      <c r="A145" s="93"/>
      <c r="B145" s="93"/>
      <c r="C145" s="93"/>
      <c r="D145" s="93"/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3"/>
      <c r="Q145" s="93"/>
      <c r="R145" s="93"/>
      <c r="S145" s="93"/>
      <c r="T145" s="93"/>
      <c r="U145" s="93"/>
      <c r="V145" s="93"/>
      <c r="W145" s="93"/>
      <c r="Y145" s="93"/>
      <c r="Z145" s="93"/>
      <c r="AA145" s="93"/>
      <c r="AB145" s="93"/>
      <c r="AC145" s="93"/>
      <c r="AD145" s="93"/>
      <c r="AE145" s="93"/>
      <c r="AF145" s="93"/>
      <c r="AG145" s="93"/>
      <c r="AH145" s="93"/>
      <c r="AI145" s="93"/>
      <c r="AJ145" s="93"/>
      <c r="AK145" s="93"/>
      <c r="AL145" s="93"/>
      <c r="AM145" s="93"/>
      <c r="AN145" s="93"/>
      <c r="AO145" s="93"/>
      <c r="AP145" s="93"/>
      <c r="AQ145" s="93"/>
      <c r="AR145" s="93"/>
    </row>
    <row r="146" spans="1:44" x14ac:dyDescent="0.25">
      <c r="A146" s="93"/>
      <c r="B146" s="93"/>
      <c r="C146" s="93"/>
      <c r="D146" s="93"/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P146" s="93"/>
      <c r="Q146" s="93"/>
      <c r="R146" s="93"/>
      <c r="S146" s="93"/>
      <c r="T146" s="93"/>
      <c r="U146" s="93"/>
      <c r="V146" s="93"/>
      <c r="W146" s="93"/>
      <c r="Y146" s="93"/>
      <c r="Z146" s="93"/>
      <c r="AA146" s="93"/>
      <c r="AB146" s="93"/>
      <c r="AC146" s="93"/>
      <c r="AD146" s="93"/>
      <c r="AE146" s="93"/>
      <c r="AF146" s="93"/>
      <c r="AG146" s="93"/>
      <c r="AH146" s="93"/>
      <c r="AI146" s="93"/>
      <c r="AJ146" s="93"/>
      <c r="AK146" s="93"/>
      <c r="AL146" s="93"/>
      <c r="AM146" s="93"/>
      <c r="AN146" s="93"/>
      <c r="AO146" s="93"/>
      <c r="AP146" s="93"/>
      <c r="AQ146" s="93"/>
      <c r="AR146" s="93"/>
    </row>
    <row r="147" spans="1:44" x14ac:dyDescent="0.25">
      <c r="A147" s="93"/>
      <c r="B147" s="93"/>
      <c r="C147" s="93"/>
      <c r="D147" s="93"/>
      <c r="E147" s="93"/>
      <c r="F147" s="93"/>
      <c r="G147" s="93"/>
      <c r="H147" s="93"/>
      <c r="I147" s="93"/>
      <c r="J147" s="93"/>
      <c r="K147" s="93"/>
      <c r="L147" s="93"/>
      <c r="M147" s="93"/>
      <c r="N147" s="93"/>
      <c r="O147" s="93"/>
      <c r="P147" s="93"/>
      <c r="Q147" s="93"/>
      <c r="R147" s="93"/>
      <c r="S147" s="93"/>
      <c r="T147" s="93"/>
      <c r="U147" s="93"/>
      <c r="V147" s="93"/>
      <c r="W147" s="93"/>
      <c r="Y147" s="93"/>
      <c r="Z147" s="93"/>
      <c r="AA147" s="93"/>
      <c r="AB147" s="93"/>
      <c r="AC147" s="93"/>
      <c r="AD147" s="93"/>
      <c r="AE147" s="93"/>
      <c r="AF147" s="93"/>
      <c r="AG147" s="93"/>
      <c r="AH147" s="93"/>
      <c r="AI147" s="93"/>
      <c r="AJ147" s="93"/>
      <c r="AK147" s="93"/>
      <c r="AL147" s="93"/>
      <c r="AM147" s="93"/>
      <c r="AN147" s="93"/>
      <c r="AO147" s="93"/>
      <c r="AP147" s="93"/>
      <c r="AQ147" s="93"/>
      <c r="AR147" s="93"/>
    </row>
    <row r="148" spans="1:44" x14ac:dyDescent="0.25">
      <c r="A148" s="93"/>
      <c r="B148" s="93"/>
      <c r="C148" s="93"/>
      <c r="D148" s="93"/>
      <c r="E148" s="93"/>
      <c r="F148" s="93"/>
      <c r="G148" s="93"/>
      <c r="H148" s="93"/>
      <c r="I148" s="93"/>
      <c r="J148" s="93"/>
      <c r="K148" s="93"/>
      <c r="L148" s="93"/>
      <c r="M148" s="93"/>
      <c r="N148" s="93"/>
      <c r="O148" s="93"/>
      <c r="P148" s="93"/>
      <c r="Q148" s="93"/>
      <c r="R148" s="93"/>
      <c r="S148" s="93"/>
      <c r="T148" s="93"/>
      <c r="U148" s="93"/>
      <c r="V148" s="93"/>
      <c r="W148" s="93"/>
      <c r="Y148" s="93"/>
      <c r="Z148" s="93"/>
      <c r="AA148" s="93"/>
      <c r="AB148" s="93"/>
      <c r="AC148" s="93"/>
      <c r="AD148" s="93"/>
      <c r="AE148" s="93"/>
      <c r="AF148" s="93"/>
      <c r="AG148" s="93"/>
      <c r="AH148" s="93"/>
      <c r="AI148" s="93"/>
      <c r="AJ148" s="93"/>
      <c r="AK148" s="93"/>
      <c r="AL148" s="93"/>
      <c r="AM148" s="93"/>
      <c r="AN148" s="93"/>
      <c r="AO148" s="93"/>
      <c r="AP148" s="93"/>
      <c r="AQ148" s="93"/>
      <c r="AR148" s="93"/>
    </row>
    <row r="149" spans="1:44" x14ac:dyDescent="0.25">
      <c r="A149" s="93"/>
      <c r="B149" s="93"/>
      <c r="C149" s="93"/>
      <c r="D149" s="93"/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3"/>
      <c r="Q149" s="93"/>
      <c r="R149" s="93"/>
      <c r="S149" s="93"/>
      <c r="T149" s="93"/>
      <c r="U149" s="93"/>
      <c r="V149" s="93"/>
      <c r="W149" s="93"/>
      <c r="Y149" s="93"/>
      <c r="Z149" s="93"/>
      <c r="AA149" s="93"/>
      <c r="AB149" s="93"/>
      <c r="AC149" s="93"/>
      <c r="AD149" s="93"/>
      <c r="AE149" s="93"/>
      <c r="AF149" s="93"/>
      <c r="AG149" s="93"/>
      <c r="AH149" s="93"/>
      <c r="AI149" s="93"/>
      <c r="AJ149" s="93"/>
      <c r="AK149" s="93"/>
      <c r="AL149" s="93"/>
      <c r="AM149" s="93"/>
      <c r="AN149" s="93"/>
      <c r="AO149" s="93"/>
      <c r="AP149" s="93"/>
      <c r="AQ149" s="93"/>
      <c r="AR149" s="93"/>
    </row>
    <row r="150" spans="1:44" x14ac:dyDescent="0.25">
      <c r="A150" s="93"/>
      <c r="B150" s="93"/>
      <c r="C150" s="93"/>
      <c r="D150" s="93"/>
      <c r="E150" s="93"/>
      <c r="F150" s="93"/>
      <c r="G150" s="93"/>
      <c r="H150" s="93"/>
      <c r="I150" s="93"/>
      <c r="J150" s="93"/>
      <c r="K150" s="93"/>
      <c r="L150" s="93"/>
      <c r="M150" s="93"/>
      <c r="N150" s="93"/>
      <c r="O150" s="93"/>
      <c r="P150" s="93"/>
      <c r="Q150" s="93"/>
      <c r="R150" s="93"/>
      <c r="S150" s="93"/>
      <c r="T150" s="93"/>
      <c r="U150" s="93"/>
      <c r="V150" s="93"/>
      <c r="W150" s="93"/>
      <c r="Y150" s="93"/>
      <c r="Z150" s="93"/>
      <c r="AA150" s="93"/>
      <c r="AB150" s="93"/>
      <c r="AC150" s="93"/>
      <c r="AD150" s="93"/>
      <c r="AE150" s="93"/>
      <c r="AF150" s="93"/>
      <c r="AG150" s="93"/>
      <c r="AH150" s="93"/>
      <c r="AI150" s="93"/>
      <c r="AJ150" s="93"/>
      <c r="AK150" s="93"/>
      <c r="AL150" s="93"/>
      <c r="AM150" s="93"/>
      <c r="AN150" s="93"/>
      <c r="AO150" s="93"/>
      <c r="AP150" s="93"/>
      <c r="AQ150" s="93"/>
      <c r="AR150" s="93"/>
    </row>
    <row r="151" spans="1:44" x14ac:dyDescent="0.25">
      <c r="A151" s="93"/>
      <c r="B151" s="93"/>
      <c r="C151" s="93"/>
      <c r="D151" s="93"/>
      <c r="E151" s="93"/>
      <c r="F151" s="93"/>
      <c r="G151" s="93"/>
      <c r="H151" s="93"/>
      <c r="I151" s="93"/>
      <c r="J151" s="93"/>
      <c r="K151" s="93"/>
      <c r="L151" s="93"/>
      <c r="M151" s="93"/>
      <c r="N151" s="93"/>
      <c r="O151" s="93"/>
      <c r="P151" s="93"/>
      <c r="Q151" s="93"/>
      <c r="R151" s="93"/>
      <c r="S151" s="93"/>
      <c r="T151" s="93"/>
      <c r="U151" s="93"/>
      <c r="V151" s="93"/>
      <c r="W151" s="93"/>
      <c r="Y151" s="93"/>
      <c r="Z151" s="93"/>
      <c r="AA151" s="93"/>
      <c r="AB151" s="93"/>
      <c r="AC151" s="93"/>
      <c r="AD151" s="93"/>
      <c r="AE151" s="93"/>
      <c r="AF151" s="93"/>
      <c r="AG151" s="93"/>
      <c r="AH151" s="93"/>
      <c r="AI151" s="93"/>
      <c r="AJ151" s="93"/>
      <c r="AK151" s="93"/>
      <c r="AL151" s="93"/>
      <c r="AM151" s="93"/>
      <c r="AN151" s="93"/>
      <c r="AO151" s="93"/>
      <c r="AP151" s="93"/>
      <c r="AQ151" s="93"/>
      <c r="AR151" s="93"/>
    </row>
    <row r="152" spans="1:44" x14ac:dyDescent="0.25">
      <c r="A152" s="93"/>
      <c r="B152" s="93"/>
      <c r="C152" s="93"/>
      <c r="D152" s="93"/>
      <c r="E152" s="93"/>
      <c r="F152" s="93"/>
      <c r="G152" s="93"/>
      <c r="H152" s="93"/>
      <c r="I152" s="93"/>
      <c r="J152" s="93"/>
      <c r="K152" s="93"/>
      <c r="L152" s="93"/>
      <c r="M152" s="93"/>
      <c r="N152" s="93"/>
      <c r="O152" s="93"/>
      <c r="P152" s="93"/>
      <c r="Q152" s="93"/>
      <c r="R152" s="93"/>
      <c r="S152" s="93"/>
      <c r="T152" s="93"/>
      <c r="U152" s="93"/>
      <c r="V152" s="93"/>
      <c r="W152" s="93"/>
      <c r="Y152" s="93"/>
      <c r="Z152" s="93"/>
      <c r="AA152" s="93"/>
      <c r="AB152" s="93"/>
      <c r="AC152" s="93"/>
      <c r="AD152" s="93"/>
      <c r="AE152" s="93"/>
      <c r="AF152" s="93"/>
      <c r="AG152" s="93"/>
      <c r="AH152" s="93"/>
      <c r="AI152" s="93"/>
      <c r="AJ152" s="93"/>
      <c r="AK152" s="93"/>
      <c r="AL152" s="93"/>
      <c r="AM152" s="93"/>
      <c r="AN152" s="93"/>
      <c r="AO152" s="93"/>
      <c r="AP152" s="93"/>
      <c r="AQ152" s="93"/>
      <c r="AR152" s="93"/>
    </row>
    <row r="153" spans="1:44" x14ac:dyDescent="0.25">
      <c r="A153" s="93"/>
      <c r="B153" s="93"/>
      <c r="C153" s="93"/>
      <c r="D153" s="93"/>
      <c r="E153" s="93"/>
      <c r="F153" s="93"/>
      <c r="G153" s="93"/>
      <c r="H153" s="93"/>
      <c r="I153" s="93"/>
      <c r="J153" s="93"/>
      <c r="K153" s="93"/>
      <c r="L153" s="93"/>
      <c r="M153" s="93"/>
      <c r="N153" s="93"/>
      <c r="O153" s="93"/>
      <c r="P153" s="93"/>
      <c r="Q153" s="93"/>
      <c r="R153" s="93"/>
      <c r="S153" s="93"/>
      <c r="T153" s="93"/>
      <c r="U153" s="93"/>
      <c r="V153" s="93"/>
      <c r="W153" s="93"/>
      <c r="Y153" s="93"/>
      <c r="Z153" s="93"/>
      <c r="AA153" s="93"/>
      <c r="AB153" s="93"/>
      <c r="AC153" s="93"/>
      <c r="AD153" s="93"/>
      <c r="AE153" s="93"/>
      <c r="AF153" s="93"/>
      <c r="AG153" s="93"/>
      <c r="AH153" s="93"/>
      <c r="AI153" s="93"/>
      <c r="AJ153" s="93"/>
      <c r="AK153" s="93"/>
      <c r="AL153" s="93"/>
      <c r="AM153" s="93"/>
      <c r="AN153" s="93"/>
      <c r="AO153" s="93"/>
      <c r="AP153" s="93"/>
      <c r="AQ153" s="93"/>
      <c r="AR153" s="93"/>
    </row>
    <row r="154" spans="1:44" x14ac:dyDescent="0.25">
      <c r="A154" s="93"/>
      <c r="B154" s="93"/>
      <c r="C154" s="93"/>
      <c r="D154" s="93"/>
      <c r="E154" s="93"/>
      <c r="F154" s="93"/>
      <c r="G154" s="93"/>
      <c r="H154" s="93"/>
      <c r="I154" s="93"/>
      <c r="J154" s="93"/>
      <c r="K154" s="93"/>
      <c r="L154" s="93"/>
      <c r="M154" s="93"/>
      <c r="N154" s="93"/>
      <c r="O154" s="93"/>
      <c r="P154" s="93"/>
      <c r="Q154" s="93"/>
      <c r="R154" s="93"/>
      <c r="S154" s="93"/>
      <c r="T154" s="93"/>
      <c r="U154" s="93"/>
      <c r="V154" s="93"/>
      <c r="W154" s="93"/>
      <c r="Y154" s="93"/>
      <c r="Z154" s="93"/>
      <c r="AA154" s="93"/>
      <c r="AB154" s="93"/>
      <c r="AC154" s="93"/>
      <c r="AD154" s="93"/>
      <c r="AE154" s="93"/>
      <c r="AF154" s="93"/>
      <c r="AG154" s="93"/>
      <c r="AH154" s="93"/>
      <c r="AI154" s="93"/>
      <c r="AJ154" s="93"/>
      <c r="AK154" s="93"/>
      <c r="AL154" s="93"/>
      <c r="AM154" s="93"/>
      <c r="AN154" s="93"/>
      <c r="AO154" s="93"/>
      <c r="AP154" s="93"/>
      <c r="AQ154" s="93"/>
      <c r="AR154" s="93"/>
    </row>
    <row r="155" spans="1:44" x14ac:dyDescent="0.25">
      <c r="A155" s="93"/>
      <c r="B155" s="93"/>
      <c r="C155" s="93"/>
      <c r="D155" s="93"/>
      <c r="E155" s="93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3"/>
      <c r="Q155" s="93"/>
      <c r="R155" s="93"/>
      <c r="S155" s="93"/>
      <c r="T155" s="93"/>
      <c r="U155" s="93"/>
      <c r="V155" s="93"/>
      <c r="W155" s="93"/>
      <c r="Y155" s="93"/>
      <c r="Z155" s="93"/>
      <c r="AA155" s="93"/>
      <c r="AB155" s="93"/>
      <c r="AC155" s="93"/>
      <c r="AD155" s="93"/>
      <c r="AE155" s="93"/>
      <c r="AF155" s="93"/>
      <c r="AG155" s="93"/>
      <c r="AH155" s="93"/>
      <c r="AI155" s="93"/>
      <c r="AJ155" s="93"/>
      <c r="AK155" s="93"/>
      <c r="AL155" s="93"/>
      <c r="AM155" s="93"/>
      <c r="AN155" s="93"/>
      <c r="AO155" s="93"/>
      <c r="AP155" s="93"/>
      <c r="AQ155" s="93"/>
      <c r="AR155" s="93"/>
    </row>
    <row r="156" spans="1:44" x14ac:dyDescent="0.25">
      <c r="A156" s="93"/>
      <c r="B156" s="93"/>
      <c r="C156" s="93"/>
      <c r="D156" s="93"/>
      <c r="E156" s="93"/>
      <c r="F156" s="93"/>
      <c r="G156" s="93"/>
      <c r="H156" s="93"/>
      <c r="I156" s="93"/>
      <c r="J156" s="93"/>
      <c r="K156" s="93"/>
      <c r="L156" s="93"/>
      <c r="M156" s="93"/>
      <c r="N156" s="93"/>
      <c r="O156" s="93"/>
      <c r="P156" s="93"/>
      <c r="Q156" s="93"/>
      <c r="R156" s="93"/>
      <c r="S156" s="93"/>
      <c r="T156" s="93"/>
      <c r="U156" s="93"/>
      <c r="V156" s="93"/>
      <c r="W156" s="93"/>
      <c r="Y156" s="93"/>
      <c r="Z156" s="93"/>
      <c r="AA156" s="93"/>
      <c r="AB156" s="93"/>
      <c r="AC156" s="93"/>
      <c r="AD156" s="93"/>
      <c r="AE156" s="93"/>
      <c r="AF156" s="93"/>
      <c r="AG156" s="93"/>
      <c r="AH156" s="93"/>
      <c r="AI156" s="93"/>
      <c r="AJ156" s="93"/>
      <c r="AK156" s="93"/>
      <c r="AL156" s="93"/>
      <c r="AM156" s="93"/>
      <c r="AN156" s="93"/>
      <c r="AO156" s="93"/>
      <c r="AP156" s="93"/>
      <c r="AQ156" s="93"/>
      <c r="AR156" s="93"/>
    </row>
    <row r="157" spans="1:44" x14ac:dyDescent="0.25">
      <c r="A157" s="93"/>
      <c r="B157" s="93"/>
      <c r="C157" s="93"/>
      <c r="D157" s="93"/>
      <c r="E157" s="93"/>
      <c r="F157" s="93"/>
      <c r="G157" s="93"/>
      <c r="H157" s="93"/>
      <c r="I157" s="93"/>
      <c r="J157" s="93"/>
      <c r="K157" s="93"/>
      <c r="L157" s="93"/>
      <c r="M157" s="93"/>
      <c r="N157" s="93"/>
      <c r="O157" s="93"/>
      <c r="P157" s="93"/>
      <c r="Q157" s="93"/>
      <c r="R157" s="93"/>
      <c r="S157" s="93"/>
      <c r="T157" s="93"/>
      <c r="U157" s="93"/>
      <c r="V157" s="93"/>
      <c r="W157" s="93"/>
      <c r="Y157" s="93"/>
      <c r="Z157" s="93"/>
      <c r="AA157" s="93"/>
      <c r="AB157" s="93"/>
      <c r="AC157" s="93"/>
      <c r="AD157" s="93"/>
      <c r="AE157" s="93"/>
      <c r="AF157" s="93"/>
      <c r="AG157" s="93"/>
      <c r="AH157" s="93"/>
      <c r="AI157" s="93"/>
      <c r="AJ157" s="93"/>
      <c r="AK157" s="93"/>
      <c r="AL157" s="93"/>
      <c r="AM157" s="93"/>
      <c r="AN157" s="93"/>
      <c r="AO157" s="93"/>
      <c r="AP157" s="93"/>
      <c r="AQ157" s="93"/>
      <c r="AR157" s="93"/>
    </row>
    <row r="158" spans="1:44" x14ac:dyDescent="0.25">
      <c r="A158" s="93"/>
      <c r="B158" s="93"/>
      <c r="C158" s="93"/>
      <c r="D158" s="93"/>
      <c r="E158" s="93"/>
      <c r="F158" s="93"/>
      <c r="G158" s="93"/>
      <c r="H158" s="93"/>
      <c r="I158" s="93"/>
      <c r="J158" s="93"/>
      <c r="K158" s="93"/>
      <c r="L158" s="93"/>
      <c r="M158" s="93"/>
      <c r="N158" s="93"/>
      <c r="O158" s="93"/>
      <c r="P158" s="93"/>
      <c r="Q158" s="93"/>
      <c r="R158" s="93"/>
      <c r="S158" s="93"/>
      <c r="T158" s="93"/>
      <c r="U158" s="93"/>
      <c r="V158" s="93"/>
      <c r="W158" s="93"/>
      <c r="Y158" s="93"/>
      <c r="Z158" s="93"/>
      <c r="AA158" s="93"/>
      <c r="AB158" s="93"/>
      <c r="AC158" s="93"/>
      <c r="AD158" s="93"/>
      <c r="AE158" s="93"/>
      <c r="AF158" s="93"/>
      <c r="AG158" s="93"/>
      <c r="AH158" s="93"/>
      <c r="AI158" s="93"/>
      <c r="AJ158" s="93"/>
      <c r="AK158" s="93"/>
      <c r="AL158" s="93"/>
      <c r="AM158" s="93"/>
      <c r="AN158" s="93"/>
      <c r="AO158" s="93"/>
      <c r="AP158" s="93"/>
      <c r="AQ158" s="93"/>
      <c r="AR158" s="93"/>
    </row>
    <row r="159" spans="1:44" x14ac:dyDescent="0.25">
      <c r="A159" s="93"/>
      <c r="B159" s="93"/>
      <c r="C159" s="93"/>
      <c r="D159" s="93"/>
      <c r="E159" s="93"/>
      <c r="F159" s="93"/>
      <c r="G159" s="93"/>
      <c r="H159" s="93"/>
      <c r="I159" s="93"/>
      <c r="J159" s="93"/>
      <c r="K159" s="93"/>
      <c r="L159" s="93"/>
      <c r="M159" s="93"/>
      <c r="N159" s="93"/>
      <c r="O159" s="93"/>
      <c r="P159" s="93"/>
      <c r="Q159" s="93"/>
      <c r="R159" s="93"/>
      <c r="S159" s="93"/>
      <c r="T159" s="93"/>
      <c r="U159" s="93"/>
      <c r="V159" s="93"/>
      <c r="W159" s="93"/>
      <c r="Y159" s="93"/>
      <c r="Z159" s="93"/>
      <c r="AA159" s="93"/>
      <c r="AB159" s="93"/>
      <c r="AC159" s="93"/>
      <c r="AD159" s="93"/>
      <c r="AE159" s="93"/>
      <c r="AF159" s="93"/>
      <c r="AG159" s="93"/>
      <c r="AH159" s="93"/>
      <c r="AI159" s="93"/>
      <c r="AJ159" s="93"/>
      <c r="AK159" s="93"/>
      <c r="AL159" s="93"/>
      <c r="AM159" s="93"/>
      <c r="AN159" s="93"/>
      <c r="AO159" s="93"/>
      <c r="AP159" s="93"/>
      <c r="AQ159" s="93"/>
      <c r="AR159" s="93"/>
    </row>
    <row r="160" spans="1:44" x14ac:dyDescent="0.25">
      <c r="A160" s="93"/>
      <c r="B160" s="93"/>
      <c r="C160" s="93"/>
      <c r="D160" s="93"/>
      <c r="E160" s="93"/>
      <c r="F160" s="93"/>
      <c r="G160" s="93"/>
      <c r="H160" s="93"/>
      <c r="I160" s="93"/>
      <c r="J160" s="93"/>
      <c r="K160" s="93"/>
      <c r="L160" s="93"/>
      <c r="M160" s="93"/>
      <c r="N160" s="93"/>
      <c r="O160" s="93"/>
      <c r="P160" s="93"/>
      <c r="Q160" s="93"/>
      <c r="R160" s="93"/>
      <c r="S160" s="93"/>
      <c r="T160" s="93"/>
      <c r="U160" s="93"/>
      <c r="V160" s="93"/>
      <c r="W160" s="93"/>
      <c r="Y160" s="93"/>
      <c r="Z160" s="93"/>
      <c r="AA160" s="93"/>
      <c r="AB160" s="93"/>
      <c r="AC160" s="93"/>
      <c r="AD160" s="93"/>
      <c r="AE160" s="93"/>
      <c r="AF160" s="93"/>
      <c r="AG160" s="93"/>
      <c r="AH160" s="93"/>
      <c r="AI160" s="93"/>
      <c r="AJ160" s="93"/>
      <c r="AK160" s="93"/>
      <c r="AL160" s="93"/>
      <c r="AM160" s="93"/>
      <c r="AN160" s="93"/>
      <c r="AO160" s="93"/>
      <c r="AP160" s="93"/>
      <c r="AQ160" s="93"/>
      <c r="AR160" s="93"/>
    </row>
    <row r="161" spans="1:44" x14ac:dyDescent="0.25">
      <c r="A161" s="93"/>
      <c r="B161" s="93"/>
      <c r="C161" s="93"/>
      <c r="D161" s="93"/>
      <c r="E161" s="93"/>
      <c r="F161" s="93"/>
      <c r="G161" s="93"/>
      <c r="H161" s="93"/>
      <c r="I161" s="93"/>
      <c r="J161" s="93"/>
      <c r="K161" s="93"/>
      <c r="L161" s="93"/>
      <c r="M161" s="93"/>
      <c r="N161" s="93"/>
      <c r="O161" s="93"/>
      <c r="P161" s="93"/>
      <c r="Q161" s="93"/>
      <c r="R161" s="93"/>
      <c r="S161" s="93"/>
      <c r="T161" s="93"/>
      <c r="U161" s="93"/>
      <c r="V161" s="93"/>
      <c r="W161" s="93"/>
      <c r="Y161" s="93"/>
      <c r="Z161" s="93"/>
      <c r="AA161" s="93"/>
      <c r="AB161" s="93"/>
      <c r="AC161" s="93"/>
      <c r="AD161" s="93"/>
      <c r="AE161" s="93"/>
      <c r="AF161" s="93"/>
      <c r="AG161" s="93"/>
      <c r="AH161" s="93"/>
      <c r="AI161" s="93"/>
      <c r="AJ161" s="93"/>
      <c r="AK161" s="93"/>
      <c r="AL161" s="93"/>
      <c r="AM161" s="93"/>
      <c r="AN161" s="93"/>
      <c r="AO161" s="93"/>
      <c r="AP161" s="93"/>
      <c r="AQ161" s="93"/>
      <c r="AR161" s="93"/>
    </row>
    <row r="162" spans="1:44" x14ac:dyDescent="0.25">
      <c r="A162" s="93"/>
      <c r="B162" s="93"/>
      <c r="C162" s="93"/>
      <c r="D162" s="93"/>
      <c r="E162" s="93"/>
      <c r="F162" s="93"/>
      <c r="G162" s="93"/>
      <c r="H162" s="93"/>
      <c r="I162" s="93"/>
      <c r="J162" s="93"/>
      <c r="K162" s="93"/>
      <c r="L162" s="93"/>
      <c r="M162" s="93"/>
      <c r="N162" s="93"/>
      <c r="O162" s="93"/>
      <c r="P162" s="93"/>
      <c r="Q162" s="93"/>
      <c r="R162" s="93"/>
      <c r="S162" s="93"/>
      <c r="T162" s="93"/>
      <c r="U162" s="93"/>
      <c r="V162" s="93"/>
      <c r="W162" s="93"/>
      <c r="Y162" s="93"/>
      <c r="Z162" s="93"/>
      <c r="AA162" s="93"/>
      <c r="AB162" s="93"/>
      <c r="AC162" s="93"/>
      <c r="AD162" s="93"/>
      <c r="AE162" s="93"/>
      <c r="AF162" s="93"/>
      <c r="AG162" s="93"/>
      <c r="AH162" s="93"/>
      <c r="AI162" s="93"/>
      <c r="AJ162" s="93"/>
      <c r="AK162" s="93"/>
      <c r="AL162" s="93"/>
      <c r="AM162" s="93"/>
      <c r="AN162" s="93"/>
      <c r="AO162" s="93"/>
      <c r="AP162" s="93"/>
      <c r="AQ162" s="93"/>
      <c r="AR162" s="93"/>
    </row>
    <row r="163" spans="1:44" x14ac:dyDescent="0.25">
      <c r="A163" s="93"/>
      <c r="B163" s="93"/>
      <c r="C163" s="93"/>
      <c r="D163" s="93"/>
      <c r="E163" s="93"/>
      <c r="F163" s="93"/>
      <c r="G163" s="93"/>
      <c r="H163" s="93"/>
      <c r="I163" s="93"/>
      <c r="J163" s="93"/>
      <c r="K163" s="93"/>
      <c r="L163" s="93"/>
      <c r="M163" s="93"/>
      <c r="N163" s="93"/>
      <c r="O163" s="93"/>
      <c r="P163" s="93"/>
      <c r="Q163" s="93"/>
      <c r="R163" s="93"/>
      <c r="S163" s="93"/>
      <c r="T163" s="93"/>
      <c r="U163" s="93"/>
      <c r="V163" s="93"/>
      <c r="W163" s="93"/>
      <c r="Y163" s="93"/>
      <c r="Z163" s="93"/>
      <c r="AA163" s="93"/>
      <c r="AB163" s="93"/>
      <c r="AC163" s="93"/>
      <c r="AD163" s="93"/>
      <c r="AE163" s="93"/>
      <c r="AF163" s="93"/>
      <c r="AG163" s="93"/>
      <c r="AH163" s="93"/>
      <c r="AI163" s="93"/>
      <c r="AJ163" s="93"/>
      <c r="AK163" s="93"/>
      <c r="AL163" s="93"/>
      <c r="AM163" s="93"/>
      <c r="AN163" s="93"/>
      <c r="AO163" s="93"/>
      <c r="AP163" s="93"/>
      <c r="AQ163" s="93"/>
      <c r="AR163" s="93"/>
    </row>
    <row r="164" spans="1:44" x14ac:dyDescent="0.25">
      <c r="A164" s="93"/>
      <c r="B164" s="93"/>
      <c r="C164" s="93"/>
      <c r="D164" s="93"/>
      <c r="E164" s="93"/>
      <c r="F164" s="93"/>
      <c r="G164" s="93"/>
      <c r="H164" s="93"/>
      <c r="I164" s="93"/>
      <c r="J164" s="93"/>
      <c r="K164" s="93"/>
      <c r="L164" s="93"/>
      <c r="M164" s="93"/>
      <c r="N164" s="93"/>
      <c r="O164" s="93"/>
      <c r="P164" s="93"/>
      <c r="Q164" s="93"/>
      <c r="R164" s="93"/>
      <c r="S164" s="93"/>
      <c r="T164" s="93"/>
      <c r="U164" s="93"/>
      <c r="V164" s="93"/>
      <c r="W164" s="93"/>
      <c r="Y164" s="93"/>
      <c r="Z164" s="93"/>
      <c r="AA164" s="93"/>
      <c r="AB164" s="93"/>
      <c r="AC164" s="93"/>
      <c r="AD164" s="93"/>
      <c r="AE164" s="93"/>
      <c r="AF164" s="93"/>
      <c r="AG164" s="93"/>
      <c r="AH164" s="93"/>
      <c r="AI164" s="93"/>
      <c r="AJ164" s="93"/>
      <c r="AK164" s="93"/>
      <c r="AL164" s="93"/>
      <c r="AM164" s="93"/>
      <c r="AN164" s="93"/>
      <c r="AO164" s="93"/>
      <c r="AP164" s="93"/>
      <c r="AQ164" s="93"/>
      <c r="AR164" s="93"/>
    </row>
    <row r="165" spans="1:44" x14ac:dyDescent="0.25">
      <c r="A165" s="93"/>
      <c r="B165" s="93"/>
      <c r="C165" s="93"/>
      <c r="D165" s="93"/>
      <c r="E165" s="93"/>
      <c r="F165" s="93"/>
      <c r="G165" s="93"/>
      <c r="H165" s="93"/>
      <c r="I165" s="93"/>
      <c r="J165" s="93"/>
      <c r="K165" s="93"/>
      <c r="L165" s="93"/>
      <c r="M165" s="93"/>
      <c r="N165" s="93"/>
      <c r="O165" s="93"/>
      <c r="P165" s="93"/>
      <c r="Q165" s="93"/>
      <c r="R165" s="93"/>
      <c r="S165" s="93"/>
      <c r="T165" s="93"/>
      <c r="U165" s="93"/>
      <c r="V165" s="93"/>
      <c r="W165" s="93"/>
      <c r="Y165" s="93"/>
      <c r="Z165" s="93"/>
      <c r="AA165" s="93"/>
      <c r="AB165" s="93"/>
      <c r="AC165" s="93"/>
      <c r="AD165" s="93"/>
      <c r="AE165" s="93"/>
      <c r="AF165" s="93"/>
      <c r="AG165" s="93"/>
      <c r="AH165" s="93"/>
      <c r="AI165" s="93"/>
      <c r="AJ165" s="93"/>
      <c r="AK165" s="93"/>
      <c r="AL165" s="93"/>
      <c r="AM165" s="93"/>
      <c r="AN165" s="93"/>
      <c r="AO165" s="93"/>
      <c r="AP165" s="93"/>
      <c r="AQ165" s="93"/>
      <c r="AR165" s="93"/>
    </row>
    <row r="166" spans="1:44" x14ac:dyDescent="0.25">
      <c r="A166" s="93"/>
      <c r="B166" s="93"/>
      <c r="C166" s="93"/>
      <c r="D166" s="93"/>
      <c r="E166" s="93"/>
      <c r="F166" s="93"/>
      <c r="G166" s="93"/>
      <c r="H166" s="93"/>
      <c r="I166" s="93"/>
      <c r="J166" s="93"/>
      <c r="K166" s="93"/>
      <c r="L166" s="93"/>
      <c r="M166" s="93"/>
      <c r="N166" s="93"/>
      <c r="O166" s="93"/>
      <c r="P166" s="93"/>
      <c r="Q166" s="93"/>
      <c r="R166" s="93"/>
      <c r="S166" s="93"/>
      <c r="T166" s="93"/>
      <c r="U166" s="93"/>
      <c r="V166" s="93"/>
      <c r="W166" s="93"/>
      <c r="Y166" s="93"/>
      <c r="Z166" s="93"/>
      <c r="AA166" s="93"/>
      <c r="AB166" s="93"/>
      <c r="AC166" s="93"/>
      <c r="AD166" s="93"/>
      <c r="AE166" s="93"/>
      <c r="AF166" s="93"/>
      <c r="AG166" s="93"/>
      <c r="AH166" s="93"/>
      <c r="AI166" s="93"/>
      <c r="AJ166" s="93"/>
      <c r="AK166" s="93"/>
      <c r="AL166" s="93"/>
      <c r="AM166" s="93"/>
      <c r="AN166" s="93"/>
      <c r="AO166" s="93"/>
      <c r="AP166" s="93"/>
      <c r="AQ166" s="93"/>
      <c r="AR166" s="93"/>
    </row>
    <row r="167" spans="1:44" x14ac:dyDescent="0.25">
      <c r="A167" s="93"/>
      <c r="B167" s="93"/>
      <c r="C167" s="93"/>
      <c r="D167" s="93"/>
      <c r="E167" s="93"/>
      <c r="F167" s="93"/>
      <c r="G167" s="93"/>
      <c r="H167" s="93"/>
      <c r="I167" s="93"/>
      <c r="J167" s="93"/>
      <c r="K167" s="93"/>
      <c r="L167" s="93"/>
      <c r="M167" s="93"/>
      <c r="N167" s="93"/>
      <c r="O167" s="93"/>
      <c r="P167" s="93"/>
      <c r="Q167" s="93"/>
      <c r="R167" s="93"/>
      <c r="S167" s="93"/>
      <c r="T167" s="93"/>
      <c r="U167" s="93"/>
      <c r="V167" s="93"/>
      <c r="W167" s="93"/>
      <c r="Y167" s="93"/>
      <c r="Z167" s="93"/>
      <c r="AA167" s="93"/>
      <c r="AB167" s="93"/>
      <c r="AC167" s="93"/>
      <c r="AD167" s="93"/>
      <c r="AE167" s="93"/>
      <c r="AF167" s="93"/>
      <c r="AG167" s="93"/>
      <c r="AH167" s="93"/>
      <c r="AI167" s="93"/>
      <c r="AJ167" s="93"/>
      <c r="AK167" s="93"/>
      <c r="AL167" s="93"/>
      <c r="AM167" s="93"/>
      <c r="AN167" s="93"/>
      <c r="AO167" s="93"/>
      <c r="AP167" s="93"/>
      <c r="AQ167" s="93"/>
      <c r="AR167" s="93"/>
    </row>
    <row r="168" spans="1:44" x14ac:dyDescent="0.25">
      <c r="A168" s="93"/>
      <c r="B168" s="93"/>
      <c r="C168" s="93"/>
      <c r="D168" s="93"/>
      <c r="E168" s="93"/>
      <c r="F168" s="93"/>
      <c r="G168" s="93"/>
      <c r="H168" s="93"/>
      <c r="I168" s="93"/>
      <c r="J168" s="93"/>
      <c r="K168" s="93"/>
      <c r="L168" s="93"/>
      <c r="M168" s="93"/>
      <c r="N168" s="93"/>
      <c r="O168" s="93"/>
      <c r="P168" s="93"/>
      <c r="Q168" s="93"/>
      <c r="R168" s="93"/>
      <c r="S168" s="93"/>
      <c r="T168" s="93"/>
      <c r="U168" s="93"/>
      <c r="V168" s="93"/>
      <c r="W168" s="93"/>
      <c r="Y168" s="93"/>
      <c r="Z168" s="93"/>
      <c r="AA168" s="93"/>
      <c r="AB168" s="93"/>
      <c r="AC168" s="93"/>
      <c r="AD168" s="93"/>
      <c r="AE168" s="93"/>
      <c r="AF168" s="93"/>
      <c r="AG168" s="93"/>
      <c r="AH168" s="93"/>
      <c r="AI168" s="93"/>
      <c r="AJ168" s="93"/>
      <c r="AK168" s="93"/>
      <c r="AL168" s="93"/>
      <c r="AM168" s="93"/>
      <c r="AN168" s="93"/>
      <c r="AO168" s="93"/>
      <c r="AP168" s="93"/>
      <c r="AQ168" s="93"/>
      <c r="AR168" s="93"/>
    </row>
    <row r="169" spans="1:44" x14ac:dyDescent="0.25">
      <c r="A169" s="93"/>
      <c r="B169" s="93"/>
      <c r="C169" s="93"/>
      <c r="D169" s="93"/>
      <c r="E169" s="93"/>
      <c r="F169" s="93"/>
      <c r="G169" s="93"/>
      <c r="H169" s="93"/>
      <c r="I169" s="93"/>
      <c r="J169" s="93"/>
      <c r="K169" s="93"/>
      <c r="L169" s="93"/>
      <c r="M169" s="93"/>
      <c r="N169" s="93"/>
      <c r="O169" s="93"/>
      <c r="P169" s="93"/>
      <c r="Q169" s="93"/>
      <c r="R169" s="93"/>
      <c r="S169" s="93"/>
      <c r="T169" s="93"/>
      <c r="U169" s="93"/>
      <c r="V169" s="93"/>
      <c r="W169" s="93"/>
      <c r="Y169" s="93"/>
      <c r="Z169" s="93"/>
      <c r="AA169" s="93"/>
      <c r="AB169" s="93"/>
      <c r="AC169" s="93"/>
      <c r="AD169" s="93"/>
      <c r="AE169" s="93"/>
      <c r="AF169" s="93"/>
      <c r="AG169" s="93"/>
      <c r="AH169" s="93"/>
      <c r="AI169" s="93"/>
      <c r="AJ169" s="93"/>
      <c r="AK169" s="93"/>
      <c r="AL169" s="93"/>
      <c r="AM169" s="93"/>
      <c r="AN169" s="93"/>
      <c r="AO169" s="93"/>
      <c r="AP169" s="93"/>
      <c r="AQ169" s="93"/>
      <c r="AR169" s="93"/>
    </row>
    <row r="170" spans="1:44" x14ac:dyDescent="0.25">
      <c r="A170" s="93"/>
      <c r="B170" s="93"/>
      <c r="C170" s="93"/>
      <c r="D170" s="93"/>
      <c r="E170" s="93"/>
      <c r="F170" s="93"/>
      <c r="G170" s="93"/>
      <c r="H170" s="93"/>
      <c r="I170" s="93"/>
      <c r="J170" s="93"/>
      <c r="K170" s="93"/>
      <c r="L170" s="93"/>
      <c r="M170" s="93"/>
      <c r="N170" s="93"/>
      <c r="O170" s="93"/>
      <c r="P170" s="93"/>
      <c r="Q170" s="93"/>
      <c r="R170" s="93"/>
      <c r="S170" s="93"/>
      <c r="T170" s="93"/>
      <c r="U170" s="93"/>
      <c r="V170" s="93"/>
      <c r="W170" s="93"/>
      <c r="Y170" s="93"/>
      <c r="Z170" s="93"/>
      <c r="AA170" s="93"/>
      <c r="AB170" s="93"/>
      <c r="AC170" s="93"/>
      <c r="AD170" s="93"/>
      <c r="AE170" s="93"/>
      <c r="AF170" s="93"/>
      <c r="AG170" s="93"/>
      <c r="AH170" s="93"/>
      <c r="AI170" s="93"/>
      <c r="AJ170" s="93"/>
      <c r="AK170" s="93"/>
      <c r="AL170" s="93"/>
      <c r="AM170" s="93"/>
      <c r="AN170" s="93"/>
      <c r="AO170" s="93"/>
      <c r="AP170" s="93"/>
      <c r="AQ170" s="93"/>
      <c r="AR170" s="93"/>
    </row>
    <row r="171" spans="1:44" x14ac:dyDescent="0.25">
      <c r="A171" s="93"/>
      <c r="B171" s="93"/>
      <c r="C171" s="93"/>
      <c r="D171" s="93"/>
      <c r="E171" s="93"/>
      <c r="F171" s="93"/>
      <c r="G171" s="93"/>
      <c r="H171" s="93"/>
      <c r="I171" s="93"/>
      <c r="J171" s="93"/>
      <c r="K171" s="93"/>
      <c r="L171" s="93"/>
      <c r="M171" s="93"/>
      <c r="N171" s="93"/>
      <c r="O171" s="93"/>
      <c r="P171" s="93"/>
      <c r="Q171" s="93"/>
      <c r="R171" s="93"/>
      <c r="S171" s="93"/>
      <c r="T171" s="93"/>
      <c r="U171" s="93"/>
      <c r="V171" s="93"/>
      <c r="W171" s="93"/>
      <c r="Y171" s="93"/>
      <c r="Z171" s="93"/>
      <c r="AA171" s="93"/>
      <c r="AB171" s="93"/>
      <c r="AC171" s="93"/>
      <c r="AD171" s="93"/>
      <c r="AE171" s="93"/>
      <c r="AF171" s="93"/>
      <c r="AG171" s="93"/>
      <c r="AH171" s="93"/>
      <c r="AI171" s="93"/>
      <c r="AJ171" s="93"/>
      <c r="AK171" s="93"/>
      <c r="AL171" s="93"/>
      <c r="AM171" s="93"/>
      <c r="AN171" s="93"/>
      <c r="AO171" s="93"/>
      <c r="AP171" s="93"/>
      <c r="AQ171" s="93"/>
      <c r="AR171" s="93"/>
    </row>
    <row r="172" spans="1:44" x14ac:dyDescent="0.25">
      <c r="A172" s="93"/>
      <c r="B172" s="93"/>
      <c r="C172" s="93"/>
      <c r="D172" s="93"/>
      <c r="E172" s="93"/>
      <c r="F172" s="93"/>
      <c r="G172" s="93"/>
      <c r="H172" s="93"/>
      <c r="I172" s="93"/>
      <c r="J172" s="93"/>
      <c r="K172" s="93"/>
      <c r="L172" s="93"/>
      <c r="M172" s="93"/>
      <c r="N172" s="93"/>
      <c r="O172" s="93"/>
      <c r="P172" s="93"/>
      <c r="Q172" s="93"/>
      <c r="R172" s="93"/>
      <c r="S172" s="93"/>
      <c r="T172" s="93"/>
      <c r="U172" s="93"/>
      <c r="V172" s="93"/>
      <c r="W172" s="93"/>
      <c r="Y172" s="93"/>
      <c r="Z172" s="93"/>
      <c r="AA172" s="93"/>
      <c r="AB172" s="93"/>
      <c r="AC172" s="93"/>
      <c r="AD172" s="93"/>
      <c r="AE172" s="93"/>
      <c r="AF172" s="93"/>
      <c r="AG172" s="93"/>
      <c r="AH172" s="93"/>
      <c r="AI172" s="93"/>
      <c r="AJ172" s="93"/>
      <c r="AK172" s="93"/>
      <c r="AL172" s="93"/>
      <c r="AM172" s="93"/>
      <c r="AN172" s="93"/>
      <c r="AO172" s="93"/>
      <c r="AP172" s="93"/>
      <c r="AQ172" s="93"/>
      <c r="AR172" s="93"/>
    </row>
    <row r="173" spans="1:44" x14ac:dyDescent="0.25">
      <c r="A173" s="93"/>
      <c r="B173" s="93"/>
      <c r="C173" s="93"/>
      <c r="D173" s="93"/>
      <c r="E173" s="93"/>
      <c r="F173" s="93"/>
      <c r="G173" s="93"/>
      <c r="H173" s="93"/>
      <c r="I173" s="93"/>
      <c r="J173" s="93"/>
      <c r="K173" s="93"/>
      <c r="L173" s="93"/>
      <c r="M173" s="93"/>
      <c r="N173" s="93"/>
      <c r="O173" s="93"/>
      <c r="P173" s="93"/>
      <c r="Q173" s="93"/>
      <c r="R173" s="93"/>
      <c r="S173" s="93"/>
      <c r="T173" s="93"/>
      <c r="U173" s="93"/>
      <c r="V173" s="93"/>
      <c r="W173" s="93"/>
      <c r="Y173" s="93"/>
      <c r="Z173" s="93"/>
      <c r="AA173" s="93"/>
      <c r="AB173" s="93"/>
      <c r="AC173" s="93"/>
      <c r="AD173" s="93"/>
      <c r="AE173" s="93"/>
      <c r="AF173" s="93"/>
      <c r="AG173" s="93"/>
      <c r="AH173" s="93"/>
      <c r="AI173" s="93"/>
      <c r="AJ173" s="93"/>
      <c r="AK173" s="93"/>
      <c r="AL173" s="93"/>
      <c r="AM173" s="93"/>
      <c r="AN173" s="93"/>
      <c r="AO173" s="93"/>
      <c r="AP173" s="93"/>
      <c r="AQ173" s="93"/>
      <c r="AR173" s="93"/>
    </row>
    <row r="174" spans="1:44" x14ac:dyDescent="0.25">
      <c r="A174" s="93"/>
      <c r="B174" s="93"/>
      <c r="C174" s="93"/>
      <c r="D174" s="93"/>
      <c r="E174" s="93"/>
      <c r="F174" s="93"/>
      <c r="G174" s="93"/>
      <c r="H174" s="93"/>
      <c r="I174" s="93"/>
      <c r="J174" s="93"/>
      <c r="K174" s="93"/>
      <c r="L174" s="93"/>
      <c r="M174" s="93"/>
      <c r="N174" s="93"/>
      <c r="O174" s="93"/>
      <c r="P174" s="93"/>
      <c r="Q174" s="93"/>
      <c r="R174" s="93"/>
      <c r="S174" s="93"/>
      <c r="T174" s="93"/>
      <c r="U174" s="93"/>
      <c r="V174" s="93"/>
      <c r="W174" s="93"/>
      <c r="Y174" s="93"/>
      <c r="Z174" s="93"/>
      <c r="AA174" s="93"/>
      <c r="AB174" s="93"/>
      <c r="AC174" s="93"/>
      <c r="AD174" s="93"/>
      <c r="AE174" s="93"/>
      <c r="AF174" s="93"/>
      <c r="AG174" s="93"/>
      <c r="AH174" s="93"/>
      <c r="AI174" s="93"/>
      <c r="AJ174" s="93"/>
      <c r="AK174" s="93"/>
      <c r="AL174" s="93"/>
      <c r="AM174" s="93"/>
      <c r="AN174" s="93"/>
      <c r="AO174" s="93"/>
      <c r="AP174" s="93"/>
      <c r="AQ174" s="93"/>
      <c r="AR174" s="93"/>
    </row>
    <row r="175" spans="1:44" x14ac:dyDescent="0.25">
      <c r="A175" s="93"/>
      <c r="B175" s="93"/>
      <c r="C175" s="93"/>
      <c r="D175" s="93"/>
      <c r="E175" s="93"/>
      <c r="F175" s="93"/>
      <c r="G175" s="93"/>
      <c r="H175" s="93"/>
      <c r="I175" s="93"/>
      <c r="J175" s="93"/>
      <c r="K175" s="93"/>
      <c r="L175" s="93"/>
      <c r="M175" s="93"/>
      <c r="N175" s="93"/>
      <c r="O175" s="93"/>
      <c r="P175" s="93"/>
      <c r="Q175" s="93"/>
      <c r="R175" s="93"/>
      <c r="S175" s="93"/>
      <c r="T175" s="93"/>
      <c r="U175" s="93"/>
      <c r="V175" s="93"/>
      <c r="W175" s="93"/>
      <c r="Y175" s="93"/>
      <c r="Z175" s="93"/>
      <c r="AA175" s="93"/>
      <c r="AB175" s="93"/>
      <c r="AC175" s="93"/>
      <c r="AD175" s="93"/>
      <c r="AE175" s="93"/>
      <c r="AF175" s="93"/>
      <c r="AG175" s="93"/>
      <c r="AH175" s="93"/>
      <c r="AI175" s="93"/>
      <c r="AJ175" s="93"/>
      <c r="AK175" s="93"/>
      <c r="AL175" s="93"/>
      <c r="AM175" s="93"/>
      <c r="AN175" s="93"/>
      <c r="AO175" s="93"/>
      <c r="AP175" s="93"/>
      <c r="AQ175" s="93"/>
      <c r="AR175" s="93"/>
    </row>
    <row r="176" spans="1:44" x14ac:dyDescent="0.25">
      <c r="A176" s="93"/>
      <c r="B176" s="93"/>
      <c r="C176" s="93"/>
      <c r="D176" s="93"/>
      <c r="E176" s="93"/>
      <c r="F176" s="93"/>
      <c r="G176" s="93"/>
      <c r="H176" s="93"/>
      <c r="I176" s="93"/>
      <c r="J176" s="93"/>
      <c r="K176" s="93"/>
      <c r="L176" s="93"/>
      <c r="M176" s="93"/>
      <c r="N176" s="93"/>
      <c r="O176" s="93"/>
      <c r="P176" s="93"/>
      <c r="Q176" s="93"/>
      <c r="R176" s="93"/>
      <c r="S176" s="93"/>
      <c r="T176" s="93"/>
      <c r="U176" s="93"/>
      <c r="V176" s="93"/>
      <c r="W176" s="93"/>
      <c r="Y176" s="93"/>
      <c r="Z176" s="93"/>
      <c r="AA176" s="93"/>
      <c r="AB176" s="93"/>
      <c r="AC176" s="93"/>
      <c r="AD176" s="93"/>
      <c r="AE176" s="93"/>
      <c r="AF176" s="93"/>
      <c r="AG176" s="93"/>
      <c r="AH176" s="93"/>
      <c r="AI176" s="93"/>
      <c r="AJ176" s="93"/>
      <c r="AK176" s="93"/>
      <c r="AL176" s="93"/>
      <c r="AM176" s="93"/>
      <c r="AN176" s="93"/>
      <c r="AO176" s="93"/>
      <c r="AP176" s="93"/>
      <c r="AQ176" s="93"/>
      <c r="AR176" s="93"/>
    </row>
    <row r="177" spans="1:44" x14ac:dyDescent="0.25">
      <c r="A177" s="93"/>
      <c r="B177" s="93"/>
      <c r="C177" s="93"/>
      <c r="D177" s="93"/>
      <c r="E177" s="93"/>
      <c r="F177" s="93"/>
      <c r="G177" s="93"/>
      <c r="H177" s="93"/>
      <c r="I177" s="93"/>
      <c r="J177" s="93"/>
      <c r="K177" s="93"/>
      <c r="L177" s="93"/>
      <c r="M177" s="93"/>
      <c r="N177" s="93"/>
      <c r="O177" s="93"/>
      <c r="P177" s="93"/>
      <c r="Q177" s="93"/>
      <c r="R177" s="93"/>
      <c r="S177" s="93"/>
      <c r="T177" s="93"/>
      <c r="U177" s="93"/>
      <c r="V177" s="93"/>
      <c r="W177" s="93"/>
      <c r="Y177" s="93"/>
      <c r="Z177" s="93"/>
      <c r="AA177" s="93"/>
      <c r="AB177" s="93"/>
      <c r="AC177" s="93"/>
      <c r="AD177" s="93"/>
      <c r="AE177" s="93"/>
      <c r="AF177" s="93"/>
      <c r="AG177" s="93"/>
      <c r="AH177" s="93"/>
      <c r="AI177" s="93"/>
      <c r="AJ177" s="93"/>
      <c r="AK177" s="93"/>
      <c r="AL177" s="93"/>
      <c r="AM177" s="93"/>
      <c r="AN177" s="93"/>
      <c r="AO177" s="93"/>
      <c r="AP177" s="93"/>
      <c r="AQ177" s="93"/>
      <c r="AR177" s="93"/>
    </row>
    <row r="178" spans="1:44" x14ac:dyDescent="0.25">
      <c r="A178" s="93"/>
      <c r="B178" s="93"/>
      <c r="C178" s="93"/>
      <c r="D178" s="93"/>
      <c r="E178" s="93"/>
      <c r="F178" s="93"/>
      <c r="G178" s="93"/>
      <c r="H178" s="93"/>
      <c r="I178" s="93"/>
      <c r="J178" s="93"/>
      <c r="K178" s="93"/>
      <c r="L178" s="93"/>
      <c r="M178" s="93"/>
      <c r="N178" s="93"/>
      <c r="O178" s="93"/>
      <c r="P178" s="93"/>
      <c r="Q178" s="93"/>
      <c r="R178" s="93"/>
      <c r="S178" s="93"/>
      <c r="T178" s="93"/>
      <c r="U178" s="93"/>
      <c r="V178" s="93"/>
      <c r="W178" s="93"/>
      <c r="Y178" s="93"/>
      <c r="Z178" s="93"/>
      <c r="AA178" s="93"/>
      <c r="AB178" s="93"/>
      <c r="AC178" s="93"/>
      <c r="AD178" s="93"/>
      <c r="AE178" s="93"/>
      <c r="AF178" s="93"/>
      <c r="AG178" s="93"/>
      <c r="AH178" s="93"/>
      <c r="AI178" s="93"/>
      <c r="AJ178" s="93"/>
      <c r="AK178" s="93"/>
      <c r="AL178" s="93"/>
      <c r="AM178" s="93"/>
      <c r="AN178" s="93"/>
      <c r="AO178" s="93"/>
      <c r="AP178" s="93"/>
      <c r="AQ178" s="93"/>
      <c r="AR178" s="93"/>
    </row>
    <row r="179" spans="1:44" x14ac:dyDescent="0.25">
      <c r="A179" s="93"/>
      <c r="B179" s="93"/>
      <c r="C179" s="93"/>
      <c r="D179" s="93"/>
      <c r="E179" s="93"/>
      <c r="F179" s="93"/>
      <c r="G179" s="93"/>
      <c r="H179" s="93"/>
      <c r="I179" s="93"/>
      <c r="J179" s="93"/>
      <c r="K179" s="93"/>
      <c r="L179" s="93"/>
      <c r="M179" s="93"/>
      <c r="N179" s="93"/>
      <c r="O179" s="93"/>
      <c r="P179" s="93"/>
      <c r="Q179" s="93"/>
      <c r="R179" s="93"/>
      <c r="S179" s="93"/>
      <c r="T179" s="93"/>
      <c r="U179" s="93"/>
      <c r="V179" s="93"/>
      <c r="W179" s="93"/>
      <c r="Y179" s="93"/>
      <c r="Z179" s="93"/>
      <c r="AA179" s="93"/>
      <c r="AB179" s="93"/>
      <c r="AC179" s="93"/>
      <c r="AD179" s="93"/>
      <c r="AE179" s="93"/>
      <c r="AF179" s="93"/>
      <c r="AG179" s="93"/>
      <c r="AH179" s="93"/>
      <c r="AI179" s="93"/>
      <c r="AJ179" s="93"/>
      <c r="AK179" s="93"/>
      <c r="AL179" s="93"/>
      <c r="AM179" s="93"/>
      <c r="AN179" s="93"/>
      <c r="AO179" s="93"/>
      <c r="AP179" s="93"/>
      <c r="AQ179" s="93"/>
      <c r="AR179" s="93"/>
    </row>
    <row r="180" spans="1:44" x14ac:dyDescent="0.25">
      <c r="A180" s="93"/>
      <c r="B180" s="93"/>
      <c r="C180" s="93"/>
      <c r="D180" s="93"/>
      <c r="E180" s="93"/>
      <c r="F180" s="93"/>
      <c r="G180" s="93"/>
      <c r="H180" s="93"/>
      <c r="I180" s="93"/>
      <c r="J180" s="93"/>
      <c r="K180" s="93"/>
      <c r="L180" s="93"/>
      <c r="M180" s="93"/>
      <c r="N180" s="93"/>
      <c r="O180" s="93"/>
      <c r="P180" s="93"/>
      <c r="Q180" s="93"/>
      <c r="R180" s="93"/>
      <c r="S180" s="93"/>
      <c r="T180" s="93"/>
      <c r="U180" s="93"/>
      <c r="V180" s="93"/>
      <c r="W180" s="93"/>
      <c r="Y180" s="93"/>
      <c r="Z180" s="93"/>
      <c r="AA180" s="93"/>
      <c r="AB180" s="93"/>
      <c r="AC180" s="93"/>
      <c r="AD180" s="93"/>
      <c r="AE180" s="93"/>
      <c r="AF180" s="93"/>
      <c r="AG180" s="93"/>
      <c r="AH180" s="93"/>
      <c r="AI180" s="93"/>
      <c r="AJ180" s="93"/>
      <c r="AK180" s="93"/>
      <c r="AL180" s="93"/>
      <c r="AM180" s="93"/>
      <c r="AN180" s="93"/>
      <c r="AO180" s="93"/>
      <c r="AP180" s="93"/>
      <c r="AQ180" s="93"/>
      <c r="AR180" s="93"/>
    </row>
    <row r="181" spans="1:44" x14ac:dyDescent="0.25">
      <c r="A181" s="93"/>
      <c r="B181" s="93"/>
      <c r="C181" s="93"/>
      <c r="D181" s="93"/>
      <c r="E181" s="93"/>
      <c r="F181" s="93"/>
      <c r="G181" s="93"/>
      <c r="H181" s="93"/>
      <c r="I181" s="93"/>
      <c r="J181" s="93"/>
      <c r="K181" s="93"/>
      <c r="L181" s="93"/>
      <c r="M181" s="93"/>
      <c r="N181" s="93"/>
      <c r="O181" s="93"/>
      <c r="P181" s="93"/>
      <c r="Q181" s="93"/>
      <c r="R181" s="93"/>
      <c r="S181" s="93"/>
      <c r="T181" s="93"/>
      <c r="U181" s="93"/>
      <c r="V181" s="93"/>
      <c r="W181" s="93"/>
      <c r="Y181" s="93"/>
      <c r="Z181" s="93"/>
      <c r="AA181" s="93"/>
      <c r="AB181" s="93"/>
      <c r="AC181" s="93"/>
      <c r="AD181" s="93"/>
      <c r="AE181" s="93"/>
      <c r="AF181" s="93"/>
      <c r="AG181" s="93"/>
      <c r="AH181" s="93"/>
      <c r="AI181" s="93"/>
      <c r="AJ181" s="93"/>
      <c r="AK181" s="93"/>
      <c r="AL181" s="93"/>
      <c r="AM181" s="93"/>
      <c r="AN181" s="93"/>
      <c r="AO181" s="93"/>
      <c r="AP181" s="93"/>
      <c r="AQ181" s="93"/>
      <c r="AR181" s="93"/>
    </row>
    <row r="182" spans="1:44" x14ac:dyDescent="0.25">
      <c r="A182" s="93"/>
      <c r="B182" s="93"/>
      <c r="C182" s="93"/>
      <c r="D182" s="93"/>
      <c r="E182" s="93"/>
      <c r="F182" s="93"/>
      <c r="G182" s="93"/>
      <c r="H182" s="93"/>
      <c r="I182" s="93"/>
      <c r="J182" s="93"/>
      <c r="K182" s="93"/>
      <c r="L182" s="93"/>
      <c r="M182" s="93"/>
      <c r="N182" s="93"/>
      <c r="O182" s="93"/>
      <c r="P182" s="93"/>
      <c r="Q182" s="93"/>
      <c r="R182" s="93"/>
      <c r="S182" s="93"/>
      <c r="T182" s="93"/>
      <c r="U182" s="93"/>
      <c r="V182" s="93"/>
      <c r="W182" s="93"/>
      <c r="Y182" s="93"/>
      <c r="Z182" s="93"/>
      <c r="AA182" s="93"/>
      <c r="AB182" s="93"/>
      <c r="AC182" s="93"/>
      <c r="AD182" s="93"/>
      <c r="AE182" s="93"/>
      <c r="AF182" s="93"/>
      <c r="AG182" s="93"/>
      <c r="AH182" s="93"/>
      <c r="AI182" s="93"/>
      <c r="AJ182" s="93"/>
      <c r="AK182" s="93"/>
      <c r="AL182" s="93"/>
      <c r="AM182" s="93"/>
      <c r="AN182" s="93"/>
      <c r="AO182" s="93"/>
      <c r="AP182" s="93"/>
      <c r="AQ182" s="93"/>
      <c r="AR182" s="93"/>
    </row>
    <row r="183" spans="1:44" x14ac:dyDescent="0.25">
      <c r="A183" s="93"/>
      <c r="B183" s="93"/>
      <c r="C183" s="93"/>
      <c r="D183" s="93"/>
      <c r="E183" s="93"/>
      <c r="F183" s="93"/>
      <c r="G183" s="93"/>
      <c r="H183" s="93"/>
      <c r="I183" s="93"/>
      <c r="J183" s="93"/>
      <c r="K183" s="93"/>
      <c r="L183" s="93"/>
      <c r="M183" s="93"/>
      <c r="N183" s="93"/>
      <c r="O183" s="93"/>
      <c r="P183" s="93"/>
      <c r="Q183" s="93"/>
      <c r="R183" s="93"/>
      <c r="S183" s="93"/>
      <c r="T183" s="93"/>
      <c r="U183" s="93"/>
      <c r="V183" s="93"/>
      <c r="W183" s="93"/>
      <c r="Y183" s="93"/>
      <c r="Z183" s="93"/>
      <c r="AA183" s="93"/>
      <c r="AB183" s="93"/>
      <c r="AC183" s="93"/>
      <c r="AD183" s="93"/>
      <c r="AE183" s="93"/>
      <c r="AF183" s="93"/>
      <c r="AG183" s="93"/>
      <c r="AH183" s="93"/>
      <c r="AI183" s="93"/>
      <c r="AJ183" s="93"/>
      <c r="AK183" s="93"/>
      <c r="AL183" s="93"/>
      <c r="AM183" s="93"/>
      <c r="AN183" s="93"/>
      <c r="AO183" s="93"/>
      <c r="AP183" s="93"/>
      <c r="AQ183" s="93"/>
      <c r="AR183" s="93"/>
    </row>
    <row r="184" spans="1:44" x14ac:dyDescent="0.25">
      <c r="A184" s="93"/>
      <c r="B184" s="93"/>
      <c r="C184" s="93"/>
      <c r="D184" s="93"/>
      <c r="E184" s="93"/>
      <c r="F184" s="93"/>
      <c r="G184" s="93"/>
      <c r="H184" s="93"/>
      <c r="I184" s="93"/>
      <c r="J184" s="93"/>
      <c r="K184" s="93"/>
      <c r="L184" s="93"/>
      <c r="M184" s="93"/>
      <c r="N184" s="93"/>
      <c r="O184" s="93"/>
      <c r="P184" s="93"/>
      <c r="Q184" s="93"/>
      <c r="R184" s="93"/>
      <c r="S184" s="93"/>
      <c r="T184" s="93"/>
      <c r="U184" s="93"/>
      <c r="V184" s="93"/>
      <c r="W184" s="93"/>
      <c r="Y184" s="93"/>
      <c r="Z184" s="93"/>
      <c r="AA184" s="93"/>
      <c r="AB184" s="93"/>
      <c r="AC184" s="93"/>
      <c r="AD184" s="93"/>
      <c r="AE184" s="93"/>
      <c r="AF184" s="93"/>
      <c r="AG184" s="93"/>
      <c r="AH184" s="93"/>
      <c r="AI184" s="93"/>
      <c r="AJ184" s="93"/>
      <c r="AK184" s="93"/>
      <c r="AL184" s="93"/>
      <c r="AM184" s="93"/>
      <c r="AN184" s="93"/>
      <c r="AO184" s="93"/>
      <c r="AP184" s="93"/>
      <c r="AQ184" s="93"/>
      <c r="AR184" s="93"/>
    </row>
    <row r="185" spans="1:44" x14ac:dyDescent="0.25">
      <c r="A185" s="93"/>
      <c r="B185" s="93"/>
      <c r="C185" s="93"/>
      <c r="D185" s="93"/>
      <c r="E185" s="93"/>
      <c r="F185" s="93"/>
      <c r="G185" s="93"/>
      <c r="H185" s="93"/>
      <c r="I185" s="93"/>
      <c r="J185" s="93"/>
      <c r="K185" s="93"/>
      <c r="L185" s="93"/>
      <c r="M185" s="93"/>
      <c r="N185" s="93"/>
      <c r="O185" s="93"/>
      <c r="P185" s="93"/>
      <c r="Q185" s="93"/>
      <c r="R185" s="93"/>
      <c r="S185" s="93"/>
      <c r="T185" s="93"/>
      <c r="U185" s="93"/>
      <c r="V185" s="93"/>
      <c r="W185" s="93"/>
      <c r="Y185" s="93"/>
      <c r="Z185" s="93"/>
      <c r="AA185" s="93"/>
      <c r="AB185" s="93"/>
      <c r="AC185" s="93"/>
      <c r="AD185" s="93"/>
      <c r="AE185" s="93"/>
      <c r="AF185" s="93"/>
      <c r="AG185" s="93"/>
      <c r="AH185" s="93"/>
      <c r="AI185" s="93"/>
      <c r="AJ185" s="93"/>
      <c r="AK185" s="93"/>
      <c r="AL185" s="93"/>
      <c r="AM185" s="93"/>
      <c r="AN185" s="93"/>
      <c r="AO185" s="93"/>
      <c r="AP185" s="93"/>
      <c r="AQ185" s="93"/>
      <c r="AR185" s="93"/>
    </row>
    <row r="186" spans="1:44" x14ac:dyDescent="0.25">
      <c r="A186" s="93"/>
      <c r="B186" s="93"/>
      <c r="C186" s="93"/>
      <c r="D186" s="93"/>
      <c r="E186" s="93"/>
      <c r="F186" s="93"/>
      <c r="G186" s="93"/>
      <c r="H186" s="93"/>
      <c r="I186" s="93"/>
      <c r="J186" s="93"/>
      <c r="K186" s="93"/>
      <c r="L186" s="93"/>
      <c r="M186" s="93"/>
      <c r="N186" s="93"/>
      <c r="O186" s="93"/>
      <c r="P186" s="93"/>
      <c r="Q186" s="93"/>
      <c r="R186" s="93"/>
      <c r="S186" s="93"/>
      <c r="T186" s="93"/>
      <c r="U186" s="93"/>
      <c r="V186" s="93"/>
      <c r="W186" s="93"/>
      <c r="Y186" s="93"/>
      <c r="Z186" s="93"/>
      <c r="AA186" s="93"/>
      <c r="AB186" s="93"/>
      <c r="AC186" s="93"/>
      <c r="AD186" s="93"/>
      <c r="AE186" s="93"/>
      <c r="AF186" s="93"/>
      <c r="AG186" s="93"/>
      <c r="AH186" s="93"/>
      <c r="AI186" s="93"/>
      <c r="AJ186" s="93"/>
      <c r="AK186" s="93"/>
      <c r="AL186" s="93"/>
      <c r="AM186" s="93"/>
      <c r="AN186" s="93"/>
      <c r="AO186" s="93"/>
      <c r="AP186" s="93"/>
      <c r="AQ186" s="93"/>
      <c r="AR186" s="93"/>
    </row>
    <row r="187" spans="1:44" x14ac:dyDescent="0.25">
      <c r="A187" s="93"/>
      <c r="B187" s="93"/>
      <c r="C187" s="93"/>
      <c r="D187" s="93"/>
      <c r="E187" s="93"/>
      <c r="F187" s="93"/>
      <c r="G187" s="93"/>
      <c r="H187" s="93"/>
      <c r="I187" s="93"/>
      <c r="J187" s="93"/>
      <c r="K187" s="93"/>
      <c r="L187" s="93"/>
      <c r="M187" s="93"/>
      <c r="N187" s="93"/>
      <c r="O187" s="93"/>
      <c r="P187" s="93"/>
      <c r="Q187" s="93"/>
      <c r="R187" s="93"/>
      <c r="S187" s="93"/>
      <c r="T187" s="93"/>
      <c r="U187" s="93"/>
      <c r="V187" s="93"/>
      <c r="W187" s="93"/>
      <c r="Y187" s="93"/>
      <c r="Z187" s="93"/>
      <c r="AA187" s="93"/>
      <c r="AB187" s="93"/>
      <c r="AC187" s="93"/>
      <c r="AD187" s="93"/>
      <c r="AE187" s="93"/>
      <c r="AF187" s="93"/>
      <c r="AG187" s="93"/>
      <c r="AH187" s="93"/>
      <c r="AI187" s="93"/>
      <c r="AJ187" s="93"/>
      <c r="AK187" s="93"/>
      <c r="AL187" s="93"/>
      <c r="AM187" s="93"/>
      <c r="AN187" s="93"/>
      <c r="AO187" s="93"/>
      <c r="AP187" s="93"/>
      <c r="AQ187" s="93"/>
      <c r="AR187" s="93"/>
    </row>
    <row r="188" spans="1:44" x14ac:dyDescent="0.25">
      <c r="A188" s="93"/>
      <c r="B188" s="93"/>
      <c r="C188" s="93"/>
      <c r="D188" s="93"/>
      <c r="E188" s="93"/>
      <c r="F188" s="93"/>
      <c r="G188" s="93"/>
      <c r="H188" s="93"/>
      <c r="I188" s="93"/>
      <c r="J188" s="93"/>
      <c r="K188" s="93"/>
      <c r="L188" s="93"/>
      <c r="M188" s="93"/>
      <c r="N188" s="93"/>
      <c r="O188" s="93"/>
      <c r="P188" s="93"/>
      <c r="Q188" s="93"/>
      <c r="R188" s="93"/>
      <c r="S188" s="93"/>
      <c r="T188" s="93"/>
      <c r="U188" s="93"/>
      <c r="V188" s="93"/>
      <c r="W188" s="93"/>
      <c r="Y188" s="93"/>
      <c r="Z188" s="93"/>
      <c r="AA188" s="93"/>
      <c r="AB188" s="93"/>
      <c r="AC188" s="93"/>
      <c r="AD188" s="93"/>
      <c r="AE188" s="93"/>
      <c r="AF188" s="93"/>
      <c r="AG188" s="93"/>
      <c r="AH188" s="93"/>
      <c r="AI188" s="93"/>
      <c r="AJ188" s="93"/>
      <c r="AK188" s="93"/>
      <c r="AL188" s="93"/>
      <c r="AM188" s="93"/>
      <c r="AN188" s="93"/>
      <c r="AO188" s="93"/>
      <c r="AP188" s="93"/>
      <c r="AQ188" s="93"/>
      <c r="AR188" s="93"/>
    </row>
    <row r="189" spans="1:44" x14ac:dyDescent="0.25">
      <c r="A189" s="93"/>
      <c r="B189" s="93"/>
      <c r="C189" s="93"/>
      <c r="D189" s="93"/>
      <c r="E189" s="93"/>
      <c r="F189" s="93"/>
      <c r="G189" s="93"/>
      <c r="H189" s="93"/>
      <c r="I189" s="93"/>
      <c r="J189" s="93"/>
      <c r="K189" s="93"/>
      <c r="L189" s="93"/>
      <c r="M189" s="93"/>
      <c r="N189" s="93"/>
      <c r="O189" s="93"/>
      <c r="P189" s="93"/>
      <c r="Q189" s="93"/>
      <c r="R189" s="93"/>
      <c r="S189" s="93"/>
      <c r="T189" s="93"/>
      <c r="U189" s="93"/>
      <c r="V189" s="93"/>
      <c r="W189" s="93"/>
      <c r="Y189" s="93"/>
      <c r="Z189" s="93"/>
      <c r="AA189" s="93"/>
      <c r="AB189" s="93"/>
      <c r="AC189" s="93"/>
      <c r="AD189" s="93"/>
      <c r="AE189" s="93"/>
      <c r="AF189" s="93"/>
      <c r="AG189" s="93"/>
      <c r="AH189" s="93"/>
      <c r="AI189" s="93"/>
      <c r="AJ189" s="93"/>
      <c r="AK189" s="93"/>
      <c r="AL189" s="93"/>
      <c r="AM189" s="93"/>
      <c r="AN189" s="93"/>
      <c r="AO189" s="93"/>
      <c r="AP189" s="93"/>
      <c r="AQ189" s="93"/>
      <c r="AR189" s="93"/>
    </row>
    <row r="190" spans="1:44" x14ac:dyDescent="0.25">
      <c r="A190" s="93"/>
      <c r="B190" s="93"/>
      <c r="C190" s="93"/>
      <c r="D190" s="93"/>
      <c r="E190" s="93"/>
      <c r="F190" s="93"/>
      <c r="G190" s="93"/>
      <c r="H190" s="93"/>
      <c r="I190" s="93"/>
      <c r="J190" s="93"/>
      <c r="K190" s="93"/>
      <c r="L190" s="93"/>
      <c r="M190" s="93"/>
      <c r="N190" s="93"/>
      <c r="O190" s="93"/>
      <c r="P190" s="93"/>
      <c r="Q190" s="93"/>
      <c r="R190" s="93"/>
      <c r="S190" s="93"/>
      <c r="T190" s="93"/>
      <c r="U190" s="93"/>
      <c r="V190" s="93"/>
      <c r="W190" s="93"/>
      <c r="Y190" s="93"/>
      <c r="Z190" s="93"/>
      <c r="AA190" s="93"/>
      <c r="AB190" s="93"/>
      <c r="AC190" s="93"/>
      <c r="AD190" s="93"/>
      <c r="AE190" s="93"/>
      <c r="AF190" s="93"/>
      <c r="AG190" s="93"/>
      <c r="AH190" s="93"/>
      <c r="AI190" s="93"/>
      <c r="AJ190" s="93"/>
      <c r="AK190" s="93"/>
      <c r="AL190" s="93"/>
      <c r="AM190" s="93"/>
      <c r="AN190" s="93"/>
      <c r="AO190" s="93"/>
      <c r="AP190" s="93"/>
      <c r="AQ190" s="93"/>
      <c r="AR190" s="93"/>
    </row>
    <row r="191" spans="1:44" x14ac:dyDescent="0.25">
      <c r="A191" s="93"/>
      <c r="B191" s="93"/>
      <c r="C191" s="93"/>
      <c r="D191" s="93"/>
      <c r="E191" s="93"/>
      <c r="F191" s="93"/>
      <c r="G191" s="93"/>
      <c r="H191" s="93"/>
      <c r="I191" s="93"/>
      <c r="J191" s="93"/>
      <c r="K191" s="93"/>
      <c r="L191" s="93"/>
      <c r="M191" s="93"/>
      <c r="N191" s="93"/>
      <c r="O191" s="93"/>
      <c r="P191" s="93"/>
      <c r="Q191" s="93"/>
      <c r="R191" s="93"/>
      <c r="S191" s="93"/>
      <c r="T191" s="93"/>
      <c r="U191" s="93"/>
      <c r="V191" s="93"/>
      <c r="W191" s="93"/>
      <c r="Y191" s="93"/>
      <c r="Z191" s="93"/>
      <c r="AA191" s="93"/>
      <c r="AB191" s="93"/>
      <c r="AC191" s="93"/>
      <c r="AD191" s="93"/>
      <c r="AE191" s="93"/>
      <c r="AF191" s="93"/>
      <c r="AG191" s="93"/>
      <c r="AH191" s="93"/>
      <c r="AI191" s="93"/>
      <c r="AJ191" s="93"/>
      <c r="AK191" s="93"/>
      <c r="AL191" s="93"/>
      <c r="AM191" s="93"/>
      <c r="AN191" s="93"/>
      <c r="AO191" s="93"/>
      <c r="AP191" s="93"/>
      <c r="AQ191" s="93"/>
      <c r="AR191" s="93"/>
    </row>
    <row r="192" spans="1:44" x14ac:dyDescent="0.25">
      <c r="A192" s="93"/>
      <c r="B192" s="93"/>
      <c r="C192" s="93"/>
      <c r="D192" s="93"/>
      <c r="E192" s="93"/>
      <c r="F192" s="93"/>
      <c r="G192" s="93"/>
      <c r="H192" s="93"/>
      <c r="I192" s="93"/>
      <c r="J192" s="93"/>
      <c r="K192" s="93"/>
      <c r="L192" s="93"/>
      <c r="M192" s="93"/>
      <c r="N192" s="93"/>
      <c r="O192" s="93"/>
      <c r="P192" s="93"/>
      <c r="Q192" s="93"/>
      <c r="R192" s="93"/>
      <c r="S192" s="93"/>
      <c r="T192" s="93"/>
      <c r="U192" s="93"/>
      <c r="V192" s="93"/>
      <c r="W192" s="93"/>
      <c r="Y192" s="93"/>
      <c r="Z192" s="93"/>
      <c r="AA192" s="93"/>
      <c r="AB192" s="93"/>
      <c r="AC192" s="93"/>
      <c r="AD192" s="93"/>
      <c r="AE192" s="93"/>
      <c r="AF192" s="93"/>
      <c r="AG192" s="93"/>
      <c r="AH192" s="93"/>
      <c r="AI192" s="93"/>
      <c r="AJ192" s="93"/>
      <c r="AK192" s="93"/>
      <c r="AL192" s="93"/>
      <c r="AM192" s="93"/>
      <c r="AN192" s="93"/>
      <c r="AO192" s="93"/>
      <c r="AP192" s="93"/>
      <c r="AQ192" s="93"/>
      <c r="AR192" s="93"/>
    </row>
    <row r="193" spans="1:44" x14ac:dyDescent="0.25">
      <c r="A193" s="93"/>
      <c r="B193" s="93"/>
      <c r="C193" s="93"/>
      <c r="D193" s="93"/>
      <c r="E193" s="93"/>
      <c r="F193" s="93"/>
      <c r="G193" s="93"/>
      <c r="H193" s="93"/>
      <c r="I193" s="93"/>
      <c r="J193" s="93"/>
      <c r="K193" s="93"/>
      <c r="L193" s="93"/>
      <c r="M193" s="93"/>
      <c r="N193" s="93"/>
      <c r="O193" s="93"/>
      <c r="P193" s="93"/>
      <c r="Q193" s="93"/>
      <c r="R193" s="93"/>
      <c r="S193" s="93"/>
      <c r="T193" s="93"/>
      <c r="U193" s="93"/>
      <c r="V193" s="93"/>
      <c r="W193" s="93"/>
      <c r="Y193" s="93"/>
      <c r="Z193" s="93"/>
      <c r="AA193" s="93"/>
      <c r="AB193" s="93"/>
      <c r="AC193" s="93"/>
      <c r="AD193" s="93"/>
      <c r="AE193" s="93"/>
      <c r="AF193" s="93"/>
      <c r="AG193" s="93"/>
      <c r="AH193" s="93"/>
      <c r="AI193" s="93"/>
      <c r="AJ193" s="93"/>
      <c r="AK193" s="93"/>
      <c r="AL193" s="93"/>
      <c r="AM193" s="93"/>
      <c r="AN193" s="93"/>
      <c r="AO193" s="93"/>
      <c r="AP193" s="93"/>
      <c r="AQ193" s="93"/>
      <c r="AR193" s="93"/>
    </row>
    <row r="194" spans="1:44" x14ac:dyDescent="0.25">
      <c r="A194" s="93"/>
      <c r="B194" s="93"/>
      <c r="C194" s="93"/>
      <c r="D194" s="93"/>
      <c r="E194" s="93"/>
      <c r="F194" s="93"/>
      <c r="G194" s="93"/>
      <c r="H194" s="93"/>
      <c r="I194" s="93"/>
      <c r="J194" s="93"/>
      <c r="K194" s="93"/>
      <c r="L194" s="93"/>
      <c r="M194" s="93"/>
      <c r="N194" s="93"/>
      <c r="O194" s="93"/>
      <c r="P194" s="93"/>
      <c r="Q194" s="93"/>
      <c r="R194" s="93"/>
      <c r="S194" s="93"/>
      <c r="T194" s="93"/>
      <c r="U194" s="93"/>
      <c r="V194" s="93"/>
      <c r="W194" s="93"/>
      <c r="Y194" s="93"/>
      <c r="Z194" s="93"/>
      <c r="AA194" s="93"/>
      <c r="AB194" s="93"/>
      <c r="AC194" s="93"/>
      <c r="AD194" s="93"/>
      <c r="AE194" s="93"/>
      <c r="AF194" s="93"/>
      <c r="AG194" s="93"/>
      <c r="AH194" s="93"/>
      <c r="AI194" s="93"/>
      <c r="AJ194" s="93"/>
      <c r="AK194" s="93"/>
      <c r="AL194" s="93"/>
      <c r="AM194" s="93"/>
      <c r="AN194" s="93"/>
      <c r="AO194" s="93"/>
      <c r="AP194" s="93"/>
      <c r="AQ194" s="93"/>
      <c r="AR194" s="93"/>
    </row>
    <row r="195" spans="1:44" x14ac:dyDescent="0.25">
      <c r="A195" s="93"/>
      <c r="B195" s="93"/>
      <c r="C195" s="93"/>
      <c r="D195" s="93"/>
      <c r="E195" s="93"/>
      <c r="F195" s="93"/>
      <c r="G195" s="93"/>
      <c r="H195" s="93"/>
      <c r="I195" s="93"/>
      <c r="J195" s="93"/>
      <c r="K195" s="93"/>
      <c r="L195" s="93"/>
      <c r="M195" s="93"/>
      <c r="N195" s="93"/>
      <c r="O195" s="93"/>
      <c r="P195" s="93"/>
      <c r="Q195" s="93"/>
      <c r="R195" s="93"/>
      <c r="S195" s="93"/>
      <c r="T195" s="93"/>
      <c r="U195" s="93"/>
      <c r="V195" s="93"/>
      <c r="W195" s="93"/>
      <c r="Y195" s="93"/>
      <c r="Z195" s="93"/>
      <c r="AA195" s="93"/>
      <c r="AB195" s="93"/>
      <c r="AC195" s="93"/>
      <c r="AD195" s="93"/>
      <c r="AE195" s="93"/>
      <c r="AF195" s="93"/>
      <c r="AG195" s="93"/>
      <c r="AH195" s="93"/>
      <c r="AI195" s="93"/>
      <c r="AJ195" s="93"/>
      <c r="AK195" s="93"/>
      <c r="AL195" s="93"/>
      <c r="AM195" s="93"/>
      <c r="AN195" s="93"/>
      <c r="AO195" s="93"/>
      <c r="AP195" s="93"/>
      <c r="AQ195" s="93"/>
      <c r="AR195" s="93"/>
    </row>
    <row r="196" spans="1:44" x14ac:dyDescent="0.25">
      <c r="A196" s="93"/>
      <c r="B196" s="93"/>
      <c r="C196" s="93"/>
      <c r="D196" s="93"/>
      <c r="E196" s="93"/>
      <c r="F196" s="93"/>
      <c r="G196" s="93"/>
      <c r="H196" s="93"/>
      <c r="I196" s="93"/>
      <c r="J196" s="93"/>
      <c r="K196" s="93"/>
      <c r="L196" s="93"/>
      <c r="M196" s="93"/>
      <c r="N196" s="93"/>
      <c r="O196" s="93"/>
      <c r="P196" s="93"/>
      <c r="Q196" s="93"/>
      <c r="R196" s="93"/>
      <c r="S196" s="93"/>
      <c r="T196" s="93"/>
      <c r="U196" s="93"/>
      <c r="V196" s="93"/>
      <c r="W196" s="93"/>
      <c r="Y196" s="93"/>
      <c r="Z196" s="93"/>
      <c r="AA196" s="93"/>
      <c r="AB196" s="93"/>
      <c r="AC196" s="93"/>
      <c r="AD196" s="93"/>
      <c r="AE196" s="93"/>
      <c r="AF196" s="93"/>
      <c r="AG196" s="93"/>
      <c r="AH196" s="93"/>
      <c r="AI196" s="93"/>
      <c r="AJ196" s="93"/>
      <c r="AK196" s="93"/>
      <c r="AL196" s="93"/>
      <c r="AM196" s="93"/>
      <c r="AN196" s="93"/>
      <c r="AO196" s="93"/>
      <c r="AP196" s="93"/>
      <c r="AQ196" s="93"/>
      <c r="AR196" s="93"/>
    </row>
    <row r="197" spans="1:44" x14ac:dyDescent="0.25">
      <c r="A197" s="93"/>
      <c r="B197" s="93"/>
      <c r="C197" s="93"/>
      <c r="D197" s="93"/>
      <c r="E197" s="93"/>
      <c r="F197" s="93"/>
      <c r="G197" s="93"/>
      <c r="H197" s="93"/>
      <c r="I197" s="93"/>
      <c r="J197" s="93"/>
      <c r="K197" s="93"/>
      <c r="L197" s="93"/>
      <c r="M197" s="93"/>
      <c r="N197" s="93"/>
      <c r="O197" s="93"/>
      <c r="P197" s="93"/>
      <c r="Q197" s="93"/>
      <c r="R197" s="93"/>
      <c r="S197" s="93"/>
      <c r="T197" s="93"/>
      <c r="U197" s="93"/>
      <c r="V197" s="93"/>
      <c r="W197" s="93"/>
      <c r="Y197" s="93"/>
      <c r="Z197" s="93"/>
      <c r="AA197" s="93"/>
      <c r="AB197" s="93"/>
      <c r="AC197" s="93"/>
      <c r="AD197" s="93"/>
      <c r="AE197" s="93"/>
      <c r="AF197" s="93"/>
      <c r="AG197" s="93"/>
      <c r="AH197" s="93"/>
      <c r="AI197" s="93"/>
      <c r="AJ197" s="93"/>
      <c r="AK197" s="93"/>
      <c r="AL197" s="93"/>
      <c r="AM197" s="93"/>
      <c r="AN197" s="93"/>
      <c r="AO197" s="93"/>
      <c r="AP197" s="93"/>
      <c r="AQ197" s="93"/>
      <c r="AR197" s="93"/>
    </row>
    <row r="198" spans="1:44" x14ac:dyDescent="0.25">
      <c r="A198" s="93"/>
      <c r="B198" s="93"/>
      <c r="C198" s="93"/>
      <c r="D198" s="93"/>
      <c r="E198" s="93"/>
      <c r="F198" s="93"/>
      <c r="G198" s="93"/>
      <c r="H198" s="93"/>
      <c r="I198" s="93"/>
      <c r="J198" s="93"/>
      <c r="K198" s="93"/>
      <c r="L198" s="93"/>
      <c r="M198" s="93"/>
      <c r="N198" s="93"/>
      <c r="O198" s="93"/>
      <c r="P198" s="93"/>
      <c r="Q198" s="93"/>
      <c r="R198" s="93"/>
      <c r="S198" s="93"/>
      <c r="T198" s="93"/>
      <c r="U198" s="93"/>
      <c r="V198" s="93"/>
      <c r="W198" s="93"/>
      <c r="Y198" s="93"/>
      <c r="Z198" s="93"/>
      <c r="AA198" s="93"/>
      <c r="AB198" s="93"/>
      <c r="AC198" s="93"/>
      <c r="AD198" s="93"/>
      <c r="AE198" s="93"/>
      <c r="AF198" s="93"/>
      <c r="AG198" s="93"/>
      <c r="AH198" s="93"/>
      <c r="AI198" s="93"/>
      <c r="AJ198" s="93"/>
      <c r="AK198" s="93"/>
      <c r="AL198" s="93"/>
      <c r="AM198" s="93"/>
      <c r="AN198" s="93"/>
      <c r="AO198" s="93"/>
      <c r="AP198" s="93"/>
      <c r="AQ198" s="93"/>
      <c r="AR198" s="93"/>
    </row>
    <row r="199" spans="1:44" x14ac:dyDescent="0.25">
      <c r="A199" s="93"/>
      <c r="B199" s="93"/>
      <c r="C199" s="93"/>
      <c r="D199" s="93"/>
      <c r="E199" s="93"/>
      <c r="F199" s="93"/>
      <c r="G199" s="93"/>
      <c r="H199" s="93"/>
      <c r="I199" s="93"/>
      <c r="J199" s="93"/>
      <c r="K199" s="93"/>
      <c r="L199" s="93"/>
      <c r="M199" s="93"/>
      <c r="N199" s="93"/>
      <c r="O199" s="93"/>
      <c r="P199" s="93"/>
      <c r="Q199" s="93"/>
      <c r="R199" s="93"/>
      <c r="S199" s="93"/>
      <c r="T199" s="93"/>
      <c r="U199" s="93"/>
      <c r="V199" s="93"/>
      <c r="W199" s="93"/>
      <c r="Y199" s="93"/>
      <c r="Z199" s="93"/>
      <c r="AA199" s="93"/>
      <c r="AB199" s="93"/>
      <c r="AC199" s="93"/>
      <c r="AD199" s="93"/>
      <c r="AE199" s="93"/>
      <c r="AF199" s="93"/>
      <c r="AG199" s="93"/>
      <c r="AH199" s="93"/>
      <c r="AI199" s="93"/>
      <c r="AJ199" s="93"/>
      <c r="AK199" s="93"/>
      <c r="AL199" s="93"/>
      <c r="AM199" s="93"/>
      <c r="AN199" s="93"/>
      <c r="AO199" s="93"/>
      <c r="AP199" s="93"/>
      <c r="AQ199" s="93"/>
      <c r="AR199" s="93"/>
    </row>
    <row r="200" spans="1:44" x14ac:dyDescent="0.25">
      <c r="A200" s="93"/>
      <c r="B200" s="93"/>
      <c r="C200" s="93"/>
      <c r="D200" s="93"/>
      <c r="E200" s="93"/>
      <c r="F200" s="93"/>
      <c r="G200" s="93"/>
      <c r="H200" s="93"/>
      <c r="I200" s="93"/>
      <c r="J200" s="93"/>
      <c r="K200" s="93"/>
      <c r="L200" s="93"/>
      <c r="M200" s="93"/>
      <c r="N200" s="93"/>
      <c r="O200" s="93"/>
      <c r="P200" s="93"/>
      <c r="Q200" s="93"/>
      <c r="R200" s="93"/>
      <c r="S200" s="93"/>
      <c r="T200" s="93"/>
      <c r="U200" s="93"/>
      <c r="V200" s="93"/>
      <c r="W200" s="93"/>
      <c r="Y200" s="93"/>
      <c r="Z200" s="93"/>
      <c r="AA200" s="93"/>
      <c r="AB200" s="93"/>
      <c r="AC200" s="93"/>
      <c r="AD200" s="93"/>
      <c r="AE200" s="93"/>
      <c r="AF200" s="93"/>
      <c r="AG200" s="93"/>
      <c r="AH200" s="93"/>
      <c r="AI200" s="93"/>
      <c r="AJ200" s="93"/>
      <c r="AK200" s="93"/>
      <c r="AL200" s="93"/>
      <c r="AM200" s="93"/>
      <c r="AN200" s="93"/>
      <c r="AO200" s="93"/>
      <c r="AP200" s="93"/>
      <c r="AQ200" s="93"/>
      <c r="AR200" s="93"/>
    </row>
    <row r="201" spans="1:44" x14ac:dyDescent="0.25">
      <c r="A201" s="93"/>
      <c r="B201" s="93"/>
      <c r="C201" s="93"/>
      <c r="D201" s="93"/>
      <c r="E201" s="93"/>
      <c r="F201" s="93"/>
      <c r="G201" s="93"/>
      <c r="H201" s="93"/>
      <c r="I201" s="93"/>
      <c r="J201" s="93"/>
      <c r="K201" s="93"/>
      <c r="L201" s="93"/>
      <c r="M201" s="93"/>
      <c r="N201" s="93"/>
      <c r="O201" s="93"/>
      <c r="P201" s="93"/>
      <c r="Q201" s="93"/>
      <c r="R201" s="93"/>
      <c r="S201" s="93"/>
      <c r="T201" s="93"/>
      <c r="U201" s="93"/>
      <c r="V201" s="93"/>
      <c r="W201" s="93"/>
      <c r="Y201" s="93"/>
      <c r="Z201" s="93"/>
      <c r="AA201" s="93"/>
      <c r="AB201" s="93"/>
      <c r="AC201" s="93"/>
      <c r="AD201" s="93"/>
      <c r="AE201" s="93"/>
      <c r="AF201" s="93"/>
      <c r="AG201" s="93"/>
      <c r="AH201" s="93"/>
      <c r="AI201" s="93"/>
      <c r="AJ201" s="93"/>
      <c r="AK201" s="93"/>
      <c r="AL201" s="93"/>
      <c r="AM201" s="93"/>
      <c r="AN201" s="93"/>
      <c r="AO201" s="93"/>
      <c r="AP201" s="93"/>
      <c r="AQ201" s="93"/>
      <c r="AR201" s="93"/>
    </row>
    <row r="202" spans="1:44" x14ac:dyDescent="0.25">
      <c r="A202" s="93"/>
      <c r="B202" s="93"/>
      <c r="C202" s="93"/>
      <c r="D202" s="93"/>
      <c r="E202" s="93"/>
      <c r="F202" s="93"/>
      <c r="G202" s="93"/>
      <c r="H202" s="93"/>
      <c r="I202" s="93"/>
      <c r="J202" s="93"/>
      <c r="K202" s="93"/>
      <c r="L202" s="93"/>
      <c r="M202" s="93"/>
      <c r="N202" s="93"/>
      <c r="O202" s="93"/>
      <c r="P202" s="93"/>
      <c r="Q202" s="93"/>
      <c r="R202" s="93"/>
      <c r="S202" s="93"/>
      <c r="T202" s="93"/>
      <c r="U202" s="93"/>
      <c r="V202" s="93"/>
      <c r="W202" s="93"/>
      <c r="Y202" s="93"/>
      <c r="Z202" s="93"/>
      <c r="AA202" s="93"/>
      <c r="AB202" s="93"/>
      <c r="AC202" s="93"/>
      <c r="AD202" s="93"/>
      <c r="AE202" s="93"/>
      <c r="AF202" s="93"/>
      <c r="AG202" s="93"/>
      <c r="AH202" s="93"/>
      <c r="AI202" s="93"/>
      <c r="AJ202" s="93"/>
      <c r="AK202" s="93"/>
      <c r="AL202" s="93"/>
      <c r="AM202" s="93"/>
      <c r="AN202" s="93"/>
      <c r="AO202" s="93"/>
      <c r="AP202" s="93"/>
      <c r="AQ202" s="93"/>
      <c r="AR202" s="93"/>
    </row>
    <row r="203" spans="1:44" x14ac:dyDescent="0.25">
      <c r="A203" s="93"/>
      <c r="B203" s="93"/>
      <c r="C203" s="93"/>
      <c r="D203" s="93"/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93"/>
      <c r="Q203" s="93"/>
      <c r="R203" s="93"/>
      <c r="S203" s="93"/>
      <c r="T203" s="93"/>
      <c r="U203" s="93"/>
      <c r="V203" s="93"/>
      <c r="W203" s="93"/>
      <c r="Y203" s="93"/>
      <c r="Z203" s="93"/>
      <c r="AA203" s="93"/>
      <c r="AB203" s="93"/>
      <c r="AC203" s="93"/>
      <c r="AD203" s="93"/>
      <c r="AE203" s="93"/>
      <c r="AF203" s="93"/>
      <c r="AG203" s="93"/>
      <c r="AH203" s="93"/>
      <c r="AI203" s="93"/>
      <c r="AJ203" s="93"/>
      <c r="AK203" s="93"/>
      <c r="AL203" s="93"/>
      <c r="AM203" s="93"/>
      <c r="AN203" s="93"/>
      <c r="AO203" s="93"/>
      <c r="AP203" s="93"/>
      <c r="AQ203" s="93"/>
      <c r="AR203" s="93"/>
    </row>
    <row r="204" spans="1:44" x14ac:dyDescent="0.25">
      <c r="A204" s="93"/>
      <c r="B204" s="93"/>
      <c r="C204" s="93"/>
      <c r="D204" s="93"/>
      <c r="E204" s="93"/>
      <c r="F204" s="93"/>
      <c r="G204" s="93"/>
      <c r="H204" s="93"/>
      <c r="I204" s="93"/>
      <c r="J204" s="93"/>
      <c r="K204" s="93"/>
      <c r="L204" s="93"/>
      <c r="M204" s="93"/>
      <c r="N204" s="93"/>
      <c r="O204" s="93"/>
      <c r="P204" s="93"/>
      <c r="Q204" s="93"/>
      <c r="R204" s="93"/>
      <c r="S204" s="93"/>
      <c r="T204" s="93"/>
      <c r="U204" s="93"/>
      <c r="V204" s="93"/>
      <c r="W204" s="93"/>
      <c r="Y204" s="93"/>
      <c r="Z204" s="93"/>
      <c r="AA204" s="93"/>
      <c r="AB204" s="93"/>
      <c r="AC204" s="93"/>
      <c r="AD204" s="93"/>
      <c r="AE204" s="93"/>
      <c r="AF204" s="93"/>
      <c r="AG204" s="93"/>
      <c r="AH204" s="93"/>
      <c r="AI204" s="93"/>
      <c r="AJ204" s="93"/>
      <c r="AK204" s="93"/>
      <c r="AL204" s="93"/>
      <c r="AM204" s="93"/>
      <c r="AN204" s="93"/>
      <c r="AO204" s="93"/>
      <c r="AP204" s="93"/>
      <c r="AQ204" s="93"/>
      <c r="AR204" s="93"/>
    </row>
    <row r="205" spans="1:44" x14ac:dyDescent="0.25">
      <c r="A205" s="93"/>
      <c r="B205" s="93"/>
      <c r="C205" s="93"/>
      <c r="D205" s="93"/>
      <c r="E205" s="93"/>
      <c r="F205" s="93"/>
      <c r="G205" s="93"/>
      <c r="H205" s="93"/>
      <c r="I205" s="93"/>
      <c r="J205" s="93"/>
      <c r="K205" s="93"/>
      <c r="L205" s="93"/>
      <c r="M205" s="93"/>
      <c r="N205" s="93"/>
      <c r="O205" s="93"/>
      <c r="P205" s="93"/>
      <c r="Q205" s="93"/>
      <c r="R205" s="93"/>
      <c r="S205" s="93"/>
      <c r="T205" s="93"/>
      <c r="U205" s="93"/>
      <c r="V205" s="93"/>
      <c r="W205" s="93"/>
      <c r="Y205" s="93"/>
      <c r="Z205" s="93"/>
      <c r="AA205" s="93"/>
      <c r="AB205" s="93"/>
      <c r="AC205" s="93"/>
      <c r="AD205" s="93"/>
      <c r="AE205" s="93"/>
      <c r="AF205" s="93"/>
      <c r="AG205" s="93"/>
      <c r="AH205" s="93"/>
      <c r="AI205" s="93"/>
      <c r="AJ205" s="93"/>
      <c r="AK205" s="93"/>
      <c r="AL205" s="93"/>
      <c r="AM205" s="93"/>
      <c r="AN205" s="93"/>
      <c r="AO205" s="93"/>
      <c r="AP205" s="93"/>
      <c r="AQ205" s="93"/>
      <c r="AR205" s="93"/>
    </row>
    <row r="206" spans="1:44" x14ac:dyDescent="0.25">
      <c r="A206" s="93"/>
      <c r="B206" s="93"/>
      <c r="C206" s="93"/>
      <c r="D206" s="93"/>
      <c r="E206" s="93"/>
      <c r="F206" s="93"/>
      <c r="G206" s="93"/>
      <c r="H206" s="93"/>
      <c r="I206" s="93"/>
      <c r="J206" s="93"/>
      <c r="K206" s="93"/>
      <c r="L206" s="93"/>
      <c r="M206" s="93"/>
      <c r="N206" s="93"/>
      <c r="O206" s="93"/>
      <c r="P206" s="93"/>
      <c r="Q206" s="93"/>
      <c r="R206" s="93"/>
      <c r="S206" s="93"/>
      <c r="T206" s="93"/>
      <c r="U206" s="93"/>
      <c r="V206" s="93"/>
      <c r="W206" s="93"/>
      <c r="Y206" s="93"/>
      <c r="Z206" s="93"/>
      <c r="AA206" s="93"/>
      <c r="AB206" s="93"/>
      <c r="AC206" s="93"/>
      <c r="AD206" s="93"/>
      <c r="AE206" s="93"/>
      <c r="AF206" s="93"/>
      <c r="AG206" s="93"/>
      <c r="AH206" s="93"/>
      <c r="AI206" s="93"/>
      <c r="AJ206" s="93"/>
      <c r="AK206" s="93"/>
      <c r="AL206" s="93"/>
      <c r="AM206" s="93"/>
      <c r="AN206" s="93"/>
      <c r="AO206" s="93"/>
      <c r="AP206" s="93"/>
      <c r="AQ206" s="93"/>
      <c r="AR206" s="93"/>
    </row>
    <row r="207" spans="1:44" x14ac:dyDescent="0.25">
      <c r="A207" s="93"/>
      <c r="B207" s="93"/>
      <c r="C207" s="93"/>
      <c r="D207" s="93"/>
      <c r="E207" s="93"/>
      <c r="F207" s="93"/>
      <c r="G207" s="93"/>
      <c r="H207" s="93"/>
      <c r="I207" s="93"/>
      <c r="J207" s="93"/>
      <c r="K207" s="93"/>
      <c r="L207" s="93"/>
      <c r="M207" s="93"/>
      <c r="N207" s="93"/>
      <c r="O207" s="93"/>
      <c r="P207" s="93"/>
      <c r="Q207" s="93"/>
      <c r="R207" s="93"/>
      <c r="S207" s="93"/>
      <c r="T207" s="93"/>
      <c r="U207" s="93"/>
      <c r="V207" s="93"/>
      <c r="W207" s="93"/>
      <c r="Y207" s="93"/>
      <c r="Z207" s="93"/>
      <c r="AA207" s="93"/>
      <c r="AB207" s="93"/>
      <c r="AC207" s="93"/>
      <c r="AD207" s="93"/>
      <c r="AE207" s="93"/>
      <c r="AF207" s="93"/>
      <c r="AG207" s="93"/>
      <c r="AH207" s="93"/>
      <c r="AI207" s="93"/>
      <c r="AJ207" s="93"/>
      <c r="AK207" s="93"/>
      <c r="AL207" s="93"/>
      <c r="AM207" s="93"/>
      <c r="AN207" s="93"/>
      <c r="AO207" s="93"/>
      <c r="AP207" s="93"/>
      <c r="AQ207" s="93"/>
      <c r="AR207" s="93"/>
    </row>
    <row r="208" spans="1:44" x14ac:dyDescent="0.25">
      <c r="A208" s="93"/>
      <c r="B208" s="93"/>
      <c r="C208" s="93"/>
      <c r="D208" s="93"/>
      <c r="E208" s="93"/>
      <c r="F208" s="93"/>
      <c r="G208" s="93"/>
      <c r="H208" s="93"/>
      <c r="I208" s="93"/>
      <c r="J208" s="93"/>
      <c r="K208" s="93"/>
      <c r="L208" s="93"/>
      <c r="M208" s="93"/>
      <c r="N208" s="93"/>
      <c r="O208" s="93"/>
      <c r="P208" s="93"/>
      <c r="Q208" s="93"/>
      <c r="R208" s="93"/>
      <c r="S208" s="93"/>
      <c r="T208" s="93"/>
      <c r="U208" s="93"/>
      <c r="V208" s="93"/>
      <c r="W208" s="93"/>
      <c r="Y208" s="93"/>
      <c r="Z208" s="93"/>
      <c r="AA208" s="93"/>
      <c r="AB208" s="93"/>
      <c r="AC208" s="93"/>
      <c r="AD208" s="93"/>
      <c r="AE208" s="93"/>
      <c r="AF208" s="93"/>
      <c r="AG208" s="93"/>
      <c r="AH208" s="93"/>
      <c r="AI208" s="93"/>
      <c r="AJ208" s="93"/>
      <c r="AK208" s="93"/>
      <c r="AL208" s="93"/>
      <c r="AM208" s="93"/>
      <c r="AN208" s="93"/>
      <c r="AO208" s="93"/>
      <c r="AP208" s="93"/>
      <c r="AQ208" s="93"/>
      <c r="AR208" s="93"/>
    </row>
    <row r="209" spans="1:44" x14ac:dyDescent="0.25">
      <c r="A209" s="93"/>
      <c r="B209" s="93"/>
      <c r="C209" s="93"/>
      <c r="D209" s="93"/>
      <c r="E209" s="93"/>
      <c r="F209" s="93"/>
      <c r="G209" s="93"/>
      <c r="H209" s="93"/>
      <c r="I209" s="93"/>
      <c r="J209" s="93"/>
      <c r="K209" s="93"/>
      <c r="L209" s="93"/>
      <c r="M209" s="93"/>
      <c r="N209" s="93"/>
      <c r="O209" s="93"/>
      <c r="P209" s="93"/>
      <c r="Q209" s="93"/>
      <c r="R209" s="93"/>
      <c r="S209" s="93"/>
      <c r="T209" s="93"/>
      <c r="U209" s="93"/>
      <c r="V209" s="93"/>
      <c r="W209" s="93"/>
      <c r="Y209" s="93"/>
      <c r="Z209" s="93"/>
      <c r="AA209" s="93"/>
      <c r="AB209" s="93"/>
      <c r="AC209" s="93"/>
      <c r="AD209" s="93"/>
      <c r="AE209" s="93"/>
      <c r="AF209" s="93"/>
      <c r="AG209" s="93"/>
      <c r="AH209" s="93"/>
      <c r="AI209" s="93"/>
      <c r="AJ209" s="93"/>
      <c r="AK209" s="93"/>
      <c r="AL209" s="93"/>
      <c r="AM209" s="93"/>
      <c r="AN209" s="93"/>
      <c r="AO209" s="93"/>
      <c r="AP209" s="93"/>
      <c r="AQ209" s="93"/>
      <c r="AR209" s="93"/>
    </row>
    <row r="210" spans="1:44" x14ac:dyDescent="0.25">
      <c r="A210" s="93"/>
      <c r="B210" s="93"/>
      <c r="C210" s="93"/>
      <c r="D210" s="93"/>
      <c r="E210" s="93"/>
      <c r="F210" s="93"/>
      <c r="G210" s="93"/>
      <c r="H210" s="93"/>
      <c r="I210" s="93"/>
      <c r="J210" s="93"/>
      <c r="K210" s="93"/>
      <c r="L210" s="93"/>
      <c r="M210" s="93"/>
      <c r="N210" s="93"/>
      <c r="O210" s="93"/>
      <c r="P210" s="93"/>
      <c r="Q210" s="93"/>
      <c r="R210" s="93"/>
      <c r="S210" s="93"/>
      <c r="T210" s="93"/>
      <c r="U210" s="93"/>
      <c r="V210" s="93"/>
      <c r="W210" s="93"/>
      <c r="Y210" s="93"/>
      <c r="Z210" s="93"/>
      <c r="AA210" s="93"/>
      <c r="AB210" s="93"/>
      <c r="AC210" s="93"/>
      <c r="AD210" s="93"/>
      <c r="AE210" s="93"/>
      <c r="AF210" s="93"/>
      <c r="AG210" s="93"/>
      <c r="AH210" s="93"/>
      <c r="AI210" s="93"/>
      <c r="AJ210" s="93"/>
      <c r="AK210" s="93"/>
      <c r="AL210" s="93"/>
      <c r="AM210" s="93"/>
      <c r="AN210" s="93"/>
      <c r="AO210" s="93"/>
      <c r="AP210" s="93"/>
      <c r="AQ210" s="93"/>
      <c r="AR210" s="93"/>
    </row>
    <row r="211" spans="1:44" x14ac:dyDescent="0.25">
      <c r="A211" s="93"/>
      <c r="B211" s="93"/>
      <c r="C211" s="93"/>
      <c r="D211" s="93"/>
      <c r="E211" s="93"/>
      <c r="F211" s="93"/>
      <c r="G211" s="93"/>
      <c r="H211" s="93"/>
      <c r="I211" s="93"/>
      <c r="J211" s="93"/>
      <c r="K211" s="93"/>
      <c r="L211" s="93"/>
      <c r="M211" s="93"/>
      <c r="N211" s="93"/>
      <c r="O211" s="93"/>
      <c r="P211" s="93"/>
      <c r="Q211" s="93"/>
      <c r="R211" s="93"/>
      <c r="S211" s="93"/>
      <c r="T211" s="93"/>
      <c r="U211" s="93"/>
      <c r="V211" s="93"/>
      <c r="W211" s="93"/>
      <c r="Y211" s="93"/>
      <c r="Z211" s="93"/>
      <c r="AA211" s="93"/>
      <c r="AB211" s="93"/>
      <c r="AC211" s="93"/>
      <c r="AD211" s="93"/>
      <c r="AE211" s="93"/>
      <c r="AF211" s="93"/>
      <c r="AG211" s="93"/>
      <c r="AH211" s="93"/>
      <c r="AI211" s="93"/>
      <c r="AJ211" s="93"/>
      <c r="AK211" s="93"/>
      <c r="AL211" s="93"/>
      <c r="AM211" s="93"/>
      <c r="AN211" s="93"/>
      <c r="AO211" s="93"/>
      <c r="AP211" s="93"/>
      <c r="AQ211" s="93"/>
      <c r="AR211" s="93"/>
    </row>
    <row r="212" spans="1:44" x14ac:dyDescent="0.25">
      <c r="A212" s="93"/>
      <c r="B212" s="93"/>
      <c r="C212" s="93"/>
      <c r="D212" s="93"/>
      <c r="E212" s="93"/>
      <c r="F212" s="93"/>
      <c r="G212" s="93"/>
      <c r="H212" s="93"/>
      <c r="I212" s="93"/>
      <c r="J212" s="93"/>
      <c r="K212" s="93"/>
      <c r="L212" s="93"/>
      <c r="M212" s="93"/>
      <c r="N212" s="93"/>
      <c r="O212" s="93"/>
      <c r="P212" s="93"/>
      <c r="Q212" s="93"/>
      <c r="R212" s="93"/>
      <c r="S212" s="93"/>
      <c r="T212" s="93"/>
      <c r="U212" s="93"/>
      <c r="V212" s="93"/>
      <c r="W212" s="93"/>
      <c r="Y212" s="93"/>
      <c r="Z212" s="93"/>
      <c r="AA212" s="93"/>
      <c r="AB212" s="93"/>
      <c r="AC212" s="93"/>
      <c r="AD212" s="93"/>
      <c r="AE212" s="93"/>
      <c r="AF212" s="93"/>
      <c r="AG212" s="93"/>
      <c r="AH212" s="93"/>
      <c r="AI212" s="93"/>
      <c r="AJ212" s="93"/>
      <c r="AK212" s="93"/>
      <c r="AL212" s="93"/>
      <c r="AM212" s="93"/>
      <c r="AN212" s="93"/>
      <c r="AO212" s="93"/>
      <c r="AP212" s="93"/>
      <c r="AQ212" s="93"/>
      <c r="AR212" s="93"/>
    </row>
    <row r="213" spans="1:44" x14ac:dyDescent="0.25">
      <c r="A213" s="93"/>
      <c r="B213" s="93"/>
      <c r="C213" s="93"/>
      <c r="D213" s="93"/>
      <c r="E213" s="93"/>
      <c r="F213" s="93"/>
      <c r="G213" s="93"/>
      <c r="H213" s="93"/>
      <c r="I213" s="93"/>
      <c r="J213" s="93"/>
      <c r="K213" s="93"/>
      <c r="L213" s="93"/>
      <c r="M213" s="93"/>
      <c r="N213" s="93"/>
      <c r="O213" s="93"/>
      <c r="P213" s="93"/>
      <c r="Q213" s="93"/>
      <c r="R213" s="93"/>
      <c r="S213" s="93"/>
      <c r="T213" s="93"/>
      <c r="U213" s="93"/>
      <c r="V213" s="93"/>
      <c r="W213" s="93"/>
    </row>
  </sheetData>
  <sheetProtection algorithmName="SHA-512" hashValue="HrcY2p4y9/zzckeMqlO3SGMPAxgFgqI4zGfMl0eyvDiGYz7OHR9SWDbt0y9RXCdhKRKFo4I0+TN93m5DROP1CA==" saltValue="Jq6GVYlJmRL7uV17ggSvBA==" spinCount="100000" sheet="1" formatCells="0" formatColumns="0" formatRows="0"/>
  <mergeCells count="84">
    <mergeCell ref="B2:E5"/>
    <mergeCell ref="F2:S3"/>
    <mergeCell ref="F4:S5"/>
    <mergeCell ref="H11:N11"/>
    <mergeCell ref="B11:G11"/>
    <mergeCell ref="B9:W9"/>
    <mergeCell ref="K7:N7"/>
    <mergeCell ref="E7:H7"/>
    <mergeCell ref="B7:D7"/>
    <mergeCell ref="O11:S11"/>
    <mergeCell ref="U11:W11"/>
    <mergeCell ref="R7:W7"/>
    <mergeCell ref="P7:Q7"/>
    <mergeCell ref="I7:J7"/>
    <mergeCell ref="T2:W2"/>
    <mergeCell ref="T3:W3"/>
    <mergeCell ref="B21:C21"/>
    <mergeCell ref="B12:G12"/>
    <mergeCell ref="B13:G13"/>
    <mergeCell ref="B14:G14"/>
    <mergeCell ref="B15:G15"/>
    <mergeCell ref="B16:G16"/>
    <mergeCell ref="B20:W20"/>
    <mergeCell ref="H16:N16"/>
    <mergeCell ref="U12:W12"/>
    <mergeCell ref="B18:G18"/>
    <mergeCell ref="H18:N18"/>
    <mergeCell ref="O18:S18"/>
    <mergeCell ref="U18:W18"/>
    <mergeCell ref="B17:G17"/>
    <mergeCell ref="H17:N17"/>
    <mergeCell ref="O17:S17"/>
    <mergeCell ref="U17:W17"/>
    <mergeCell ref="O16:S16"/>
    <mergeCell ref="H12:N12"/>
    <mergeCell ref="H13:N13"/>
    <mergeCell ref="H14:N14"/>
    <mergeCell ref="H15:N15"/>
    <mergeCell ref="U13:W13"/>
    <mergeCell ref="U14:W14"/>
    <mergeCell ref="U15:W15"/>
    <mergeCell ref="U16:W16"/>
    <mergeCell ref="O12:S12"/>
    <mergeCell ref="O13:S13"/>
    <mergeCell ref="O14:S14"/>
    <mergeCell ref="O15:S15"/>
    <mergeCell ref="B22:C22"/>
    <mergeCell ref="B23:C23"/>
    <mergeCell ref="B24:C24"/>
    <mergeCell ref="B25:C25"/>
    <mergeCell ref="B26:C26"/>
    <mergeCell ref="T24:W24"/>
    <mergeCell ref="D23:G23"/>
    <mergeCell ref="H23:N23"/>
    <mergeCell ref="O23:S23"/>
    <mergeCell ref="O21:S21"/>
    <mergeCell ref="H21:N21"/>
    <mergeCell ref="D21:G21"/>
    <mergeCell ref="T21:W21"/>
    <mergeCell ref="D22:G22"/>
    <mergeCell ref="H22:N22"/>
    <mergeCell ref="O22:S22"/>
    <mergeCell ref="T22:W22"/>
    <mergeCell ref="B27:C27"/>
    <mergeCell ref="D27:G27"/>
    <mergeCell ref="H27:N27"/>
    <mergeCell ref="O27:S27"/>
    <mergeCell ref="T27:W27"/>
    <mergeCell ref="T4:W4"/>
    <mergeCell ref="T5:W5"/>
    <mergeCell ref="D30:J30"/>
    <mergeCell ref="O30:T30"/>
    <mergeCell ref="D25:G25"/>
    <mergeCell ref="H25:N25"/>
    <mergeCell ref="O25:S25"/>
    <mergeCell ref="T25:W25"/>
    <mergeCell ref="D26:G26"/>
    <mergeCell ref="H26:N26"/>
    <mergeCell ref="O26:S26"/>
    <mergeCell ref="T26:W26"/>
    <mergeCell ref="T23:W23"/>
    <mergeCell ref="D24:G24"/>
    <mergeCell ref="H24:N24"/>
    <mergeCell ref="O24:S24"/>
  </mergeCells>
  <pageMargins left="0.25" right="0.25" top="0.75" bottom="0.75" header="0.3" footer="0.3"/>
  <pageSetup scale="6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U753"/>
  <sheetViews>
    <sheetView workbookViewId="0"/>
  </sheetViews>
  <sheetFormatPr baseColWidth="10" defaultColWidth="11.44140625" defaultRowHeight="13.8" x14ac:dyDescent="0.25"/>
  <cols>
    <col min="1" max="1" width="1.109375" style="24" customWidth="1"/>
    <col min="2" max="2" width="10.6640625" style="24" customWidth="1"/>
    <col min="3" max="3" width="10.109375" style="24" customWidth="1"/>
    <col min="4" max="4" width="2.44140625" style="24" customWidth="1"/>
    <col min="5" max="5" width="5.6640625" style="24" customWidth="1"/>
    <col min="6" max="6" width="4.109375" style="24" customWidth="1"/>
    <col min="7" max="7" width="5.6640625" style="24" customWidth="1"/>
    <col min="8" max="8" width="2.33203125" style="24" customWidth="1"/>
    <col min="9" max="10" width="5.6640625" style="24" customWidth="1"/>
    <col min="11" max="11" width="6.33203125" style="24" customWidth="1"/>
    <col min="12" max="16" width="5.6640625" style="24" customWidth="1"/>
    <col min="17" max="19" width="7.5546875" style="24" customWidth="1"/>
    <col min="20" max="20" width="3.44140625" style="24" customWidth="1"/>
    <col min="21" max="22" width="5.6640625" style="24" customWidth="1"/>
    <col min="23" max="23" width="4.33203125" style="24" customWidth="1"/>
    <col min="24" max="24" width="1.88671875" style="24" customWidth="1"/>
    <col min="25" max="16384" width="11.44140625" style="24"/>
  </cols>
  <sheetData>
    <row r="1" spans="1:47" ht="24.9" customHeight="1" x14ac:dyDescent="0.25">
      <c r="B1" s="202"/>
      <c r="C1" s="203"/>
      <c r="D1" s="223" t="s">
        <v>1333</v>
      </c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2" t="s">
        <v>1338</v>
      </c>
      <c r="T1" s="222"/>
      <c r="U1" s="222"/>
      <c r="V1" s="222"/>
      <c r="W1" s="222"/>
    </row>
    <row r="2" spans="1:47" ht="24.9" customHeight="1" x14ac:dyDescent="0.25">
      <c r="B2" s="204"/>
      <c r="C2" s="205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2" t="s">
        <v>1339</v>
      </c>
      <c r="T2" s="222"/>
      <c r="U2" s="222"/>
      <c r="V2" s="222"/>
      <c r="W2" s="222"/>
    </row>
    <row r="3" spans="1:47" ht="24.9" customHeight="1" x14ac:dyDescent="0.25">
      <c r="B3" s="204"/>
      <c r="C3" s="205"/>
      <c r="D3" s="223" t="s">
        <v>1337</v>
      </c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2" t="s">
        <v>1566</v>
      </c>
      <c r="T3" s="222"/>
      <c r="U3" s="222"/>
      <c r="V3" s="222"/>
      <c r="W3" s="222"/>
    </row>
    <row r="4" spans="1:47" ht="24.9" customHeight="1" x14ac:dyDescent="0.25">
      <c r="B4" s="206"/>
      <c r="C4" s="207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2" t="s">
        <v>1340</v>
      </c>
      <c r="T4" s="222"/>
      <c r="U4" s="222"/>
      <c r="V4" s="222"/>
      <c r="W4" s="222"/>
    </row>
    <row r="5" spans="1:47" x14ac:dyDescent="0.2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</row>
    <row r="6" spans="1:47" x14ac:dyDescent="0.25">
      <c r="A6" s="25"/>
      <c r="B6" s="85" t="s">
        <v>81</v>
      </c>
      <c r="C6" s="226"/>
      <c r="D6" s="226"/>
      <c r="E6" s="226"/>
      <c r="F6" s="226"/>
      <c r="G6" s="86"/>
      <c r="H6" s="86"/>
      <c r="I6" s="224" t="s">
        <v>69</v>
      </c>
      <c r="J6" s="224"/>
      <c r="K6" s="225" t="e">
        <f>+'Concertación - evaluación'!$M$15</f>
        <v>#N/A</v>
      </c>
      <c r="L6" s="225"/>
      <c r="M6" s="225"/>
      <c r="N6" s="225"/>
      <c r="O6" s="87"/>
      <c r="P6" s="224" t="s">
        <v>15</v>
      </c>
      <c r="Q6" s="224"/>
      <c r="R6" s="225" t="e">
        <f>+'Concertación - evaluación'!$R$15</f>
        <v>#N/A</v>
      </c>
      <c r="S6" s="225"/>
      <c r="T6" s="225"/>
      <c r="U6" s="225"/>
      <c r="V6" s="225"/>
      <c r="W6" s="2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</row>
    <row r="7" spans="1:47" ht="6" customHeight="1" x14ac:dyDescent="0.25">
      <c r="A7" s="25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</row>
    <row r="8" spans="1:47" ht="15" customHeight="1" x14ac:dyDescent="0.25">
      <c r="A8" s="25"/>
      <c r="B8" s="252" t="s">
        <v>82</v>
      </c>
      <c r="C8" s="252"/>
      <c r="D8" s="252"/>
      <c r="E8" s="252"/>
      <c r="F8" s="252"/>
      <c r="G8" s="252"/>
      <c r="H8" s="252"/>
      <c r="I8" s="252"/>
      <c r="J8" s="253"/>
      <c r="K8" s="253"/>
      <c r="L8" s="253"/>
      <c r="M8" s="253"/>
      <c r="N8" s="253"/>
      <c r="O8" s="254" t="s">
        <v>1327</v>
      </c>
      <c r="P8" s="254"/>
      <c r="Q8" s="254"/>
      <c r="R8" s="254"/>
      <c r="S8" s="254"/>
      <c r="T8" s="255"/>
      <c r="U8" s="255"/>
      <c r="V8" s="255"/>
      <c r="W8" s="25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</row>
    <row r="9" spans="1:47" x14ac:dyDescent="0.25">
      <c r="A9" s="25"/>
      <c r="B9" s="252"/>
      <c r="C9" s="252"/>
      <c r="D9" s="252"/>
      <c r="E9" s="252"/>
      <c r="F9" s="252"/>
      <c r="G9" s="252"/>
      <c r="H9" s="252"/>
      <c r="I9" s="252"/>
      <c r="J9" s="253"/>
      <c r="K9" s="253"/>
      <c r="L9" s="253"/>
      <c r="M9" s="253"/>
      <c r="N9" s="253"/>
      <c r="O9" s="254"/>
      <c r="P9" s="254"/>
      <c r="Q9" s="254"/>
      <c r="R9" s="254"/>
      <c r="S9" s="254"/>
      <c r="T9" s="256"/>
      <c r="U9" s="256"/>
      <c r="V9" s="256"/>
      <c r="W9" s="256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</row>
    <row r="10" spans="1:47" ht="14.4" thickBot="1" x14ac:dyDescent="0.3">
      <c r="A10" s="25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</row>
    <row r="11" spans="1:47" x14ac:dyDescent="0.25">
      <c r="A11" s="25"/>
      <c r="B11" s="259" t="s">
        <v>83</v>
      </c>
      <c r="C11" s="260"/>
      <c r="D11" s="260"/>
      <c r="E11" s="260"/>
      <c r="F11" s="260"/>
      <c r="G11" s="260"/>
      <c r="H11" s="260"/>
      <c r="I11" s="260"/>
      <c r="J11" s="260"/>
      <c r="K11" s="260"/>
      <c r="L11" s="260"/>
      <c r="M11" s="260"/>
      <c r="N11" s="260"/>
      <c r="O11" s="260"/>
      <c r="P11" s="260"/>
      <c r="Q11" s="260"/>
      <c r="R11" s="260"/>
      <c r="S11" s="260"/>
      <c r="T11" s="260"/>
      <c r="U11" s="260"/>
      <c r="V11" s="260"/>
      <c r="W11" s="261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</row>
    <row r="12" spans="1:47" ht="27.75" customHeight="1" x14ac:dyDescent="0.25">
      <c r="A12" s="25"/>
      <c r="B12" s="262" t="s">
        <v>1328</v>
      </c>
      <c r="C12" s="263"/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3"/>
      <c r="O12" s="263"/>
      <c r="P12" s="263"/>
      <c r="Q12" s="263"/>
      <c r="R12" s="263"/>
      <c r="S12" s="263"/>
      <c r="T12" s="263"/>
      <c r="U12" s="263"/>
      <c r="V12" s="263"/>
      <c r="W12" s="264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</row>
    <row r="13" spans="1:47" ht="27.75" customHeight="1" x14ac:dyDescent="0.25">
      <c r="A13" s="25"/>
      <c r="B13" s="229" t="s">
        <v>1329</v>
      </c>
      <c r="C13" s="230"/>
      <c r="D13" s="230"/>
      <c r="E13" s="230" t="s">
        <v>1330</v>
      </c>
      <c r="F13" s="230"/>
      <c r="G13" s="230"/>
      <c r="H13" s="230"/>
      <c r="I13" s="230"/>
      <c r="J13" s="230" t="s">
        <v>84</v>
      </c>
      <c r="K13" s="230"/>
      <c r="L13" s="230"/>
      <c r="M13" s="230" t="s">
        <v>85</v>
      </c>
      <c r="N13" s="230"/>
      <c r="O13" s="230" t="s">
        <v>86</v>
      </c>
      <c r="P13" s="230"/>
      <c r="Q13" s="230"/>
      <c r="R13" s="230" t="s">
        <v>87</v>
      </c>
      <c r="S13" s="230"/>
      <c r="T13" s="230"/>
      <c r="U13" s="257" t="s">
        <v>50</v>
      </c>
      <c r="V13" s="257"/>
      <c r="W13" s="258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</row>
    <row r="14" spans="1:47" ht="22.5" customHeight="1" x14ac:dyDescent="0.25">
      <c r="A14" s="25"/>
      <c r="B14" s="229"/>
      <c r="C14" s="230"/>
      <c r="D14" s="230"/>
      <c r="E14" s="230"/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  <c r="R14" s="230"/>
      <c r="S14" s="230"/>
      <c r="T14" s="230"/>
      <c r="U14" s="257"/>
      <c r="V14" s="257"/>
      <c r="W14" s="258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</row>
    <row r="15" spans="1:47" s="88" customFormat="1" ht="20.100000000000001" customHeight="1" x14ac:dyDescent="0.3">
      <c r="A15" s="28"/>
      <c r="B15" s="231"/>
      <c r="C15" s="232"/>
      <c r="D15" s="232"/>
      <c r="E15" s="234"/>
      <c r="F15" s="234"/>
      <c r="G15" s="234"/>
      <c r="H15" s="234"/>
      <c r="I15" s="234"/>
      <c r="J15" s="237"/>
      <c r="K15" s="237"/>
      <c r="L15" s="237"/>
      <c r="M15" s="238">
        <f>+E15-B15</f>
        <v>0</v>
      </c>
      <c r="N15" s="238"/>
      <c r="O15" s="235" t="e">
        <f>J15*M15/$M$21</f>
        <v>#DIV/0!</v>
      </c>
      <c r="P15" s="235"/>
      <c r="Q15" s="235"/>
      <c r="R15" s="235" t="e">
        <f>O15+O16+O17+O18+O19+O20</f>
        <v>#DIV/0!</v>
      </c>
      <c r="S15" s="235"/>
      <c r="T15" s="235"/>
      <c r="U15" s="265" t="e">
        <f>+IF(R15&lt;65,"No satisfactorio",IF(R15&gt;=90,"Sobresaliente",IF(R15&gt;=65&lt;&gt;90,"Satisfactorio")))</f>
        <v>#DIV/0!</v>
      </c>
      <c r="V15" s="266"/>
      <c r="W15" s="267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</row>
    <row r="16" spans="1:47" s="88" customFormat="1" ht="20.100000000000001" customHeight="1" x14ac:dyDescent="0.3">
      <c r="A16" s="28"/>
      <c r="B16" s="233"/>
      <c r="C16" s="234"/>
      <c r="D16" s="234"/>
      <c r="E16" s="234"/>
      <c r="F16" s="234"/>
      <c r="G16" s="234"/>
      <c r="H16" s="234"/>
      <c r="I16" s="234"/>
      <c r="J16" s="237"/>
      <c r="K16" s="237"/>
      <c r="L16" s="237"/>
      <c r="M16" s="238">
        <f t="shared" ref="M16:M20" si="0">+E16-B16</f>
        <v>0</v>
      </c>
      <c r="N16" s="238"/>
      <c r="O16" s="235" t="e">
        <f t="shared" ref="O16:O19" si="1">J16*M16/$M$21</f>
        <v>#DIV/0!</v>
      </c>
      <c r="P16" s="235"/>
      <c r="Q16" s="235"/>
      <c r="R16" s="235"/>
      <c r="S16" s="235"/>
      <c r="T16" s="235"/>
      <c r="U16" s="268"/>
      <c r="V16" s="269"/>
      <c r="W16" s="270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</row>
    <row r="17" spans="1:47" s="88" customFormat="1" ht="20.100000000000001" customHeight="1" x14ac:dyDescent="0.3">
      <c r="A17" s="28"/>
      <c r="B17" s="233"/>
      <c r="C17" s="234"/>
      <c r="D17" s="234"/>
      <c r="E17" s="234"/>
      <c r="F17" s="234"/>
      <c r="G17" s="234"/>
      <c r="H17" s="234"/>
      <c r="I17" s="234"/>
      <c r="J17" s="237"/>
      <c r="K17" s="237"/>
      <c r="L17" s="237"/>
      <c r="M17" s="238">
        <f t="shared" si="0"/>
        <v>0</v>
      </c>
      <c r="N17" s="238"/>
      <c r="O17" s="235" t="e">
        <f t="shared" si="1"/>
        <v>#DIV/0!</v>
      </c>
      <c r="P17" s="235"/>
      <c r="Q17" s="235"/>
      <c r="R17" s="235"/>
      <c r="S17" s="235"/>
      <c r="T17" s="235"/>
      <c r="U17" s="268"/>
      <c r="V17" s="269"/>
      <c r="W17" s="270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</row>
    <row r="18" spans="1:47" s="88" customFormat="1" ht="20.100000000000001" customHeight="1" x14ac:dyDescent="0.3">
      <c r="A18" s="28"/>
      <c r="B18" s="233"/>
      <c r="C18" s="234"/>
      <c r="D18" s="234"/>
      <c r="E18" s="234"/>
      <c r="F18" s="234"/>
      <c r="G18" s="234"/>
      <c r="H18" s="234"/>
      <c r="I18" s="234"/>
      <c r="J18" s="237"/>
      <c r="K18" s="237"/>
      <c r="L18" s="237"/>
      <c r="M18" s="238">
        <f t="shared" si="0"/>
        <v>0</v>
      </c>
      <c r="N18" s="238"/>
      <c r="O18" s="235" t="e">
        <f t="shared" si="1"/>
        <v>#DIV/0!</v>
      </c>
      <c r="P18" s="235"/>
      <c r="Q18" s="235"/>
      <c r="R18" s="235"/>
      <c r="S18" s="235"/>
      <c r="T18" s="235"/>
      <c r="U18" s="268"/>
      <c r="V18" s="269"/>
      <c r="W18" s="270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</row>
    <row r="19" spans="1:47" s="88" customFormat="1" ht="20.100000000000001" customHeight="1" x14ac:dyDescent="0.3">
      <c r="A19" s="28"/>
      <c r="B19" s="233"/>
      <c r="C19" s="234"/>
      <c r="D19" s="234"/>
      <c r="E19" s="234"/>
      <c r="F19" s="234"/>
      <c r="G19" s="234"/>
      <c r="H19" s="234"/>
      <c r="I19" s="234"/>
      <c r="J19" s="237"/>
      <c r="K19" s="237"/>
      <c r="L19" s="237"/>
      <c r="M19" s="238">
        <f t="shared" si="0"/>
        <v>0</v>
      </c>
      <c r="N19" s="238"/>
      <c r="O19" s="235" t="e">
        <f t="shared" si="1"/>
        <v>#DIV/0!</v>
      </c>
      <c r="P19" s="235"/>
      <c r="Q19" s="235"/>
      <c r="R19" s="235"/>
      <c r="S19" s="235"/>
      <c r="T19" s="235"/>
      <c r="U19" s="268"/>
      <c r="V19" s="269"/>
      <c r="W19" s="270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</row>
    <row r="20" spans="1:47" s="88" customFormat="1" ht="20.100000000000001" customHeight="1" thickBot="1" x14ac:dyDescent="0.35">
      <c r="A20" s="28"/>
      <c r="B20" s="227"/>
      <c r="C20" s="228"/>
      <c r="D20" s="228"/>
      <c r="E20" s="228"/>
      <c r="F20" s="228"/>
      <c r="G20" s="228"/>
      <c r="H20" s="228"/>
      <c r="I20" s="228"/>
      <c r="J20" s="241"/>
      <c r="K20" s="241"/>
      <c r="L20" s="241"/>
      <c r="M20" s="239">
        <f t="shared" si="0"/>
        <v>0</v>
      </c>
      <c r="N20" s="239"/>
      <c r="O20" s="236" t="e">
        <f t="shared" ref="O20" si="2">J20*M20/$M$21</f>
        <v>#DIV/0!</v>
      </c>
      <c r="P20" s="236"/>
      <c r="Q20" s="236"/>
      <c r="R20" s="236"/>
      <c r="S20" s="236"/>
      <c r="T20" s="236"/>
      <c r="U20" s="271"/>
      <c r="V20" s="272"/>
      <c r="W20" s="273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</row>
    <row r="21" spans="1:47" hidden="1" x14ac:dyDescent="0.25">
      <c r="A21" s="25"/>
      <c r="B21" s="89"/>
      <c r="C21" s="89"/>
      <c r="D21" s="89"/>
      <c r="E21" s="89"/>
      <c r="F21" s="89"/>
      <c r="G21" s="89"/>
      <c r="H21" s="89"/>
      <c r="I21" s="89"/>
      <c r="J21" s="240"/>
      <c r="K21" s="240"/>
      <c r="L21" s="89"/>
      <c r="M21" s="240">
        <f>+SUM(M15:N20)</f>
        <v>0</v>
      </c>
      <c r="N21" s="240"/>
      <c r="O21" s="89"/>
      <c r="P21" s="90"/>
      <c r="Q21" s="90"/>
      <c r="R21" s="90"/>
      <c r="S21" s="90"/>
      <c r="T21" s="90"/>
      <c r="U21" s="90"/>
      <c r="V21" s="90"/>
      <c r="W21" s="90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</row>
    <row r="22" spans="1:47" ht="14.25" customHeight="1" thickBot="1" x14ac:dyDescent="0.3">
      <c r="A22" s="25"/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</row>
    <row r="23" spans="1:47" x14ac:dyDescent="0.25">
      <c r="A23" s="25"/>
      <c r="B23" s="243" t="s">
        <v>88</v>
      </c>
      <c r="C23" s="244"/>
      <c r="D23" s="244"/>
      <c r="E23" s="244"/>
      <c r="F23" s="244"/>
      <c r="G23" s="244"/>
      <c r="H23" s="244"/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244"/>
      <c r="W23" s="24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</row>
    <row r="24" spans="1:47" x14ac:dyDescent="0.25">
      <c r="A24" s="25"/>
      <c r="B24" s="246"/>
      <c r="C24" s="247"/>
      <c r="D24" s="247"/>
      <c r="E24" s="247"/>
      <c r="F24" s="247"/>
      <c r="G24" s="247"/>
      <c r="H24" s="247"/>
      <c r="I24" s="247"/>
      <c r="J24" s="247"/>
      <c r="K24" s="247"/>
      <c r="L24" s="247"/>
      <c r="M24" s="247"/>
      <c r="N24" s="247"/>
      <c r="O24" s="247"/>
      <c r="P24" s="247"/>
      <c r="Q24" s="247"/>
      <c r="R24" s="247"/>
      <c r="S24" s="247"/>
      <c r="T24" s="247"/>
      <c r="U24" s="247"/>
      <c r="V24" s="247"/>
      <c r="W24" s="248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</row>
    <row r="25" spans="1:47" ht="14.4" thickBot="1" x14ac:dyDescent="0.3">
      <c r="A25" s="25"/>
      <c r="B25" s="249"/>
      <c r="C25" s="250"/>
      <c r="D25" s="250"/>
      <c r="E25" s="250"/>
      <c r="F25" s="250"/>
      <c r="G25" s="250"/>
      <c r="H25" s="250"/>
      <c r="I25" s="250"/>
      <c r="J25" s="250"/>
      <c r="K25" s="250"/>
      <c r="L25" s="250"/>
      <c r="M25" s="250"/>
      <c r="N25" s="250"/>
      <c r="O25" s="250"/>
      <c r="P25" s="250"/>
      <c r="Q25" s="250"/>
      <c r="R25" s="250"/>
      <c r="S25" s="250"/>
      <c r="T25" s="250"/>
      <c r="U25" s="250"/>
      <c r="V25" s="250"/>
      <c r="W25" s="251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</row>
    <row r="26" spans="1:47" ht="38.25" customHeight="1" x14ac:dyDescent="0.25">
      <c r="A26" s="25"/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</row>
    <row r="27" spans="1:47" ht="24" customHeight="1" x14ac:dyDescent="0.25">
      <c r="A27" s="25"/>
      <c r="B27" s="274" t="s">
        <v>55</v>
      </c>
      <c r="C27" s="274"/>
      <c r="D27" s="274"/>
      <c r="E27" s="274"/>
      <c r="F27" s="274"/>
      <c r="G27" s="86"/>
      <c r="H27" s="86"/>
      <c r="I27" s="86"/>
      <c r="J27" s="274" t="s">
        <v>56</v>
      </c>
      <c r="K27" s="274"/>
      <c r="L27" s="274"/>
      <c r="M27" s="274"/>
      <c r="N27" s="274"/>
      <c r="O27" s="86"/>
      <c r="P27" s="86"/>
      <c r="Q27" s="242" t="s">
        <v>89</v>
      </c>
      <c r="R27" s="242"/>
      <c r="S27" s="242"/>
      <c r="T27" s="242"/>
      <c r="U27" s="242"/>
      <c r="V27" s="242"/>
      <c r="W27" s="242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</row>
    <row r="28" spans="1:47" ht="3.75" customHeight="1" x14ac:dyDescent="0.25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</row>
    <row r="29" spans="1:47" x14ac:dyDescent="0.25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</row>
    <row r="30" spans="1:47" x14ac:dyDescent="0.25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</row>
    <row r="31" spans="1:47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</row>
    <row r="32" spans="1:47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</row>
    <row r="33" spans="1:47" x14ac:dyDescent="0.2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</row>
    <row r="34" spans="1:47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</row>
    <row r="35" spans="1:47" x14ac:dyDescent="0.2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</row>
    <row r="36" spans="1:47" x14ac:dyDescent="0.2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</row>
    <row r="37" spans="1:47" x14ac:dyDescent="0.25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</row>
    <row r="38" spans="1:47" x14ac:dyDescent="0.25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</row>
    <row r="39" spans="1:47" x14ac:dyDescent="0.2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</row>
    <row r="40" spans="1:47" x14ac:dyDescent="0.2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</row>
    <row r="41" spans="1:47" x14ac:dyDescent="0.25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</row>
    <row r="42" spans="1:47" x14ac:dyDescent="0.25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</row>
    <row r="43" spans="1:47" x14ac:dyDescent="0.25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</row>
    <row r="44" spans="1:47" x14ac:dyDescent="0.25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</row>
    <row r="45" spans="1:47" x14ac:dyDescent="0.25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</row>
    <row r="46" spans="1:47" x14ac:dyDescent="0.25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</row>
    <row r="47" spans="1:47" x14ac:dyDescent="0.25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</row>
    <row r="48" spans="1:47" x14ac:dyDescent="0.25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</row>
    <row r="49" spans="1:47" x14ac:dyDescent="0.2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</row>
    <row r="50" spans="1:47" x14ac:dyDescent="0.25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</row>
    <row r="51" spans="1:47" x14ac:dyDescent="0.25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</row>
    <row r="52" spans="1:47" x14ac:dyDescent="0.25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</row>
    <row r="53" spans="1:47" x14ac:dyDescent="0.25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</row>
    <row r="54" spans="1:47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</row>
    <row r="55" spans="1:47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</row>
    <row r="56" spans="1:47" x14ac:dyDescent="0.25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</row>
    <row r="57" spans="1:47" x14ac:dyDescent="0.25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</row>
    <row r="58" spans="1:47" x14ac:dyDescent="0.25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</row>
    <row r="59" spans="1:47" x14ac:dyDescent="0.25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</row>
    <row r="60" spans="1:47" x14ac:dyDescent="0.25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</row>
    <row r="61" spans="1:47" x14ac:dyDescent="0.25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</row>
    <row r="62" spans="1:47" x14ac:dyDescent="0.25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</row>
    <row r="63" spans="1:47" x14ac:dyDescent="0.25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</row>
    <row r="64" spans="1:47" x14ac:dyDescent="0.25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</row>
    <row r="65" spans="1:47" x14ac:dyDescent="0.25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</row>
    <row r="66" spans="1:47" x14ac:dyDescent="0.25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</row>
    <row r="67" spans="1:47" x14ac:dyDescent="0.25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</row>
    <row r="68" spans="1:47" x14ac:dyDescent="0.25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</row>
    <row r="69" spans="1:47" x14ac:dyDescent="0.25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</row>
    <row r="70" spans="1:47" x14ac:dyDescent="0.25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</row>
    <row r="71" spans="1:47" x14ac:dyDescent="0.25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</row>
    <row r="72" spans="1:47" x14ac:dyDescent="0.25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</row>
    <row r="73" spans="1:47" x14ac:dyDescent="0.25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</row>
    <row r="74" spans="1:47" x14ac:dyDescent="0.25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</row>
    <row r="75" spans="1:47" x14ac:dyDescent="0.25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</row>
    <row r="76" spans="1:47" x14ac:dyDescent="0.25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</row>
    <row r="77" spans="1:47" x14ac:dyDescent="0.25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</row>
    <row r="78" spans="1:47" x14ac:dyDescent="0.25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</row>
    <row r="79" spans="1:47" x14ac:dyDescent="0.25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</row>
    <row r="80" spans="1:47" x14ac:dyDescent="0.25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</row>
    <row r="81" spans="1:47" x14ac:dyDescent="0.25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</row>
    <row r="82" spans="1:47" x14ac:dyDescent="0.25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</row>
    <row r="83" spans="1:47" x14ac:dyDescent="0.25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</row>
    <row r="84" spans="1:47" x14ac:dyDescent="0.25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</row>
    <row r="85" spans="1:47" x14ac:dyDescent="0.25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</row>
    <row r="86" spans="1:47" x14ac:dyDescent="0.25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</row>
    <row r="87" spans="1:47" x14ac:dyDescent="0.25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</row>
    <row r="88" spans="1:47" x14ac:dyDescent="0.25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</row>
    <row r="89" spans="1:47" x14ac:dyDescent="0.25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</row>
    <row r="90" spans="1:47" x14ac:dyDescent="0.25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</row>
    <row r="91" spans="1:47" x14ac:dyDescent="0.25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</row>
    <row r="92" spans="1:47" x14ac:dyDescent="0.25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</row>
    <row r="93" spans="1:47" x14ac:dyDescent="0.25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</row>
    <row r="94" spans="1:47" x14ac:dyDescent="0.25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  <c r="AS94" s="25"/>
      <c r="AT94" s="25"/>
      <c r="AU94" s="25"/>
    </row>
    <row r="95" spans="1:47" x14ac:dyDescent="0.25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</row>
    <row r="96" spans="1:47" x14ac:dyDescent="0.25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  <c r="AQ96" s="25"/>
      <c r="AR96" s="25"/>
      <c r="AS96" s="25"/>
      <c r="AT96" s="25"/>
      <c r="AU96" s="25"/>
    </row>
    <row r="97" spans="1:47" x14ac:dyDescent="0.25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  <c r="AN97" s="25"/>
      <c r="AO97" s="25"/>
      <c r="AP97" s="25"/>
      <c r="AQ97" s="25"/>
      <c r="AR97" s="25"/>
      <c r="AS97" s="25"/>
      <c r="AT97" s="25"/>
      <c r="AU97" s="25"/>
    </row>
    <row r="98" spans="1:47" x14ac:dyDescent="0.25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</row>
    <row r="99" spans="1:47" x14ac:dyDescent="0.25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5"/>
      <c r="AN99" s="25"/>
      <c r="AO99" s="25"/>
      <c r="AP99" s="25"/>
      <c r="AQ99" s="25"/>
      <c r="AR99" s="25"/>
      <c r="AS99" s="25"/>
      <c r="AT99" s="25"/>
      <c r="AU99" s="25"/>
    </row>
    <row r="100" spans="1:47" x14ac:dyDescent="0.25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  <c r="AN100" s="25"/>
      <c r="AO100" s="25"/>
      <c r="AP100" s="25"/>
      <c r="AQ100" s="25"/>
      <c r="AR100" s="25"/>
      <c r="AS100" s="25"/>
      <c r="AT100" s="25"/>
      <c r="AU100" s="25"/>
    </row>
    <row r="101" spans="1:47" x14ac:dyDescent="0.25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  <c r="AN101" s="25"/>
      <c r="AO101" s="25"/>
      <c r="AP101" s="25"/>
      <c r="AQ101" s="25"/>
      <c r="AR101" s="25"/>
      <c r="AS101" s="25"/>
      <c r="AT101" s="25"/>
      <c r="AU101" s="25"/>
    </row>
    <row r="102" spans="1:47" x14ac:dyDescent="0.25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/>
      <c r="AN102" s="25"/>
      <c r="AO102" s="25"/>
      <c r="AP102" s="25"/>
      <c r="AQ102" s="25"/>
      <c r="AR102" s="25"/>
      <c r="AS102" s="25"/>
      <c r="AT102" s="25"/>
      <c r="AU102" s="25"/>
    </row>
    <row r="103" spans="1:47" x14ac:dyDescent="0.25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  <c r="AQ103" s="25"/>
      <c r="AR103" s="25"/>
      <c r="AS103" s="25"/>
      <c r="AT103" s="25"/>
      <c r="AU103" s="25"/>
    </row>
    <row r="104" spans="1:47" x14ac:dyDescent="0.25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  <c r="AN104" s="25"/>
      <c r="AO104" s="25"/>
      <c r="AP104" s="25"/>
      <c r="AQ104" s="25"/>
      <c r="AR104" s="25"/>
      <c r="AS104" s="25"/>
      <c r="AT104" s="25"/>
      <c r="AU104" s="25"/>
    </row>
    <row r="105" spans="1:47" x14ac:dyDescent="0.25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  <c r="AR105" s="25"/>
      <c r="AS105" s="25"/>
      <c r="AT105" s="25"/>
      <c r="AU105" s="25"/>
    </row>
    <row r="106" spans="1:47" x14ac:dyDescent="0.25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25"/>
      <c r="AM106" s="25"/>
      <c r="AN106" s="25"/>
      <c r="AO106" s="25"/>
      <c r="AP106" s="25"/>
      <c r="AQ106" s="25"/>
      <c r="AR106" s="25"/>
      <c r="AS106" s="25"/>
      <c r="AT106" s="25"/>
      <c r="AU106" s="25"/>
    </row>
    <row r="107" spans="1:47" x14ac:dyDescent="0.25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  <c r="AN107" s="25"/>
      <c r="AO107" s="25"/>
      <c r="AP107" s="25"/>
      <c r="AQ107" s="25"/>
      <c r="AR107" s="25"/>
      <c r="AS107" s="25"/>
      <c r="AT107" s="25"/>
      <c r="AU107" s="25"/>
    </row>
    <row r="108" spans="1:47" x14ac:dyDescent="0.25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25"/>
      <c r="AO108" s="25"/>
      <c r="AP108" s="25"/>
      <c r="AQ108" s="25"/>
      <c r="AR108" s="25"/>
      <c r="AS108" s="25"/>
      <c r="AT108" s="25"/>
      <c r="AU108" s="25"/>
    </row>
    <row r="109" spans="1:47" x14ac:dyDescent="0.25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  <c r="AM109" s="25"/>
      <c r="AN109" s="25"/>
      <c r="AO109" s="25"/>
      <c r="AP109" s="25"/>
      <c r="AQ109" s="25"/>
      <c r="AR109" s="25"/>
      <c r="AS109" s="25"/>
      <c r="AT109" s="25"/>
      <c r="AU109" s="25"/>
    </row>
    <row r="110" spans="1:47" x14ac:dyDescent="0.25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  <c r="AM110" s="25"/>
      <c r="AN110" s="25"/>
      <c r="AO110" s="25"/>
      <c r="AP110" s="25"/>
      <c r="AQ110" s="25"/>
      <c r="AR110" s="25"/>
      <c r="AS110" s="25"/>
      <c r="AT110" s="25"/>
      <c r="AU110" s="25"/>
    </row>
    <row r="111" spans="1:47" x14ac:dyDescent="0.25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  <c r="AM111" s="25"/>
      <c r="AN111" s="25"/>
      <c r="AO111" s="25"/>
      <c r="AP111" s="25"/>
      <c r="AQ111" s="25"/>
      <c r="AR111" s="25"/>
      <c r="AS111" s="25"/>
      <c r="AT111" s="25"/>
      <c r="AU111" s="25"/>
    </row>
    <row r="112" spans="1:47" x14ac:dyDescent="0.25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  <c r="AL112" s="25"/>
      <c r="AM112" s="25"/>
      <c r="AN112" s="25"/>
      <c r="AO112" s="25"/>
      <c r="AP112" s="25"/>
      <c r="AQ112" s="25"/>
      <c r="AR112" s="25"/>
      <c r="AS112" s="25"/>
      <c r="AT112" s="25"/>
      <c r="AU112" s="25"/>
    </row>
    <row r="113" spans="1:47" x14ac:dyDescent="0.25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25"/>
      <c r="AM113" s="25"/>
      <c r="AN113" s="25"/>
      <c r="AO113" s="25"/>
      <c r="AP113" s="25"/>
      <c r="AQ113" s="25"/>
      <c r="AR113" s="25"/>
      <c r="AS113" s="25"/>
      <c r="AT113" s="25"/>
      <c r="AU113" s="25"/>
    </row>
    <row r="114" spans="1:47" x14ac:dyDescent="0.25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  <c r="AM114" s="25"/>
      <c r="AN114" s="25"/>
      <c r="AO114" s="25"/>
      <c r="AP114" s="25"/>
      <c r="AQ114" s="25"/>
      <c r="AR114" s="25"/>
      <c r="AS114" s="25"/>
      <c r="AT114" s="25"/>
      <c r="AU114" s="25"/>
    </row>
    <row r="115" spans="1:47" x14ac:dyDescent="0.25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5"/>
      <c r="AL115" s="25"/>
      <c r="AM115" s="25"/>
      <c r="AN115" s="25"/>
      <c r="AO115" s="25"/>
      <c r="AP115" s="25"/>
      <c r="AQ115" s="25"/>
      <c r="AR115" s="25"/>
      <c r="AS115" s="25"/>
      <c r="AT115" s="25"/>
      <c r="AU115" s="25"/>
    </row>
    <row r="116" spans="1:47" x14ac:dyDescent="0.25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25"/>
      <c r="AM116" s="25"/>
      <c r="AN116" s="25"/>
      <c r="AO116" s="25"/>
      <c r="AP116" s="25"/>
      <c r="AQ116" s="25"/>
      <c r="AR116" s="25"/>
      <c r="AS116" s="25"/>
      <c r="AT116" s="25"/>
      <c r="AU116" s="25"/>
    </row>
    <row r="117" spans="1:47" x14ac:dyDescent="0.25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5"/>
      <c r="AL117" s="25"/>
      <c r="AM117" s="25"/>
      <c r="AN117" s="25"/>
      <c r="AO117" s="25"/>
      <c r="AP117" s="25"/>
      <c r="AQ117" s="25"/>
      <c r="AR117" s="25"/>
      <c r="AS117" s="25"/>
      <c r="AT117" s="25"/>
      <c r="AU117" s="25"/>
    </row>
    <row r="118" spans="1:47" x14ac:dyDescent="0.25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5"/>
      <c r="AL118" s="25"/>
      <c r="AM118" s="25"/>
      <c r="AN118" s="25"/>
      <c r="AO118" s="25"/>
      <c r="AP118" s="25"/>
      <c r="AQ118" s="25"/>
      <c r="AR118" s="25"/>
      <c r="AS118" s="25"/>
      <c r="AT118" s="25"/>
      <c r="AU118" s="25"/>
    </row>
    <row r="119" spans="1:47" x14ac:dyDescent="0.25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5"/>
      <c r="AL119" s="25"/>
      <c r="AM119" s="25"/>
      <c r="AN119" s="25"/>
      <c r="AO119" s="25"/>
      <c r="AP119" s="25"/>
      <c r="AQ119" s="25"/>
      <c r="AR119" s="25"/>
      <c r="AS119" s="25"/>
      <c r="AT119" s="25"/>
      <c r="AU119" s="25"/>
    </row>
    <row r="120" spans="1:47" x14ac:dyDescent="0.25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  <c r="AL120" s="25"/>
      <c r="AM120" s="25"/>
      <c r="AN120" s="25"/>
      <c r="AO120" s="25"/>
      <c r="AP120" s="25"/>
      <c r="AQ120" s="25"/>
      <c r="AR120" s="25"/>
      <c r="AS120" s="25"/>
      <c r="AT120" s="25"/>
      <c r="AU120" s="25"/>
    </row>
    <row r="121" spans="1:47" x14ac:dyDescent="0.25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5"/>
      <c r="AL121" s="25"/>
      <c r="AM121" s="25"/>
      <c r="AN121" s="25"/>
      <c r="AO121" s="25"/>
      <c r="AP121" s="25"/>
      <c r="AQ121" s="25"/>
      <c r="AR121" s="25"/>
      <c r="AS121" s="25"/>
      <c r="AT121" s="25"/>
      <c r="AU121" s="25"/>
    </row>
    <row r="122" spans="1:47" x14ac:dyDescent="0.25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25"/>
      <c r="AM122" s="25"/>
      <c r="AN122" s="25"/>
      <c r="AO122" s="25"/>
      <c r="AP122" s="25"/>
      <c r="AQ122" s="25"/>
      <c r="AR122" s="25"/>
      <c r="AS122" s="25"/>
      <c r="AT122" s="25"/>
      <c r="AU122" s="25"/>
    </row>
    <row r="123" spans="1:47" x14ac:dyDescent="0.25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25"/>
      <c r="AM123" s="25"/>
      <c r="AN123" s="25"/>
      <c r="AO123" s="25"/>
      <c r="AP123" s="25"/>
      <c r="AQ123" s="25"/>
      <c r="AR123" s="25"/>
      <c r="AS123" s="25"/>
      <c r="AT123" s="25"/>
      <c r="AU123" s="25"/>
    </row>
    <row r="124" spans="1:47" x14ac:dyDescent="0.25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25"/>
      <c r="AM124" s="25"/>
      <c r="AN124" s="25"/>
      <c r="AO124" s="25"/>
      <c r="AP124" s="25"/>
      <c r="AQ124" s="25"/>
      <c r="AR124" s="25"/>
      <c r="AS124" s="25"/>
      <c r="AT124" s="25"/>
      <c r="AU124" s="25"/>
    </row>
    <row r="125" spans="1:47" x14ac:dyDescent="0.25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25"/>
      <c r="AM125" s="25"/>
      <c r="AN125" s="25"/>
      <c r="AO125" s="25"/>
      <c r="AP125" s="25"/>
      <c r="AQ125" s="25"/>
      <c r="AR125" s="25"/>
      <c r="AS125" s="25"/>
      <c r="AT125" s="25"/>
      <c r="AU125" s="25"/>
    </row>
    <row r="126" spans="1:47" x14ac:dyDescent="0.25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</row>
    <row r="127" spans="1:47" x14ac:dyDescent="0.25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</row>
    <row r="128" spans="1:47" x14ac:dyDescent="0.25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  <c r="AM128" s="25"/>
      <c r="AN128" s="25"/>
      <c r="AO128" s="25"/>
      <c r="AP128" s="25"/>
      <c r="AQ128" s="25"/>
      <c r="AR128" s="25"/>
      <c r="AS128" s="25"/>
      <c r="AT128" s="25"/>
      <c r="AU128" s="25"/>
    </row>
    <row r="129" spans="1:47" x14ac:dyDescent="0.25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  <c r="AQ129" s="25"/>
      <c r="AR129" s="25"/>
      <c r="AS129" s="25"/>
      <c r="AT129" s="25"/>
      <c r="AU129" s="25"/>
    </row>
    <row r="130" spans="1:47" x14ac:dyDescent="0.25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</row>
    <row r="131" spans="1:47" x14ac:dyDescent="0.25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5"/>
      <c r="AS131" s="25"/>
      <c r="AT131" s="25"/>
      <c r="AU131" s="25"/>
    </row>
    <row r="132" spans="1:47" x14ac:dyDescent="0.25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25"/>
    </row>
    <row r="133" spans="1:47" x14ac:dyDescent="0.25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  <c r="AQ133" s="25"/>
      <c r="AR133" s="25"/>
      <c r="AS133" s="25"/>
      <c r="AT133" s="25"/>
      <c r="AU133" s="25"/>
    </row>
    <row r="134" spans="1:47" x14ac:dyDescent="0.25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  <c r="AQ134" s="25"/>
      <c r="AR134" s="25"/>
      <c r="AS134" s="25"/>
      <c r="AT134" s="25"/>
      <c r="AU134" s="25"/>
    </row>
    <row r="135" spans="1:47" x14ac:dyDescent="0.25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  <c r="AQ135" s="25"/>
      <c r="AR135" s="25"/>
      <c r="AS135" s="25"/>
      <c r="AT135" s="25"/>
      <c r="AU135" s="25"/>
    </row>
    <row r="136" spans="1:47" x14ac:dyDescent="0.25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  <c r="AQ136" s="25"/>
      <c r="AR136" s="25"/>
      <c r="AS136" s="25"/>
      <c r="AT136" s="25"/>
      <c r="AU136" s="25"/>
    </row>
    <row r="137" spans="1:47" x14ac:dyDescent="0.25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  <c r="AQ137" s="25"/>
      <c r="AR137" s="25"/>
      <c r="AS137" s="25"/>
      <c r="AT137" s="25"/>
      <c r="AU137" s="25"/>
    </row>
    <row r="138" spans="1:47" x14ac:dyDescent="0.25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5"/>
      <c r="AR138" s="25"/>
      <c r="AS138" s="25"/>
      <c r="AT138" s="25"/>
      <c r="AU138" s="25"/>
    </row>
    <row r="139" spans="1:47" x14ac:dyDescent="0.25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25"/>
      <c r="AR139" s="25"/>
      <c r="AS139" s="25"/>
      <c r="AT139" s="25"/>
      <c r="AU139" s="25"/>
    </row>
    <row r="140" spans="1:47" x14ac:dyDescent="0.25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25"/>
      <c r="AM140" s="25"/>
      <c r="AN140" s="25"/>
      <c r="AO140" s="25"/>
      <c r="AP140" s="25"/>
      <c r="AQ140" s="25"/>
      <c r="AR140" s="25"/>
      <c r="AS140" s="25"/>
      <c r="AT140" s="25"/>
      <c r="AU140" s="25"/>
    </row>
    <row r="141" spans="1:47" x14ac:dyDescent="0.25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  <c r="AM141" s="25"/>
      <c r="AN141" s="25"/>
      <c r="AO141" s="25"/>
      <c r="AP141" s="25"/>
      <c r="AQ141" s="25"/>
      <c r="AR141" s="25"/>
      <c r="AS141" s="25"/>
      <c r="AT141" s="25"/>
      <c r="AU141" s="25"/>
    </row>
    <row r="142" spans="1:47" x14ac:dyDescent="0.25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25"/>
      <c r="AM142" s="25"/>
      <c r="AN142" s="25"/>
      <c r="AO142" s="25"/>
      <c r="AP142" s="25"/>
      <c r="AQ142" s="25"/>
      <c r="AR142" s="25"/>
      <c r="AS142" s="25"/>
      <c r="AT142" s="25"/>
      <c r="AU142" s="25"/>
    </row>
    <row r="143" spans="1:47" x14ac:dyDescent="0.25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25"/>
      <c r="AM143" s="25"/>
      <c r="AN143" s="25"/>
      <c r="AO143" s="25"/>
      <c r="AP143" s="25"/>
      <c r="AQ143" s="25"/>
      <c r="AR143" s="25"/>
      <c r="AS143" s="25"/>
      <c r="AT143" s="25"/>
      <c r="AU143" s="25"/>
    </row>
    <row r="144" spans="1:47" x14ac:dyDescent="0.25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  <c r="AM144" s="25"/>
      <c r="AN144" s="25"/>
      <c r="AO144" s="25"/>
      <c r="AP144" s="25"/>
      <c r="AQ144" s="25"/>
      <c r="AR144" s="25"/>
      <c r="AS144" s="25"/>
      <c r="AT144" s="25"/>
      <c r="AU144" s="25"/>
    </row>
    <row r="145" spans="1:47" x14ac:dyDescent="0.25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25"/>
      <c r="AM145" s="25"/>
      <c r="AN145" s="25"/>
      <c r="AO145" s="25"/>
      <c r="AP145" s="25"/>
      <c r="AQ145" s="25"/>
      <c r="AR145" s="25"/>
      <c r="AS145" s="25"/>
      <c r="AT145" s="25"/>
      <c r="AU145" s="25"/>
    </row>
    <row r="146" spans="1:47" x14ac:dyDescent="0.25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  <c r="AM146" s="25"/>
      <c r="AN146" s="25"/>
      <c r="AO146" s="25"/>
      <c r="AP146" s="25"/>
      <c r="AQ146" s="25"/>
      <c r="AR146" s="25"/>
      <c r="AS146" s="25"/>
      <c r="AT146" s="25"/>
      <c r="AU146" s="25"/>
    </row>
    <row r="147" spans="1:47" x14ac:dyDescent="0.25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  <c r="AL147" s="25"/>
      <c r="AM147" s="25"/>
      <c r="AN147" s="25"/>
      <c r="AO147" s="25"/>
      <c r="AP147" s="25"/>
      <c r="AQ147" s="25"/>
      <c r="AR147" s="25"/>
      <c r="AS147" s="25"/>
      <c r="AT147" s="25"/>
      <c r="AU147" s="25"/>
    </row>
    <row r="148" spans="1:47" x14ac:dyDescent="0.25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25"/>
      <c r="AM148" s="25"/>
      <c r="AN148" s="25"/>
      <c r="AO148" s="25"/>
      <c r="AP148" s="25"/>
      <c r="AQ148" s="25"/>
      <c r="AR148" s="25"/>
      <c r="AS148" s="25"/>
      <c r="AT148" s="25"/>
      <c r="AU148" s="25"/>
    </row>
    <row r="149" spans="1:47" x14ac:dyDescent="0.25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25"/>
      <c r="AM149" s="25"/>
      <c r="AN149" s="25"/>
      <c r="AO149" s="25"/>
      <c r="AP149" s="25"/>
      <c r="AQ149" s="25"/>
      <c r="AR149" s="25"/>
      <c r="AS149" s="25"/>
      <c r="AT149" s="25"/>
      <c r="AU149" s="25"/>
    </row>
    <row r="150" spans="1:47" x14ac:dyDescent="0.25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25"/>
      <c r="AM150" s="25"/>
      <c r="AN150" s="25"/>
      <c r="AO150" s="25"/>
      <c r="AP150" s="25"/>
      <c r="AQ150" s="25"/>
      <c r="AR150" s="25"/>
      <c r="AS150" s="25"/>
      <c r="AT150" s="25"/>
      <c r="AU150" s="25"/>
    </row>
    <row r="151" spans="1:47" x14ac:dyDescent="0.25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25"/>
      <c r="AM151" s="25"/>
      <c r="AN151" s="25"/>
      <c r="AO151" s="25"/>
      <c r="AP151" s="25"/>
      <c r="AQ151" s="25"/>
      <c r="AR151" s="25"/>
      <c r="AS151" s="25"/>
      <c r="AT151" s="25"/>
      <c r="AU151" s="25"/>
    </row>
    <row r="152" spans="1:47" x14ac:dyDescent="0.25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5"/>
      <c r="AL152" s="25"/>
      <c r="AM152" s="25"/>
      <c r="AN152" s="25"/>
      <c r="AO152" s="25"/>
      <c r="AP152" s="25"/>
      <c r="AQ152" s="25"/>
      <c r="AR152" s="25"/>
      <c r="AS152" s="25"/>
      <c r="AT152" s="25"/>
      <c r="AU152" s="25"/>
    </row>
    <row r="153" spans="1:47" x14ac:dyDescent="0.25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5"/>
      <c r="AL153" s="25"/>
      <c r="AM153" s="25"/>
      <c r="AN153" s="25"/>
      <c r="AO153" s="25"/>
      <c r="AP153" s="25"/>
      <c r="AQ153" s="25"/>
      <c r="AR153" s="25"/>
      <c r="AS153" s="25"/>
      <c r="AT153" s="25"/>
      <c r="AU153" s="25"/>
    </row>
    <row r="154" spans="1:47" x14ac:dyDescent="0.25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25"/>
      <c r="AM154" s="25"/>
      <c r="AN154" s="25"/>
      <c r="AO154" s="25"/>
      <c r="AP154" s="25"/>
      <c r="AQ154" s="25"/>
      <c r="AR154" s="25"/>
      <c r="AS154" s="25"/>
      <c r="AT154" s="25"/>
      <c r="AU154" s="25"/>
    </row>
    <row r="155" spans="1:47" x14ac:dyDescent="0.25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5"/>
      <c r="AL155" s="25"/>
      <c r="AM155" s="25"/>
      <c r="AN155" s="25"/>
      <c r="AO155" s="25"/>
      <c r="AP155" s="25"/>
      <c r="AQ155" s="25"/>
      <c r="AR155" s="25"/>
      <c r="AS155" s="25"/>
      <c r="AT155" s="25"/>
      <c r="AU155" s="25"/>
    </row>
    <row r="156" spans="1:47" x14ac:dyDescent="0.25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5"/>
      <c r="AL156" s="25"/>
      <c r="AM156" s="25"/>
      <c r="AN156" s="25"/>
      <c r="AO156" s="25"/>
      <c r="AP156" s="25"/>
      <c r="AQ156" s="25"/>
      <c r="AR156" s="25"/>
      <c r="AS156" s="25"/>
      <c r="AT156" s="25"/>
      <c r="AU156" s="25"/>
    </row>
    <row r="157" spans="1:47" x14ac:dyDescent="0.25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25"/>
      <c r="AM157" s="25"/>
      <c r="AN157" s="25"/>
      <c r="AO157" s="25"/>
      <c r="AP157" s="25"/>
      <c r="AQ157" s="25"/>
      <c r="AR157" s="25"/>
      <c r="AS157" s="25"/>
      <c r="AT157" s="25"/>
      <c r="AU157" s="25"/>
    </row>
    <row r="158" spans="1:47" x14ac:dyDescent="0.25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25"/>
      <c r="AM158" s="25"/>
      <c r="AN158" s="25"/>
      <c r="AO158" s="25"/>
      <c r="AP158" s="25"/>
      <c r="AQ158" s="25"/>
      <c r="AR158" s="25"/>
      <c r="AS158" s="25"/>
      <c r="AT158" s="25"/>
      <c r="AU158" s="25"/>
    </row>
    <row r="159" spans="1:47" x14ac:dyDescent="0.25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5"/>
      <c r="AL159" s="25"/>
      <c r="AM159" s="25"/>
      <c r="AN159" s="25"/>
      <c r="AO159" s="25"/>
      <c r="AP159" s="25"/>
      <c r="AQ159" s="25"/>
      <c r="AR159" s="25"/>
      <c r="AS159" s="25"/>
      <c r="AT159" s="25"/>
      <c r="AU159" s="25"/>
    </row>
    <row r="160" spans="1:47" x14ac:dyDescent="0.25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25"/>
      <c r="AM160" s="25"/>
      <c r="AN160" s="25"/>
      <c r="AO160" s="25"/>
      <c r="AP160" s="25"/>
      <c r="AQ160" s="25"/>
      <c r="AR160" s="25"/>
      <c r="AS160" s="25"/>
      <c r="AT160" s="25"/>
      <c r="AU160" s="25"/>
    </row>
    <row r="161" spans="1:47" x14ac:dyDescent="0.25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25"/>
      <c r="AM161" s="25"/>
      <c r="AN161" s="25"/>
      <c r="AO161" s="25"/>
      <c r="AP161" s="25"/>
      <c r="AQ161" s="25"/>
      <c r="AR161" s="25"/>
      <c r="AS161" s="25"/>
      <c r="AT161" s="25"/>
      <c r="AU161" s="25"/>
    </row>
    <row r="162" spans="1:47" x14ac:dyDescent="0.25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25"/>
      <c r="AM162" s="25"/>
      <c r="AN162" s="25"/>
      <c r="AO162" s="25"/>
      <c r="AP162" s="25"/>
      <c r="AQ162" s="25"/>
      <c r="AR162" s="25"/>
      <c r="AS162" s="25"/>
      <c r="AT162" s="25"/>
      <c r="AU162" s="25"/>
    </row>
    <row r="163" spans="1:47" x14ac:dyDescent="0.25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  <c r="AL163" s="25"/>
      <c r="AM163" s="25"/>
      <c r="AN163" s="25"/>
      <c r="AO163" s="25"/>
      <c r="AP163" s="25"/>
      <c r="AQ163" s="25"/>
      <c r="AR163" s="25"/>
      <c r="AS163" s="25"/>
      <c r="AT163" s="25"/>
      <c r="AU163" s="25"/>
    </row>
    <row r="164" spans="1:47" x14ac:dyDescent="0.25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  <c r="AL164" s="25"/>
      <c r="AM164" s="25"/>
      <c r="AN164" s="25"/>
      <c r="AO164" s="25"/>
      <c r="AP164" s="25"/>
      <c r="AQ164" s="25"/>
      <c r="AR164" s="25"/>
      <c r="AS164" s="25"/>
      <c r="AT164" s="25"/>
      <c r="AU164" s="25"/>
    </row>
    <row r="165" spans="1:47" x14ac:dyDescent="0.25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  <c r="AL165" s="25"/>
      <c r="AM165" s="25"/>
      <c r="AN165" s="25"/>
      <c r="AO165" s="25"/>
      <c r="AP165" s="25"/>
      <c r="AQ165" s="25"/>
      <c r="AR165" s="25"/>
      <c r="AS165" s="25"/>
      <c r="AT165" s="25"/>
      <c r="AU165" s="25"/>
    </row>
    <row r="166" spans="1:47" x14ac:dyDescent="0.25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5"/>
      <c r="AL166" s="25"/>
      <c r="AM166" s="25"/>
      <c r="AN166" s="25"/>
      <c r="AO166" s="25"/>
      <c r="AP166" s="25"/>
      <c r="AQ166" s="25"/>
      <c r="AR166" s="25"/>
      <c r="AS166" s="25"/>
      <c r="AT166" s="25"/>
      <c r="AU166" s="25"/>
    </row>
    <row r="167" spans="1:47" x14ac:dyDescent="0.25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5"/>
      <c r="AL167" s="25"/>
      <c r="AM167" s="25"/>
      <c r="AN167" s="25"/>
      <c r="AO167" s="25"/>
      <c r="AP167" s="25"/>
      <c r="AQ167" s="25"/>
      <c r="AR167" s="25"/>
      <c r="AS167" s="25"/>
      <c r="AT167" s="25"/>
      <c r="AU167" s="25"/>
    </row>
    <row r="168" spans="1:47" x14ac:dyDescent="0.25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  <c r="AL168" s="25"/>
      <c r="AM168" s="25"/>
      <c r="AN168" s="25"/>
      <c r="AO168" s="25"/>
      <c r="AP168" s="25"/>
      <c r="AQ168" s="25"/>
      <c r="AR168" s="25"/>
      <c r="AS168" s="25"/>
      <c r="AT168" s="25"/>
      <c r="AU168" s="25"/>
    </row>
    <row r="169" spans="1:47" x14ac:dyDescent="0.25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  <c r="AL169" s="25"/>
      <c r="AM169" s="25"/>
      <c r="AN169" s="25"/>
      <c r="AO169" s="25"/>
      <c r="AP169" s="25"/>
      <c r="AQ169" s="25"/>
      <c r="AR169" s="25"/>
      <c r="AS169" s="25"/>
      <c r="AT169" s="25"/>
      <c r="AU169" s="25"/>
    </row>
    <row r="170" spans="1:47" x14ac:dyDescent="0.25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25"/>
      <c r="AM170" s="25"/>
      <c r="AN170" s="25"/>
      <c r="AO170" s="25"/>
      <c r="AP170" s="25"/>
      <c r="AQ170" s="25"/>
      <c r="AR170" s="25"/>
      <c r="AS170" s="25"/>
      <c r="AT170" s="25"/>
      <c r="AU170" s="25"/>
    </row>
    <row r="171" spans="1:47" x14ac:dyDescent="0.25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25"/>
      <c r="AM171" s="25"/>
      <c r="AN171" s="25"/>
      <c r="AO171" s="25"/>
      <c r="AP171" s="25"/>
      <c r="AQ171" s="25"/>
      <c r="AR171" s="25"/>
      <c r="AS171" s="25"/>
      <c r="AT171" s="25"/>
      <c r="AU171" s="25"/>
    </row>
    <row r="172" spans="1:47" x14ac:dyDescent="0.25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25"/>
      <c r="AM172" s="25"/>
      <c r="AN172" s="25"/>
      <c r="AO172" s="25"/>
      <c r="AP172" s="25"/>
      <c r="AQ172" s="25"/>
      <c r="AR172" s="25"/>
      <c r="AS172" s="25"/>
      <c r="AT172" s="25"/>
      <c r="AU172" s="25"/>
    </row>
    <row r="173" spans="1:47" x14ac:dyDescent="0.25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5"/>
      <c r="AL173" s="25"/>
      <c r="AM173" s="25"/>
      <c r="AN173" s="25"/>
      <c r="AO173" s="25"/>
      <c r="AP173" s="25"/>
      <c r="AQ173" s="25"/>
      <c r="AR173" s="25"/>
      <c r="AS173" s="25"/>
      <c r="AT173" s="25"/>
      <c r="AU173" s="25"/>
    </row>
    <row r="174" spans="1:47" x14ac:dyDescent="0.25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5"/>
      <c r="AL174" s="25"/>
      <c r="AM174" s="25"/>
      <c r="AN174" s="25"/>
      <c r="AO174" s="25"/>
      <c r="AP174" s="25"/>
      <c r="AQ174" s="25"/>
      <c r="AR174" s="25"/>
      <c r="AS174" s="25"/>
      <c r="AT174" s="25"/>
      <c r="AU174" s="25"/>
    </row>
    <row r="175" spans="1:47" x14ac:dyDescent="0.25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5"/>
      <c r="AL175" s="25"/>
      <c r="AM175" s="25"/>
      <c r="AN175" s="25"/>
      <c r="AO175" s="25"/>
      <c r="AP175" s="25"/>
      <c r="AQ175" s="25"/>
      <c r="AR175" s="25"/>
      <c r="AS175" s="25"/>
      <c r="AT175" s="25"/>
      <c r="AU175" s="25"/>
    </row>
    <row r="176" spans="1:47" x14ac:dyDescent="0.25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5"/>
      <c r="AL176" s="25"/>
      <c r="AM176" s="25"/>
      <c r="AN176" s="25"/>
      <c r="AO176" s="25"/>
      <c r="AP176" s="25"/>
      <c r="AQ176" s="25"/>
      <c r="AR176" s="25"/>
      <c r="AS176" s="25"/>
      <c r="AT176" s="25"/>
      <c r="AU176" s="25"/>
    </row>
    <row r="177" spans="1:47" x14ac:dyDescent="0.25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25"/>
      <c r="AM177" s="25"/>
      <c r="AN177" s="25"/>
      <c r="AO177" s="25"/>
      <c r="AP177" s="25"/>
      <c r="AQ177" s="25"/>
      <c r="AR177" s="25"/>
      <c r="AS177" s="25"/>
      <c r="AT177" s="25"/>
      <c r="AU177" s="25"/>
    </row>
    <row r="178" spans="1:47" x14ac:dyDescent="0.25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  <c r="AL178" s="25"/>
      <c r="AM178" s="25"/>
      <c r="AN178" s="25"/>
      <c r="AO178" s="25"/>
      <c r="AP178" s="25"/>
      <c r="AQ178" s="25"/>
      <c r="AR178" s="25"/>
      <c r="AS178" s="25"/>
      <c r="AT178" s="25"/>
      <c r="AU178" s="25"/>
    </row>
    <row r="179" spans="1:47" x14ac:dyDescent="0.25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5"/>
      <c r="AL179" s="25"/>
      <c r="AM179" s="25"/>
      <c r="AN179" s="25"/>
      <c r="AO179" s="25"/>
      <c r="AP179" s="25"/>
      <c r="AQ179" s="25"/>
      <c r="AR179" s="25"/>
      <c r="AS179" s="25"/>
      <c r="AT179" s="25"/>
      <c r="AU179" s="25"/>
    </row>
    <row r="180" spans="1:47" x14ac:dyDescent="0.25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5"/>
      <c r="AL180" s="25"/>
      <c r="AM180" s="25"/>
      <c r="AN180" s="25"/>
      <c r="AO180" s="25"/>
      <c r="AP180" s="25"/>
      <c r="AQ180" s="25"/>
      <c r="AR180" s="25"/>
      <c r="AS180" s="25"/>
      <c r="AT180" s="25"/>
      <c r="AU180" s="25"/>
    </row>
    <row r="181" spans="1:47" x14ac:dyDescent="0.25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5"/>
      <c r="AL181" s="25"/>
      <c r="AM181" s="25"/>
      <c r="AN181" s="25"/>
      <c r="AO181" s="25"/>
      <c r="AP181" s="25"/>
      <c r="AQ181" s="25"/>
      <c r="AR181" s="25"/>
      <c r="AS181" s="25"/>
      <c r="AT181" s="25"/>
      <c r="AU181" s="25"/>
    </row>
    <row r="182" spans="1:47" x14ac:dyDescent="0.25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5"/>
      <c r="AL182" s="25"/>
      <c r="AM182" s="25"/>
      <c r="AN182" s="25"/>
      <c r="AO182" s="25"/>
      <c r="AP182" s="25"/>
      <c r="AQ182" s="25"/>
      <c r="AR182" s="25"/>
      <c r="AS182" s="25"/>
      <c r="AT182" s="25"/>
      <c r="AU182" s="25"/>
    </row>
    <row r="183" spans="1:47" x14ac:dyDescent="0.25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5"/>
      <c r="AL183" s="25"/>
      <c r="AM183" s="25"/>
      <c r="AN183" s="25"/>
      <c r="AO183" s="25"/>
      <c r="AP183" s="25"/>
      <c r="AQ183" s="25"/>
      <c r="AR183" s="25"/>
      <c r="AS183" s="25"/>
      <c r="AT183" s="25"/>
      <c r="AU183" s="25"/>
    </row>
    <row r="184" spans="1:47" x14ac:dyDescent="0.25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5"/>
      <c r="AL184" s="25"/>
      <c r="AM184" s="25"/>
      <c r="AN184" s="25"/>
      <c r="AO184" s="25"/>
      <c r="AP184" s="25"/>
      <c r="AQ184" s="25"/>
      <c r="AR184" s="25"/>
      <c r="AS184" s="25"/>
      <c r="AT184" s="25"/>
      <c r="AU184" s="25"/>
    </row>
    <row r="185" spans="1:47" x14ac:dyDescent="0.25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5"/>
      <c r="AL185" s="25"/>
      <c r="AM185" s="25"/>
      <c r="AN185" s="25"/>
      <c r="AO185" s="25"/>
      <c r="AP185" s="25"/>
      <c r="AQ185" s="25"/>
      <c r="AR185" s="25"/>
      <c r="AS185" s="25"/>
      <c r="AT185" s="25"/>
      <c r="AU185" s="25"/>
    </row>
    <row r="186" spans="1:47" x14ac:dyDescent="0.25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5"/>
      <c r="AL186" s="25"/>
      <c r="AM186" s="25"/>
      <c r="AN186" s="25"/>
      <c r="AO186" s="25"/>
      <c r="AP186" s="25"/>
      <c r="AQ186" s="25"/>
      <c r="AR186" s="25"/>
      <c r="AS186" s="25"/>
      <c r="AT186" s="25"/>
      <c r="AU186" s="25"/>
    </row>
    <row r="187" spans="1:47" x14ac:dyDescent="0.25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5"/>
      <c r="AL187" s="25"/>
      <c r="AM187" s="25"/>
      <c r="AN187" s="25"/>
      <c r="AO187" s="25"/>
      <c r="AP187" s="25"/>
      <c r="AQ187" s="25"/>
      <c r="AR187" s="25"/>
      <c r="AS187" s="25"/>
      <c r="AT187" s="25"/>
      <c r="AU187" s="25"/>
    </row>
    <row r="188" spans="1:47" x14ac:dyDescent="0.25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5"/>
      <c r="AL188" s="25"/>
      <c r="AM188" s="25"/>
      <c r="AN188" s="25"/>
      <c r="AO188" s="25"/>
      <c r="AP188" s="25"/>
      <c r="AQ188" s="25"/>
      <c r="AR188" s="25"/>
      <c r="AS188" s="25"/>
      <c r="AT188" s="25"/>
      <c r="AU188" s="25"/>
    </row>
    <row r="189" spans="1:47" x14ac:dyDescent="0.25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5"/>
      <c r="AL189" s="25"/>
      <c r="AM189" s="25"/>
      <c r="AN189" s="25"/>
      <c r="AO189" s="25"/>
      <c r="AP189" s="25"/>
      <c r="AQ189" s="25"/>
      <c r="AR189" s="25"/>
      <c r="AS189" s="25"/>
      <c r="AT189" s="25"/>
      <c r="AU189" s="25"/>
    </row>
    <row r="190" spans="1:47" x14ac:dyDescent="0.25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5"/>
      <c r="AL190" s="25"/>
      <c r="AM190" s="25"/>
      <c r="AN190" s="25"/>
      <c r="AO190" s="25"/>
      <c r="AP190" s="25"/>
      <c r="AQ190" s="25"/>
      <c r="AR190" s="25"/>
      <c r="AS190" s="25"/>
      <c r="AT190" s="25"/>
      <c r="AU190" s="25"/>
    </row>
    <row r="191" spans="1:47" x14ac:dyDescent="0.25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25"/>
      <c r="AL191" s="25"/>
      <c r="AM191" s="25"/>
      <c r="AN191" s="25"/>
      <c r="AO191" s="25"/>
      <c r="AP191" s="25"/>
      <c r="AQ191" s="25"/>
      <c r="AR191" s="25"/>
      <c r="AS191" s="25"/>
      <c r="AT191" s="25"/>
      <c r="AU191" s="25"/>
    </row>
    <row r="192" spans="1:47" x14ac:dyDescent="0.25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25"/>
      <c r="AL192" s="25"/>
      <c r="AM192" s="25"/>
      <c r="AN192" s="25"/>
      <c r="AO192" s="25"/>
      <c r="AP192" s="25"/>
      <c r="AQ192" s="25"/>
      <c r="AR192" s="25"/>
      <c r="AS192" s="25"/>
      <c r="AT192" s="25"/>
      <c r="AU192" s="25"/>
    </row>
    <row r="193" spans="1:47" x14ac:dyDescent="0.25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 s="25"/>
      <c r="AL193" s="25"/>
      <c r="AM193" s="25"/>
      <c r="AN193" s="25"/>
      <c r="AO193" s="25"/>
      <c r="AP193" s="25"/>
      <c r="AQ193" s="25"/>
      <c r="AR193" s="25"/>
      <c r="AS193" s="25"/>
      <c r="AT193" s="25"/>
      <c r="AU193" s="25"/>
    </row>
    <row r="194" spans="1:47" x14ac:dyDescent="0.25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 s="25"/>
      <c r="AL194" s="25"/>
      <c r="AM194" s="25"/>
      <c r="AN194" s="25"/>
      <c r="AO194" s="25"/>
      <c r="AP194" s="25"/>
      <c r="AQ194" s="25"/>
      <c r="AR194" s="25"/>
      <c r="AS194" s="25"/>
      <c r="AT194" s="25"/>
      <c r="AU194" s="25"/>
    </row>
    <row r="195" spans="1:47" x14ac:dyDescent="0.25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 s="25"/>
      <c r="AL195" s="25"/>
      <c r="AM195" s="25"/>
      <c r="AN195" s="25"/>
      <c r="AO195" s="25"/>
      <c r="AP195" s="25"/>
      <c r="AQ195" s="25"/>
      <c r="AR195" s="25"/>
      <c r="AS195" s="25"/>
      <c r="AT195" s="25"/>
      <c r="AU195" s="25"/>
    </row>
    <row r="196" spans="1:47" x14ac:dyDescent="0.25"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 s="25"/>
      <c r="AL196" s="25"/>
      <c r="AM196" s="25"/>
      <c r="AN196" s="25"/>
      <c r="AO196" s="25"/>
      <c r="AP196" s="25"/>
      <c r="AQ196" s="25"/>
      <c r="AR196" s="25"/>
      <c r="AS196" s="25"/>
      <c r="AT196" s="25"/>
      <c r="AU196" s="25"/>
    </row>
    <row r="197" spans="1:47" x14ac:dyDescent="0.25"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 s="25"/>
      <c r="AL197" s="25"/>
      <c r="AM197" s="25"/>
      <c r="AN197" s="25"/>
      <c r="AO197" s="25"/>
      <c r="AP197" s="25"/>
      <c r="AQ197" s="25"/>
      <c r="AR197" s="25"/>
      <c r="AS197" s="25"/>
      <c r="AT197" s="25"/>
      <c r="AU197" s="25"/>
    </row>
    <row r="198" spans="1:47" x14ac:dyDescent="0.25"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 s="25"/>
      <c r="AL198" s="25"/>
      <c r="AM198" s="25"/>
      <c r="AN198" s="25"/>
      <c r="AO198" s="25"/>
      <c r="AP198" s="25"/>
      <c r="AQ198" s="25"/>
      <c r="AR198" s="25"/>
      <c r="AS198" s="25"/>
      <c r="AT198" s="25"/>
      <c r="AU198" s="25"/>
    </row>
    <row r="199" spans="1:47" x14ac:dyDescent="0.25"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 s="25"/>
      <c r="AL199" s="25"/>
      <c r="AM199" s="25"/>
      <c r="AN199" s="25"/>
      <c r="AO199" s="25"/>
      <c r="AP199" s="25"/>
      <c r="AQ199" s="25"/>
      <c r="AR199" s="25"/>
      <c r="AS199" s="25"/>
      <c r="AT199" s="25"/>
      <c r="AU199" s="25"/>
    </row>
    <row r="200" spans="1:47" x14ac:dyDescent="0.25"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 s="25"/>
      <c r="AL200" s="25"/>
      <c r="AM200" s="25"/>
      <c r="AN200" s="25"/>
      <c r="AO200" s="25"/>
      <c r="AP200" s="25"/>
      <c r="AQ200" s="25"/>
      <c r="AR200" s="25"/>
      <c r="AS200" s="25"/>
      <c r="AT200" s="25"/>
      <c r="AU200" s="25"/>
    </row>
    <row r="201" spans="1:47" x14ac:dyDescent="0.25"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 s="25"/>
      <c r="AL201" s="25"/>
      <c r="AM201" s="25"/>
      <c r="AN201" s="25"/>
      <c r="AO201" s="25"/>
      <c r="AP201" s="25"/>
      <c r="AQ201" s="25"/>
      <c r="AR201" s="25"/>
      <c r="AS201" s="25"/>
      <c r="AT201" s="25"/>
      <c r="AU201" s="25"/>
    </row>
    <row r="202" spans="1:47" x14ac:dyDescent="0.25"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 s="25"/>
      <c r="AL202" s="25"/>
      <c r="AM202" s="25"/>
      <c r="AN202" s="25"/>
      <c r="AO202" s="25"/>
      <c r="AP202" s="25"/>
      <c r="AQ202" s="25"/>
      <c r="AR202" s="25"/>
      <c r="AS202" s="25"/>
      <c r="AT202" s="25"/>
      <c r="AU202" s="25"/>
    </row>
    <row r="203" spans="1:47" x14ac:dyDescent="0.25"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 s="25"/>
      <c r="AL203" s="25"/>
      <c r="AM203" s="25"/>
      <c r="AN203" s="25"/>
      <c r="AO203" s="25"/>
      <c r="AP203" s="25"/>
      <c r="AQ203" s="25"/>
      <c r="AR203" s="25"/>
      <c r="AS203" s="25"/>
      <c r="AT203" s="25"/>
      <c r="AU203" s="25"/>
    </row>
    <row r="204" spans="1:47" x14ac:dyDescent="0.25"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 s="25"/>
      <c r="AL204" s="25"/>
      <c r="AM204" s="25"/>
      <c r="AN204" s="25"/>
      <c r="AO204" s="25"/>
      <c r="AP204" s="25"/>
      <c r="AQ204" s="25"/>
      <c r="AR204" s="25"/>
      <c r="AS204" s="25"/>
      <c r="AT204" s="25"/>
      <c r="AU204" s="25"/>
    </row>
    <row r="205" spans="1:47" x14ac:dyDescent="0.25"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 s="25"/>
      <c r="AL205" s="25"/>
      <c r="AM205" s="25"/>
      <c r="AN205" s="25"/>
      <c r="AO205" s="25"/>
      <c r="AP205" s="25"/>
      <c r="AQ205" s="25"/>
      <c r="AR205" s="25"/>
      <c r="AS205" s="25"/>
      <c r="AT205" s="25"/>
      <c r="AU205" s="25"/>
    </row>
    <row r="206" spans="1:47" x14ac:dyDescent="0.25"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 s="25"/>
      <c r="AL206" s="25"/>
      <c r="AM206" s="25"/>
      <c r="AN206" s="25"/>
      <c r="AO206" s="25"/>
      <c r="AP206" s="25"/>
      <c r="AQ206" s="25"/>
      <c r="AR206" s="25"/>
      <c r="AS206" s="25"/>
      <c r="AT206" s="25"/>
      <c r="AU206" s="25"/>
    </row>
    <row r="207" spans="1:47" x14ac:dyDescent="0.25"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 s="25"/>
      <c r="AL207" s="25"/>
      <c r="AM207" s="25"/>
      <c r="AN207" s="25"/>
      <c r="AO207" s="25"/>
      <c r="AP207" s="25"/>
      <c r="AQ207" s="25"/>
      <c r="AR207" s="25"/>
      <c r="AS207" s="25"/>
      <c r="AT207" s="25"/>
      <c r="AU207" s="25"/>
    </row>
    <row r="208" spans="1:47" x14ac:dyDescent="0.25"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 s="25"/>
      <c r="AL208" s="25"/>
      <c r="AM208" s="25"/>
      <c r="AN208" s="25"/>
      <c r="AO208" s="25"/>
      <c r="AP208" s="25"/>
      <c r="AQ208" s="25"/>
      <c r="AR208" s="25"/>
      <c r="AS208" s="25"/>
      <c r="AT208" s="25"/>
      <c r="AU208" s="25"/>
    </row>
    <row r="209" spans="24:47" x14ac:dyDescent="0.25"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 s="25"/>
      <c r="AL209" s="25"/>
      <c r="AM209" s="25"/>
      <c r="AN209" s="25"/>
      <c r="AO209" s="25"/>
      <c r="AP209" s="25"/>
      <c r="AQ209" s="25"/>
      <c r="AR209" s="25"/>
      <c r="AS209" s="25"/>
      <c r="AT209" s="25"/>
      <c r="AU209" s="25"/>
    </row>
    <row r="210" spans="24:47" x14ac:dyDescent="0.25"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 s="25"/>
      <c r="AL210" s="25"/>
      <c r="AM210" s="25"/>
      <c r="AN210" s="25"/>
      <c r="AO210" s="25"/>
      <c r="AP210" s="25"/>
      <c r="AQ210" s="25"/>
      <c r="AR210" s="25"/>
      <c r="AS210" s="25"/>
      <c r="AT210" s="25"/>
      <c r="AU210" s="25"/>
    </row>
    <row r="211" spans="24:47" x14ac:dyDescent="0.25"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 s="25"/>
      <c r="AL211" s="25"/>
      <c r="AM211" s="25"/>
      <c r="AN211" s="25"/>
      <c r="AO211" s="25"/>
      <c r="AP211" s="25"/>
      <c r="AQ211" s="25"/>
      <c r="AR211" s="25"/>
      <c r="AS211" s="25"/>
      <c r="AT211" s="25"/>
      <c r="AU211" s="25"/>
    </row>
    <row r="212" spans="24:47" x14ac:dyDescent="0.25"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 s="25"/>
      <c r="AL212" s="25"/>
      <c r="AM212" s="25"/>
      <c r="AN212" s="25"/>
      <c r="AO212" s="25"/>
      <c r="AP212" s="25"/>
      <c r="AQ212" s="25"/>
      <c r="AR212" s="25"/>
      <c r="AS212" s="25"/>
      <c r="AT212" s="25"/>
      <c r="AU212" s="25"/>
    </row>
    <row r="213" spans="24:47" x14ac:dyDescent="0.25"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 s="25"/>
      <c r="AL213" s="25"/>
      <c r="AM213" s="25"/>
      <c r="AN213" s="25"/>
      <c r="AO213" s="25"/>
      <c r="AP213" s="25"/>
      <c r="AQ213" s="25"/>
      <c r="AR213" s="25"/>
      <c r="AS213" s="25"/>
      <c r="AT213" s="25"/>
      <c r="AU213" s="25"/>
    </row>
    <row r="214" spans="24:47" x14ac:dyDescent="0.25"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 s="25"/>
      <c r="AL214" s="25"/>
      <c r="AM214" s="25"/>
      <c r="AN214" s="25"/>
      <c r="AO214" s="25"/>
      <c r="AP214" s="25"/>
      <c r="AQ214" s="25"/>
      <c r="AR214" s="25"/>
      <c r="AS214" s="25"/>
      <c r="AT214" s="25"/>
      <c r="AU214" s="25"/>
    </row>
    <row r="215" spans="24:47" x14ac:dyDescent="0.25"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 s="25"/>
      <c r="AL215" s="25"/>
      <c r="AM215" s="25"/>
      <c r="AN215" s="25"/>
      <c r="AO215" s="25"/>
      <c r="AP215" s="25"/>
      <c r="AQ215" s="25"/>
      <c r="AR215" s="25"/>
      <c r="AS215" s="25"/>
      <c r="AT215" s="25"/>
      <c r="AU215" s="25"/>
    </row>
    <row r="216" spans="24:47" x14ac:dyDescent="0.25"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 s="25"/>
      <c r="AL216" s="25"/>
      <c r="AM216" s="25"/>
      <c r="AN216" s="25"/>
      <c r="AO216" s="25"/>
      <c r="AP216" s="25"/>
      <c r="AQ216" s="25"/>
      <c r="AR216" s="25"/>
      <c r="AS216" s="25"/>
      <c r="AT216" s="25"/>
      <c r="AU216" s="25"/>
    </row>
    <row r="217" spans="24:47" x14ac:dyDescent="0.25"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 s="25"/>
      <c r="AL217" s="25"/>
      <c r="AM217" s="25"/>
      <c r="AN217" s="25"/>
      <c r="AO217" s="25"/>
      <c r="AP217" s="25"/>
      <c r="AQ217" s="25"/>
      <c r="AR217" s="25"/>
      <c r="AS217" s="25"/>
      <c r="AT217" s="25"/>
      <c r="AU217" s="25"/>
    </row>
    <row r="218" spans="24:47" x14ac:dyDescent="0.25"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 s="25"/>
      <c r="AL218" s="25"/>
      <c r="AM218" s="25"/>
      <c r="AN218" s="25"/>
      <c r="AO218" s="25"/>
      <c r="AP218" s="25"/>
      <c r="AQ218" s="25"/>
      <c r="AR218" s="25"/>
      <c r="AS218" s="25"/>
      <c r="AT218" s="25"/>
      <c r="AU218" s="25"/>
    </row>
    <row r="219" spans="24:47" x14ac:dyDescent="0.25"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 s="25"/>
      <c r="AL219" s="25"/>
      <c r="AM219" s="25"/>
      <c r="AN219" s="25"/>
      <c r="AO219" s="25"/>
      <c r="AP219" s="25"/>
      <c r="AQ219" s="25"/>
      <c r="AR219" s="25"/>
      <c r="AS219" s="25"/>
      <c r="AT219" s="25"/>
      <c r="AU219" s="25"/>
    </row>
    <row r="220" spans="24:47" x14ac:dyDescent="0.25"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 s="25"/>
      <c r="AL220" s="25"/>
      <c r="AM220" s="25"/>
      <c r="AN220" s="25"/>
      <c r="AO220" s="25"/>
      <c r="AP220" s="25"/>
      <c r="AQ220" s="25"/>
      <c r="AR220" s="25"/>
      <c r="AS220" s="25"/>
      <c r="AT220" s="25"/>
      <c r="AU220" s="25"/>
    </row>
    <row r="221" spans="24:47" x14ac:dyDescent="0.25"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 s="25"/>
      <c r="AL221" s="25"/>
      <c r="AM221" s="25"/>
      <c r="AN221" s="25"/>
      <c r="AO221" s="25"/>
      <c r="AP221" s="25"/>
      <c r="AQ221" s="25"/>
      <c r="AR221" s="25"/>
      <c r="AS221" s="25"/>
      <c r="AT221" s="25"/>
      <c r="AU221" s="25"/>
    </row>
    <row r="222" spans="24:47" x14ac:dyDescent="0.25"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 s="25"/>
      <c r="AL222" s="25"/>
      <c r="AM222" s="25"/>
      <c r="AN222" s="25"/>
      <c r="AO222" s="25"/>
      <c r="AP222" s="25"/>
      <c r="AQ222" s="25"/>
      <c r="AR222" s="25"/>
      <c r="AS222" s="25"/>
      <c r="AT222" s="25"/>
      <c r="AU222" s="25"/>
    </row>
    <row r="223" spans="24:47" x14ac:dyDescent="0.25"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 s="25"/>
      <c r="AL223" s="25"/>
      <c r="AM223" s="25"/>
      <c r="AN223" s="25"/>
      <c r="AO223" s="25"/>
      <c r="AP223" s="25"/>
      <c r="AQ223" s="25"/>
      <c r="AR223" s="25"/>
      <c r="AS223" s="25"/>
      <c r="AT223" s="25"/>
      <c r="AU223" s="25"/>
    </row>
    <row r="224" spans="24:47" x14ac:dyDescent="0.25"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25"/>
      <c r="AK224" s="25"/>
      <c r="AL224" s="25"/>
      <c r="AM224" s="25"/>
      <c r="AN224" s="25"/>
      <c r="AO224" s="25"/>
      <c r="AP224" s="25"/>
      <c r="AQ224" s="25"/>
      <c r="AR224" s="25"/>
      <c r="AS224" s="25"/>
      <c r="AT224" s="25"/>
      <c r="AU224" s="25"/>
    </row>
    <row r="225" spans="24:47" x14ac:dyDescent="0.25"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5"/>
      <c r="AJ225" s="25"/>
      <c r="AK225" s="25"/>
      <c r="AL225" s="25"/>
      <c r="AM225" s="25"/>
      <c r="AN225" s="25"/>
      <c r="AO225" s="25"/>
      <c r="AP225" s="25"/>
      <c r="AQ225" s="25"/>
      <c r="AR225" s="25"/>
      <c r="AS225" s="25"/>
      <c r="AT225" s="25"/>
      <c r="AU225" s="25"/>
    </row>
    <row r="226" spans="24:47" x14ac:dyDescent="0.25"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  <c r="AH226" s="25"/>
      <c r="AI226" s="25"/>
      <c r="AJ226" s="25"/>
      <c r="AK226" s="25"/>
      <c r="AL226" s="25"/>
      <c r="AM226" s="25"/>
      <c r="AN226" s="25"/>
      <c r="AO226" s="25"/>
      <c r="AP226" s="25"/>
      <c r="AQ226" s="25"/>
      <c r="AR226" s="25"/>
      <c r="AS226" s="25"/>
      <c r="AT226" s="25"/>
      <c r="AU226" s="25"/>
    </row>
    <row r="227" spans="24:47" x14ac:dyDescent="0.25">
      <c r="X227" s="25"/>
      <c r="Y227" s="25"/>
      <c r="Z227" s="25"/>
      <c r="AA227" s="25"/>
      <c r="AB227" s="25"/>
      <c r="AC227" s="25"/>
      <c r="AD227" s="25"/>
      <c r="AE227" s="25"/>
      <c r="AF227" s="25"/>
      <c r="AG227" s="25"/>
      <c r="AH227" s="25"/>
      <c r="AI227" s="25"/>
      <c r="AJ227" s="25"/>
      <c r="AK227" s="25"/>
      <c r="AL227" s="25"/>
      <c r="AM227" s="25"/>
      <c r="AN227" s="25"/>
      <c r="AO227" s="25"/>
      <c r="AP227" s="25"/>
      <c r="AQ227" s="25"/>
      <c r="AR227" s="25"/>
      <c r="AS227" s="25"/>
      <c r="AT227" s="25"/>
      <c r="AU227" s="25"/>
    </row>
    <row r="228" spans="24:47" x14ac:dyDescent="0.25">
      <c r="X228" s="25"/>
      <c r="Y228" s="25"/>
      <c r="Z228" s="25"/>
      <c r="AA228" s="25"/>
      <c r="AB228" s="25"/>
      <c r="AC228" s="25"/>
      <c r="AD228" s="25"/>
      <c r="AE228" s="25"/>
      <c r="AF228" s="25"/>
      <c r="AG228" s="25"/>
      <c r="AH228" s="25"/>
      <c r="AI228" s="25"/>
      <c r="AJ228" s="25"/>
      <c r="AK228" s="25"/>
      <c r="AL228" s="25"/>
      <c r="AM228" s="25"/>
      <c r="AN228" s="25"/>
      <c r="AO228" s="25"/>
      <c r="AP228" s="25"/>
      <c r="AQ228" s="25"/>
      <c r="AR228" s="25"/>
      <c r="AS228" s="25"/>
      <c r="AT228" s="25"/>
      <c r="AU228" s="25"/>
    </row>
    <row r="229" spans="24:47" x14ac:dyDescent="0.25">
      <c r="X229" s="25"/>
      <c r="Y229" s="25"/>
      <c r="Z229" s="25"/>
      <c r="AA229" s="25"/>
      <c r="AB229" s="25"/>
      <c r="AC229" s="25"/>
      <c r="AD229" s="25"/>
      <c r="AE229" s="25"/>
      <c r="AF229" s="25"/>
      <c r="AG229" s="25"/>
      <c r="AH229" s="25"/>
      <c r="AI229" s="25"/>
      <c r="AJ229" s="25"/>
      <c r="AK229" s="25"/>
      <c r="AL229" s="25"/>
      <c r="AM229" s="25"/>
      <c r="AN229" s="25"/>
      <c r="AO229" s="25"/>
      <c r="AP229" s="25"/>
      <c r="AQ229" s="25"/>
      <c r="AR229" s="25"/>
      <c r="AS229" s="25"/>
      <c r="AT229" s="25"/>
      <c r="AU229" s="25"/>
    </row>
    <row r="230" spans="24:47" x14ac:dyDescent="0.25">
      <c r="X230" s="25"/>
      <c r="Y230" s="25"/>
      <c r="Z230" s="25"/>
      <c r="AA230" s="25"/>
      <c r="AB230" s="25"/>
      <c r="AC230" s="25"/>
      <c r="AD230" s="25"/>
      <c r="AE230" s="25"/>
      <c r="AF230" s="25"/>
      <c r="AG230" s="25"/>
      <c r="AH230" s="25"/>
      <c r="AI230" s="25"/>
      <c r="AJ230" s="25"/>
      <c r="AK230" s="25"/>
      <c r="AL230" s="25"/>
      <c r="AM230" s="25"/>
      <c r="AN230" s="25"/>
      <c r="AO230" s="25"/>
      <c r="AP230" s="25"/>
      <c r="AQ230" s="25"/>
      <c r="AR230" s="25"/>
      <c r="AS230" s="25"/>
      <c r="AT230" s="25"/>
      <c r="AU230" s="25"/>
    </row>
    <row r="231" spans="24:47" x14ac:dyDescent="0.25">
      <c r="X231" s="25"/>
      <c r="Y231" s="25"/>
      <c r="Z231" s="25"/>
      <c r="AA231" s="25"/>
      <c r="AB231" s="25"/>
      <c r="AC231" s="25"/>
      <c r="AD231" s="25"/>
      <c r="AE231" s="25"/>
      <c r="AF231" s="25"/>
      <c r="AG231" s="25"/>
      <c r="AH231" s="25"/>
      <c r="AI231" s="25"/>
      <c r="AJ231" s="25"/>
      <c r="AK231" s="25"/>
      <c r="AL231" s="25"/>
      <c r="AM231" s="25"/>
      <c r="AN231" s="25"/>
      <c r="AO231" s="25"/>
      <c r="AP231" s="25"/>
      <c r="AQ231" s="25"/>
      <c r="AR231" s="25"/>
      <c r="AS231" s="25"/>
      <c r="AT231" s="25"/>
      <c r="AU231" s="25"/>
    </row>
    <row r="232" spans="24:47" x14ac:dyDescent="0.25">
      <c r="X232" s="25"/>
      <c r="Y232" s="25"/>
      <c r="Z232" s="25"/>
      <c r="AA232" s="25"/>
      <c r="AB232" s="25"/>
      <c r="AC232" s="25"/>
      <c r="AD232" s="25"/>
      <c r="AE232" s="25"/>
      <c r="AF232" s="25"/>
      <c r="AG232" s="25"/>
      <c r="AH232" s="25"/>
      <c r="AI232" s="25"/>
      <c r="AJ232" s="25"/>
      <c r="AK232" s="25"/>
      <c r="AL232" s="25"/>
      <c r="AM232" s="25"/>
      <c r="AN232" s="25"/>
      <c r="AO232" s="25"/>
      <c r="AP232" s="25"/>
      <c r="AQ232" s="25"/>
      <c r="AR232" s="25"/>
      <c r="AS232" s="25"/>
      <c r="AT232" s="25"/>
      <c r="AU232" s="25"/>
    </row>
    <row r="233" spans="24:47" x14ac:dyDescent="0.25">
      <c r="X233" s="25"/>
      <c r="Y233" s="25"/>
      <c r="Z233" s="25"/>
      <c r="AA233" s="25"/>
      <c r="AB233" s="25"/>
      <c r="AC233" s="25"/>
      <c r="AD233" s="25"/>
      <c r="AE233" s="25"/>
      <c r="AF233" s="25"/>
      <c r="AG233" s="25"/>
      <c r="AH233" s="25"/>
      <c r="AI233" s="25"/>
      <c r="AJ233" s="25"/>
      <c r="AK233" s="25"/>
      <c r="AL233" s="25"/>
      <c r="AM233" s="25"/>
      <c r="AN233" s="25"/>
      <c r="AO233" s="25"/>
      <c r="AP233" s="25"/>
      <c r="AQ233" s="25"/>
      <c r="AR233" s="25"/>
      <c r="AS233" s="25"/>
      <c r="AT233" s="25"/>
      <c r="AU233" s="25"/>
    </row>
    <row r="234" spans="24:47" x14ac:dyDescent="0.25">
      <c r="X234" s="25"/>
      <c r="Y234" s="25"/>
      <c r="Z234" s="25"/>
      <c r="AA234" s="25"/>
      <c r="AB234" s="25"/>
      <c r="AC234" s="25"/>
      <c r="AD234" s="25"/>
      <c r="AE234" s="25"/>
      <c r="AF234" s="25"/>
      <c r="AG234" s="25"/>
      <c r="AH234" s="25"/>
      <c r="AI234" s="25"/>
      <c r="AJ234" s="25"/>
      <c r="AK234" s="25"/>
      <c r="AL234" s="25"/>
      <c r="AM234" s="25"/>
      <c r="AN234" s="25"/>
      <c r="AO234" s="25"/>
      <c r="AP234" s="25"/>
      <c r="AQ234" s="25"/>
      <c r="AR234" s="25"/>
      <c r="AS234" s="25"/>
      <c r="AT234" s="25"/>
      <c r="AU234" s="25"/>
    </row>
    <row r="235" spans="24:47" x14ac:dyDescent="0.25">
      <c r="X235" s="25"/>
      <c r="Y235" s="25"/>
      <c r="Z235" s="25"/>
      <c r="AA235" s="25"/>
      <c r="AB235" s="25"/>
      <c r="AC235" s="25"/>
      <c r="AD235" s="25"/>
      <c r="AE235" s="25"/>
      <c r="AF235" s="25"/>
      <c r="AG235" s="25"/>
      <c r="AH235" s="25"/>
      <c r="AI235" s="25"/>
      <c r="AJ235" s="25"/>
      <c r="AK235" s="25"/>
      <c r="AL235" s="25"/>
      <c r="AM235" s="25"/>
      <c r="AN235" s="25"/>
      <c r="AO235" s="25"/>
      <c r="AP235" s="25"/>
      <c r="AQ235" s="25"/>
      <c r="AR235" s="25"/>
      <c r="AS235" s="25"/>
      <c r="AT235" s="25"/>
      <c r="AU235" s="25"/>
    </row>
    <row r="236" spans="24:47" x14ac:dyDescent="0.25">
      <c r="X236" s="25"/>
      <c r="Y236" s="25"/>
      <c r="Z236" s="25"/>
      <c r="AA236" s="25"/>
      <c r="AB236" s="25"/>
      <c r="AC236" s="25"/>
      <c r="AD236" s="25"/>
      <c r="AE236" s="25"/>
      <c r="AF236" s="25"/>
      <c r="AG236" s="25"/>
      <c r="AH236" s="25"/>
      <c r="AI236" s="25"/>
      <c r="AJ236" s="25"/>
      <c r="AK236" s="25"/>
      <c r="AL236" s="25"/>
      <c r="AM236" s="25"/>
      <c r="AN236" s="25"/>
      <c r="AO236" s="25"/>
      <c r="AP236" s="25"/>
      <c r="AQ236" s="25"/>
      <c r="AR236" s="25"/>
      <c r="AS236" s="25"/>
      <c r="AT236" s="25"/>
      <c r="AU236" s="25"/>
    </row>
    <row r="237" spans="24:47" x14ac:dyDescent="0.25">
      <c r="X237" s="25"/>
      <c r="Y237" s="25"/>
      <c r="Z237" s="25"/>
      <c r="AA237" s="25"/>
      <c r="AB237" s="25"/>
      <c r="AC237" s="25"/>
      <c r="AD237" s="25"/>
      <c r="AE237" s="25"/>
      <c r="AF237" s="25"/>
      <c r="AG237" s="25"/>
      <c r="AH237" s="25"/>
      <c r="AI237" s="25"/>
      <c r="AJ237" s="25"/>
      <c r="AK237" s="25"/>
      <c r="AL237" s="25"/>
      <c r="AM237" s="25"/>
      <c r="AN237" s="25"/>
      <c r="AO237" s="25"/>
      <c r="AP237" s="25"/>
      <c r="AQ237" s="25"/>
      <c r="AR237" s="25"/>
      <c r="AS237" s="25"/>
      <c r="AT237" s="25"/>
      <c r="AU237" s="25"/>
    </row>
    <row r="238" spans="24:47" x14ac:dyDescent="0.25">
      <c r="X238" s="25"/>
      <c r="Y238" s="25"/>
      <c r="Z238" s="25"/>
      <c r="AA238" s="25"/>
      <c r="AB238" s="25"/>
      <c r="AC238" s="25"/>
      <c r="AD238" s="25"/>
      <c r="AE238" s="25"/>
      <c r="AF238" s="25"/>
      <c r="AG238" s="25"/>
      <c r="AH238" s="25"/>
      <c r="AI238" s="25"/>
      <c r="AJ238" s="25"/>
      <c r="AK238" s="25"/>
      <c r="AL238" s="25"/>
      <c r="AM238" s="25"/>
      <c r="AN238" s="25"/>
      <c r="AO238" s="25"/>
      <c r="AP238" s="25"/>
      <c r="AQ238" s="25"/>
      <c r="AR238" s="25"/>
      <c r="AS238" s="25"/>
      <c r="AT238" s="25"/>
      <c r="AU238" s="25"/>
    </row>
    <row r="239" spans="24:47" x14ac:dyDescent="0.25">
      <c r="X239" s="25"/>
      <c r="Y239" s="25"/>
      <c r="Z239" s="25"/>
      <c r="AA239" s="25"/>
      <c r="AB239" s="25"/>
      <c r="AC239" s="25"/>
      <c r="AD239" s="25"/>
      <c r="AE239" s="25"/>
      <c r="AF239" s="25"/>
      <c r="AG239" s="25"/>
      <c r="AH239" s="25"/>
      <c r="AI239" s="25"/>
      <c r="AJ239" s="25"/>
      <c r="AK239" s="25"/>
      <c r="AL239" s="25"/>
      <c r="AM239" s="25"/>
      <c r="AN239" s="25"/>
      <c r="AO239" s="25"/>
      <c r="AP239" s="25"/>
      <c r="AQ239" s="25"/>
      <c r="AR239" s="25"/>
      <c r="AS239" s="25"/>
      <c r="AT239" s="25"/>
      <c r="AU239" s="25"/>
    </row>
    <row r="240" spans="24:47" x14ac:dyDescent="0.25">
      <c r="X240" s="25"/>
      <c r="Y240" s="25"/>
      <c r="Z240" s="25"/>
      <c r="AA240" s="25"/>
      <c r="AB240" s="25"/>
      <c r="AC240" s="25"/>
      <c r="AD240" s="25"/>
      <c r="AE240" s="25"/>
      <c r="AF240" s="25"/>
      <c r="AG240" s="25"/>
      <c r="AH240" s="25"/>
      <c r="AI240" s="25"/>
      <c r="AJ240" s="25"/>
      <c r="AK240" s="25"/>
      <c r="AL240" s="25"/>
      <c r="AM240" s="25"/>
      <c r="AN240" s="25"/>
      <c r="AO240" s="25"/>
      <c r="AP240" s="25"/>
      <c r="AQ240" s="25"/>
      <c r="AR240" s="25"/>
      <c r="AS240" s="25"/>
      <c r="AT240" s="25"/>
      <c r="AU240" s="25"/>
    </row>
    <row r="241" spans="24:47" x14ac:dyDescent="0.25">
      <c r="X241" s="25"/>
      <c r="Y241" s="25"/>
      <c r="Z241" s="25"/>
      <c r="AA241" s="25"/>
      <c r="AB241" s="25"/>
      <c r="AC241" s="25"/>
      <c r="AD241" s="25"/>
      <c r="AE241" s="25"/>
      <c r="AF241" s="25"/>
      <c r="AG241" s="25"/>
      <c r="AH241" s="25"/>
      <c r="AI241" s="25"/>
      <c r="AJ241" s="25"/>
      <c r="AK241" s="25"/>
      <c r="AL241" s="25"/>
      <c r="AM241" s="25"/>
      <c r="AN241" s="25"/>
      <c r="AO241" s="25"/>
      <c r="AP241" s="25"/>
      <c r="AQ241" s="25"/>
      <c r="AR241" s="25"/>
      <c r="AS241" s="25"/>
      <c r="AT241" s="25"/>
      <c r="AU241" s="25"/>
    </row>
    <row r="242" spans="24:47" x14ac:dyDescent="0.25">
      <c r="X242" s="25"/>
      <c r="Y242" s="25"/>
      <c r="Z242" s="25"/>
      <c r="AA242" s="25"/>
      <c r="AB242" s="25"/>
      <c r="AC242" s="25"/>
      <c r="AD242" s="25"/>
      <c r="AE242" s="25"/>
      <c r="AF242" s="25"/>
      <c r="AG242" s="25"/>
      <c r="AH242" s="25"/>
      <c r="AI242" s="25"/>
      <c r="AJ242" s="25"/>
      <c r="AK242" s="25"/>
      <c r="AL242" s="25"/>
      <c r="AM242" s="25"/>
      <c r="AN242" s="25"/>
      <c r="AO242" s="25"/>
      <c r="AP242" s="25"/>
      <c r="AQ242" s="25"/>
      <c r="AR242" s="25"/>
      <c r="AS242" s="25"/>
      <c r="AT242" s="25"/>
      <c r="AU242" s="25"/>
    </row>
    <row r="243" spans="24:47" x14ac:dyDescent="0.25">
      <c r="X243" s="25"/>
      <c r="Y243" s="25"/>
      <c r="Z243" s="25"/>
      <c r="AA243" s="25"/>
      <c r="AB243" s="25"/>
      <c r="AC243" s="25"/>
      <c r="AD243" s="25"/>
      <c r="AE243" s="25"/>
      <c r="AF243" s="25"/>
      <c r="AG243" s="25"/>
      <c r="AH243" s="25"/>
      <c r="AI243" s="25"/>
      <c r="AJ243" s="25"/>
      <c r="AK243" s="25"/>
      <c r="AL243" s="25"/>
      <c r="AM243" s="25"/>
      <c r="AN243" s="25"/>
      <c r="AO243" s="25"/>
      <c r="AP243" s="25"/>
      <c r="AQ243" s="25"/>
      <c r="AR243" s="25"/>
      <c r="AS243" s="25"/>
      <c r="AT243" s="25"/>
      <c r="AU243" s="25"/>
    </row>
    <row r="244" spans="24:47" x14ac:dyDescent="0.25">
      <c r="X244" s="25"/>
      <c r="Y244" s="25"/>
      <c r="Z244" s="25"/>
      <c r="AA244" s="25"/>
      <c r="AB244" s="25"/>
      <c r="AC244" s="25"/>
      <c r="AD244" s="25"/>
      <c r="AE244" s="25"/>
      <c r="AF244" s="25"/>
      <c r="AG244" s="25"/>
      <c r="AH244" s="25"/>
      <c r="AI244" s="25"/>
      <c r="AJ244" s="25"/>
      <c r="AK244" s="25"/>
      <c r="AL244" s="25"/>
      <c r="AM244" s="25"/>
      <c r="AN244" s="25"/>
      <c r="AO244" s="25"/>
      <c r="AP244" s="25"/>
      <c r="AQ244" s="25"/>
      <c r="AR244" s="25"/>
      <c r="AS244" s="25"/>
      <c r="AT244" s="25"/>
      <c r="AU244" s="25"/>
    </row>
    <row r="245" spans="24:47" x14ac:dyDescent="0.25">
      <c r="X245" s="25"/>
      <c r="Y245" s="25"/>
      <c r="Z245" s="25"/>
      <c r="AA245" s="25"/>
      <c r="AB245" s="25"/>
      <c r="AC245" s="25"/>
      <c r="AD245" s="25"/>
      <c r="AE245" s="25"/>
      <c r="AF245" s="25"/>
      <c r="AG245" s="25"/>
      <c r="AH245" s="25"/>
      <c r="AI245" s="25"/>
      <c r="AJ245" s="25"/>
      <c r="AK245" s="25"/>
      <c r="AL245" s="25"/>
      <c r="AM245" s="25"/>
      <c r="AN245" s="25"/>
      <c r="AO245" s="25"/>
      <c r="AP245" s="25"/>
      <c r="AQ245" s="25"/>
      <c r="AR245" s="25"/>
      <c r="AS245" s="25"/>
      <c r="AT245" s="25"/>
      <c r="AU245" s="25"/>
    </row>
    <row r="246" spans="24:47" x14ac:dyDescent="0.25">
      <c r="X246" s="25"/>
      <c r="Y246" s="25"/>
      <c r="Z246" s="25"/>
      <c r="AA246" s="25"/>
      <c r="AB246" s="25"/>
      <c r="AC246" s="25"/>
      <c r="AD246" s="25"/>
      <c r="AE246" s="25"/>
      <c r="AF246" s="25"/>
      <c r="AG246" s="25"/>
      <c r="AH246" s="25"/>
      <c r="AI246" s="25"/>
      <c r="AJ246" s="25"/>
      <c r="AK246" s="25"/>
      <c r="AL246" s="25"/>
      <c r="AM246" s="25"/>
      <c r="AN246" s="25"/>
      <c r="AO246" s="25"/>
      <c r="AP246" s="25"/>
      <c r="AQ246" s="25"/>
      <c r="AR246" s="25"/>
      <c r="AS246" s="25"/>
      <c r="AT246" s="25"/>
      <c r="AU246" s="25"/>
    </row>
    <row r="247" spans="24:47" x14ac:dyDescent="0.25">
      <c r="X247" s="25"/>
      <c r="Y247" s="25"/>
      <c r="Z247" s="25"/>
      <c r="AA247" s="25"/>
      <c r="AB247" s="25"/>
      <c r="AC247" s="25"/>
      <c r="AD247" s="25"/>
      <c r="AE247" s="25"/>
      <c r="AF247" s="25"/>
      <c r="AG247" s="25"/>
      <c r="AH247" s="25"/>
      <c r="AI247" s="25"/>
      <c r="AJ247" s="25"/>
      <c r="AK247" s="25"/>
      <c r="AL247" s="25"/>
      <c r="AM247" s="25"/>
      <c r="AN247" s="25"/>
      <c r="AO247" s="25"/>
      <c r="AP247" s="25"/>
      <c r="AQ247" s="25"/>
      <c r="AR247" s="25"/>
      <c r="AS247" s="25"/>
      <c r="AT247" s="25"/>
      <c r="AU247" s="25"/>
    </row>
    <row r="248" spans="24:47" x14ac:dyDescent="0.25">
      <c r="X248" s="25"/>
      <c r="Y248" s="25"/>
      <c r="Z248" s="25"/>
      <c r="AA248" s="25"/>
      <c r="AB248" s="25"/>
      <c r="AC248" s="25"/>
      <c r="AD248" s="25"/>
      <c r="AE248" s="25"/>
      <c r="AF248" s="25"/>
      <c r="AG248" s="25"/>
      <c r="AH248" s="25"/>
      <c r="AI248" s="25"/>
      <c r="AJ248" s="25"/>
      <c r="AK248" s="25"/>
      <c r="AL248" s="25"/>
      <c r="AM248" s="25"/>
      <c r="AN248" s="25"/>
      <c r="AO248" s="25"/>
      <c r="AP248" s="25"/>
      <c r="AQ248" s="25"/>
      <c r="AR248" s="25"/>
      <c r="AS248" s="25"/>
      <c r="AT248" s="25"/>
      <c r="AU248" s="25"/>
    </row>
    <row r="249" spans="24:47" x14ac:dyDescent="0.25">
      <c r="X249" s="25"/>
      <c r="Y249" s="25"/>
      <c r="Z249" s="25"/>
      <c r="AA249" s="25"/>
      <c r="AB249" s="25"/>
      <c r="AC249" s="25"/>
      <c r="AD249" s="25"/>
      <c r="AE249" s="25"/>
      <c r="AF249" s="25"/>
      <c r="AG249" s="25"/>
      <c r="AH249" s="25"/>
      <c r="AI249" s="25"/>
      <c r="AJ249" s="25"/>
      <c r="AK249" s="25"/>
      <c r="AL249" s="25"/>
      <c r="AM249" s="25"/>
      <c r="AN249" s="25"/>
      <c r="AO249" s="25"/>
      <c r="AP249" s="25"/>
      <c r="AQ249" s="25"/>
      <c r="AR249" s="25"/>
      <c r="AS249" s="25"/>
      <c r="AT249" s="25"/>
      <c r="AU249" s="25"/>
    </row>
    <row r="250" spans="24:47" x14ac:dyDescent="0.25">
      <c r="X250" s="25"/>
      <c r="Y250" s="25"/>
      <c r="Z250" s="25"/>
      <c r="AA250" s="25"/>
      <c r="AB250" s="25"/>
      <c r="AC250" s="25"/>
      <c r="AD250" s="25"/>
      <c r="AE250" s="25"/>
      <c r="AF250" s="25"/>
      <c r="AG250" s="25"/>
      <c r="AH250" s="25"/>
      <c r="AI250" s="25"/>
      <c r="AJ250" s="25"/>
      <c r="AK250" s="25"/>
      <c r="AL250" s="25"/>
      <c r="AM250" s="25"/>
      <c r="AN250" s="25"/>
      <c r="AO250" s="25"/>
      <c r="AP250" s="25"/>
      <c r="AQ250" s="25"/>
      <c r="AR250" s="25"/>
      <c r="AS250" s="25"/>
      <c r="AT250" s="25"/>
      <c r="AU250" s="25"/>
    </row>
    <row r="251" spans="24:47" x14ac:dyDescent="0.25">
      <c r="X251" s="25"/>
      <c r="Y251" s="25"/>
      <c r="Z251" s="25"/>
      <c r="AA251" s="25"/>
      <c r="AB251" s="25"/>
      <c r="AC251" s="25"/>
      <c r="AD251" s="25"/>
      <c r="AE251" s="25"/>
      <c r="AF251" s="25"/>
      <c r="AG251" s="25"/>
      <c r="AH251" s="25"/>
      <c r="AI251" s="25"/>
      <c r="AJ251" s="25"/>
      <c r="AK251" s="25"/>
      <c r="AL251" s="25"/>
      <c r="AM251" s="25"/>
      <c r="AN251" s="25"/>
      <c r="AO251" s="25"/>
      <c r="AP251" s="25"/>
      <c r="AQ251" s="25"/>
      <c r="AR251" s="25"/>
      <c r="AS251" s="25"/>
      <c r="AT251" s="25"/>
      <c r="AU251" s="25"/>
    </row>
    <row r="252" spans="24:47" x14ac:dyDescent="0.25">
      <c r="X252" s="25"/>
      <c r="Y252" s="25"/>
      <c r="Z252" s="25"/>
      <c r="AA252" s="25"/>
      <c r="AB252" s="25"/>
      <c r="AC252" s="25"/>
      <c r="AD252" s="25"/>
      <c r="AE252" s="25"/>
      <c r="AF252" s="25"/>
      <c r="AG252" s="25"/>
      <c r="AH252" s="25"/>
      <c r="AI252" s="25"/>
      <c r="AJ252" s="25"/>
      <c r="AK252" s="25"/>
      <c r="AL252" s="25"/>
      <c r="AM252" s="25"/>
      <c r="AN252" s="25"/>
      <c r="AO252" s="25"/>
      <c r="AP252" s="25"/>
      <c r="AQ252" s="25"/>
      <c r="AR252" s="25"/>
      <c r="AS252" s="25"/>
      <c r="AT252" s="25"/>
      <c r="AU252" s="25"/>
    </row>
    <row r="253" spans="24:47" x14ac:dyDescent="0.25">
      <c r="X253" s="25"/>
      <c r="Y253" s="25"/>
      <c r="Z253" s="25"/>
      <c r="AA253" s="25"/>
      <c r="AB253" s="25"/>
      <c r="AC253" s="25"/>
      <c r="AD253" s="25"/>
      <c r="AE253" s="25"/>
      <c r="AF253" s="25"/>
      <c r="AG253" s="25"/>
      <c r="AH253" s="25"/>
      <c r="AI253" s="25"/>
      <c r="AJ253" s="25"/>
      <c r="AK253" s="25"/>
      <c r="AL253" s="25"/>
      <c r="AM253" s="25"/>
      <c r="AN253" s="25"/>
      <c r="AO253" s="25"/>
      <c r="AP253" s="25"/>
      <c r="AQ253" s="25"/>
      <c r="AR253" s="25"/>
      <c r="AS253" s="25"/>
      <c r="AT253" s="25"/>
      <c r="AU253" s="25"/>
    </row>
    <row r="254" spans="24:47" x14ac:dyDescent="0.25">
      <c r="X254" s="25"/>
      <c r="Y254" s="25"/>
      <c r="Z254" s="25"/>
      <c r="AA254" s="25"/>
      <c r="AB254" s="25"/>
      <c r="AC254" s="25"/>
      <c r="AD254" s="25"/>
      <c r="AE254" s="25"/>
      <c r="AF254" s="25"/>
      <c r="AG254" s="25"/>
      <c r="AH254" s="25"/>
      <c r="AI254" s="25"/>
      <c r="AJ254" s="25"/>
      <c r="AK254" s="25"/>
      <c r="AL254" s="25"/>
      <c r="AM254" s="25"/>
      <c r="AN254" s="25"/>
      <c r="AO254" s="25"/>
      <c r="AP254" s="25"/>
      <c r="AQ254" s="25"/>
      <c r="AR254" s="25"/>
      <c r="AS254" s="25"/>
      <c r="AT254" s="25"/>
      <c r="AU254" s="25"/>
    </row>
    <row r="255" spans="24:47" x14ac:dyDescent="0.25">
      <c r="X255" s="25"/>
      <c r="Y255" s="25"/>
      <c r="Z255" s="25"/>
      <c r="AA255" s="25"/>
      <c r="AB255" s="25"/>
      <c r="AC255" s="25"/>
      <c r="AD255" s="25"/>
      <c r="AE255" s="25"/>
      <c r="AF255" s="25"/>
      <c r="AG255" s="25"/>
      <c r="AH255" s="25"/>
      <c r="AI255" s="25"/>
      <c r="AJ255" s="25"/>
      <c r="AK255" s="25"/>
      <c r="AL255" s="25"/>
      <c r="AM255" s="25"/>
      <c r="AN255" s="25"/>
      <c r="AO255" s="25"/>
      <c r="AP255" s="25"/>
      <c r="AQ255" s="25"/>
      <c r="AR255" s="25"/>
      <c r="AS255" s="25"/>
      <c r="AT255" s="25"/>
      <c r="AU255" s="25"/>
    </row>
    <row r="256" spans="24:47" x14ac:dyDescent="0.25">
      <c r="X256" s="25"/>
      <c r="Y256" s="25"/>
      <c r="Z256" s="25"/>
      <c r="AA256" s="25"/>
      <c r="AB256" s="25"/>
      <c r="AC256" s="25"/>
      <c r="AD256" s="25"/>
      <c r="AE256" s="25"/>
      <c r="AF256" s="25"/>
      <c r="AG256" s="25"/>
      <c r="AH256" s="25"/>
      <c r="AI256" s="25"/>
      <c r="AJ256" s="25"/>
      <c r="AK256" s="25"/>
      <c r="AL256" s="25"/>
      <c r="AM256" s="25"/>
      <c r="AN256" s="25"/>
      <c r="AO256" s="25"/>
      <c r="AP256" s="25"/>
      <c r="AQ256" s="25"/>
      <c r="AR256" s="25"/>
      <c r="AS256" s="25"/>
      <c r="AT256" s="25"/>
      <c r="AU256" s="25"/>
    </row>
    <row r="257" spans="24:47" x14ac:dyDescent="0.25">
      <c r="X257" s="25"/>
      <c r="Y257" s="25"/>
      <c r="Z257" s="25"/>
      <c r="AA257" s="25"/>
      <c r="AB257" s="25"/>
      <c r="AC257" s="25"/>
      <c r="AD257" s="25"/>
      <c r="AE257" s="25"/>
      <c r="AF257" s="25"/>
      <c r="AG257" s="25"/>
      <c r="AH257" s="25"/>
      <c r="AI257" s="25"/>
      <c r="AJ257" s="25"/>
      <c r="AK257" s="25"/>
      <c r="AL257" s="25"/>
      <c r="AM257" s="25"/>
      <c r="AN257" s="25"/>
      <c r="AO257" s="25"/>
      <c r="AP257" s="25"/>
      <c r="AQ257" s="25"/>
      <c r="AR257" s="25"/>
      <c r="AS257" s="25"/>
      <c r="AT257" s="25"/>
      <c r="AU257" s="25"/>
    </row>
    <row r="258" spans="24:47" x14ac:dyDescent="0.25">
      <c r="X258" s="25"/>
      <c r="Y258" s="25"/>
      <c r="Z258" s="25"/>
      <c r="AA258" s="25"/>
      <c r="AB258" s="25"/>
      <c r="AC258" s="25"/>
      <c r="AD258" s="25"/>
      <c r="AE258" s="25"/>
      <c r="AF258" s="25"/>
      <c r="AG258" s="25"/>
      <c r="AH258" s="25"/>
      <c r="AI258" s="25"/>
      <c r="AJ258" s="25"/>
      <c r="AK258" s="25"/>
      <c r="AL258" s="25"/>
      <c r="AM258" s="25"/>
      <c r="AN258" s="25"/>
      <c r="AO258" s="25"/>
      <c r="AP258" s="25"/>
      <c r="AQ258" s="25"/>
      <c r="AR258" s="25"/>
      <c r="AS258" s="25"/>
      <c r="AT258" s="25"/>
      <c r="AU258" s="25"/>
    </row>
    <row r="259" spans="24:47" x14ac:dyDescent="0.25">
      <c r="X259" s="25"/>
      <c r="Y259" s="25"/>
      <c r="Z259" s="25"/>
      <c r="AA259" s="25"/>
      <c r="AB259" s="25"/>
      <c r="AC259" s="25"/>
      <c r="AD259" s="25"/>
      <c r="AE259" s="25"/>
      <c r="AF259" s="25"/>
      <c r="AG259" s="25"/>
      <c r="AH259" s="25"/>
      <c r="AI259" s="25"/>
      <c r="AJ259" s="25"/>
      <c r="AK259" s="25"/>
      <c r="AL259" s="25"/>
      <c r="AM259" s="25"/>
      <c r="AN259" s="25"/>
      <c r="AO259" s="25"/>
      <c r="AP259" s="25"/>
      <c r="AQ259" s="25"/>
      <c r="AR259" s="25"/>
      <c r="AS259" s="25"/>
      <c r="AT259" s="25"/>
      <c r="AU259" s="25"/>
    </row>
    <row r="260" spans="24:47" x14ac:dyDescent="0.25">
      <c r="X260" s="25"/>
      <c r="Y260" s="25"/>
      <c r="Z260" s="25"/>
      <c r="AA260" s="25"/>
      <c r="AB260" s="25"/>
      <c r="AC260" s="25"/>
      <c r="AD260" s="25"/>
      <c r="AE260" s="25"/>
      <c r="AF260" s="25"/>
      <c r="AG260" s="25"/>
      <c r="AH260" s="25"/>
      <c r="AI260" s="25"/>
      <c r="AJ260" s="25"/>
      <c r="AK260" s="25"/>
      <c r="AL260" s="25"/>
      <c r="AM260" s="25"/>
      <c r="AN260" s="25"/>
      <c r="AO260" s="25"/>
      <c r="AP260" s="25"/>
      <c r="AQ260" s="25"/>
      <c r="AR260" s="25"/>
      <c r="AS260" s="25"/>
      <c r="AT260" s="25"/>
      <c r="AU260" s="25"/>
    </row>
    <row r="261" spans="24:47" x14ac:dyDescent="0.25">
      <c r="X261" s="25"/>
      <c r="Y261" s="25"/>
      <c r="Z261" s="25"/>
      <c r="AA261" s="25"/>
      <c r="AB261" s="25"/>
      <c r="AC261" s="25"/>
      <c r="AD261" s="25"/>
      <c r="AE261" s="25"/>
      <c r="AF261" s="25"/>
      <c r="AG261" s="25"/>
      <c r="AH261" s="25"/>
      <c r="AI261" s="25"/>
      <c r="AJ261" s="25"/>
      <c r="AK261" s="25"/>
      <c r="AL261" s="25"/>
      <c r="AM261" s="25"/>
      <c r="AN261" s="25"/>
      <c r="AO261" s="25"/>
      <c r="AP261" s="25"/>
      <c r="AQ261" s="25"/>
      <c r="AR261" s="25"/>
      <c r="AS261" s="25"/>
      <c r="AT261" s="25"/>
      <c r="AU261" s="25"/>
    </row>
    <row r="262" spans="24:47" x14ac:dyDescent="0.25">
      <c r="X262" s="25"/>
      <c r="Y262" s="25"/>
      <c r="Z262" s="25"/>
      <c r="AA262" s="25"/>
      <c r="AB262" s="25"/>
      <c r="AC262" s="25"/>
      <c r="AD262" s="25"/>
      <c r="AE262" s="25"/>
      <c r="AF262" s="25"/>
      <c r="AG262" s="25"/>
      <c r="AH262" s="25"/>
      <c r="AI262" s="25"/>
      <c r="AJ262" s="25"/>
      <c r="AK262" s="25"/>
      <c r="AL262" s="25"/>
      <c r="AM262" s="25"/>
      <c r="AN262" s="25"/>
      <c r="AO262" s="25"/>
      <c r="AP262" s="25"/>
      <c r="AQ262" s="25"/>
      <c r="AR262" s="25"/>
      <c r="AS262" s="25"/>
      <c r="AT262" s="25"/>
      <c r="AU262" s="25"/>
    </row>
    <row r="263" spans="24:47" x14ac:dyDescent="0.25">
      <c r="X263" s="25"/>
      <c r="Y263" s="25"/>
      <c r="Z263" s="25"/>
      <c r="AA263" s="25"/>
      <c r="AB263" s="25"/>
      <c r="AC263" s="25"/>
      <c r="AD263" s="25"/>
      <c r="AE263" s="25"/>
      <c r="AF263" s="25"/>
      <c r="AG263" s="25"/>
      <c r="AH263" s="25"/>
      <c r="AI263" s="25"/>
      <c r="AJ263" s="25"/>
      <c r="AK263" s="25"/>
      <c r="AL263" s="25"/>
      <c r="AM263" s="25"/>
      <c r="AN263" s="25"/>
      <c r="AO263" s="25"/>
      <c r="AP263" s="25"/>
      <c r="AQ263" s="25"/>
      <c r="AR263" s="25"/>
      <c r="AS263" s="25"/>
      <c r="AT263" s="25"/>
      <c r="AU263" s="25"/>
    </row>
    <row r="264" spans="24:47" x14ac:dyDescent="0.25">
      <c r="X264" s="25"/>
      <c r="Y264" s="25"/>
      <c r="Z264" s="25"/>
      <c r="AA264" s="25"/>
      <c r="AB264" s="25"/>
      <c r="AC264" s="25"/>
      <c r="AD264" s="25"/>
      <c r="AE264" s="25"/>
      <c r="AF264" s="25"/>
      <c r="AG264" s="25"/>
      <c r="AH264" s="25"/>
      <c r="AI264" s="25"/>
      <c r="AJ264" s="25"/>
      <c r="AK264" s="25"/>
      <c r="AL264" s="25"/>
      <c r="AM264" s="25"/>
      <c r="AN264" s="25"/>
      <c r="AO264" s="25"/>
      <c r="AP264" s="25"/>
      <c r="AQ264" s="25"/>
      <c r="AR264" s="25"/>
      <c r="AS264" s="25"/>
      <c r="AT264" s="25"/>
      <c r="AU264" s="25"/>
    </row>
    <row r="265" spans="24:47" x14ac:dyDescent="0.25">
      <c r="X265" s="25"/>
      <c r="Y265" s="25"/>
      <c r="Z265" s="25"/>
      <c r="AA265" s="25"/>
      <c r="AB265" s="25"/>
      <c r="AC265" s="25"/>
      <c r="AD265" s="25"/>
      <c r="AE265" s="25"/>
      <c r="AF265" s="25"/>
      <c r="AG265" s="25"/>
      <c r="AH265" s="25"/>
      <c r="AI265" s="25"/>
      <c r="AJ265" s="25"/>
      <c r="AK265" s="25"/>
      <c r="AL265" s="25"/>
      <c r="AM265" s="25"/>
      <c r="AN265" s="25"/>
      <c r="AO265" s="25"/>
      <c r="AP265" s="25"/>
      <c r="AQ265" s="25"/>
      <c r="AR265" s="25"/>
      <c r="AS265" s="25"/>
      <c r="AT265" s="25"/>
      <c r="AU265" s="25"/>
    </row>
    <row r="266" spans="24:47" x14ac:dyDescent="0.25">
      <c r="X266" s="25"/>
      <c r="Y266" s="25"/>
      <c r="Z266" s="25"/>
      <c r="AA266" s="25"/>
      <c r="AB266" s="25"/>
      <c r="AC266" s="25"/>
      <c r="AD266" s="25"/>
      <c r="AE266" s="25"/>
      <c r="AF266" s="25"/>
      <c r="AG266" s="25"/>
      <c r="AH266" s="25"/>
      <c r="AI266" s="25"/>
      <c r="AJ266" s="25"/>
      <c r="AK266" s="25"/>
      <c r="AL266" s="25"/>
      <c r="AM266" s="25"/>
      <c r="AN266" s="25"/>
      <c r="AO266" s="25"/>
      <c r="AP266" s="25"/>
      <c r="AQ266" s="25"/>
      <c r="AR266" s="25"/>
      <c r="AS266" s="25"/>
      <c r="AT266" s="25"/>
      <c r="AU266" s="25"/>
    </row>
    <row r="267" spans="24:47" x14ac:dyDescent="0.25">
      <c r="X267" s="25"/>
      <c r="Y267" s="25"/>
      <c r="Z267" s="25"/>
      <c r="AA267" s="25"/>
      <c r="AB267" s="25"/>
      <c r="AC267" s="25"/>
      <c r="AD267" s="25"/>
      <c r="AE267" s="25"/>
      <c r="AF267" s="25"/>
      <c r="AG267" s="25"/>
      <c r="AH267" s="25"/>
      <c r="AI267" s="25"/>
      <c r="AJ267" s="25"/>
      <c r="AK267" s="25"/>
      <c r="AL267" s="25"/>
      <c r="AM267" s="25"/>
      <c r="AN267" s="25"/>
      <c r="AO267" s="25"/>
      <c r="AP267" s="25"/>
      <c r="AQ267" s="25"/>
      <c r="AR267" s="25"/>
      <c r="AS267" s="25"/>
      <c r="AT267" s="25"/>
      <c r="AU267" s="25"/>
    </row>
    <row r="268" spans="24:47" x14ac:dyDescent="0.25">
      <c r="X268" s="25"/>
      <c r="Y268" s="25"/>
      <c r="Z268" s="25"/>
      <c r="AA268" s="25"/>
      <c r="AB268" s="25"/>
      <c r="AC268" s="25"/>
      <c r="AD268" s="25"/>
      <c r="AE268" s="25"/>
      <c r="AF268" s="25"/>
      <c r="AG268" s="25"/>
      <c r="AH268" s="25"/>
      <c r="AI268" s="25"/>
      <c r="AJ268" s="25"/>
      <c r="AK268" s="25"/>
      <c r="AL268" s="25"/>
      <c r="AM268" s="25"/>
      <c r="AN268" s="25"/>
      <c r="AO268" s="25"/>
      <c r="AP268" s="25"/>
      <c r="AQ268" s="25"/>
      <c r="AR268" s="25"/>
      <c r="AS268" s="25"/>
      <c r="AT268" s="25"/>
      <c r="AU268" s="25"/>
    </row>
    <row r="269" spans="24:47" x14ac:dyDescent="0.25">
      <c r="X269" s="25"/>
      <c r="Y269" s="25"/>
      <c r="Z269" s="25"/>
      <c r="AA269" s="25"/>
      <c r="AB269" s="25"/>
      <c r="AC269" s="25"/>
      <c r="AD269" s="25"/>
      <c r="AE269" s="25"/>
      <c r="AF269" s="25"/>
      <c r="AG269" s="25"/>
      <c r="AH269" s="25"/>
      <c r="AI269" s="25"/>
      <c r="AJ269" s="25"/>
      <c r="AK269" s="25"/>
      <c r="AL269" s="25"/>
      <c r="AM269" s="25"/>
      <c r="AN269" s="25"/>
      <c r="AO269" s="25"/>
      <c r="AP269" s="25"/>
      <c r="AQ269" s="25"/>
      <c r="AR269" s="25"/>
      <c r="AS269" s="25"/>
      <c r="AT269" s="25"/>
      <c r="AU269" s="25"/>
    </row>
    <row r="270" spans="24:47" x14ac:dyDescent="0.25">
      <c r="X270" s="25"/>
      <c r="Y270" s="25"/>
      <c r="Z270" s="25"/>
      <c r="AA270" s="25"/>
      <c r="AB270" s="25"/>
      <c r="AC270" s="25"/>
      <c r="AD270" s="25"/>
      <c r="AE270" s="25"/>
      <c r="AF270" s="25"/>
      <c r="AG270" s="25"/>
      <c r="AH270" s="25"/>
      <c r="AI270" s="25"/>
      <c r="AJ270" s="25"/>
      <c r="AK270" s="25"/>
      <c r="AL270" s="25"/>
      <c r="AM270" s="25"/>
      <c r="AN270" s="25"/>
      <c r="AO270" s="25"/>
      <c r="AP270" s="25"/>
      <c r="AQ270" s="25"/>
      <c r="AR270" s="25"/>
      <c r="AS270" s="25"/>
      <c r="AT270" s="25"/>
      <c r="AU270" s="25"/>
    </row>
    <row r="271" spans="24:47" x14ac:dyDescent="0.25">
      <c r="X271" s="25"/>
      <c r="Y271" s="25"/>
      <c r="Z271" s="25"/>
      <c r="AA271" s="25"/>
      <c r="AB271" s="25"/>
      <c r="AC271" s="25"/>
      <c r="AD271" s="25"/>
      <c r="AE271" s="25"/>
      <c r="AF271" s="25"/>
      <c r="AG271" s="25"/>
      <c r="AH271" s="25"/>
      <c r="AI271" s="25"/>
      <c r="AJ271" s="25"/>
      <c r="AK271" s="25"/>
      <c r="AL271" s="25"/>
      <c r="AM271" s="25"/>
      <c r="AN271" s="25"/>
      <c r="AO271" s="25"/>
      <c r="AP271" s="25"/>
      <c r="AQ271" s="25"/>
      <c r="AR271" s="25"/>
      <c r="AS271" s="25"/>
      <c r="AT271" s="25"/>
      <c r="AU271" s="25"/>
    </row>
    <row r="272" spans="24:47" x14ac:dyDescent="0.25">
      <c r="X272" s="25"/>
      <c r="Y272" s="25"/>
      <c r="Z272" s="25"/>
      <c r="AA272" s="25"/>
      <c r="AB272" s="25"/>
      <c r="AC272" s="25"/>
      <c r="AD272" s="25"/>
      <c r="AE272" s="25"/>
      <c r="AF272" s="25"/>
      <c r="AG272" s="25"/>
      <c r="AH272" s="25"/>
      <c r="AI272" s="25"/>
      <c r="AJ272" s="25"/>
      <c r="AK272" s="25"/>
      <c r="AL272" s="25"/>
      <c r="AM272" s="25"/>
      <c r="AN272" s="25"/>
      <c r="AO272" s="25"/>
      <c r="AP272" s="25"/>
      <c r="AQ272" s="25"/>
      <c r="AR272" s="25"/>
      <c r="AS272" s="25"/>
      <c r="AT272" s="25"/>
      <c r="AU272" s="25"/>
    </row>
    <row r="273" spans="24:47" x14ac:dyDescent="0.25">
      <c r="X273" s="25"/>
      <c r="Y273" s="25"/>
      <c r="Z273" s="25"/>
      <c r="AA273" s="25"/>
      <c r="AB273" s="25"/>
      <c r="AC273" s="25"/>
      <c r="AD273" s="25"/>
      <c r="AE273" s="25"/>
      <c r="AF273" s="25"/>
      <c r="AG273" s="25"/>
      <c r="AH273" s="25"/>
      <c r="AI273" s="25"/>
      <c r="AJ273" s="25"/>
      <c r="AK273" s="25"/>
      <c r="AL273" s="25"/>
      <c r="AM273" s="25"/>
      <c r="AN273" s="25"/>
      <c r="AO273" s="25"/>
      <c r="AP273" s="25"/>
      <c r="AQ273" s="25"/>
      <c r="AR273" s="25"/>
      <c r="AS273" s="25"/>
      <c r="AT273" s="25"/>
      <c r="AU273" s="25"/>
    </row>
    <row r="274" spans="24:47" x14ac:dyDescent="0.25">
      <c r="X274" s="25"/>
      <c r="Y274" s="25"/>
      <c r="Z274" s="25"/>
      <c r="AA274" s="25"/>
      <c r="AB274" s="25"/>
      <c r="AC274" s="25"/>
      <c r="AD274" s="25"/>
      <c r="AE274" s="25"/>
      <c r="AF274" s="25"/>
      <c r="AG274" s="25"/>
      <c r="AH274" s="25"/>
      <c r="AI274" s="25"/>
      <c r="AJ274" s="25"/>
      <c r="AK274" s="25"/>
      <c r="AL274" s="25"/>
      <c r="AM274" s="25"/>
      <c r="AN274" s="25"/>
      <c r="AO274" s="25"/>
      <c r="AP274" s="25"/>
      <c r="AQ274" s="25"/>
      <c r="AR274" s="25"/>
      <c r="AS274" s="25"/>
      <c r="AT274" s="25"/>
      <c r="AU274" s="25"/>
    </row>
    <row r="275" spans="24:47" x14ac:dyDescent="0.25">
      <c r="X275" s="25"/>
      <c r="Y275" s="25"/>
      <c r="Z275" s="25"/>
      <c r="AA275" s="25"/>
      <c r="AB275" s="25"/>
      <c r="AC275" s="25"/>
      <c r="AD275" s="25"/>
      <c r="AE275" s="25"/>
      <c r="AF275" s="25"/>
      <c r="AG275" s="25"/>
      <c r="AH275" s="25"/>
      <c r="AI275" s="25"/>
      <c r="AJ275" s="25"/>
      <c r="AK275" s="25"/>
      <c r="AL275" s="25"/>
      <c r="AM275" s="25"/>
      <c r="AN275" s="25"/>
      <c r="AO275" s="25"/>
      <c r="AP275" s="25"/>
      <c r="AQ275" s="25"/>
      <c r="AR275" s="25"/>
      <c r="AS275" s="25"/>
      <c r="AT275" s="25"/>
      <c r="AU275" s="25"/>
    </row>
    <row r="276" spans="24:47" x14ac:dyDescent="0.25">
      <c r="X276" s="25"/>
      <c r="Y276" s="25"/>
      <c r="Z276" s="25"/>
      <c r="AA276" s="25"/>
      <c r="AB276" s="25"/>
      <c r="AC276" s="25"/>
      <c r="AD276" s="25"/>
      <c r="AE276" s="25"/>
      <c r="AF276" s="25"/>
      <c r="AG276" s="25"/>
      <c r="AH276" s="25"/>
      <c r="AI276" s="25"/>
      <c r="AJ276" s="25"/>
      <c r="AK276" s="25"/>
      <c r="AL276" s="25"/>
      <c r="AM276" s="25"/>
      <c r="AN276" s="25"/>
      <c r="AO276" s="25"/>
      <c r="AP276" s="25"/>
      <c r="AQ276" s="25"/>
      <c r="AR276" s="25"/>
      <c r="AS276" s="25"/>
      <c r="AT276" s="25"/>
      <c r="AU276" s="25"/>
    </row>
    <row r="277" spans="24:47" x14ac:dyDescent="0.25">
      <c r="X277" s="25"/>
      <c r="Y277" s="25"/>
      <c r="Z277" s="25"/>
      <c r="AA277" s="25"/>
      <c r="AB277" s="25"/>
      <c r="AC277" s="25"/>
      <c r="AD277" s="25"/>
      <c r="AE277" s="25"/>
      <c r="AF277" s="25"/>
      <c r="AG277" s="25"/>
      <c r="AH277" s="25"/>
      <c r="AI277" s="25"/>
      <c r="AJ277" s="25"/>
      <c r="AK277" s="25"/>
      <c r="AL277" s="25"/>
      <c r="AM277" s="25"/>
      <c r="AN277" s="25"/>
      <c r="AO277" s="25"/>
      <c r="AP277" s="25"/>
      <c r="AQ277" s="25"/>
      <c r="AR277" s="25"/>
      <c r="AS277" s="25"/>
      <c r="AT277" s="25"/>
      <c r="AU277" s="25"/>
    </row>
    <row r="278" spans="24:47" x14ac:dyDescent="0.25">
      <c r="X278" s="25"/>
      <c r="Y278" s="25"/>
      <c r="Z278" s="25"/>
      <c r="AA278" s="25"/>
      <c r="AB278" s="25"/>
      <c r="AC278" s="25"/>
      <c r="AD278" s="25"/>
      <c r="AE278" s="25"/>
      <c r="AF278" s="25"/>
      <c r="AG278" s="25"/>
      <c r="AH278" s="25"/>
      <c r="AI278" s="25"/>
      <c r="AJ278" s="25"/>
      <c r="AK278" s="25"/>
      <c r="AL278" s="25"/>
      <c r="AM278" s="25"/>
      <c r="AN278" s="25"/>
      <c r="AO278" s="25"/>
      <c r="AP278" s="25"/>
      <c r="AQ278" s="25"/>
      <c r="AR278" s="25"/>
      <c r="AS278" s="25"/>
      <c r="AT278" s="25"/>
      <c r="AU278" s="25"/>
    </row>
    <row r="279" spans="24:47" x14ac:dyDescent="0.25">
      <c r="X279" s="25"/>
      <c r="Y279" s="25"/>
      <c r="Z279" s="25"/>
      <c r="AA279" s="25"/>
      <c r="AB279" s="25"/>
      <c r="AC279" s="25"/>
      <c r="AD279" s="25"/>
      <c r="AE279" s="25"/>
      <c r="AF279" s="25"/>
      <c r="AG279" s="25"/>
      <c r="AH279" s="25"/>
      <c r="AI279" s="25"/>
      <c r="AJ279" s="25"/>
      <c r="AK279" s="25"/>
      <c r="AL279" s="25"/>
      <c r="AM279" s="25"/>
      <c r="AN279" s="25"/>
      <c r="AO279" s="25"/>
      <c r="AP279" s="25"/>
      <c r="AQ279" s="25"/>
      <c r="AR279" s="25"/>
      <c r="AS279" s="25"/>
      <c r="AT279" s="25"/>
      <c r="AU279" s="25"/>
    </row>
    <row r="280" spans="24:47" x14ac:dyDescent="0.25">
      <c r="X280" s="25"/>
      <c r="Y280" s="25"/>
      <c r="Z280" s="25"/>
      <c r="AA280" s="25"/>
      <c r="AB280" s="25"/>
      <c r="AC280" s="25"/>
      <c r="AD280" s="25"/>
      <c r="AE280" s="25"/>
      <c r="AF280" s="25"/>
      <c r="AG280" s="25"/>
      <c r="AH280" s="25"/>
      <c r="AI280" s="25"/>
      <c r="AJ280" s="25"/>
      <c r="AK280" s="25"/>
      <c r="AL280" s="25"/>
      <c r="AM280" s="25"/>
      <c r="AN280" s="25"/>
      <c r="AO280" s="25"/>
      <c r="AP280" s="25"/>
      <c r="AQ280" s="25"/>
      <c r="AR280" s="25"/>
      <c r="AS280" s="25"/>
      <c r="AT280" s="25"/>
      <c r="AU280" s="25"/>
    </row>
    <row r="281" spans="24:47" x14ac:dyDescent="0.25">
      <c r="X281" s="25"/>
      <c r="Y281" s="25"/>
      <c r="Z281" s="25"/>
      <c r="AA281" s="25"/>
      <c r="AB281" s="25"/>
      <c r="AC281" s="25"/>
      <c r="AD281" s="25"/>
      <c r="AE281" s="25"/>
      <c r="AF281" s="25"/>
      <c r="AG281" s="25"/>
      <c r="AH281" s="25"/>
      <c r="AI281" s="25"/>
      <c r="AJ281" s="25"/>
      <c r="AK281" s="25"/>
      <c r="AL281" s="25"/>
      <c r="AM281" s="25"/>
      <c r="AN281" s="25"/>
      <c r="AO281" s="25"/>
      <c r="AP281" s="25"/>
      <c r="AQ281" s="25"/>
      <c r="AR281" s="25"/>
      <c r="AS281" s="25"/>
      <c r="AT281" s="25"/>
      <c r="AU281" s="25"/>
    </row>
    <row r="282" spans="24:47" x14ac:dyDescent="0.25">
      <c r="X282" s="25"/>
      <c r="Y282" s="25"/>
      <c r="Z282" s="25"/>
      <c r="AA282" s="25"/>
      <c r="AB282" s="25"/>
      <c r="AC282" s="25"/>
      <c r="AD282" s="25"/>
      <c r="AE282" s="25"/>
      <c r="AF282" s="25"/>
      <c r="AG282" s="25"/>
      <c r="AH282" s="25"/>
      <c r="AI282" s="25"/>
      <c r="AJ282" s="25"/>
      <c r="AK282" s="25"/>
      <c r="AL282" s="25"/>
      <c r="AM282" s="25"/>
      <c r="AN282" s="25"/>
      <c r="AO282" s="25"/>
      <c r="AP282" s="25"/>
      <c r="AQ282" s="25"/>
      <c r="AR282" s="25"/>
      <c r="AS282" s="25"/>
      <c r="AT282" s="25"/>
      <c r="AU282" s="25"/>
    </row>
    <row r="283" spans="24:47" x14ac:dyDescent="0.25">
      <c r="X283" s="25"/>
      <c r="Y283" s="25"/>
      <c r="Z283" s="25"/>
      <c r="AA283" s="25"/>
      <c r="AB283" s="25"/>
      <c r="AC283" s="25"/>
      <c r="AD283" s="25"/>
      <c r="AE283" s="25"/>
      <c r="AF283" s="25"/>
      <c r="AG283" s="25"/>
      <c r="AH283" s="25"/>
      <c r="AI283" s="25"/>
      <c r="AJ283" s="25"/>
      <c r="AK283" s="25"/>
      <c r="AL283" s="25"/>
      <c r="AM283" s="25"/>
      <c r="AN283" s="25"/>
      <c r="AO283" s="25"/>
      <c r="AP283" s="25"/>
      <c r="AQ283" s="25"/>
      <c r="AR283" s="25"/>
      <c r="AS283" s="25"/>
      <c r="AT283" s="25"/>
      <c r="AU283" s="25"/>
    </row>
    <row r="284" spans="24:47" x14ac:dyDescent="0.25">
      <c r="X284" s="25"/>
      <c r="Y284" s="25"/>
      <c r="Z284" s="25"/>
      <c r="AA284" s="25"/>
      <c r="AB284" s="25"/>
      <c r="AC284" s="25"/>
      <c r="AD284" s="25"/>
      <c r="AE284" s="25"/>
      <c r="AF284" s="25"/>
      <c r="AG284" s="25"/>
      <c r="AH284" s="25"/>
      <c r="AI284" s="25"/>
      <c r="AJ284" s="25"/>
      <c r="AK284" s="25"/>
      <c r="AL284" s="25"/>
      <c r="AM284" s="25"/>
      <c r="AN284" s="25"/>
      <c r="AO284" s="25"/>
      <c r="AP284" s="25"/>
      <c r="AQ284" s="25"/>
      <c r="AR284" s="25"/>
      <c r="AS284" s="25"/>
      <c r="AT284" s="25"/>
      <c r="AU284" s="25"/>
    </row>
    <row r="285" spans="24:47" x14ac:dyDescent="0.25">
      <c r="X285" s="25"/>
      <c r="Y285" s="25"/>
      <c r="Z285" s="25"/>
      <c r="AA285" s="25"/>
      <c r="AB285" s="25"/>
      <c r="AC285" s="25"/>
      <c r="AD285" s="25"/>
      <c r="AE285" s="25"/>
      <c r="AF285" s="25"/>
      <c r="AG285" s="25"/>
      <c r="AH285" s="25"/>
      <c r="AI285" s="25"/>
      <c r="AJ285" s="25"/>
      <c r="AK285" s="25"/>
      <c r="AL285" s="25"/>
      <c r="AM285" s="25"/>
      <c r="AN285" s="25"/>
      <c r="AO285" s="25"/>
      <c r="AP285" s="25"/>
      <c r="AQ285" s="25"/>
      <c r="AR285" s="25"/>
      <c r="AS285" s="25"/>
      <c r="AT285" s="25"/>
      <c r="AU285" s="25"/>
    </row>
    <row r="286" spans="24:47" x14ac:dyDescent="0.25">
      <c r="X286" s="25"/>
      <c r="Y286" s="25"/>
      <c r="Z286" s="25"/>
      <c r="AA286" s="25"/>
      <c r="AB286" s="25"/>
      <c r="AC286" s="25"/>
      <c r="AD286" s="25"/>
      <c r="AE286" s="25"/>
      <c r="AF286" s="25"/>
      <c r="AG286" s="25"/>
      <c r="AH286" s="25"/>
      <c r="AI286" s="25"/>
      <c r="AJ286" s="25"/>
      <c r="AK286" s="25"/>
      <c r="AL286" s="25"/>
      <c r="AM286" s="25"/>
      <c r="AN286" s="25"/>
      <c r="AO286" s="25"/>
      <c r="AP286" s="25"/>
      <c r="AQ286" s="25"/>
      <c r="AR286" s="25"/>
      <c r="AS286" s="25"/>
      <c r="AT286" s="25"/>
      <c r="AU286" s="25"/>
    </row>
    <row r="287" spans="24:47" x14ac:dyDescent="0.25">
      <c r="X287" s="25"/>
      <c r="Y287" s="25"/>
      <c r="Z287" s="25"/>
      <c r="AA287" s="25"/>
      <c r="AB287" s="25"/>
      <c r="AC287" s="25"/>
      <c r="AD287" s="25"/>
      <c r="AE287" s="25"/>
      <c r="AF287" s="25"/>
      <c r="AG287" s="25"/>
      <c r="AH287" s="25"/>
      <c r="AI287" s="25"/>
      <c r="AJ287" s="25"/>
      <c r="AK287" s="25"/>
      <c r="AL287" s="25"/>
      <c r="AM287" s="25"/>
      <c r="AN287" s="25"/>
      <c r="AO287" s="25"/>
      <c r="AP287" s="25"/>
      <c r="AQ287" s="25"/>
      <c r="AR287" s="25"/>
      <c r="AS287" s="25"/>
      <c r="AT287" s="25"/>
      <c r="AU287" s="25"/>
    </row>
    <row r="288" spans="24:47" x14ac:dyDescent="0.25">
      <c r="X288" s="25"/>
      <c r="Y288" s="25"/>
      <c r="Z288" s="25"/>
      <c r="AA288" s="25"/>
      <c r="AB288" s="25"/>
      <c r="AC288" s="25"/>
      <c r="AD288" s="25"/>
      <c r="AE288" s="25"/>
      <c r="AF288" s="25"/>
      <c r="AG288" s="25"/>
      <c r="AH288" s="25"/>
      <c r="AI288" s="25"/>
      <c r="AJ288" s="25"/>
      <c r="AK288" s="25"/>
      <c r="AL288" s="25"/>
      <c r="AM288" s="25"/>
      <c r="AN288" s="25"/>
      <c r="AO288" s="25"/>
      <c r="AP288" s="25"/>
      <c r="AQ288" s="25"/>
      <c r="AR288" s="25"/>
      <c r="AS288" s="25"/>
      <c r="AT288" s="25"/>
      <c r="AU288" s="25"/>
    </row>
    <row r="289" spans="24:47" x14ac:dyDescent="0.25">
      <c r="X289" s="25"/>
      <c r="Y289" s="25"/>
      <c r="Z289" s="25"/>
      <c r="AA289" s="25"/>
      <c r="AB289" s="25"/>
      <c r="AC289" s="25"/>
      <c r="AD289" s="25"/>
      <c r="AE289" s="25"/>
      <c r="AF289" s="25"/>
      <c r="AG289" s="25"/>
      <c r="AH289" s="25"/>
      <c r="AI289" s="25"/>
      <c r="AJ289" s="25"/>
      <c r="AK289" s="25"/>
      <c r="AL289" s="25"/>
      <c r="AM289" s="25"/>
      <c r="AN289" s="25"/>
      <c r="AO289" s="25"/>
      <c r="AP289" s="25"/>
      <c r="AQ289" s="25"/>
      <c r="AR289" s="25"/>
      <c r="AS289" s="25"/>
      <c r="AT289" s="25"/>
      <c r="AU289" s="25"/>
    </row>
    <row r="290" spans="24:47" x14ac:dyDescent="0.25">
      <c r="X290" s="25"/>
      <c r="Y290" s="25"/>
      <c r="Z290" s="25"/>
      <c r="AA290" s="25"/>
      <c r="AB290" s="25"/>
      <c r="AC290" s="25"/>
      <c r="AD290" s="25"/>
      <c r="AE290" s="25"/>
      <c r="AF290" s="25"/>
      <c r="AG290" s="25"/>
      <c r="AH290" s="25"/>
      <c r="AI290" s="25"/>
      <c r="AJ290" s="25"/>
      <c r="AK290" s="25"/>
      <c r="AL290" s="25"/>
      <c r="AM290" s="25"/>
      <c r="AN290" s="25"/>
      <c r="AO290" s="25"/>
      <c r="AP290" s="25"/>
      <c r="AQ290" s="25"/>
      <c r="AR290" s="25"/>
      <c r="AS290" s="25"/>
      <c r="AT290" s="25"/>
      <c r="AU290" s="25"/>
    </row>
    <row r="291" spans="24:47" x14ac:dyDescent="0.25">
      <c r="X291" s="25"/>
      <c r="Y291" s="25"/>
      <c r="Z291" s="25"/>
      <c r="AA291" s="25"/>
      <c r="AB291" s="25"/>
      <c r="AC291" s="25"/>
      <c r="AD291" s="25"/>
      <c r="AE291" s="25"/>
      <c r="AF291" s="25"/>
      <c r="AG291" s="25"/>
      <c r="AH291" s="25"/>
      <c r="AI291" s="25"/>
      <c r="AJ291" s="25"/>
      <c r="AK291" s="25"/>
      <c r="AL291" s="25"/>
      <c r="AM291" s="25"/>
      <c r="AN291" s="25"/>
      <c r="AO291" s="25"/>
      <c r="AP291" s="25"/>
      <c r="AQ291" s="25"/>
      <c r="AR291" s="25"/>
      <c r="AS291" s="25"/>
      <c r="AT291" s="25"/>
      <c r="AU291" s="25"/>
    </row>
    <row r="292" spans="24:47" x14ac:dyDescent="0.25">
      <c r="X292" s="25"/>
      <c r="Y292" s="25"/>
      <c r="Z292" s="25"/>
      <c r="AA292" s="25"/>
      <c r="AB292" s="25"/>
      <c r="AC292" s="25"/>
      <c r="AD292" s="25"/>
      <c r="AE292" s="25"/>
      <c r="AF292" s="25"/>
      <c r="AG292" s="25"/>
      <c r="AH292" s="25"/>
      <c r="AI292" s="25"/>
      <c r="AJ292" s="25"/>
      <c r="AK292" s="25"/>
      <c r="AL292" s="25"/>
      <c r="AM292" s="25"/>
      <c r="AN292" s="25"/>
      <c r="AO292" s="25"/>
      <c r="AP292" s="25"/>
      <c r="AQ292" s="25"/>
      <c r="AR292" s="25"/>
      <c r="AS292" s="25"/>
      <c r="AT292" s="25"/>
      <c r="AU292" s="25"/>
    </row>
    <row r="293" spans="24:47" x14ac:dyDescent="0.25">
      <c r="X293" s="25"/>
      <c r="Y293" s="25"/>
      <c r="Z293" s="25"/>
      <c r="AA293" s="25"/>
      <c r="AB293" s="25"/>
      <c r="AC293" s="25"/>
      <c r="AD293" s="25"/>
      <c r="AE293" s="25"/>
      <c r="AF293" s="25"/>
      <c r="AG293" s="25"/>
      <c r="AH293" s="25"/>
      <c r="AI293" s="25"/>
      <c r="AJ293" s="25"/>
      <c r="AK293" s="25"/>
      <c r="AL293" s="25"/>
      <c r="AM293" s="25"/>
      <c r="AN293" s="25"/>
      <c r="AO293" s="25"/>
      <c r="AP293" s="25"/>
      <c r="AQ293" s="25"/>
      <c r="AR293" s="25"/>
      <c r="AS293" s="25"/>
      <c r="AT293" s="25"/>
      <c r="AU293" s="25"/>
    </row>
    <row r="294" spans="24:47" x14ac:dyDescent="0.25">
      <c r="X294" s="25"/>
      <c r="Y294" s="25"/>
      <c r="Z294" s="25"/>
      <c r="AA294" s="25"/>
      <c r="AB294" s="25"/>
      <c r="AC294" s="25"/>
      <c r="AD294" s="25"/>
      <c r="AE294" s="25"/>
      <c r="AF294" s="25"/>
      <c r="AG294" s="25"/>
      <c r="AH294" s="25"/>
      <c r="AI294" s="25"/>
      <c r="AJ294" s="25"/>
      <c r="AK294" s="25"/>
      <c r="AL294" s="25"/>
      <c r="AM294" s="25"/>
      <c r="AN294" s="25"/>
      <c r="AO294" s="25"/>
      <c r="AP294" s="25"/>
      <c r="AQ294" s="25"/>
      <c r="AR294" s="25"/>
      <c r="AS294" s="25"/>
      <c r="AT294" s="25"/>
      <c r="AU294" s="25"/>
    </row>
    <row r="295" spans="24:47" x14ac:dyDescent="0.25">
      <c r="X295" s="25"/>
      <c r="Y295" s="25"/>
      <c r="Z295" s="25"/>
      <c r="AA295" s="25"/>
      <c r="AB295" s="25"/>
      <c r="AC295" s="25"/>
      <c r="AD295" s="25"/>
      <c r="AE295" s="25"/>
      <c r="AF295" s="25"/>
      <c r="AG295" s="25"/>
      <c r="AH295" s="25"/>
      <c r="AI295" s="25"/>
      <c r="AJ295" s="25"/>
      <c r="AK295" s="25"/>
      <c r="AL295" s="25"/>
      <c r="AM295" s="25"/>
      <c r="AN295" s="25"/>
      <c r="AO295" s="25"/>
      <c r="AP295" s="25"/>
      <c r="AQ295" s="25"/>
      <c r="AR295" s="25"/>
      <c r="AS295" s="25"/>
      <c r="AT295" s="25"/>
      <c r="AU295" s="25"/>
    </row>
    <row r="296" spans="24:47" x14ac:dyDescent="0.25">
      <c r="X296" s="25"/>
      <c r="Y296" s="25"/>
      <c r="Z296" s="25"/>
      <c r="AA296" s="25"/>
      <c r="AB296" s="25"/>
      <c r="AC296" s="25"/>
      <c r="AD296" s="25"/>
      <c r="AE296" s="25"/>
      <c r="AF296" s="25"/>
      <c r="AG296" s="25"/>
      <c r="AH296" s="25"/>
      <c r="AI296" s="25"/>
      <c r="AJ296" s="25"/>
      <c r="AK296" s="25"/>
      <c r="AL296" s="25"/>
      <c r="AM296" s="25"/>
      <c r="AN296" s="25"/>
      <c r="AO296" s="25"/>
      <c r="AP296" s="25"/>
      <c r="AQ296" s="25"/>
      <c r="AR296" s="25"/>
      <c r="AS296" s="25"/>
      <c r="AT296" s="25"/>
      <c r="AU296" s="25"/>
    </row>
    <row r="297" spans="24:47" x14ac:dyDescent="0.25">
      <c r="X297" s="25"/>
      <c r="Y297" s="25"/>
      <c r="Z297" s="25"/>
      <c r="AA297" s="25"/>
      <c r="AB297" s="25"/>
      <c r="AC297" s="25"/>
      <c r="AD297" s="25"/>
      <c r="AE297" s="25"/>
      <c r="AF297" s="25"/>
      <c r="AG297" s="25"/>
      <c r="AH297" s="25"/>
      <c r="AI297" s="25"/>
      <c r="AJ297" s="25"/>
      <c r="AK297" s="25"/>
      <c r="AL297" s="25"/>
      <c r="AM297" s="25"/>
      <c r="AN297" s="25"/>
      <c r="AO297" s="25"/>
      <c r="AP297" s="25"/>
      <c r="AQ297" s="25"/>
      <c r="AR297" s="25"/>
      <c r="AS297" s="25"/>
      <c r="AT297" s="25"/>
      <c r="AU297" s="25"/>
    </row>
    <row r="298" spans="24:47" x14ac:dyDescent="0.25">
      <c r="X298" s="25"/>
      <c r="Y298" s="25"/>
      <c r="Z298" s="25"/>
      <c r="AA298" s="25"/>
      <c r="AB298" s="25"/>
      <c r="AC298" s="25"/>
      <c r="AD298" s="25"/>
      <c r="AE298" s="25"/>
      <c r="AF298" s="25"/>
      <c r="AG298" s="25"/>
      <c r="AH298" s="25"/>
      <c r="AI298" s="25"/>
      <c r="AJ298" s="25"/>
      <c r="AK298" s="25"/>
      <c r="AL298" s="25"/>
      <c r="AM298" s="25"/>
      <c r="AN298" s="25"/>
      <c r="AO298" s="25"/>
      <c r="AP298" s="25"/>
      <c r="AQ298" s="25"/>
      <c r="AR298" s="25"/>
      <c r="AS298" s="25"/>
      <c r="AT298" s="25"/>
      <c r="AU298" s="25"/>
    </row>
    <row r="299" spans="24:47" x14ac:dyDescent="0.25">
      <c r="X299" s="25"/>
      <c r="Y299" s="25"/>
      <c r="Z299" s="25"/>
      <c r="AA299" s="25"/>
      <c r="AB299" s="25"/>
      <c r="AC299" s="25"/>
      <c r="AD299" s="25"/>
      <c r="AE299" s="25"/>
      <c r="AF299" s="25"/>
      <c r="AG299" s="25"/>
      <c r="AH299" s="25"/>
      <c r="AI299" s="25"/>
      <c r="AJ299" s="25"/>
      <c r="AK299" s="25"/>
      <c r="AL299" s="25"/>
      <c r="AM299" s="25"/>
      <c r="AN299" s="25"/>
      <c r="AO299" s="25"/>
      <c r="AP299" s="25"/>
      <c r="AQ299" s="25"/>
      <c r="AR299" s="25"/>
      <c r="AS299" s="25"/>
      <c r="AT299" s="25"/>
      <c r="AU299" s="25"/>
    </row>
    <row r="300" spans="24:47" x14ac:dyDescent="0.25">
      <c r="X300" s="25"/>
      <c r="Y300" s="25"/>
      <c r="Z300" s="25"/>
      <c r="AA300" s="25"/>
      <c r="AB300" s="25"/>
      <c r="AC300" s="25"/>
      <c r="AD300" s="25"/>
      <c r="AE300" s="25"/>
      <c r="AF300" s="25"/>
      <c r="AG300" s="25"/>
      <c r="AH300" s="25"/>
      <c r="AI300" s="25"/>
      <c r="AJ300" s="25"/>
      <c r="AK300" s="25"/>
      <c r="AL300" s="25"/>
      <c r="AM300" s="25"/>
      <c r="AN300" s="25"/>
      <c r="AO300" s="25"/>
      <c r="AP300" s="25"/>
      <c r="AQ300" s="25"/>
      <c r="AR300" s="25"/>
      <c r="AS300" s="25"/>
      <c r="AT300" s="25"/>
      <c r="AU300" s="25"/>
    </row>
    <row r="301" spans="24:47" x14ac:dyDescent="0.25">
      <c r="X301" s="25"/>
      <c r="Y301" s="25"/>
      <c r="Z301" s="25"/>
      <c r="AA301" s="25"/>
      <c r="AB301" s="25"/>
      <c r="AC301" s="25"/>
      <c r="AD301" s="25"/>
      <c r="AE301" s="25"/>
      <c r="AF301" s="25"/>
      <c r="AG301" s="25"/>
      <c r="AH301" s="25"/>
      <c r="AI301" s="25"/>
      <c r="AJ301" s="25"/>
      <c r="AK301" s="25"/>
      <c r="AL301" s="25"/>
      <c r="AM301" s="25"/>
      <c r="AN301" s="25"/>
      <c r="AO301" s="25"/>
      <c r="AP301" s="25"/>
      <c r="AQ301" s="25"/>
      <c r="AR301" s="25"/>
      <c r="AS301" s="25"/>
      <c r="AT301" s="25"/>
      <c r="AU301" s="25"/>
    </row>
    <row r="302" spans="24:47" x14ac:dyDescent="0.25">
      <c r="X302" s="25"/>
      <c r="Y302" s="25"/>
      <c r="Z302" s="25"/>
      <c r="AA302" s="25"/>
      <c r="AB302" s="25"/>
      <c r="AC302" s="25"/>
      <c r="AD302" s="25"/>
      <c r="AE302" s="25"/>
      <c r="AF302" s="25"/>
      <c r="AG302" s="25"/>
      <c r="AH302" s="25"/>
      <c r="AI302" s="25"/>
      <c r="AJ302" s="25"/>
      <c r="AK302" s="25"/>
      <c r="AL302" s="25"/>
      <c r="AM302" s="25"/>
      <c r="AN302" s="25"/>
      <c r="AO302" s="25"/>
      <c r="AP302" s="25"/>
      <c r="AQ302" s="25"/>
      <c r="AR302" s="25"/>
      <c r="AS302" s="25"/>
      <c r="AT302" s="25"/>
      <c r="AU302" s="25"/>
    </row>
    <row r="303" spans="24:47" x14ac:dyDescent="0.25">
      <c r="X303" s="25"/>
      <c r="Y303" s="25"/>
      <c r="Z303" s="25"/>
      <c r="AA303" s="25"/>
      <c r="AB303" s="25"/>
      <c r="AC303" s="25"/>
      <c r="AD303" s="25"/>
      <c r="AE303" s="25"/>
      <c r="AF303" s="25"/>
      <c r="AG303" s="25"/>
      <c r="AH303" s="25"/>
      <c r="AI303" s="25"/>
      <c r="AJ303" s="25"/>
      <c r="AK303" s="25"/>
      <c r="AL303" s="25"/>
      <c r="AM303" s="25"/>
      <c r="AN303" s="25"/>
      <c r="AO303" s="25"/>
      <c r="AP303" s="25"/>
      <c r="AQ303" s="25"/>
      <c r="AR303" s="25"/>
      <c r="AS303" s="25"/>
      <c r="AT303" s="25"/>
      <c r="AU303" s="25"/>
    </row>
    <row r="304" spans="24:47" x14ac:dyDescent="0.25">
      <c r="X304" s="25"/>
      <c r="Y304" s="25"/>
      <c r="Z304" s="25"/>
      <c r="AA304" s="25"/>
      <c r="AB304" s="25"/>
      <c r="AC304" s="25"/>
      <c r="AD304" s="25"/>
      <c r="AE304" s="25"/>
      <c r="AF304" s="25"/>
      <c r="AG304" s="25"/>
      <c r="AH304" s="25"/>
      <c r="AI304" s="25"/>
      <c r="AJ304" s="25"/>
      <c r="AK304" s="25"/>
      <c r="AL304" s="25"/>
      <c r="AM304" s="25"/>
      <c r="AN304" s="25"/>
      <c r="AO304" s="25"/>
      <c r="AP304" s="25"/>
      <c r="AQ304" s="25"/>
      <c r="AR304" s="25"/>
      <c r="AS304" s="25"/>
      <c r="AT304" s="25"/>
      <c r="AU304" s="25"/>
    </row>
    <row r="305" spans="24:47" x14ac:dyDescent="0.25">
      <c r="X305" s="25"/>
      <c r="Y305" s="25"/>
      <c r="Z305" s="25"/>
      <c r="AA305" s="25"/>
      <c r="AB305" s="25"/>
      <c r="AC305" s="25"/>
      <c r="AD305" s="25"/>
      <c r="AE305" s="25"/>
      <c r="AF305" s="25"/>
      <c r="AG305" s="25"/>
      <c r="AH305" s="25"/>
      <c r="AI305" s="25"/>
      <c r="AJ305" s="25"/>
      <c r="AK305" s="25"/>
      <c r="AL305" s="25"/>
      <c r="AM305" s="25"/>
      <c r="AN305" s="25"/>
      <c r="AO305" s="25"/>
      <c r="AP305" s="25"/>
      <c r="AQ305" s="25"/>
      <c r="AR305" s="25"/>
      <c r="AS305" s="25"/>
      <c r="AT305" s="25"/>
      <c r="AU305" s="25"/>
    </row>
    <row r="306" spans="24:47" x14ac:dyDescent="0.25">
      <c r="X306" s="25"/>
      <c r="Y306" s="25"/>
      <c r="Z306" s="25"/>
      <c r="AA306" s="25"/>
      <c r="AB306" s="25"/>
      <c r="AC306" s="25"/>
      <c r="AD306" s="25"/>
      <c r="AE306" s="25"/>
      <c r="AF306" s="25"/>
      <c r="AG306" s="25"/>
      <c r="AH306" s="25"/>
      <c r="AI306" s="25"/>
      <c r="AJ306" s="25"/>
      <c r="AK306" s="25"/>
      <c r="AL306" s="25"/>
      <c r="AM306" s="25"/>
      <c r="AN306" s="25"/>
      <c r="AO306" s="25"/>
      <c r="AP306" s="25"/>
      <c r="AQ306" s="25"/>
      <c r="AR306" s="25"/>
      <c r="AS306" s="25"/>
      <c r="AT306" s="25"/>
      <c r="AU306" s="25"/>
    </row>
    <row r="307" spans="24:47" x14ac:dyDescent="0.25">
      <c r="X307" s="25"/>
      <c r="Y307" s="25"/>
      <c r="Z307" s="25"/>
      <c r="AA307" s="25"/>
      <c r="AB307" s="25"/>
      <c r="AC307" s="25"/>
      <c r="AD307" s="25"/>
      <c r="AE307" s="25"/>
      <c r="AF307" s="25"/>
      <c r="AG307" s="25"/>
      <c r="AH307" s="25"/>
      <c r="AI307" s="25"/>
      <c r="AJ307" s="25"/>
      <c r="AK307" s="25"/>
      <c r="AL307" s="25"/>
      <c r="AM307" s="25"/>
      <c r="AN307" s="25"/>
      <c r="AO307" s="25"/>
      <c r="AP307" s="25"/>
      <c r="AQ307" s="25"/>
      <c r="AR307" s="25"/>
      <c r="AS307" s="25"/>
      <c r="AT307" s="25"/>
      <c r="AU307" s="25"/>
    </row>
    <row r="308" spans="24:47" x14ac:dyDescent="0.25">
      <c r="X308" s="25"/>
      <c r="Y308" s="25"/>
      <c r="Z308" s="25"/>
      <c r="AA308" s="25"/>
      <c r="AB308" s="25"/>
      <c r="AC308" s="25"/>
      <c r="AD308" s="25"/>
      <c r="AE308" s="25"/>
      <c r="AF308" s="25"/>
      <c r="AG308" s="25"/>
      <c r="AH308" s="25"/>
      <c r="AI308" s="25"/>
      <c r="AJ308" s="25"/>
      <c r="AK308" s="25"/>
      <c r="AL308" s="25"/>
      <c r="AM308" s="25"/>
      <c r="AN308" s="25"/>
      <c r="AO308" s="25"/>
      <c r="AP308" s="25"/>
      <c r="AQ308" s="25"/>
      <c r="AR308" s="25"/>
      <c r="AS308" s="25"/>
      <c r="AT308" s="25"/>
      <c r="AU308" s="25"/>
    </row>
    <row r="309" spans="24:47" x14ac:dyDescent="0.25">
      <c r="X309" s="25"/>
      <c r="Y309" s="25"/>
      <c r="Z309" s="25"/>
      <c r="AA309" s="25"/>
      <c r="AB309" s="25"/>
      <c r="AC309" s="25"/>
      <c r="AD309" s="25"/>
      <c r="AE309" s="25"/>
      <c r="AF309" s="25"/>
      <c r="AG309" s="25"/>
      <c r="AH309" s="25"/>
      <c r="AI309" s="25"/>
      <c r="AJ309" s="25"/>
      <c r="AK309" s="25"/>
      <c r="AL309" s="25"/>
      <c r="AM309" s="25"/>
      <c r="AN309" s="25"/>
      <c r="AO309" s="25"/>
      <c r="AP309" s="25"/>
      <c r="AQ309" s="25"/>
      <c r="AR309" s="25"/>
      <c r="AS309" s="25"/>
      <c r="AT309" s="25"/>
      <c r="AU309" s="25"/>
    </row>
    <row r="310" spans="24:47" x14ac:dyDescent="0.25">
      <c r="X310" s="25"/>
      <c r="Y310" s="25"/>
      <c r="Z310" s="25"/>
      <c r="AA310" s="25"/>
      <c r="AB310" s="25"/>
      <c r="AC310" s="25"/>
      <c r="AD310" s="25"/>
      <c r="AE310" s="25"/>
      <c r="AF310" s="25"/>
      <c r="AG310" s="25"/>
      <c r="AH310" s="25"/>
      <c r="AI310" s="25"/>
      <c r="AJ310" s="25"/>
      <c r="AK310" s="25"/>
      <c r="AL310" s="25"/>
      <c r="AM310" s="25"/>
      <c r="AN310" s="25"/>
      <c r="AO310" s="25"/>
      <c r="AP310" s="25"/>
      <c r="AQ310" s="25"/>
      <c r="AR310" s="25"/>
      <c r="AS310" s="25"/>
      <c r="AT310" s="25"/>
      <c r="AU310" s="25"/>
    </row>
    <row r="311" spans="24:47" x14ac:dyDescent="0.25">
      <c r="X311" s="25"/>
      <c r="Y311" s="25"/>
      <c r="Z311" s="25"/>
      <c r="AA311" s="25"/>
      <c r="AB311" s="25"/>
      <c r="AC311" s="25"/>
      <c r="AD311" s="25"/>
      <c r="AE311" s="25"/>
      <c r="AF311" s="25"/>
      <c r="AG311" s="25"/>
      <c r="AH311" s="25"/>
      <c r="AI311" s="25"/>
      <c r="AJ311" s="25"/>
      <c r="AK311" s="25"/>
      <c r="AL311" s="25"/>
      <c r="AM311" s="25"/>
      <c r="AN311" s="25"/>
      <c r="AO311" s="25"/>
      <c r="AP311" s="25"/>
      <c r="AQ311" s="25"/>
      <c r="AR311" s="25"/>
      <c r="AS311" s="25"/>
      <c r="AT311" s="25"/>
      <c r="AU311" s="25"/>
    </row>
    <row r="312" spans="24:47" x14ac:dyDescent="0.25">
      <c r="X312" s="25"/>
      <c r="Y312" s="25"/>
      <c r="Z312" s="25"/>
      <c r="AA312" s="25"/>
      <c r="AB312" s="25"/>
      <c r="AC312" s="25"/>
      <c r="AD312" s="25"/>
      <c r="AE312" s="25"/>
      <c r="AF312" s="25"/>
      <c r="AG312" s="25"/>
      <c r="AH312" s="25"/>
      <c r="AI312" s="25"/>
      <c r="AJ312" s="25"/>
      <c r="AK312" s="25"/>
      <c r="AL312" s="25"/>
      <c r="AM312" s="25"/>
      <c r="AN312" s="25"/>
      <c r="AO312" s="25"/>
      <c r="AP312" s="25"/>
      <c r="AQ312" s="25"/>
      <c r="AR312" s="25"/>
      <c r="AS312" s="25"/>
      <c r="AT312" s="25"/>
      <c r="AU312" s="25"/>
    </row>
    <row r="313" spans="24:47" x14ac:dyDescent="0.25">
      <c r="X313" s="25"/>
      <c r="Y313" s="25"/>
      <c r="Z313" s="25"/>
      <c r="AA313" s="25"/>
      <c r="AB313" s="25"/>
      <c r="AC313" s="25"/>
      <c r="AD313" s="25"/>
      <c r="AE313" s="25"/>
      <c r="AF313" s="25"/>
      <c r="AG313" s="25"/>
      <c r="AH313" s="25"/>
      <c r="AI313" s="25"/>
      <c r="AJ313" s="25"/>
      <c r="AK313" s="25"/>
      <c r="AL313" s="25"/>
      <c r="AM313" s="25"/>
      <c r="AN313" s="25"/>
      <c r="AO313" s="25"/>
      <c r="AP313" s="25"/>
      <c r="AQ313" s="25"/>
      <c r="AR313" s="25"/>
      <c r="AS313" s="25"/>
      <c r="AT313" s="25"/>
      <c r="AU313" s="25"/>
    </row>
    <row r="314" spans="24:47" x14ac:dyDescent="0.25">
      <c r="X314" s="25"/>
      <c r="Y314" s="25"/>
      <c r="Z314" s="25"/>
      <c r="AA314" s="25"/>
      <c r="AB314" s="25"/>
      <c r="AC314" s="25"/>
      <c r="AD314" s="25"/>
      <c r="AE314" s="25"/>
      <c r="AF314" s="25"/>
      <c r="AG314" s="25"/>
      <c r="AH314" s="25"/>
      <c r="AI314" s="25"/>
      <c r="AJ314" s="25"/>
      <c r="AK314" s="25"/>
      <c r="AL314" s="25"/>
      <c r="AM314" s="25"/>
      <c r="AN314" s="25"/>
      <c r="AO314" s="25"/>
      <c r="AP314" s="25"/>
      <c r="AQ314" s="25"/>
      <c r="AR314" s="25"/>
      <c r="AS314" s="25"/>
      <c r="AT314" s="25"/>
      <c r="AU314" s="25"/>
    </row>
    <row r="315" spans="24:47" x14ac:dyDescent="0.25">
      <c r="X315" s="25"/>
      <c r="Y315" s="25"/>
      <c r="Z315" s="25"/>
      <c r="AA315" s="25"/>
      <c r="AB315" s="25"/>
      <c r="AC315" s="25"/>
      <c r="AD315" s="25"/>
      <c r="AE315" s="25"/>
      <c r="AF315" s="25"/>
      <c r="AG315" s="25"/>
      <c r="AH315" s="25"/>
      <c r="AI315" s="25"/>
      <c r="AJ315" s="25"/>
      <c r="AK315" s="25"/>
      <c r="AL315" s="25"/>
      <c r="AM315" s="25"/>
      <c r="AN315" s="25"/>
      <c r="AO315" s="25"/>
      <c r="AP315" s="25"/>
      <c r="AQ315" s="25"/>
      <c r="AR315" s="25"/>
      <c r="AS315" s="25"/>
      <c r="AT315" s="25"/>
      <c r="AU315" s="25"/>
    </row>
    <row r="316" spans="24:47" x14ac:dyDescent="0.25">
      <c r="X316" s="25"/>
      <c r="Y316" s="25"/>
      <c r="Z316" s="25"/>
      <c r="AA316" s="25"/>
      <c r="AB316" s="25"/>
      <c r="AC316" s="25"/>
      <c r="AD316" s="25"/>
      <c r="AE316" s="25"/>
      <c r="AF316" s="25"/>
      <c r="AG316" s="25"/>
      <c r="AH316" s="25"/>
      <c r="AI316" s="25"/>
      <c r="AJ316" s="25"/>
      <c r="AK316" s="25"/>
      <c r="AL316" s="25"/>
      <c r="AM316" s="25"/>
      <c r="AN316" s="25"/>
      <c r="AO316" s="25"/>
      <c r="AP316" s="25"/>
      <c r="AQ316" s="25"/>
      <c r="AR316" s="25"/>
      <c r="AS316" s="25"/>
      <c r="AT316" s="25"/>
      <c r="AU316" s="25"/>
    </row>
    <row r="317" spans="24:47" x14ac:dyDescent="0.25">
      <c r="X317" s="25"/>
      <c r="Y317" s="25"/>
      <c r="Z317" s="25"/>
      <c r="AA317" s="25"/>
      <c r="AB317" s="25"/>
      <c r="AC317" s="25"/>
      <c r="AD317" s="25"/>
      <c r="AE317" s="25"/>
      <c r="AF317" s="25"/>
      <c r="AG317" s="25"/>
      <c r="AH317" s="25"/>
      <c r="AI317" s="25"/>
      <c r="AJ317" s="25"/>
      <c r="AK317" s="25"/>
      <c r="AL317" s="25"/>
      <c r="AM317" s="25"/>
      <c r="AN317" s="25"/>
      <c r="AO317" s="25"/>
      <c r="AP317" s="25"/>
      <c r="AQ317" s="25"/>
      <c r="AR317" s="25"/>
      <c r="AS317" s="25"/>
      <c r="AT317" s="25"/>
      <c r="AU317" s="25"/>
    </row>
    <row r="318" spans="24:47" x14ac:dyDescent="0.25">
      <c r="X318" s="25"/>
      <c r="Y318" s="25"/>
      <c r="Z318" s="25"/>
      <c r="AA318" s="25"/>
      <c r="AB318" s="25"/>
      <c r="AC318" s="25"/>
      <c r="AD318" s="25"/>
      <c r="AE318" s="25"/>
      <c r="AF318" s="25"/>
      <c r="AG318" s="25"/>
      <c r="AH318" s="25"/>
      <c r="AI318" s="25"/>
      <c r="AJ318" s="25"/>
      <c r="AK318" s="25"/>
      <c r="AL318" s="25"/>
      <c r="AM318" s="25"/>
      <c r="AN318" s="25"/>
      <c r="AO318" s="25"/>
      <c r="AP318" s="25"/>
      <c r="AQ318" s="25"/>
      <c r="AR318" s="25"/>
      <c r="AS318" s="25"/>
      <c r="AT318" s="25"/>
      <c r="AU318" s="25"/>
    </row>
    <row r="319" spans="24:47" x14ac:dyDescent="0.25">
      <c r="X319" s="25"/>
      <c r="Y319" s="25"/>
      <c r="Z319" s="25"/>
      <c r="AA319" s="25"/>
      <c r="AB319" s="25"/>
      <c r="AC319" s="25"/>
      <c r="AD319" s="25"/>
      <c r="AE319" s="25"/>
      <c r="AF319" s="25"/>
      <c r="AG319" s="25"/>
      <c r="AH319" s="25"/>
      <c r="AI319" s="25"/>
      <c r="AJ319" s="25"/>
      <c r="AK319" s="25"/>
      <c r="AL319" s="25"/>
      <c r="AM319" s="25"/>
      <c r="AN319" s="25"/>
      <c r="AO319" s="25"/>
      <c r="AP319" s="25"/>
      <c r="AQ319" s="25"/>
      <c r="AR319" s="25"/>
      <c r="AS319" s="25"/>
      <c r="AT319" s="25"/>
      <c r="AU319" s="25"/>
    </row>
    <row r="320" spans="24:47" x14ac:dyDescent="0.25">
      <c r="X320" s="25"/>
      <c r="Y320" s="25"/>
      <c r="Z320" s="25"/>
      <c r="AA320" s="25"/>
      <c r="AB320" s="25"/>
      <c r="AC320" s="25"/>
      <c r="AD320" s="25"/>
      <c r="AE320" s="25"/>
      <c r="AF320" s="25"/>
      <c r="AG320" s="25"/>
      <c r="AH320" s="25"/>
      <c r="AI320" s="25"/>
      <c r="AJ320" s="25"/>
      <c r="AK320" s="25"/>
      <c r="AL320" s="25"/>
      <c r="AM320" s="25"/>
      <c r="AN320" s="25"/>
      <c r="AO320" s="25"/>
      <c r="AP320" s="25"/>
      <c r="AQ320" s="25"/>
      <c r="AR320" s="25"/>
      <c r="AS320" s="25"/>
      <c r="AT320" s="25"/>
      <c r="AU320" s="25"/>
    </row>
    <row r="321" spans="24:47" x14ac:dyDescent="0.25">
      <c r="X321" s="25"/>
      <c r="Y321" s="25"/>
      <c r="Z321" s="25"/>
      <c r="AA321" s="25"/>
      <c r="AB321" s="25"/>
      <c r="AC321" s="25"/>
      <c r="AD321" s="25"/>
      <c r="AE321" s="25"/>
      <c r="AF321" s="25"/>
      <c r="AG321" s="25"/>
      <c r="AH321" s="25"/>
      <c r="AI321" s="25"/>
      <c r="AJ321" s="25"/>
      <c r="AK321" s="25"/>
      <c r="AL321" s="25"/>
      <c r="AM321" s="25"/>
      <c r="AN321" s="25"/>
      <c r="AO321" s="25"/>
      <c r="AP321" s="25"/>
      <c r="AQ321" s="25"/>
      <c r="AR321" s="25"/>
      <c r="AS321" s="25"/>
      <c r="AT321" s="25"/>
      <c r="AU321" s="25"/>
    </row>
    <row r="322" spans="24:47" x14ac:dyDescent="0.25">
      <c r="X322" s="25"/>
      <c r="Y322" s="25"/>
      <c r="Z322" s="25"/>
      <c r="AA322" s="25"/>
      <c r="AB322" s="25"/>
      <c r="AC322" s="25"/>
      <c r="AD322" s="25"/>
      <c r="AE322" s="25"/>
      <c r="AF322" s="25"/>
      <c r="AG322" s="25"/>
      <c r="AH322" s="25"/>
      <c r="AI322" s="25"/>
      <c r="AJ322" s="25"/>
      <c r="AK322" s="25"/>
      <c r="AL322" s="25"/>
      <c r="AM322" s="25"/>
      <c r="AN322" s="25"/>
      <c r="AO322" s="25"/>
      <c r="AP322" s="25"/>
      <c r="AQ322" s="25"/>
      <c r="AR322" s="25"/>
      <c r="AS322" s="25"/>
      <c r="AT322" s="25"/>
      <c r="AU322" s="25"/>
    </row>
    <row r="323" spans="24:47" x14ac:dyDescent="0.25">
      <c r="X323" s="25"/>
      <c r="Y323" s="25"/>
      <c r="Z323" s="25"/>
      <c r="AA323" s="25"/>
      <c r="AB323" s="25"/>
      <c r="AC323" s="25"/>
      <c r="AD323" s="25"/>
      <c r="AE323" s="25"/>
      <c r="AF323" s="25"/>
      <c r="AG323" s="25"/>
      <c r="AH323" s="25"/>
      <c r="AI323" s="25"/>
      <c r="AJ323" s="25"/>
      <c r="AK323" s="25"/>
      <c r="AL323" s="25"/>
      <c r="AM323" s="25"/>
      <c r="AN323" s="25"/>
      <c r="AO323" s="25"/>
      <c r="AP323" s="25"/>
      <c r="AQ323" s="25"/>
      <c r="AR323" s="25"/>
      <c r="AS323" s="25"/>
      <c r="AT323" s="25"/>
      <c r="AU323" s="25"/>
    </row>
    <row r="324" spans="24:47" x14ac:dyDescent="0.25">
      <c r="X324" s="25"/>
      <c r="Y324" s="25"/>
      <c r="Z324" s="25"/>
      <c r="AA324" s="25"/>
      <c r="AB324" s="25"/>
      <c r="AC324" s="25"/>
      <c r="AD324" s="25"/>
      <c r="AE324" s="25"/>
      <c r="AF324" s="25"/>
      <c r="AG324" s="25"/>
      <c r="AH324" s="25"/>
      <c r="AI324" s="25"/>
      <c r="AJ324" s="25"/>
      <c r="AK324" s="25"/>
      <c r="AL324" s="25"/>
      <c r="AM324" s="25"/>
      <c r="AN324" s="25"/>
      <c r="AO324" s="25"/>
      <c r="AP324" s="25"/>
      <c r="AQ324" s="25"/>
      <c r="AR324" s="25"/>
      <c r="AS324" s="25"/>
      <c r="AT324" s="25"/>
      <c r="AU324" s="25"/>
    </row>
    <row r="325" spans="24:47" x14ac:dyDescent="0.25">
      <c r="X325" s="25"/>
      <c r="Y325" s="25"/>
      <c r="Z325" s="25"/>
      <c r="AA325" s="25"/>
      <c r="AB325" s="25"/>
      <c r="AC325" s="25"/>
      <c r="AD325" s="25"/>
      <c r="AE325" s="25"/>
      <c r="AF325" s="25"/>
      <c r="AG325" s="25"/>
      <c r="AH325" s="25"/>
      <c r="AI325" s="25"/>
      <c r="AJ325" s="25"/>
      <c r="AK325" s="25"/>
      <c r="AL325" s="25"/>
      <c r="AM325" s="25"/>
      <c r="AN325" s="25"/>
      <c r="AO325" s="25"/>
      <c r="AP325" s="25"/>
      <c r="AQ325" s="25"/>
      <c r="AR325" s="25"/>
      <c r="AS325" s="25"/>
      <c r="AT325" s="25"/>
      <c r="AU325" s="25"/>
    </row>
    <row r="326" spans="24:47" x14ac:dyDescent="0.25">
      <c r="X326" s="25"/>
      <c r="Y326" s="25"/>
      <c r="Z326" s="25"/>
      <c r="AA326" s="25"/>
      <c r="AB326" s="25"/>
      <c r="AC326" s="25"/>
      <c r="AD326" s="25"/>
      <c r="AE326" s="25"/>
      <c r="AF326" s="25"/>
      <c r="AG326" s="25"/>
      <c r="AH326" s="25"/>
      <c r="AI326" s="25"/>
      <c r="AJ326" s="25"/>
      <c r="AK326" s="25"/>
      <c r="AL326" s="25"/>
      <c r="AM326" s="25"/>
      <c r="AN326" s="25"/>
      <c r="AO326" s="25"/>
      <c r="AP326" s="25"/>
      <c r="AQ326" s="25"/>
      <c r="AR326" s="25"/>
      <c r="AS326" s="25"/>
      <c r="AT326" s="25"/>
      <c r="AU326" s="25"/>
    </row>
    <row r="327" spans="24:47" x14ac:dyDescent="0.25">
      <c r="X327" s="25"/>
      <c r="Y327" s="25"/>
      <c r="Z327" s="25"/>
      <c r="AA327" s="25"/>
      <c r="AB327" s="25"/>
      <c r="AC327" s="25"/>
      <c r="AD327" s="25"/>
      <c r="AE327" s="25"/>
      <c r="AF327" s="25"/>
      <c r="AG327" s="25"/>
      <c r="AH327" s="25"/>
      <c r="AI327" s="25"/>
      <c r="AJ327" s="25"/>
      <c r="AK327" s="25"/>
      <c r="AL327" s="25"/>
      <c r="AM327" s="25"/>
      <c r="AN327" s="25"/>
      <c r="AO327" s="25"/>
      <c r="AP327" s="25"/>
      <c r="AQ327" s="25"/>
      <c r="AR327" s="25"/>
      <c r="AS327" s="25"/>
      <c r="AT327" s="25"/>
      <c r="AU327" s="25"/>
    </row>
    <row r="328" spans="24:47" x14ac:dyDescent="0.25">
      <c r="X328" s="25"/>
      <c r="Y328" s="25"/>
      <c r="Z328" s="25"/>
      <c r="AA328" s="25"/>
      <c r="AB328" s="25"/>
      <c r="AC328" s="25"/>
      <c r="AD328" s="25"/>
      <c r="AE328" s="25"/>
      <c r="AF328" s="25"/>
      <c r="AG328" s="25"/>
      <c r="AH328" s="25"/>
      <c r="AI328" s="25"/>
      <c r="AJ328" s="25"/>
      <c r="AK328" s="25"/>
      <c r="AL328" s="25"/>
      <c r="AM328" s="25"/>
      <c r="AN328" s="25"/>
      <c r="AO328" s="25"/>
      <c r="AP328" s="25"/>
      <c r="AQ328" s="25"/>
      <c r="AR328" s="25"/>
      <c r="AS328" s="25"/>
      <c r="AT328" s="25"/>
      <c r="AU328" s="25"/>
    </row>
    <row r="329" spans="24:47" x14ac:dyDescent="0.25">
      <c r="X329" s="25"/>
      <c r="Y329" s="25"/>
      <c r="Z329" s="25"/>
      <c r="AA329" s="25"/>
      <c r="AB329" s="25"/>
      <c r="AC329" s="25"/>
      <c r="AD329" s="25"/>
      <c r="AE329" s="25"/>
      <c r="AF329" s="25"/>
      <c r="AG329" s="25"/>
      <c r="AH329" s="25"/>
      <c r="AI329" s="25"/>
      <c r="AJ329" s="25"/>
      <c r="AK329" s="25"/>
      <c r="AL329" s="25"/>
      <c r="AM329" s="25"/>
      <c r="AN329" s="25"/>
      <c r="AO329" s="25"/>
      <c r="AP329" s="25"/>
      <c r="AQ329" s="25"/>
      <c r="AR329" s="25"/>
      <c r="AS329" s="25"/>
      <c r="AT329" s="25"/>
      <c r="AU329" s="25"/>
    </row>
    <row r="330" spans="24:47" x14ac:dyDescent="0.25">
      <c r="X330" s="25"/>
      <c r="Y330" s="25"/>
      <c r="Z330" s="25"/>
      <c r="AA330" s="25"/>
      <c r="AB330" s="25"/>
      <c r="AC330" s="25"/>
      <c r="AD330" s="25"/>
      <c r="AE330" s="25"/>
      <c r="AF330" s="25"/>
      <c r="AG330" s="25"/>
      <c r="AH330" s="25"/>
      <c r="AI330" s="25"/>
      <c r="AJ330" s="25"/>
      <c r="AK330" s="25"/>
      <c r="AL330" s="25"/>
      <c r="AM330" s="25"/>
      <c r="AN330" s="25"/>
      <c r="AO330" s="25"/>
      <c r="AP330" s="25"/>
      <c r="AQ330" s="25"/>
      <c r="AR330" s="25"/>
      <c r="AS330" s="25"/>
      <c r="AT330" s="25"/>
      <c r="AU330" s="25"/>
    </row>
    <row r="331" spans="24:47" x14ac:dyDescent="0.25">
      <c r="X331" s="25"/>
      <c r="Y331" s="25"/>
      <c r="Z331" s="25"/>
      <c r="AA331" s="25"/>
      <c r="AB331" s="25"/>
      <c r="AC331" s="25"/>
      <c r="AD331" s="25"/>
      <c r="AE331" s="25"/>
      <c r="AF331" s="25"/>
      <c r="AG331" s="25"/>
      <c r="AH331" s="25"/>
      <c r="AI331" s="25"/>
      <c r="AJ331" s="25"/>
      <c r="AK331" s="25"/>
      <c r="AL331" s="25"/>
      <c r="AM331" s="25"/>
      <c r="AN331" s="25"/>
      <c r="AO331" s="25"/>
      <c r="AP331" s="25"/>
      <c r="AQ331" s="25"/>
      <c r="AR331" s="25"/>
      <c r="AS331" s="25"/>
      <c r="AT331" s="25"/>
      <c r="AU331" s="25"/>
    </row>
    <row r="332" spans="24:47" x14ac:dyDescent="0.25">
      <c r="X332" s="25"/>
      <c r="Y332" s="25"/>
      <c r="Z332" s="25"/>
      <c r="AA332" s="25"/>
      <c r="AB332" s="25"/>
      <c r="AC332" s="25"/>
      <c r="AD332" s="25"/>
      <c r="AE332" s="25"/>
      <c r="AF332" s="25"/>
      <c r="AG332" s="25"/>
      <c r="AH332" s="25"/>
      <c r="AI332" s="25"/>
      <c r="AJ332" s="25"/>
      <c r="AK332" s="25"/>
      <c r="AL332" s="25"/>
      <c r="AM332" s="25"/>
      <c r="AN332" s="25"/>
      <c r="AO332" s="25"/>
      <c r="AP332" s="25"/>
      <c r="AQ332" s="25"/>
      <c r="AR332" s="25"/>
      <c r="AS332" s="25"/>
      <c r="AT332" s="25"/>
      <c r="AU332" s="25"/>
    </row>
    <row r="333" spans="24:47" x14ac:dyDescent="0.25">
      <c r="X333" s="25"/>
      <c r="Y333" s="25"/>
      <c r="Z333" s="25"/>
      <c r="AA333" s="25"/>
      <c r="AB333" s="25"/>
      <c r="AC333" s="25"/>
      <c r="AD333" s="25"/>
      <c r="AE333" s="25"/>
      <c r="AF333" s="25"/>
      <c r="AG333" s="25"/>
      <c r="AH333" s="25"/>
      <c r="AI333" s="25"/>
      <c r="AJ333" s="25"/>
      <c r="AK333" s="25"/>
      <c r="AL333" s="25"/>
      <c r="AM333" s="25"/>
      <c r="AN333" s="25"/>
      <c r="AO333" s="25"/>
      <c r="AP333" s="25"/>
      <c r="AQ333" s="25"/>
      <c r="AR333" s="25"/>
      <c r="AS333" s="25"/>
      <c r="AT333" s="25"/>
      <c r="AU333" s="25"/>
    </row>
    <row r="334" spans="24:47" x14ac:dyDescent="0.25">
      <c r="X334" s="25"/>
      <c r="Y334" s="25"/>
      <c r="Z334" s="25"/>
      <c r="AA334" s="25"/>
      <c r="AB334" s="25"/>
      <c r="AC334" s="25"/>
      <c r="AD334" s="25"/>
      <c r="AE334" s="25"/>
      <c r="AF334" s="25"/>
      <c r="AG334" s="25"/>
      <c r="AH334" s="25"/>
      <c r="AI334" s="25"/>
      <c r="AJ334" s="25"/>
      <c r="AK334" s="25"/>
      <c r="AL334" s="25"/>
      <c r="AM334" s="25"/>
      <c r="AN334" s="25"/>
      <c r="AO334" s="25"/>
      <c r="AP334" s="25"/>
      <c r="AQ334" s="25"/>
      <c r="AR334" s="25"/>
      <c r="AS334" s="25"/>
      <c r="AT334" s="25"/>
      <c r="AU334" s="25"/>
    </row>
    <row r="335" spans="24:47" x14ac:dyDescent="0.25">
      <c r="X335" s="25"/>
      <c r="Y335" s="25"/>
      <c r="Z335" s="25"/>
      <c r="AA335" s="25"/>
      <c r="AB335" s="25"/>
      <c r="AC335" s="25"/>
      <c r="AD335" s="25"/>
      <c r="AE335" s="25"/>
      <c r="AF335" s="25"/>
      <c r="AG335" s="25"/>
      <c r="AH335" s="25"/>
      <c r="AI335" s="25"/>
      <c r="AJ335" s="25"/>
      <c r="AK335" s="25"/>
      <c r="AL335" s="25"/>
      <c r="AM335" s="25"/>
      <c r="AN335" s="25"/>
      <c r="AO335" s="25"/>
      <c r="AP335" s="25"/>
      <c r="AQ335" s="25"/>
      <c r="AR335" s="25"/>
      <c r="AS335" s="25"/>
      <c r="AT335" s="25"/>
      <c r="AU335" s="25"/>
    </row>
    <row r="336" spans="24:47" x14ac:dyDescent="0.25">
      <c r="X336" s="25"/>
      <c r="Y336" s="25"/>
      <c r="Z336" s="25"/>
      <c r="AA336" s="25"/>
      <c r="AB336" s="25"/>
      <c r="AC336" s="25"/>
      <c r="AD336" s="25"/>
      <c r="AE336" s="25"/>
      <c r="AF336" s="25"/>
      <c r="AG336" s="25"/>
      <c r="AH336" s="25"/>
      <c r="AI336" s="25"/>
      <c r="AJ336" s="25"/>
      <c r="AK336" s="25"/>
      <c r="AL336" s="25"/>
      <c r="AM336" s="25"/>
      <c r="AN336" s="25"/>
      <c r="AO336" s="25"/>
      <c r="AP336" s="25"/>
      <c r="AQ336" s="25"/>
      <c r="AR336" s="25"/>
      <c r="AS336" s="25"/>
      <c r="AT336" s="25"/>
      <c r="AU336" s="25"/>
    </row>
    <row r="337" spans="24:47" x14ac:dyDescent="0.25">
      <c r="X337" s="25"/>
      <c r="Y337" s="25"/>
      <c r="Z337" s="25"/>
      <c r="AA337" s="25"/>
      <c r="AB337" s="25"/>
      <c r="AC337" s="25"/>
      <c r="AD337" s="25"/>
      <c r="AE337" s="25"/>
      <c r="AF337" s="25"/>
      <c r="AG337" s="25"/>
      <c r="AH337" s="25"/>
      <c r="AI337" s="25"/>
      <c r="AJ337" s="25"/>
      <c r="AK337" s="25"/>
      <c r="AL337" s="25"/>
      <c r="AM337" s="25"/>
      <c r="AN337" s="25"/>
      <c r="AO337" s="25"/>
      <c r="AP337" s="25"/>
      <c r="AQ337" s="25"/>
      <c r="AR337" s="25"/>
      <c r="AS337" s="25"/>
      <c r="AT337" s="25"/>
      <c r="AU337" s="25"/>
    </row>
    <row r="338" spans="24:47" x14ac:dyDescent="0.25">
      <c r="X338" s="25"/>
      <c r="Y338" s="25"/>
      <c r="Z338" s="25"/>
      <c r="AA338" s="25"/>
      <c r="AB338" s="25"/>
      <c r="AC338" s="25"/>
      <c r="AD338" s="25"/>
      <c r="AE338" s="25"/>
      <c r="AF338" s="25"/>
      <c r="AG338" s="25"/>
      <c r="AH338" s="25"/>
      <c r="AI338" s="25"/>
      <c r="AJ338" s="25"/>
      <c r="AK338" s="25"/>
      <c r="AL338" s="25"/>
      <c r="AM338" s="25"/>
      <c r="AN338" s="25"/>
      <c r="AO338" s="25"/>
      <c r="AP338" s="25"/>
      <c r="AQ338" s="25"/>
      <c r="AR338" s="25"/>
      <c r="AS338" s="25"/>
      <c r="AT338" s="25"/>
      <c r="AU338" s="25"/>
    </row>
    <row r="339" spans="24:47" x14ac:dyDescent="0.25">
      <c r="X339" s="25"/>
      <c r="Y339" s="25"/>
      <c r="Z339" s="25"/>
      <c r="AA339" s="25"/>
      <c r="AB339" s="25"/>
      <c r="AC339" s="25"/>
      <c r="AD339" s="25"/>
      <c r="AE339" s="25"/>
      <c r="AF339" s="25"/>
      <c r="AG339" s="25"/>
      <c r="AH339" s="25"/>
      <c r="AI339" s="25"/>
      <c r="AJ339" s="25"/>
      <c r="AK339" s="25"/>
      <c r="AL339" s="25"/>
      <c r="AM339" s="25"/>
      <c r="AN339" s="25"/>
      <c r="AO339" s="25"/>
      <c r="AP339" s="25"/>
      <c r="AQ339" s="25"/>
      <c r="AR339" s="25"/>
      <c r="AS339" s="25"/>
      <c r="AT339" s="25"/>
      <c r="AU339" s="25"/>
    </row>
    <row r="340" spans="24:47" x14ac:dyDescent="0.25">
      <c r="X340" s="25"/>
      <c r="Y340" s="25"/>
      <c r="Z340" s="25"/>
      <c r="AA340" s="25"/>
      <c r="AB340" s="25"/>
      <c r="AC340" s="25"/>
      <c r="AD340" s="25"/>
      <c r="AE340" s="25"/>
      <c r="AF340" s="25"/>
      <c r="AG340" s="25"/>
      <c r="AH340" s="25"/>
      <c r="AI340" s="25"/>
      <c r="AJ340" s="25"/>
      <c r="AK340" s="25"/>
      <c r="AL340" s="25"/>
      <c r="AM340" s="25"/>
      <c r="AN340" s="25"/>
      <c r="AO340" s="25"/>
      <c r="AP340" s="25"/>
      <c r="AQ340" s="25"/>
      <c r="AR340" s="25"/>
      <c r="AS340" s="25"/>
      <c r="AT340" s="25"/>
      <c r="AU340" s="25"/>
    </row>
    <row r="341" spans="24:47" x14ac:dyDescent="0.25">
      <c r="X341" s="25"/>
      <c r="Y341" s="25"/>
      <c r="Z341" s="25"/>
      <c r="AA341" s="25"/>
      <c r="AB341" s="25"/>
      <c r="AC341" s="25"/>
      <c r="AD341" s="25"/>
      <c r="AE341" s="25"/>
      <c r="AF341" s="25"/>
      <c r="AG341" s="25"/>
      <c r="AH341" s="25"/>
      <c r="AI341" s="25"/>
      <c r="AJ341" s="25"/>
      <c r="AK341" s="25"/>
      <c r="AL341" s="25"/>
      <c r="AM341" s="25"/>
      <c r="AN341" s="25"/>
      <c r="AO341" s="25"/>
      <c r="AP341" s="25"/>
      <c r="AQ341" s="25"/>
      <c r="AR341" s="25"/>
      <c r="AS341" s="25"/>
      <c r="AT341" s="25"/>
      <c r="AU341" s="25"/>
    </row>
    <row r="342" spans="24:47" x14ac:dyDescent="0.25">
      <c r="X342" s="25"/>
      <c r="Y342" s="25"/>
      <c r="Z342" s="25"/>
      <c r="AA342" s="25"/>
      <c r="AB342" s="25"/>
      <c r="AC342" s="25"/>
      <c r="AD342" s="25"/>
      <c r="AE342" s="25"/>
      <c r="AF342" s="25"/>
      <c r="AG342" s="25"/>
      <c r="AH342" s="25"/>
      <c r="AI342" s="25"/>
      <c r="AJ342" s="25"/>
      <c r="AK342" s="25"/>
      <c r="AL342" s="25"/>
      <c r="AM342" s="25"/>
      <c r="AN342" s="25"/>
      <c r="AO342" s="25"/>
      <c r="AP342" s="25"/>
      <c r="AQ342" s="25"/>
      <c r="AR342" s="25"/>
      <c r="AS342" s="25"/>
      <c r="AT342" s="25"/>
      <c r="AU342" s="25"/>
    </row>
    <row r="343" spans="24:47" x14ac:dyDescent="0.25">
      <c r="X343" s="25"/>
      <c r="Y343" s="25"/>
      <c r="Z343" s="25"/>
      <c r="AA343" s="25"/>
      <c r="AB343" s="25"/>
      <c r="AC343" s="25"/>
      <c r="AD343" s="25"/>
      <c r="AE343" s="25"/>
      <c r="AF343" s="25"/>
      <c r="AG343" s="25"/>
      <c r="AH343" s="25"/>
      <c r="AI343" s="25"/>
      <c r="AJ343" s="25"/>
      <c r="AK343" s="25"/>
      <c r="AL343" s="25"/>
      <c r="AM343" s="25"/>
      <c r="AN343" s="25"/>
      <c r="AO343" s="25"/>
      <c r="AP343" s="25"/>
      <c r="AQ343" s="25"/>
      <c r="AR343" s="25"/>
      <c r="AS343" s="25"/>
      <c r="AT343" s="25"/>
      <c r="AU343" s="25"/>
    </row>
    <row r="344" spans="24:47" x14ac:dyDescent="0.25">
      <c r="X344" s="25"/>
      <c r="Y344" s="25"/>
      <c r="Z344" s="25"/>
      <c r="AA344" s="25"/>
      <c r="AB344" s="25"/>
      <c r="AC344" s="25"/>
      <c r="AD344" s="25"/>
      <c r="AE344" s="25"/>
      <c r="AF344" s="25"/>
      <c r="AG344" s="25"/>
      <c r="AH344" s="25"/>
      <c r="AI344" s="25"/>
      <c r="AJ344" s="25"/>
      <c r="AK344" s="25"/>
      <c r="AL344" s="25"/>
      <c r="AM344" s="25"/>
      <c r="AN344" s="25"/>
      <c r="AO344" s="25"/>
      <c r="AP344" s="25"/>
      <c r="AQ344" s="25"/>
      <c r="AR344" s="25"/>
      <c r="AS344" s="25"/>
      <c r="AT344" s="25"/>
      <c r="AU344" s="25"/>
    </row>
    <row r="345" spans="24:47" x14ac:dyDescent="0.25">
      <c r="X345" s="25"/>
      <c r="Y345" s="25"/>
      <c r="Z345" s="25"/>
      <c r="AA345" s="25"/>
      <c r="AB345" s="25"/>
      <c r="AC345" s="25"/>
      <c r="AD345" s="25"/>
      <c r="AE345" s="25"/>
      <c r="AF345" s="25"/>
      <c r="AG345" s="25"/>
      <c r="AH345" s="25"/>
      <c r="AI345" s="25"/>
      <c r="AJ345" s="25"/>
      <c r="AK345" s="25"/>
      <c r="AL345" s="25"/>
      <c r="AM345" s="25"/>
      <c r="AN345" s="25"/>
      <c r="AO345" s="25"/>
      <c r="AP345" s="25"/>
      <c r="AQ345" s="25"/>
      <c r="AR345" s="25"/>
      <c r="AS345" s="25"/>
      <c r="AT345" s="25"/>
      <c r="AU345" s="25"/>
    </row>
    <row r="346" spans="24:47" x14ac:dyDescent="0.25">
      <c r="X346" s="25"/>
      <c r="Y346" s="25"/>
      <c r="Z346" s="25"/>
      <c r="AA346" s="25"/>
      <c r="AB346" s="25"/>
      <c r="AC346" s="25"/>
      <c r="AD346" s="25"/>
      <c r="AE346" s="25"/>
      <c r="AF346" s="25"/>
      <c r="AG346" s="25"/>
      <c r="AH346" s="25"/>
      <c r="AI346" s="25"/>
      <c r="AJ346" s="25"/>
      <c r="AK346" s="25"/>
      <c r="AL346" s="25"/>
      <c r="AM346" s="25"/>
      <c r="AN346" s="25"/>
      <c r="AO346" s="25"/>
      <c r="AP346" s="25"/>
      <c r="AQ346" s="25"/>
      <c r="AR346" s="25"/>
      <c r="AS346" s="25"/>
      <c r="AT346" s="25"/>
      <c r="AU346" s="25"/>
    </row>
    <row r="347" spans="24:47" x14ac:dyDescent="0.25">
      <c r="X347" s="25"/>
      <c r="Y347" s="25"/>
      <c r="Z347" s="25"/>
      <c r="AA347" s="25"/>
      <c r="AB347" s="25"/>
      <c r="AC347" s="25"/>
      <c r="AD347" s="25"/>
      <c r="AE347" s="25"/>
      <c r="AF347" s="25"/>
      <c r="AG347" s="25"/>
      <c r="AH347" s="25"/>
      <c r="AI347" s="25"/>
      <c r="AJ347" s="25"/>
      <c r="AK347" s="25"/>
      <c r="AL347" s="25"/>
      <c r="AM347" s="25"/>
      <c r="AN347" s="25"/>
      <c r="AO347" s="25"/>
      <c r="AP347" s="25"/>
      <c r="AQ347" s="25"/>
      <c r="AR347" s="25"/>
      <c r="AS347" s="25"/>
      <c r="AT347" s="25"/>
      <c r="AU347" s="25"/>
    </row>
    <row r="348" spans="24:47" x14ac:dyDescent="0.25">
      <c r="X348" s="25"/>
      <c r="Y348" s="25"/>
      <c r="Z348" s="25"/>
      <c r="AA348" s="25"/>
      <c r="AB348" s="25"/>
      <c r="AC348" s="25"/>
      <c r="AD348" s="25"/>
      <c r="AE348" s="25"/>
      <c r="AF348" s="25"/>
      <c r="AG348" s="25"/>
      <c r="AH348" s="25"/>
      <c r="AI348" s="25"/>
      <c r="AJ348" s="25"/>
      <c r="AK348" s="25"/>
      <c r="AL348" s="25"/>
      <c r="AM348" s="25"/>
      <c r="AN348" s="25"/>
      <c r="AO348" s="25"/>
      <c r="AP348" s="25"/>
      <c r="AQ348" s="25"/>
      <c r="AR348" s="25"/>
      <c r="AS348" s="25"/>
      <c r="AT348" s="25"/>
      <c r="AU348" s="25"/>
    </row>
    <row r="349" spans="24:47" x14ac:dyDescent="0.25">
      <c r="X349" s="25"/>
      <c r="Y349" s="25"/>
      <c r="Z349" s="25"/>
      <c r="AA349" s="25"/>
      <c r="AB349" s="25"/>
      <c r="AC349" s="25"/>
      <c r="AD349" s="25"/>
      <c r="AE349" s="25"/>
      <c r="AF349" s="25"/>
      <c r="AG349" s="25"/>
      <c r="AH349" s="25"/>
      <c r="AI349" s="25"/>
      <c r="AJ349" s="25"/>
      <c r="AK349" s="25"/>
      <c r="AL349" s="25"/>
      <c r="AM349" s="25"/>
      <c r="AN349" s="25"/>
      <c r="AO349" s="25"/>
      <c r="AP349" s="25"/>
      <c r="AQ349" s="25"/>
      <c r="AR349" s="25"/>
      <c r="AS349" s="25"/>
      <c r="AT349" s="25"/>
      <c r="AU349" s="25"/>
    </row>
    <row r="350" spans="24:47" x14ac:dyDescent="0.25">
      <c r="X350" s="25"/>
      <c r="Y350" s="25"/>
      <c r="Z350" s="25"/>
      <c r="AA350" s="25"/>
      <c r="AB350" s="25"/>
      <c r="AC350" s="25"/>
      <c r="AD350" s="25"/>
      <c r="AE350" s="25"/>
      <c r="AF350" s="25"/>
      <c r="AG350" s="25"/>
      <c r="AH350" s="25"/>
      <c r="AI350" s="25"/>
      <c r="AJ350" s="25"/>
      <c r="AK350" s="25"/>
      <c r="AL350" s="25"/>
      <c r="AM350" s="25"/>
      <c r="AN350" s="25"/>
      <c r="AO350" s="25"/>
      <c r="AP350" s="25"/>
      <c r="AQ350" s="25"/>
      <c r="AR350" s="25"/>
      <c r="AS350" s="25"/>
      <c r="AT350" s="25"/>
      <c r="AU350" s="25"/>
    </row>
    <row r="351" spans="24:47" x14ac:dyDescent="0.25">
      <c r="X351" s="25"/>
      <c r="Y351" s="25"/>
      <c r="Z351" s="25"/>
      <c r="AA351" s="25"/>
      <c r="AB351" s="25"/>
      <c r="AC351" s="25"/>
      <c r="AD351" s="25"/>
      <c r="AE351" s="25"/>
      <c r="AF351" s="25"/>
      <c r="AG351" s="25"/>
      <c r="AH351" s="25"/>
      <c r="AI351" s="25"/>
      <c r="AJ351" s="25"/>
      <c r="AK351" s="25"/>
      <c r="AL351" s="25"/>
      <c r="AM351" s="25"/>
      <c r="AN351" s="25"/>
      <c r="AO351" s="25"/>
      <c r="AP351" s="25"/>
      <c r="AQ351" s="25"/>
      <c r="AR351" s="25"/>
      <c r="AS351" s="25"/>
      <c r="AT351" s="25"/>
      <c r="AU351" s="25"/>
    </row>
    <row r="352" spans="24:47" x14ac:dyDescent="0.25">
      <c r="X352" s="25"/>
      <c r="Y352" s="25"/>
      <c r="Z352" s="25"/>
      <c r="AA352" s="25"/>
      <c r="AB352" s="25"/>
      <c r="AC352" s="25"/>
      <c r="AD352" s="25"/>
      <c r="AE352" s="25"/>
      <c r="AF352" s="25"/>
      <c r="AG352" s="25"/>
      <c r="AH352" s="25"/>
      <c r="AI352" s="25"/>
      <c r="AJ352" s="25"/>
      <c r="AK352" s="25"/>
      <c r="AL352" s="25"/>
      <c r="AM352" s="25"/>
      <c r="AN352" s="25"/>
      <c r="AO352" s="25"/>
      <c r="AP352" s="25"/>
      <c r="AQ352" s="25"/>
      <c r="AR352" s="25"/>
      <c r="AS352" s="25"/>
      <c r="AT352" s="25"/>
      <c r="AU352" s="25"/>
    </row>
    <row r="353" spans="24:47" x14ac:dyDescent="0.25">
      <c r="X353" s="25"/>
      <c r="Y353" s="25"/>
      <c r="Z353" s="25"/>
      <c r="AA353" s="25"/>
      <c r="AB353" s="25"/>
      <c r="AC353" s="25"/>
      <c r="AD353" s="25"/>
      <c r="AE353" s="25"/>
      <c r="AF353" s="25"/>
      <c r="AG353" s="25"/>
      <c r="AH353" s="25"/>
      <c r="AI353" s="25"/>
      <c r="AJ353" s="25"/>
      <c r="AK353" s="25"/>
      <c r="AL353" s="25"/>
      <c r="AM353" s="25"/>
      <c r="AN353" s="25"/>
      <c r="AO353" s="25"/>
      <c r="AP353" s="25"/>
      <c r="AQ353" s="25"/>
      <c r="AR353" s="25"/>
      <c r="AS353" s="25"/>
      <c r="AT353" s="25"/>
      <c r="AU353" s="25"/>
    </row>
    <row r="354" spans="24:47" x14ac:dyDescent="0.25">
      <c r="X354" s="25"/>
      <c r="Y354" s="25"/>
      <c r="Z354" s="25"/>
      <c r="AA354" s="25"/>
      <c r="AB354" s="25"/>
      <c r="AC354" s="25"/>
      <c r="AD354" s="25"/>
      <c r="AE354" s="25"/>
      <c r="AF354" s="25"/>
      <c r="AG354" s="25"/>
      <c r="AH354" s="25"/>
      <c r="AI354" s="25"/>
      <c r="AJ354" s="25"/>
      <c r="AK354" s="25"/>
      <c r="AL354" s="25"/>
      <c r="AM354" s="25"/>
      <c r="AN354" s="25"/>
      <c r="AO354" s="25"/>
      <c r="AP354" s="25"/>
      <c r="AQ354" s="25"/>
      <c r="AR354" s="25"/>
      <c r="AS354" s="25"/>
      <c r="AT354" s="25"/>
      <c r="AU354" s="25"/>
    </row>
    <row r="355" spans="24:47" x14ac:dyDescent="0.25">
      <c r="X355" s="25"/>
      <c r="Y355" s="25"/>
      <c r="Z355" s="25"/>
      <c r="AA355" s="25"/>
      <c r="AB355" s="25"/>
      <c r="AC355" s="25"/>
      <c r="AD355" s="25"/>
      <c r="AE355" s="25"/>
      <c r="AF355" s="25"/>
      <c r="AG355" s="25"/>
      <c r="AH355" s="25"/>
      <c r="AI355" s="25"/>
      <c r="AJ355" s="25"/>
      <c r="AK355" s="25"/>
      <c r="AL355" s="25"/>
      <c r="AM355" s="25"/>
      <c r="AN355" s="25"/>
      <c r="AO355" s="25"/>
      <c r="AP355" s="25"/>
      <c r="AQ355" s="25"/>
      <c r="AR355" s="25"/>
      <c r="AS355" s="25"/>
      <c r="AT355" s="25"/>
      <c r="AU355" s="25"/>
    </row>
    <row r="356" spans="24:47" x14ac:dyDescent="0.25">
      <c r="X356" s="25"/>
      <c r="Y356" s="25"/>
      <c r="Z356" s="25"/>
      <c r="AA356" s="25"/>
      <c r="AB356" s="25"/>
      <c r="AC356" s="25"/>
      <c r="AD356" s="25"/>
      <c r="AE356" s="25"/>
      <c r="AF356" s="25"/>
      <c r="AG356" s="25"/>
      <c r="AH356" s="25"/>
      <c r="AI356" s="25"/>
      <c r="AJ356" s="25"/>
      <c r="AK356" s="25"/>
      <c r="AL356" s="25"/>
      <c r="AM356" s="25"/>
      <c r="AN356" s="25"/>
      <c r="AO356" s="25"/>
      <c r="AP356" s="25"/>
      <c r="AQ356" s="25"/>
      <c r="AR356" s="25"/>
      <c r="AS356" s="25"/>
      <c r="AT356" s="25"/>
      <c r="AU356" s="25"/>
    </row>
    <row r="357" spans="24:47" x14ac:dyDescent="0.25">
      <c r="X357" s="25"/>
      <c r="Y357" s="25"/>
      <c r="Z357" s="25"/>
      <c r="AA357" s="25"/>
      <c r="AB357" s="25"/>
      <c r="AC357" s="25"/>
      <c r="AD357" s="25"/>
      <c r="AE357" s="25"/>
      <c r="AF357" s="25"/>
      <c r="AG357" s="25"/>
      <c r="AH357" s="25"/>
      <c r="AI357" s="25"/>
      <c r="AJ357" s="25"/>
      <c r="AK357" s="25"/>
      <c r="AL357" s="25"/>
      <c r="AM357" s="25"/>
      <c r="AN357" s="25"/>
      <c r="AO357" s="25"/>
      <c r="AP357" s="25"/>
      <c r="AQ357" s="25"/>
      <c r="AR357" s="25"/>
      <c r="AS357" s="25"/>
      <c r="AT357" s="25"/>
      <c r="AU357" s="25"/>
    </row>
    <row r="358" spans="24:47" x14ac:dyDescent="0.25">
      <c r="X358" s="25"/>
      <c r="Y358" s="25"/>
      <c r="Z358" s="25"/>
      <c r="AA358" s="25"/>
      <c r="AB358" s="25"/>
      <c r="AC358" s="25"/>
      <c r="AD358" s="25"/>
      <c r="AE358" s="25"/>
      <c r="AF358" s="25"/>
      <c r="AG358" s="25"/>
      <c r="AH358" s="25"/>
      <c r="AI358" s="25"/>
      <c r="AJ358" s="25"/>
      <c r="AK358" s="25"/>
      <c r="AL358" s="25"/>
      <c r="AM358" s="25"/>
      <c r="AN358" s="25"/>
      <c r="AO358" s="25"/>
      <c r="AP358" s="25"/>
      <c r="AQ358" s="25"/>
      <c r="AR358" s="25"/>
      <c r="AS358" s="25"/>
      <c r="AT358" s="25"/>
      <c r="AU358" s="25"/>
    </row>
    <row r="359" spans="24:47" x14ac:dyDescent="0.25">
      <c r="X359" s="25"/>
      <c r="Y359" s="25"/>
      <c r="Z359" s="25"/>
      <c r="AA359" s="25"/>
      <c r="AB359" s="25"/>
      <c r="AC359" s="25"/>
      <c r="AD359" s="25"/>
      <c r="AE359" s="25"/>
      <c r="AF359" s="25"/>
      <c r="AG359" s="25"/>
      <c r="AH359" s="25"/>
      <c r="AI359" s="25"/>
      <c r="AJ359" s="25"/>
      <c r="AK359" s="25"/>
      <c r="AL359" s="25"/>
      <c r="AM359" s="25"/>
      <c r="AN359" s="25"/>
      <c r="AO359" s="25"/>
      <c r="AP359" s="25"/>
      <c r="AQ359" s="25"/>
      <c r="AR359" s="25"/>
      <c r="AS359" s="25"/>
      <c r="AT359" s="25"/>
      <c r="AU359" s="25"/>
    </row>
    <row r="360" spans="24:47" x14ac:dyDescent="0.25">
      <c r="X360" s="25"/>
      <c r="Y360" s="25"/>
      <c r="Z360" s="25"/>
      <c r="AA360" s="25"/>
      <c r="AB360" s="25"/>
      <c r="AC360" s="25"/>
      <c r="AD360" s="25"/>
      <c r="AE360" s="25"/>
      <c r="AF360" s="25"/>
      <c r="AG360" s="25"/>
      <c r="AH360" s="25"/>
      <c r="AI360" s="25"/>
      <c r="AJ360" s="25"/>
      <c r="AK360" s="25"/>
      <c r="AL360" s="25"/>
      <c r="AM360" s="25"/>
      <c r="AN360" s="25"/>
      <c r="AO360" s="25"/>
      <c r="AP360" s="25"/>
      <c r="AQ360" s="25"/>
      <c r="AR360" s="25"/>
      <c r="AS360" s="25"/>
      <c r="AT360" s="25"/>
      <c r="AU360" s="25"/>
    </row>
    <row r="361" spans="24:47" x14ac:dyDescent="0.25">
      <c r="X361" s="25"/>
      <c r="Y361" s="25"/>
      <c r="Z361" s="25"/>
      <c r="AA361" s="25"/>
      <c r="AB361" s="25"/>
      <c r="AC361" s="25"/>
      <c r="AD361" s="25"/>
      <c r="AE361" s="25"/>
      <c r="AF361" s="25"/>
      <c r="AG361" s="25"/>
      <c r="AH361" s="25"/>
      <c r="AI361" s="25"/>
      <c r="AJ361" s="25"/>
      <c r="AK361" s="25"/>
      <c r="AL361" s="25"/>
      <c r="AM361" s="25"/>
      <c r="AN361" s="25"/>
      <c r="AO361" s="25"/>
      <c r="AP361" s="25"/>
      <c r="AQ361" s="25"/>
      <c r="AR361" s="25"/>
      <c r="AS361" s="25"/>
      <c r="AT361" s="25"/>
      <c r="AU361" s="25"/>
    </row>
    <row r="362" spans="24:47" x14ac:dyDescent="0.25">
      <c r="X362" s="25"/>
      <c r="Y362" s="25"/>
      <c r="Z362" s="25"/>
      <c r="AA362" s="25"/>
      <c r="AB362" s="25"/>
      <c r="AC362" s="25"/>
      <c r="AD362" s="25"/>
      <c r="AE362" s="25"/>
      <c r="AF362" s="25"/>
      <c r="AG362" s="25"/>
      <c r="AH362" s="25"/>
      <c r="AI362" s="25"/>
      <c r="AJ362" s="25"/>
      <c r="AK362" s="25"/>
      <c r="AL362" s="25"/>
      <c r="AM362" s="25"/>
      <c r="AN362" s="25"/>
      <c r="AO362" s="25"/>
      <c r="AP362" s="25"/>
      <c r="AQ362" s="25"/>
      <c r="AR362" s="25"/>
      <c r="AS362" s="25"/>
      <c r="AT362" s="25"/>
      <c r="AU362" s="25"/>
    </row>
    <row r="363" spans="24:47" x14ac:dyDescent="0.25">
      <c r="X363" s="25"/>
      <c r="Y363" s="25"/>
      <c r="Z363" s="25"/>
      <c r="AA363" s="25"/>
      <c r="AB363" s="25"/>
      <c r="AC363" s="25"/>
      <c r="AD363" s="25"/>
      <c r="AE363" s="25"/>
      <c r="AF363" s="25"/>
      <c r="AG363" s="25"/>
      <c r="AH363" s="25"/>
      <c r="AI363" s="25"/>
      <c r="AJ363" s="25"/>
      <c r="AK363" s="25"/>
      <c r="AL363" s="25"/>
      <c r="AM363" s="25"/>
      <c r="AN363" s="25"/>
      <c r="AO363" s="25"/>
      <c r="AP363" s="25"/>
      <c r="AQ363" s="25"/>
      <c r="AR363" s="25"/>
      <c r="AS363" s="25"/>
      <c r="AT363" s="25"/>
      <c r="AU363" s="25"/>
    </row>
    <row r="364" spans="24:47" x14ac:dyDescent="0.25">
      <c r="X364" s="25"/>
      <c r="Y364" s="25"/>
      <c r="Z364" s="25"/>
      <c r="AA364" s="25"/>
      <c r="AB364" s="25"/>
      <c r="AC364" s="25"/>
      <c r="AD364" s="25"/>
      <c r="AE364" s="25"/>
      <c r="AF364" s="25"/>
      <c r="AG364" s="25"/>
      <c r="AH364" s="25"/>
      <c r="AI364" s="25"/>
      <c r="AJ364" s="25"/>
      <c r="AK364" s="25"/>
      <c r="AL364" s="25"/>
      <c r="AM364" s="25"/>
      <c r="AN364" s="25"/>
      <c r="AO364" s="25"/>
      <c r="AP364" s="25"/>
      <c r="AQ364" s="25"/>
      <c r="AR364" s="25"/>
      <c r="AS364" s="25"/>
      <c r="AT364" s="25"/>
      <c r="AU364" s="25"/>
    </row>
    <row r="365" spans="24:47" x14ac:dyDescent="0.25">
      <c r="X365" s="25"/>
      <c r="Y365" s="25"/>
      <c r="Z365" s="25"/>
      <c r="AA365" s="25"/>
      <c r="AB365" s="25"/>
      <c r="AC365" s="25"/>
      <c r="AD365" s="25"/>
      <c r="AE365" s="25"/>
      <c r="AF365" s="25"/>
      <c r="AG365" s="25"/>
      <c r="AH365" s="25"/>
      <c r="AI365" s="25"/>
      <c r="AJ365" s="25"/>
      <c r="AK365" s="25"/>
      <c r="AL365" s="25"/>
      <c r="AM365" s="25"/>
      <c r="AN365" s="25"/>
      <c r="AO365" s="25"/>
      <c r="AP365" s="25"/>
      <c r="AQ365" s="25"/>
      <c r="AR365" s="25"/>
      <c r="AS365" s="25"/>
      <c r="AT365" s="25"/>
      <c r="AU365" s="25"/>
    </row>
    <row r="366" spans="24:47" x14ac:dyDescent="0.25">
      <c r="X366" s="25"/>
      <c r="Y366" s="25"/>
      <c r="Z366" s="25"/>
      <c r="AA366" s="25"/>
      <c r="AB366" s="25"/>
      <c r="AC366" s="25"/>
      <c r="AD366" s="25"/>
      <c r="AE366" s="25"/>
      <c r="AF366" s="25"/>
      <c r="AG366" s="25"/>
      <c r="AH366" s="25"/>
      <c r="AI366" s="25"/>
      <c r="AJ366" s="25"/>
      <c r="AK366" s="25"/>
      <c r="AL366" s="25"/>
      <c r="AM366" s="25"/>
      <c r="AN366" s="25"/>
      <c r="AO366" s="25"/>
      <c r="AP366" s="25"/>
      <c r="AQ366" s="25"/>
      <c r="AR366" s="25"/>
      <c r="AS366" s="25"/>
      <c r="AT366" s="25"/>
      <c r="AU366" s="25"/>
    </row>
    <row r="367" spans="24:47" x14ac:dyDescent="0.25">
      <c r="X367" s="25"/>
      <c r="Y367" s="25"/>
      <c r="Z367" s="25"/>
      <c r="AA367" s="25"/>
      <c r="AB367" s="25"/>
      <c r="AC367" s="25"/>
      <c r="AD367" s="25"/>
      <c r="AE367" s="25"/>
      <c r="AF367" s="25"/>
      <c r="AG367" s="25"/>
      <c r="AH367" s="25"/>
      <c r="AI367" s="25"/>
      <c r="AJ367" s="25"/>
      <c r="AK367" s="25"/>
      <c r="AL367" s="25"/>
      <c r="AM367" s="25"/>
      <c r="AN367" s="25"/>
      <c r="AO367" s="25"/>
      <c r="AP367" s="25"/>
      <c r="AQ367" s="25"/>
      <c r="AR367" s="25"/>
      <c r="AS367" s="25"/>
      <c r="AT367" s="25"/>
      <c r="AU367" s="25"/>
    </row>
    <row r="368" spans="24:47" x14ac:dyDescent="0.25">
      <c r="X368" s="25"/>
      <c r="Y368" s="25"/>
      <c r="Z368" s="25"/>
      <c r="AA368" s="25"/>
      <c r="AB368" s="25"/>
      <c r="AC368" s="25"/>
      <c r="AD368" s="25"/>
      <c r="AE368" s="25"/>
      <c r="AF368" s="25"/>
      <c r="AG368" s="25"/>
      <c r="AH368" s="25"/>
      <c r="AI368" s="25"/>
      <c r="AJ368" s="25"/>
      <c r="AK368" s="25"/>
      <c r="AL368" s="25"/>
      <c r="AM368" s="25"/>
      <c r="AN368" s="25"/>
      <c r="AO368" s="25"/>
      <c r="AP368" s="25"/>
      <c r="AQ368" s="25"/>
      <c r="AR368" s="25"/>
      <c r="AS368" s="25"/>
      <c r="AT368" s="25"/>
      <c r="AU368" s="25"/>
    </row>
    <row r="369" spans="24:47" x14ac:dyDescent="0.25">
      <c r="X369" s="25"/>
      <c r="Y369" s="25"/>
      <c r="Z369" s="25"/>
      <c r="AA369" s="25"/>
      <c r="AB369" s="25"/>
      <c r="AC369" s="25"/>
      <c r="AD369" s="25"/>
      <c r="AE369" s="25"/>
      <c r="AF369" s="25"/>
      <c r="AG369" s="25"/>
      <c r="AH369" s="25"/>
      <c r="AI369" s="25"/>
      <c r="AJ369" s="25"/>
      <c r="AK369" s="25"/>
      <c r="AL369" s="25"/>
      <c r="AM369" s="25"/>
      <c r="AN369" s="25"/>
      <c r="AO369" s="25"/>
      <c r="AP369" s="25"/>
      <c r="AQ369" s="25"/>
      <c r="AR369" s="25"/>
      <c r="AS369" s="25"/>
      <c r="AT369" s="25"/>
      <c r="AU369" s="25"/>
    </row>
    <row r="370" spans="24:47" x14ac:dyDescent="0.25">
      <c r="X370" s="25"/>
      <c r="Y370" s="25"/>
      <c r="Z370" s="25"/>
      <c r="AA370" s="25"/>
      <c r="AB370" s="25"/>
      <c r="AC370" s="25"/>
      <c r="AD370" s="25"/>
      <c r="AE370" s="25"/>
      <c r="AF370" s="25"/>
      <c r="AG370" s="25"/>
      <c r="AH370" s="25"/>
      <c r="AI370" s="25"/>
      <c r="AJ370" s="25"/>
      <c r="AK370" s="25"/>
      <c r="AL370" s="25"/>
      <c r="AM370" s="25"/>
      <c r="AN370" s="25"/>
      <c r="AO370" s="25"/>
      <c r="AP370" s="25"/>
      <c r="AQ370" s="25"/>
      <c r="AR370" s="25"/>
      <c r="AS370" s="25"/>
      <c r="AT370" s="25"/>
      <c r="AU370" s="25"/>
    </row>
    <row r="371" spans="24:47" x14ac:dyDescent="0.25">
      <c r="X371" s="25"/>
      <c r="Y371" s="25"/>
      <c r="Z371" s="25"/>
      <c r="AA371" s="25"/>
      <c r="AB371" s="25"/>
      <c r="AC371" s="25"/>
      <c r="AD371" s="25"/>
      <c r="AE371" s="25"/>
      <c r="AF371" s="25"/>
      <c r="AG371" s="25"/>
      <c r="AH371" s="25"/>
      <c r="AI371" s="25"/>
      <c r="AJ371" s="25"/>
      <c r="AK371" s="25"/>
      <c r="AL371" s="25"/>
      <c r="AM371" s="25"/>
      <c r="AN371" s="25"/>
      <c r="AO371" s="25"/>
      <c r="AP371" s="25"/>
      <c r="AQ371" s="25"/>
      <c r="AR371" s="25"/>
      <c r="AS371" s="25"/>
      <c r="AT371" s="25"/>
      <c r="AU371" s="25"/>
    </row>
    <row r="372" spans="24:47" x14ac:dyDescent="0.25">
      <c r="X372" s="25"/>
      <c r="Y372" s="25"/>
      <c r="Z372" s="25"/>
      <c r="AA372" s="25"/>
      <c r="AB372" s="25"/>
      <c r="AC372" s="25"/>
      <c r="AD372" s="25"/>
      <c r="AE372" s="25"/>
      <c r="AF372" s="25"/>
      <c r="AG372" s="25"/>
      <c r="AH372" s="25"/>
      <c r="AI372" s="25"/>
      <c r="AJ372" s="25"/>
      <c r="AK372" s="25"/>
      <c r="AL372" s="25"/>
      <c r="AM372" s="25"/>
      <c r="AN372" s="25"/>
      <c r="AO372" s="25"/>
      <c r="AP372" s="25"/>
      <c r="AQ372" s="25"/>
      <c r="AR372" s="25"/>
      <c r="AS372" s="25"/>
      <c r="AT372" s="25"/>
      <c r="AU372" s="25"/>
    </row>
    <row r="373" spans="24:47" x14ac:dyDescent="0.25">
      <c r="X373" s="25"/>
      <c r="Y373" s="25"/>
      <c r="Z373" s="25"/>
      <c r="AA373" s="25"/>
      <c r="AB373" s="25"/>
      <c r="AC373" s="25"/>
      <c r="AD373" s="25"/>
      <c r="AE373" s="25"/>
      <c r="AF373" s="25"/>
      <c r="AG373" s="25"/>
      <c r="AH373" s="25"/>
      <c r="AI373" s="25"/>
      <c r="AJ373" s="25"/>
      <c r="AK373" s="25"/>
      <c r="AL373" s="25"/>
      <c r="AM373" s="25"/>
      <c r="AN373" s="25"/>
      <c r="AO373" s="25"/>
      <c r="AP373" s="25"/>
      <c r="AQ373" s="25"/>
      <c r="AR373" s="25"/>
      <c r="AS373" s="25"/>
      <c r="AT373" s="25"/>
      <c r="AU373" s="25"/>
    </row>
    <row r="374" spans="24:47" x14ac:dyDescent="0.25">
      <c r="X374" s="25"/>
      <c r="Y374" s="25"/>
      <c r="Z374" s="25"/>
      <c r="AA374" s="25"/>
      <c r="AB374" s="25"/>
      <c r="AC374" s="25"/>
      <c r="AD374" s="25"/>
      <c r="AE374" s="25"/>
      <c r="AF374" s="25"/>
      <c r="AG374" s="25"/>
      <c r="AH374" s="25"/>
      <c r="AI374" s="25"/>
      <c r="AJ374" s="25"/>
      <c r="AK374" s="25"/>
      <c r="AL374" s="25"/>
      <c r="AM374" s="25"/>
      <c r="AN374" s="25"/>
      <c r="AO374" s="25"/>
      <c r="AP374" s="25"/>
      <c r="AQ374" s="25"/>
      <c r="AR374" s="25"/>
      <c r="AS374" s="25"/>
      <c r="AT374" s="25"/>
      <c r="AU374" s="25"/>
    </row>
    <row r="375" spans="24:47" x14ac:dyDescent="0.25">
      <c r="X375" s="25"/>
      <c r="Y375" s="25"/>
      <c r="Z375" s="25"/>
      <c r="AA375" s="25"/>
      <c r="AB375" s="25"/>
      <c r="AC375" s="25"/>
      <c r="AD375" s="25"/>
      <c r="AE375" s="25"/>
      <c r="AF375" s="25"/>
      <c r="AG375" s="25"/>
      <c r="AH375" s="25"/>
      <c r="AI375" s="25"/>
      <c r="AJ375" s="25"/>
      <c r="AK375" s="25"/>
      <c r="AL375" s="25"/>
      <c r="AM375" s="25"/>
      <c r="AN375" s="25"/>
      <c r="AO375" s="25"/>
      <c r="AP375" s="25"/>
      <c r="AQ375" s="25"/>
      <c r="AR375" s="25"/>
      <c r="AS375" s="25"/>
      <c r="AT375" s="25"/>
      <c r="AU375" s="25"/>
    </row>
    <row r="376" spans="24:47" x14ac:dyDescent="0.25">
      <c r="X376" s="25"/>
      <c r="Y376" s="25"/>
      <c r="Z376" s="25"/>
      <c r="AA376" s="25"/>
      <c r="AB376" s="25"/>
      <c r="AC376" s="25"/>
      <c r="AD376" s="25"/>
      <c r="AE376" s="25"/>
      <c r="AF376" s="25"/>
      <c r="AG376" s="25"/>
      <c r="AH376" s="25"/>
      <c r="AI376" s="25"/>
      <c r="AJ376" s="25"/>
      <c r="AK376" s="25"/>
      <c r="AL376" s="25"/>
      <c r="AM376" s="25"/>
      <c r="AN376" s="25"/>
      <c r="AO376" s="25"/>
      <c r="AP376" s="25"/>
      <c r="AQ376" s="25"/>
      <c r="AR376" s="25"/>
      <c r="AS376" s="25"/>
      <c r="AT376" s="25"/>
      <c r="AU376" s="25"/>
    </row>
    <row r="377" spans="24:47" x14ac:dyDescent="0.25">
      <c r="X377" s="25"/>
      <c r="Y377" s="25"/>
      <c r="Z377" s="25"/>
      <c r="AA377" s="25"/>
      <c r="AB377" s="25"/>
      <c r="AC377" s="25"/>
      <c r="AD377" s="25"/>
      <c r="AE377" s="25"/>
      <c r="AF377" s="25"/>
      <c r="AG377" s="25"/>
      <c r="AH377" s="25"/>
      <c r="AI377" s="25"/>
      <c r="AJ377" s="25"/>
      <c r="AK377" s="25"/>
      <c r="AL377" s="25"/>
      <c r="AM377" s="25"/>
      <c r="AN377" s="25"/>
      <c r="AO377" s="25"/>
      <c r="AP377" s="25"/>
      <c r="AQ377" s="25"/>
      <c r="AR377" s="25"/>
      <c r="AS377" s="25"/>
      <c r="AT377" s="25"/>
      <c r="AU377" s="25"/>
    </row>
    <row r="378" spans="24:47" x14ac:dyDescent="0.25">
      <c r="X378" s="25"/>
      <c r="Y378" s="25"/>
      <c r="Z378" s="25"/>
      <c r="AA378" s="25"/>
      <c r="AB378" s="25"/>
      <c r="AC378" s="25"/>
      <c r="AD378" s="25"/>
      <c r="AE378" s="25"/>
      <c r="AF378" s="25"/>
      <c r="AG378" s="25"/>
      <c r="AH378" s="25"/>
      <c r="AI378" s="25"/>
      <c r="AJ378" s="25"/>
      <c r="AK378" s="25"/>
      <c r="AL378" s="25"/>
      <c r="AM378" s="25"/>
      <c r="AN378" s="25"/>
      <c r="AO378" s="25"/>
      <c r="AP378" s="25"/>
      <c r="AQ378" s="25"/>
      <c r="AR378" s="25"/>
      <c r="AS378" s="25"/>
      <c r="AT378" s="25"/>
      <c r="AU378" s="25"/>
    </row>
    <row r="379" spans="24:47" x14ac:dyDescent="0.25">
      <c r="X379" s="25"/>
      <c r="Y379" s="25"/>
      <c r="Z379" s="25"/>
      <c r="AA379" s="25"/>
      <c r="AB379" s="25"/>
      <c r="AC379" s="25"/>
      <c r="AD379" s="25"/>
      <c r="AE379" s="25"/>
      <c r="AF379" s="25"/>
      <c r="AG379" s="25"/>
      <c r="AH379" s="25"/>
      <c r="AI379" s="25"/>
      <c r="AJ379" s="25"/>
      <c r="AK379" s="25"/>
      <c r="AL379" s="25"/>
      <c r="AM379" s="25"/>
      <c r="AN379" s="25"/>
      <c r="AO379" s="25"/>
      <c r="AP379" s="25"/>
      <c r="AQ379" s="25"/>
      <c r="AR379" s="25"/>
      <c r="AS379" s="25"/>
      <c r="AT379" s="25"/>
      <c r="AU379" s="25"/>
    </row>
    <row r="380" spans="24:47" x14ac:dyDescent="0.25">
      <c r="X380" s="25"/>
      <c r="Y380" s="25"/>
      <c r="Z380" s="25"/>
      <c r="AA380" s="25"/>
      <c r="AB380" s="25"/>
      <c r="AC380" s="25"/>
      <c r="AD380" s="25"/>
      <c r="AE380" s="25"/>
      <c r="AF380" s="25"/>
      <c r="AG380" s="25"/>
      <c r="AH380" s="25"/>
      <c r="AI380" s="25"/>
      <c r="AJ380" s="25"/>
      <c r="AK380" s="25"/>
      <c r="AL380" s="25"/>
      <c r="AM380" s="25"/>
      <c r="AN380" s="25"/>
      <c r="AO380" s="25"/>
      <c r="AP380" s="25"/>
      <c r="AQ380" s="25"/>
      <c r="AR380" s="25"/>
      <c r="AS380" s="25"/>
      <c r="AT380" s="25"/>
      <c r="AU380" s="25"/>
    </row>
    <row r="381" spans="24:47" x14ac:dyDescent="0.25">
      <c r="X381" s="25"/>
      <c r="Y381" s="25"/>
      <c r="Z381" s="25"/>
      <c r="AA381" s="25"/>
      <c r="AB381" s="25"/>
      <c r="AC381" s="25"/>
      <c r="AD381" s="25"/>
      <c r="AE381" s="25"/>
      <c r="AF381" s="25"/>
      <c r="AG381" s="25"/>
      <c r="AH381" s="25"/>
      <c r="AI381" s="25"/>
      <c r="AJ381" s="25"/>
      <c r="AK381" s="25"/>
      <c r="AL381" s="25"/>
      <c r="AM381" s="25"/>
      <c r="AN381" s="25"/>
      <c r="AO381" s="25"/>
      <c r="AP381" s="25"/>
      <c r="AQ381" s="25"/>
      <c r="AR381" s="25"/>
      <c r="AS381" s="25"/>
      <c r="AT381" s="25"/>
      <c r="AU381" s="25"/>
    </row>
    <row r="382" spans="24:47" x14ac:dyDescent="0.25">
      <c r="X382" s="25"/>
      <c r="Y382" s="25"/>
      <c r="Z382" s="25"/>
      <c r="AA382" s="25"/>
      <c r="AB382" s="25"/>
      <c r="AC382" s="25"/>
      <c r="AD382" s="25"/>
      <c r="AE382" s="25"/>
      <c r="AF382" s="25"/>
      <c r="AG382" s="25"/>
      <c r="AH382" s="25"/>
      <c r="AI382" s="25"/>
      <c r="AJ382" s="25"/>
      <c r="AK382" s="25"/>
      <c r="AL382" s="25"/>
      <c r="AM382" s="25"/>
      <c r="AN382" s="25"/>
      <c r="AO382" s="25"/>
      <c r="AP382" s="25"/>
      <c r="AQ382" s="25"/>
      <c r="AR382" s="25"/>
      <c r="AS382" s="25"/>
      <c r="AT382" s="25"/>
      <c r="AU382" s="25"/>
    </row>
    <row r="383" spans="24:47" x14ac:dyDescent="0.25">
      <c r="X383" s="25"/>
      <c r="Y383" s="25"/>
      <c r="Z383" s="25"/>
      <c r="AA383" s="25"/>
      <c r="AB383" s="25"/>
      <c r="AC383" s="25"/>
      <c r="AD383" s="25"/>
      <c r="AE383" s="25"/>
      <c r="AF383" s="25"/>
      <c r="AG383" s="25"/>
      <c r="AH383" s="25"/>
      <c r="AI383" s="25"/>
      <c r="AJ383" s="25"/>
      <c r="AK383" s="25"/>
      <c r="AL383" s="25"/>
      <c r="AM383" s="25"/>
      <c r="AN383" s="25"/>
      <c r="AO383" s="25"/>
      <c r="AP383" s="25"/>
      <c r="AQ383" s="25"/>
      <c r="AR383" s="25"/>
      <c r="AS383" s="25"/>
      <c r="AT383" s="25"/>
      <c r="AU383" s="25"/>
    </row>
    <row r="384" spans="24:47" x14ac:dyDescent="0.25">
      <c r="X384" s="25"/>
      <c r="Y384" s="25"/>
      <c r="Z384" s="25"/>
      <c r="AA384" s="25"/>
      <c r="AB384" s="25"/>
      <c r="AC384" s="25"/>
      <c r="AD384" s="25"/>
      <c r="AE384" s="25"/>
      <c r="AF384" s="25"/>
      <c r="AG384" s="25"/>
      <c r="AH384" s="25"/>
      <c r="AI384" s="25"/>
      <c r="AJ384" s="25"/>
      <c r="AK384" s="25"/>
      <c r="AL384" s="25"/>
      <c r="AM384" s="25"/>
      <c r="AN384" s="25"/>
      <c r="AO384" s="25"/>
      <c r="AP384" s="25"/>
      <c r="AQ384" s="25"/>
      <c r="AR384" s="25"/>
      <c r="AS384" s="25"/>
      <c r="AT384" s="25"/>
      <c r="AU384" s="25"/>
    </row>
    <row r="385" spans="24:47" x14ac:dyDescent="0.25">
      <c r="X385" s="25"/>
      <c r="Y385" s="25"/>
      <c r="Z385" s="25"/>
      <c r="AA385" s="25"/>
      <c r="AB385" s="25"/>
      <c r="AC385" s="25"/>
      <c r="AD385" s="25"/>
      <c r="AE385" s="25"/>
      <c r="AF385" s="25"/>
      <c r="AG385" s="25"/>
      <c r="AH385" s="25"/>
      <c r="AI385" s="25"/>
      <c r="AJ385" s="25"/>
      <c r="AK385" s="25"/>
      <c r="AL385" s="25"/>
      <c r="AM385" s="25"/>
      <c r="AN385" s="25"/>
      <c r="AO385" s="25"/>
      <c r="AP385" s="25"/>
      <c r="AQ385" s="25"/>
      <c r="AR385" s="25"/>
      <c r="AS385" s="25"/>
      <c r="AT385" s="25"/>
      <c r="AU385" s="25"/>
    </row>
    <row r="386" spans="24:47" x14ac:dyDescent="0.25">
      <c r="X386" s="25"/>
      <c r="Y386" s="25"/>
      <c r="Z386" s="25"/>
      <c r="AA386" s="25"/>
      <c r="AB386" s="25"/>
      <c r="AC386" s="25"/>
      <c r="AD386" s="25"/>
      <c r="AE386" s="25"/>
      <c r="AF386" s="25"/>
      <c r="AG386" s="25"/>
      <c r="AH386" s="25"/>
      <c r="AI386" s="25"/>
      <c r="AJ386" s="25"/>
      <c r="AK386" s="25"/>
      <c r="AL386" s="25"/>
      <c r="AM386" s="25"/>
      <c r="AN386" s="25"/>
      <c r="AO386" s="25"/>
      <c r="AP386" s="25"/>
      <c r="AQ386" s="25"/>
      <c r="AR386" s="25"/>
      <c r="AS386" s="25"/>
      <c r="AT386" s="25"/>
      <c r="AU386" s="25"/>
    </row>
    <row r="387" spans="24:47" x14ac:dyDescent="0.25">
      <c r="X387" s="25"/>
      <c r="Y387" s="25"/>
      <c r="Z387" s="25"/>
      <c r="AA387" s="25"/>
      <c r="AB387" s="25"/>
      <c r="AC387" s="25"/>
      <c r="AD387" s="25"/>
      <c r="AE387" s="25"/>
      <c r="AF387" s="25"/>
      <c r="AG387" s="25"/>
      <c r="AH387" s="25"/>
      <c r="AI387" s="25"/>
      <c r="AJ387" s="25"/>
      <c r="AK387" s="25"/>
      <c r="AL387" s="25"/>
      <c r="AM387" s="25"/>
      <c r="AN387" s="25"/>
      <c r="AO387" s="25"/>
      <c r="AP387" s="25"/>
      <c r="AQ387" s="25"/>
      <c r="AR387" s="25"/>
      <c r="AS387" s="25"/>
      <c r="AT387" s="25"/>
      <c r="AU387" s="25"/>
    </row>
    <row r="388" spans="24:47" x14ac:dyDescent="0.25">
      <c r="X388" s="25"/>
      <c r="Y388" s="25"/>
      <c r="Z388" s="25"/>
      <c r="AA388" s="25"/>
      <c r="AB388" s="25"/>
      <c r="AC388" s="25"/>
      <c r="AD388" s="25"/>
      <c r="AE388" s="25"/>
      <c r="AF388" s="25"/>
      <c r="AG388" s="25"/>
      <c r="AH388" s="25"/>
      <c r="AI388" s="25"/>
      <c r="AJ388" s="25"/>
      <c r="AK388" s="25"/>
      <c r="AL388" s="25"/>
      <c r="AM388" s="25"/>
      <c r="AN388" s="25"/>
      <c r="AO388" s="25"/>
      <c r="AP388" s="25"/>
      <c r="AQ388" s="25"/>
      <c r="AR388" s="25"/>
      <c r="AS388" s="25"/>
      <c r="AT388" s="25"/>
      <c r="AU388" s="25"/>
    </row>
    <row r="389" spans="24:47" x14ac:dyDescent="0.25">
      <c r="X389" s="25"/>
      <c r="Y389" s="25"/>
      <c r="Z389" s="25"/>
      <c r="AA389" s="25"/>
      <c r="AB389" s="25"/>
      <c r="AC389" s="25"/>
      <c r="AD389" s="25"/>
      <c r="AE389" s="25"/>
      <c r="AF389" s="25"/>
      <c r="AG389" s="25"/>
      <c r="AH389" s="25"/>
      <c r="AI389" s="25"/>
      <c r="AJ389" s="25"/>
      <c r="AK389" s="25"/>
      <c r="AL389" s="25"/>
      <c r="AM389" s="25"/>
      <c r="AN389" s="25"/>
      <c r="AO389" s="25"/>
      <c r="AP389" s="25"/>
      <c r="AQ389" s="25"/>
      <c r="AR389" s="25"/>
      <c r="AS389" s="25"/>
      <c r="AT389" s="25"/>
      <c r="AU389" s="25"/>
    </row>
    <row r="390" spans="24:47" x14ac:dyDescent="0.25">
      <c r="X390" s="25"/>
      <c r="Y390" s="25"/>
      <c r="Z390" s="25"/>
      <c r="AA390" s="25"/>
      <c r="AB390" s="25"/>
      <c r="AC390" s="25"/>
      <c r="AD390" s="25"/>
      <c r="AE390" s="25"/>
      <c r="AF390" s="25"/>
      <c r="AG390" s="25"/>
      <c r="AH390" s="25"/>
      <c r="AI390" s="25"/>
      <c r="AJ390" s="25"/>
      <c r="AK390" s="25"/>
      <c r="AL390" s="25"/>
      <c r="AM390" s="25"/>
      <c r="AN390" s="25"/>
      <c r="AO390" s="25"/>
      <c r="AP390" s="25"/>
      <c r="AQ390" s="25"/>
      <c r="AR390" s="25"/>
      <c r="AS390" s="25"/>
      <c r="AT390" s="25"/>
      <c r="AU390" s="25"/>
    </row>
    <row r="391" spans="24:47" x14ac:dyDescent="0.25">
      <c r="X391" s="25"/>
      <c r="Y391" s="25"/>
      <c r="Z391" s="25"/>
      <c r="AA391" s="25"/>
      <c r="AB391" s="25"/>
      <c r="AC391" s="25"/>
      <c r="AD391" s="25"/>
      <c r="AE391" s="25"/>
      <c r="AF391" s="25"/>
      <c r="AG391" s="25"/>
      <c r="AH391" s="25"/>
      <c r="AI391" s="25"/>
      <c r="AJ391" s="25"/>
      <c r="AK391" s="25"/>
      <c r="AL391" s="25"/>
      <c r="AM391" s="25"/>
      <c r="AN391" s="25"/>
      <c r="AO391" s="25"/>
      <c r="AP391" s="25"/>
      <c r="AQ391" s="25"/>
      <c r="AR391" s="25"/>
      <c r="AS391" s="25"/>
      <c r="AT391" s="25"/>
      <c r="AU391" s="25"/>
    </row>
    <row r="392" spans="24:47" x14ac:dyDescent="0.25">
      <c r="X392" s="25"/>
      <c r="Y392" s="25"/>
      <c r="Z392" s="25"/>
      <c r="AA392" s="25"/>
      <c r="AB392" s="25"/>
      <c r="AC392" s="25"/>
      <c r="AD392" s="25"/>
      <c r="AE392" s="25"/>
      <c r="AF392" s="25"/>
      <c r="AG392" s="25"/>
      <c r="AH392" s="25"/>
      <c r="AI392" s="25"/>
      <c r="AJ392" s="25"/>
      <c r="AK392" s="25"/>
      <c r="AL392" s="25"/>
      <c r="AM392" s="25"/>
      <c r="AN392" s="25"/>
      <c r="AO392" s="25"/>
      <c r="AP392" s="25"/>
      <c r="AQ392" s="25"/>
      <c r="AR392" s="25"/>
      <c r="AS392" s="25"/>
      <c r="AT392" s="25"/>
      <c r="AU392" s="25"/>
    </row>
    <row r="393" spans="24:47" x14ac:dyDescent="0.25">
      <c r="X393" s="25"/>
      <c r="Y393" s="25"/>
      <c r="Z393" s="25"/>
      <c r="AA393" s="25"/>
      <c r="AB393" s="25"/>
      <c r="AC393" s="25"/>
      <c r="AD393" s="25"/>
      <c r="AE393" s="25"/>
      <c r="AF393" s="25"/>
      <c r="AG393" s="25"/>
      <c r="AH393" s="25"/>
      <c r="AI393" s="25"/>
      <c r="AJ393" s="25"/>
      <c r="AK393" s="25"/>
      <c r="AL393" s="25"/>
      <c r="AM393" s="25"/>
      <c r="AN393" s="25"/>
      <c r="AO393" s="25"/>
      <c r="AP393" s="25"/>
      <c r="AQ393" s="25"/>
      <c r="AR393" s="25"/>
      <c r="AS393" s="25"/>
      <c r="AT393" s="25"/>
      <c r="AU393" s="25"/>
    </row>
    <row r="394" spans="24:47" x14ac:dyDescent="0.25">
      <c r="X394" s="25"/>
      <c r="Y394" s="25"/>
      <c r="Z394" s="25"/>
      <c r="AA394" s="25"/>
      <c r="AB394" s="25"/>
      <c r="AC394" s="25"/>
      <c r="AD394" s="25"/>
      <c r="AE394" s="25"/>
      <c r="AF394" s="25"/>
      <c r="AG394" s="25"/>
      <c r="AH394" s="25"/>
      <c r="AI394" s="25"/>
      <c r="AJ394" s="25"/>
      <c r="AK394" s="25"/>
      <c r="AL394" s="25"/>
      <c r="AM394" s="25"/>
      <c r="AN394" s="25"/>
      <c r="AO394" s="25"/>
      <c r="AP394" s="25"/>
      <c r="AQ394" s="25"/>
      <c r="AR394" s="25"/>
      <c r="AS394" s="25"/>
      <c r="AT394" s="25"/>
      <c r="AU394" s="25"/>
    </row>
    <row r="395" spans="24:47" x14ac:dyDescent="0.25">
      <c r="X395" s="25"/>
      <c r="Y395" s="25"/>
      <c r="Z395" s="25"/>
      <c r="AA395" s="25"/>
      <c r="AB395" s="25"/>
      <c r="AC395" s="25"/>
      <c r="AD395" s="25"/>
      <c r="AE395" s="25"/>
      <c r="AF395" s="25"/>
      <c r="AG395" s="25"/>
      <c r="AH395" s="25"/>
      <c r="AI395" s="25"/>
      <c r="AJ395" s="25"/>
      <c r="AK395" s="25"/>
      <c r="AL395" s="25"/>
      <c r="AM395" s="25"/>
      <c r="AN395" s="25"/>
      <c r="AO395" s="25"/>
      <c r="AP395" s="25"/>
      <c r="AQ395" s="25"/>
      <c r="AR395" s="25"/>
      <c r="AS395" s="25"/>
      <c r="AT395" s="25"/>
      <c r="AU395" s="25"/>
    </row>
    <row r="396" spans="24:47" x14ac:dyDescent="0.25">
      <c r="X396" s="25"/>
      <c r="Y396" s="25"/>
      <c r="Z396" s="25"/>
      <c r="AA396" s="25"/>
      <c r="AB396" s="25"/>
      <c r="AC396" s="25"/>
      <c r="AD396" s="25"/>
      <c r="AE396" s="25"/>
      <c r="AF396" s="25"/>
      <c r="AG396" s="25"/>
      <c r="AH396" s="25"/>
      <c r="AI396" s="25"/>
      <c r="AJ396" s="25"/>
      <c r="AK396" s="25"/>
      <c r="AL396" s="25"/>
      <c r="AM396" s="25"/>
      <c r="AN396" s="25"/>
      <c r="AO396" s="25"/>
      <c r="AP396" s="25"/>
      <c r="AQ396" s="25"/>
      <c r="AR396" s="25"/>
      <c r="AS396" s="25"/>
      <c r="AT396" s="25"/>
      <c r="AU396" s="25"/>
    </row>
    <row r="397" spans="24:47" x14ac:dyDescent="0.25">
      <c r="X397" s="25"/>
      <c r="Y397" s="25"/>
      <c r="Z397" s="25"/>
      <c r="AA397" s="25"/>
      <c r="AB397" s="25"/>
      <c r="AC397" s="25"/>
      <c r="AD397" s="25"/>
      <c r="AE397" s="25"/>
      <c r="AF397" s="25"/>
      <c r="AG397" s="25"/>
      <c r="AH397" s="25"/>
      <c r="AI397" s="25"/>
      <c r="AJ397" s="25"/>
      <c r="AK397" s="25"/>
      <c r="AL397" s="25"/>
      <c r="AM397" s="25"/>
      <c r="AN397" s="25"/>
      <c r="AO397" s="25"/>
      <c r="AP397" s="25"/>
      <c r="AQ397" s="25"/>
      <c r="AR397" s="25"/>
      <c r="AS397" s="25"/>
      <c r="AT397" s="25"/>
      <c r="AU397" s="25"/>
    </row>
    <row r="398" spans="24:47" x14ac:dyDescent="0.25">
      <c r="X398" s="25"/>
      <c r="Y398" s="25"/>
      <c r="Z398" s="25"/>
      <c r="AA398" s="25"/>
      <c r="AB398" s="25"/>
      <c r="AC398" s="25"/>
      <c r="AD398" s="25"/>
      <c r="AE398" s="25"/>
      <c r="AF398" s="25"/>
      <c r="AG398" s="25"/>
      <c r="AH398" s="25"/>
      <c r="AI398" s="25"/>
      <c r="AJ398" s="25"/>
      <c r="AK398" s="25"/>
      <c r="AL398" s="25"/>
      <c r="AM398" s="25"/>
      <c r="AN398" s="25"/>
      <c r="AO398" s="25"/>
      <c r="AP398" s="25"/>
      <c r="AQ398" s="25"/>
      <c r="AR398" s="25"/>
      <c r="AS398" s="25"/>
      <c r="AT398" s="25"/>
      <c r="AU398" s="25"/>
    </row>
    <row r="399" spans="24:47" x14ac:dyDescent="0.25">
      <c r="X399" s="25"/>
      <c r="Y399" s="25"/>
      <c r="Z399" s="25"/>
      <c r="AA399" s="25"/>
      <c r="AB399" s="25"/>
      <c r="AC399" s="25"/>
      <c r="AD399" s="25"/>
      <c r="AE399" s="25"/>
      <c r="AF399" s="25"/>
      <c r="AG399" s="25"/>
      <c r="AH399" s="25"/>
      <c r="AI399" s="25"/>
      <c r="AJ399" s="25"/>
      <c r="AK399" s="25"/>
      <c r="AL399" s="25"/>
      <c r="AM399" s="25"/>
      <c r="AN399" s="25"/>
      <c r="AO399" s="25"/>
      <c r="AP399" s="25"/>
      <c r="AQ399" s="25"/>
      <c r="AR399" s="25"/>
      <c r="AS399" s="25"/>
      <c r="AT399" s="25"/>
      <c r="AU399" s="25"/>
    </row>
    <row r="400" spans="24:47" x14ac:dyDescent="0.25">
      <c r="X400" s="25"/>
      <c r="Y400" s="25"/>
      <c r="Z400" s="25"/>
      <c r="AA400" s="25"/>
      <c r="AB400" s="25"/>
      <c r="AC400" s="25"/>
      <c r="AD400" s="25"/>
      <c r="AE400" s="25"/>
      <c r="AF400" s="25"/>
      <c r="AG400" s="25"/>
      <c r="AH400" s="25"/>
      <c r="AI400" s="25"/>
      <c r="AJ400" s="25"/>
      <c r="AK400" s="25"/>
      <c r="AL400" s="25"/>
      <c r="AM400" s="25"/>
      <c r="AN400" s="25"/>
      <c r="AO400" s="25"/>
      <c r="AP400" s="25"/>
      <c r="AQ400" s="25"/>
      <c r="AR400" s="25"/>
      <c r="AS400" s="25"/>
      <c r="AT400" s="25"/>
      <c r="AU400" s="25"/>
    </row>
    <row r="401" spans="24:47" x14ac:dyDescent="0.25">
      <c r="X401" s="25"/>
      <c r="Y401" s="25"/>
      <c r="Z401" s="25"/>
      <c r="AA401" s="25"/>
      <c r="AB401" s="25"/>
      <c r="AC401" s="25"/>
      <c r="AD401" s="25"/>
      <c r="AE401" s="25"/>
      <c r="AF401" s="25"/>
      <c r="AG401" s="25"/>
      <c r="AH401" s="25"/>
      <c r="AI401" s="25"/>
      <c r="AJ401" s="25"/>
      <c r="AK401" s="25"/>
      <c r="AL401" s="25"/>
      <c r="AM401" s="25"/>
      <c r="AN401" s="25"/>
      <c r="AO401" s="25"/>
      <c r="AP401" s="25"/>
      <c r="AQ401" s="25"/>
      <c r="AR401" s="25"/>
      <c r="AS401" s="25"/>
      <c r="AT401" s="25"/>
      <c r="AU401" s="25"/>
    </row>
    <row r="402" spans="24:47" x14ac:dyDescent="0.25">
      <c r="X402" s="25"/>
      <c r="Y402" s="25"/>
      <c r="Z402" s="25"/>
      <c r="AA402" s="25"/>
      <c r="AB402" s="25"/>
      <c r="AC402" s="25"/>
      <c r="AD402" s="25"/>
      <c r="AE402" s="25"/>
      <c r="AF402" s="25"/>
      <c r="AG402" s="25"/>
      <c r="AH402" s="25"/>
      <c r="AI402" s="25"/>
      <c r="AJ402" s="25"/>
      <c r="AK402" s="25"/>
      <c r="AL402" s="25"/>
      <c r="AM402" s="25"/>
      <c r="AN402" s="25"/>
      <c r="AO402" s="25"/>
      <c r="AP402" s="25"/>
      <c r="AQ402" s="25"/>
      <c r="AR402" s="25"/>
      <c r="AS402" s="25"/>
      <c r="AT402" s="25"/>
      <c r="AU402" s="25"/>
    </row>
    <row r="403" spans="24:47" x14ac:dyDescent="0.25">
      <c r="X403" s="25"/>
      <c r="Y403" s="25"/>
      <c r="Z403" s="25"/>
      <c r="AA403" s="25"/>
      <c r="AB403" s="25"/>
      <c r="AC403" s="25"/>
      <c r="AD403" s="25"/>
      <c r="AE403" s="25"/>
      <c r="AF403" s="25"/>
      <c r="AG403" s="25"/>
      <c r="AH403" s="25"/>
      <c r="AI403" s="25"/>
      <c r="AJ403" s="25"/>
      <c r="AK403" s="25"/>
      <c r="AL403" s="25"/>
      <c r="AM403" s="25"/>
      <c r="AN403" s="25"/>
      <c r="AO403" s="25"/>
      <c r="AP403" s="25"/>
      <c r="AQ403" s="25"/>
      <c r="AR403" s="25"/>
      <c r="AS403" s="25"/>
      <c r="AT403" s="25"/>
      <c r="AU403" s="25"/>
    </row>
    <row r="404" spans="24:47" x14ac:dyDescent="0.25">
      <c r="X404" s="25"/>
      <c r="Y404" s="25"/>
      <c r="Z404" s="25"/>
      <c r="AA404" s="25"/>
      <c r="AB404" s="25"/>
      <c r="AC404" s="25"/>
      <c r="AD404" s="25"/>
      <c r="AE404" s="25"/>
      <c r="AF404" s="25"/>
      <c r="AG404" s="25"/>
      <c r="AH404" s="25"/>
      <c r="AI404" s="25"/>
      <c r="AJ404" s="25"/>
      <c r="AK404" s="25"/>
      <c r="AL404" s="25"/>
      <c r="AM404" s="25"/>
      <c r="AN404" s="25"/>
      <c r="AO404" s="25"/>
      <c r="AP404" s="25"/>
      <c r="AQ404" s="25"/>
      <c r="AR404" s="25"/>
      <c r="AS404" s="25"/>
      <c r="AT404" s="25"/>
      <c r="AU404" s="25"/>
    </row>
    <row r="405" spans="24:47" x14ac:dyDescent="0.25">
      <c r="X405" s="25"/>
      <c r="Y405" s="25"/>
      <c r="Z405" s="25"/>
      <c r="AA405" s="25"/>
      <c r="AB405" s="25"/>
      <c r="AC405" s="25"/>
      <c r="AD405" s="25"/>
      <c r="AE405" s="25"/>
      <c r="AF405" s="25"/>
      <c r="AG405" s="25"/>
      <c r="AH405" s="25"/>
      <c r="AI405" s="25"/>
      <c r="AJ405" s="25"/>
      <c r="AK405" s="25"/>
      <c r="AL405" s="25"/>
      <c r="AM405" s="25"/>
      <c r="AN405" s="25"/>
      <c r="AO405" s="25"/>
      <c r="AP405" s="25"/>
      <c r="AQ405" s="25"/>
      <c r="AR405" s="25"/>
      <c r="AS405" s="25"/>
      <c r="AT405" s="25"/>
      <c r="AU405" s="25"/>
    </row>
    <row r="406" spans="24:47" x14ac:dyDescent="0.25">
      <c r="X406" s="25"/>
      <c r="Y406" s="25"/>
      <c r="Z406" s="25"/>
      <c r="AA406" s="25"/>
      <c r="AB406" s="25"/>
      <c r="AC406" s="25"/>
      <c r="AD406" s="25"/>
      <c r="AE406" s="25"/>
      <c r="AF406" s="25"/>
      <c r="AG406" s="25"/>
      <c r="AH406" s="25"/>
      <c r="AI406" s="25"/>
      <c r="AJ406" s="25"/>
      <c r="AK406" s="25"/>
      <c r="AL406" s="25"/>
      <c r="AM406" s="25"/>
      <c r="AN406" s="25"/>
      <c r="AO406" s="25"/>
      <c r="AP406" s="25"/>
      <c r="AQ406" s="25"/>
      <c r="AR406" s="25"/>
      <c r="AS406" s="25"/>
      <c r="AT406" s="25"/>
      <c r="AU406" s="25"/>
    </row>
    <row r="407" spans="24:47" x14ac:dyDescent="0.25">
      <c r="X407" s="25"/>
      <c r="Y407" s="25"/>
      <c r="Z407" s="25"/>
      <c r="AA407" s="25"/>
      <c r="AB407" s="25"/>
      <c r="AC407" s="25"/>
      <c r="AD407" s="25"/>
      <c r="AE407" s="25"/>
      <c r="AF407" s="25"/>
      <c r="AG407" s="25"/>
      <c r="AH407" s="25"/>
      <c r="AI407" s="25"/>
      <c r="AJ407" s="25"/>
      <c r="AK407" s="25"/>
      <c r="AL407" s="25"/>
      <c r="AM407" s="25"/>
      <c r="AN407" s="25"/>
      <c r="AO407" s="25"/>
      <c r="AP407" s="25"/>
      <c r="AQ407" s="25"/>
      <c r="AR407" s="25"/>
      <c r="AS407" s="25"/>
      <c r="AT407" s="25"/>
      <c r="AU407" s="25"/>
    </row>
    <row r="408" spans="24:47" x14ac:dyDescent="0.25">
      <c r="X408" s="25"/>
      <c r="Y408" s="25"/>
      <c r="Z408" s="25"/>
      <c r="AA408" s="25"/>
      <c r="AB408" s="25"/>
      <c r="AC408" s="25"/>
      <c r="AD408" s="25"/>
      <c r="AE408" s="25"/>
      <c r="AF408" s="25"/>
      <c r="AG408" s="25"/>
      <c r="AH408" s="25"/>
      <c r="AI408" s="25"/>
      <c r="AJ408" s="25"/>
      <c r="AK408" s="25"/>
      <c r="AL408" s="25"/>
      <c r="AM408" s="25"/>
      <c r="AN408" s="25"/>
      <c r="AO408" s="25"/>
      <c r="AP408" s="25"/>
      <c r="AQ408" s="25"/>
      <c r="AR408" s="25"/>
      <c r="AS408" s="25"/>
      <c r="AT408" s="25"/>
      <c r="AU408" s="25"/>
    </row>
    <row r="409" spans="24:47" x14ac:dyDescent="0.25">
      <c r="X409" s="25"/>
      <c r="Y409" s="25"/>
      <c r="Z409" s="25"/>
      <c r="AA409" s="25"/>
      <c r="AB409" s="25"/>
      <c r="AC409" s="25"/>
      <c r="AD409" s="25"/>
      <c r="AE409" s="25"/>
      <c r="AF409" s="25"/>
      <c r="AG409" s="25"/>
      <c r="AH409" s="25"/>
      <c r="AI409" s="25"/>
      <c r="AJ409" s="25"/>
      <c r="AK409" s="25"/>
      <c r="AL409" s="25"/>
      <c r="AM409" s="25"/>
      <c r="AN409" s="25"/>
      <c r="AO409" s="25"/>
      <c r="AP409" s="25"/>
      <c r="AQ409" s="25"/>
      <c r="AR409" s="25"/>
      <c r="AS409" s="25"/>
      <c r="AT409" s="25"/>
      <c r="AU409" s="25"/>
    </row>
    <row r="410" spans="24:47" x14ac:dyDescent="0.25">
      <c r="X410" s="25"/>
      <c r="Y410" s="25"/>
      <c r="Z410" s="25"/>
      <c r="AA410" s="25"/>
      <c r="AB410" s="25"/>
      <c r="AC410" s="25"/>
      <c r="AD410" s="25"/>
      <c r="AE410" s="25"/>
      <c r="AF410" s="25"/>
      <c r="AG410" s="25"/>
      <c r="AH410" s="25"/>
      <c r="AI410" s="25"/>
      <c r="AJ410" s="25"/>
      <c r="AK410" s="25"/>
      <c r="AL410" s="25"/>
      <c r="AM410" s="25"/>
      <c r="AN410" s="25"/>
      <c r="AO410" s="25"/>
      <c r="AP410" s="25"/>
      <c r="AQ410" s="25"/>
      <c r="AR410" s="25"/>
      <c r="AS410" s="25"/>
      <c r="AT410" s="25"/>
      <c r="AU410" s="25"/>
    </row>
    <row r="411" spans="24:47" x14ac:dyDescent="0.25">
      <c r="X411" s="25"/>
      <c r="Y411" s="25"/>
      <c r="Z411" s="25"/>
      <c r="AA411" s="25"/>
      <c r="AB411" s="25"/>
      <c r="AC411" s="25"/>
      <c r="AD411" s="25"/>
      <c r="AE411" s="25"/>
      <c r="AF411" s="25"/>
      <c r="AG411" s="25"/>
      <c r="AH411" s="25"/>
      <c r="AI411" s="25"/>
      <c r="AJ411" s="25"/>
      <c r="AK411" s="25"/>
      <c r="AL411" s="25"/>
      <c r="AM411" s="25"/>
      <c r="AN411" s="25"/>
      <c r="AO411" s="25"/>
      <c r="AP411" s="25"/>
      <c r="AQ411" s="25"/>
      <c r="AR411" s="25"/>
      <c r="AS411" s="25"/>
      <c r="AT411" s="25"/>
      <c r="AU411" s="25"/>
    </row>
    <row r="412" spans="24:47" x14ac:dyDescent="0.25">
      <c r="X412" s="25"/>
      <c r="Y412" s="25"/>
      <c r="Z412" s="25"/>
      <c r="AA412" s="25"/>
      <c r="AB412" s="25"/>
      <c r="AC412" s="25"/>
      <c r="AD412" s="25"/>
      <c r="AE412" s="25"/>
      <c r="AF412" s="25"/>
      <c r="AG412" s="25"/>
      <c r="AH412" s="25"/>
      <c r="AI412" s="25"/>
      <c r="AJ412" s="25"/>
      <c r="AK412" s="25"/>
      <c r="AL412" s="25"/>
      <c r="AM412" s="25"/>
      <c r="AN412" s="25"/>
      <c r="AO412" s="25"/>
      <c r="AP412" s="25"/>
      <c r="AQ412" s="25"/>
      <c r="AR412" s="25"/>
      <c r="AS412" s="25"/>
      <c r="AT412" s="25"/>
      <c r="AU412" s="25"/>
    </row>
    <row r="413" spans="24:47" x14ac:dyDescent="0.25">
      <c r="X413" s="25"/>
      <c r="Y413" s="25"/>
      <c r="Z413" s="25"/>
      <c r="AA413" s="25"/>
      <c r="AB413" s="25"/>
      <c r="AC413" s="25"/>
      <c r="AD413" s="25"/>
      <c r="AE413" s="25"/>
      <c r="AF413" s="25"/>
      <c r="AG413" s="25"/>
      <c r="AH413" s="25"/>
      <c r="AI413" s="25"/>
      <c r="AJ413" s="25"/>
      <c r="AK413" s="25"/>
      <c r="AL413" s="25"/>
      <c r="AM413" s="25"/>
      <c r="AN413" s="25"/>
      <c r="AO413" s="25"/>
      <c r="AP413" s="25"/>
      <c r="AQ413" s="25"/>
      <c r="AR413" s="25"/>
      <c r="AS413" s="25"/>
      <c r="AT413" s="25"/>
      <c r="AU413" s="25"/>
    </row>
    <row r="414" spans="24:47" x14ac:dyDescent="0.25">
      <c r="X414" s="25"/>
      <c r="Y414" s="25"/>
      <c r="Z414" s="25"/>
      <c r="AA414" s="25"/>
      <c r="AB414" s="25"/>
      <c r="AC414" s="25"/>
      <c r="AD414" s="25"/>
      <c r="AE414" s="25"/>
      <c r="AF414" s="25"/>
      <c r="AG414" s="25"/>
      <c r="AH414" s="25"/>
      <c r="AI414" s="25"/>
      <c r="AJ414" s="25"/>
      <c r="AK414" s="25"/>
      <c r="AL414" s="25"/>
      <c r="AM414" s="25"/>
      <c r="AN414" s="25"/>
      <c r="AO414" s="25"/>
      <c r="AP414" s="25"/>
      <c r="AQ414" s="25"/>
      <c r="AR414" s="25"/>
      <c r="AS414" s="25"/>
      <c r="AT414" s="25"/>
      <c r="AU414" s="25"/>
    </row>
    <row r="415" spans="24:47" x14ac:dyDescent="0.25">
      <c r="X415" s="25"/>
      <c r="Y415" s="25"/>
      <c r="Z415" s="25"/>
      <c r="AA415" s="25"/>
      <c r="AB415" s="25"/>
      <c r="AC415" s="25"/>
      <c r="AD415" s="25"/>
      <c r="AE415" s="25"/>
      <c r="AF415" s="25"/>
      <c r="AG415" s="25"/>
      <c r="AH415" s="25"/>
      <c r="AI415" s="25"/>
      <c r="AJ415" s="25"/>
      <c r="AK415" s="25"/>
      <c r="AL415" s="25"/>
      <c r="AM415" s="25"/>
      <c r="AN415" s="25"/>
      <c r="AO415" s="25"/>
      <c r="AP415" s="25"/>
      <c r="AQ415" s="25"/>
      <c r="AR415" s="25"/>
      <c r="AS415" s="25"/>
      <c r="AT415" s="25"/>
      <c r="AU415" s="25"/>
    </row>
    <row r="416" spans="24:47" x14ac:dyDescent="0.25">
      <c r="X416" s="25"/>
      <c r="Y416" s="25"/>
      <c r="Z416" s="25"/>
      <c r="AA416" s="25"/>
      <c r="AB416" s="25"/>
      <c r="AC416" s="25"/>
      <c r="AD416" s="25"/>
      <c r="AE416" s="25"/>
      <c r="AF416" s="25"/>
      <c r="AG416" s="25"/>
      <c r="AH416" s="25"/>
      <c r="AI416" s="25"/>
      <c r="AJ416" s="25"/>
      <c r="AK416" s="25"/>
      <c r="AL416" s="25"/>
      <c r="AM416" s="25"/>
      <c r="AN416" s="25"/>
      <c r="AO416" s="25"/>
      <c r="AP416" s="25"/>
      <c r="AQ416" s="25"/>
      <c r="AR416" s="25"/>
      <c r="AS416" s="25"/>
      <c r="AT416" s="25"/>
      <c r="AU416" s="25"/>
    </row>
    <row r="417" spans="24:47" x14ac:dyDescent="0.25">
      <c r="X417" s="25"/>
      <c r="Y417" s="25"/>
      <c r="Z417" s="25"/>
      <c r="AA417" s="25"/>
      <c r="AB417" s="25"/>
      <c r="AC417" s="25"/>
      <c r="AD417" s="25"/>
      <c r="AE417" s="25"/>
      <c r="AF417" s="25"/>
      <c r="AG417" s="25"/>
      <c r="AH417" s="25"/>
      <c r="AI417" s="25"/>
      <c r="AJ417" s="25"/>
      <c r="AK417" s="25"/>
      <c r="AL417" s="25"/>
      <c r="AM417" s="25"/>
      <c r="AN417" s="25"/>
      <c r="AO417" s="25"/>
      <c r="AP417" s="25"/>
      <c r="AQ417" s="25"/>
      <c r="AR417" s="25"/>
      <c r="AS417" s="25"/>
      <c r="AT417" s="25"/>
      <c r="AU417" s="25"/>
    </row>
    <row r="418" spans="24:47" x14ac:dyDescent="0.25">
      <c r="X418" s="25"/>
      <c r="Y418" s="25"/>
      <c r="Z418" s="25"/>
      <c r="AA418" s="25"/>
      <c r="AB418" s="25"/>
      <c r="AC418" s="25"/>
      <c r="AD418" s="25"/>
      <c r="AE418" s="25"/>
      <c r="AF418" s="25"/>
      <c r="AG418" s="25"/>
      <c r="AH418" s="25"/>
      <c r="AI418" s="25"/>
      <c r="AJ418" s="25"/>
      <c r="AK418" s="25"/>
      <c r="AL418" s="25"/>
      <c r="AM418" s="25"/>
      <c r="AN418" s="25"/>
      <c r="AO418" s="25"/>
      <c r="AP418" s="25"/>
      <c r="AQ418" s="25"/>
      <c r="AR418" s="25"/>
      <c r="AS418" s="25"/>
      <c r="AT418" s="25"/>
      <c r="AU418" s="25"/>
    </row>
    <row r="419" spans="24:47" x14ac:dyDescent="0.25">
      <c r="X419" s="25"/>
      <c r="Y419" s="25"/>
      <c r="Z419" s="25"/>
      <c r="AA419" s="25"/>
      <c r="AB419" s="25"/>
      <c r="AC419" s="25"/>
      <c r="AD419" s="25"/>
      <c r="AE419" s="25"/>
      <c r="AF419" s="25"/>
      <c r="AG419" s="25"/>
      <c r="AH419" s="25"/>
      <c r="AI419" s="25"/>
      <c r="AJ419" s="25"/>
      <c r="AK419" s="25"/>
      <c r="AL419" s="25"/>
      <c r="AM419" s="25"/>
      <c r="AN419" s="25"/>
      <c r="AO419" s="25"/>
      <c r="AP419" s="25"/>
      <c r="AQ419" s="25"/>
      <c r="AR419" s="25"/>
      <c r="AS419" s="25"/>
      <c r="AT419" s="25"/>
      <c r="AU419" s="25"/>
    </row>
    <row r="420" spans="24:47" x14ac:dyDescent="0.25">
      <c r="X420" s="25"/>
      <c r="Y420" s="25"/>
      <c r="Z420" s="25"/>
      <c r="AA420" s="25"/>
      <c r="AB420" s="25"/>
      <c r="AC420" s="25"/>
      <c r="AD420" s="25"/>
      <c r="AE420" s="25"/>
      <c r="AF420" s="25"/>
      <c r="AG420" s="25"/>
      <c r="AH420" s="25"/>
      <c r="AI420" s="25"/>
      <c r="AJ420" s="25"/>
      <c r="AK420" s="25"/>
      <c r="AL420" s="25"/>
      <c r="AM420" s="25"/>
      <c r="AN420" s="25"/>
      <c r="AO420" s="25"/>
      <c r="AP420" s="25"/>
      <c r="AQ420" s="25"/>
      <c r="AR420" s="25"/>
      <c r="AS420" s="25"/>
      <c r="AT420" s="25"/>
      <c r="AU420" s="25"/>
    </row>
    <row r="421" spans="24:47" x14ac:dyDescent="0.25">
      <c r="X421" s="25"/>
      <c r="Y421" s="25"/>
      <c r="Z421" s="25"/>
      <c r="AA421" s="25"/>
      <c r="AB421" s="25"/>
      <c r="AC421" s="25"/>
      <c r="AD421" s="25"/>
      <c r="AE421" s="25"/>
      <c r="AF421" s="25"/>
      <c r="AG421" s="25"/>
      <c r="AH421" s="25"/>
      <c r="AI421" s="25"/>
      <c r="AJ421" s="25"/>
      <c r="AK421" s="25"/>
      <c r="AL421" s="25"/>
      <c r="AM421" s="25"/>
      <c r="AN421" s="25"/>
      <c r="AO421" s="25"/>
      <c r="AP421" s="25"/>
      <c r="AQ421" s="25"/>
      <c r="AR421" s="25"/>
      <c r="AS421" s="25"/>
      <c r="AT421" s="25"/>
      <c r="AU421" s="25"/>
    </row>
    <row r="422" spans="24:47" x14ac:dyDescent="0.25">
      <c r="X422" s="25"/>
      <c r="Y422" s="25"/>
      <c r="Z422" s="25"/>
      <c r="AA422" s="25"/>
      <c r="AB422" s="25"/>
      <c r="AC422" s="25"/>
      <c r="AD422" s="25"/>
      <c r="AE422" s="25"/>
      <c r="AF422" s="25"/>
      <c r="AG422" s="25"/>
      <c r="AH422" s="25"/>
      <c r="AI422" s="25"/>
      <c r="AJ422" s="25"/>
      <c r="AK422" s="25"/>
      <c r="AL422" s="25"/>
      <c r="AM422" s="25"/>
      <c r="AN422" s="25"/>
      <c r="AO422" s="25"/>
      <c r="AP422" s="25"/>
      <c r="AQ422" s="25"/>
      <c r="AR422" s="25"/>
      <c r="AS422" s="25"/>
      <c r="AT422" s="25"/>
      <c r="AU422" s="25"/>
    </row>
    <row r="423" spans="24:47" x14ac:dyDescent="0.25">
      <c r="X423" s="25"/>
      <c r="Y423" s="25"/>
      <c r="Z423" s="25"/>
      <c r="AA423" s="25"/>
      <c r="AB423" s="25"/>
      <c r="AC423" s="25"/>
      <c r="AD423" s="25"/>
      <c r="AE423" s="25"/>
      <c r="AF423" s="25"/>
      <c r="AG423" s="25"/>
      <c r="AH423" s="25"/>
      <c r="AI423" s="25"/>
      <c r="AJ423" s="25"/>
      <c r="AK423" s="25"/>
      <c r="AL423" s="25"/>
      <c r="AM423" s="25"/>
      <c r="AN423" s="25"/>
      <c r="AO423" s="25"/>
      <c r="AP423" s="25"/>
      <c r="AQ423" s="25"/>
      <c r="AR423" s="25"/>
      <c r="AS423" s="25"/>
      <c r="AT423" s="25"/>
      <c r="AU423" s="25"/>
    </row>
    <row r="424" spans="24:47" x14ac:dyDescent="0.25">
      <c r="X424" s="25"/>
      <c r="Y424" s="25"/>
      <c r="Z424" s="25"/>
      <c r="AA424" s="25"/>
      <c r="AB424" s="25"/>
      <c r="AC424" s="25"/>
      <c r="AD424" s="25"/>
      <c r="AE424" s="25"/>
      <c r="AF424" s="25"/>
      <c r="AG424" s="25"/>
      <c r="AH424" s="25"/>
      <c r="AI424" s="25"/>
      <c r="AJ424" s="25"/>
      <c r="AK424" s="25"/>
      <c r="AL424" s="25"/>
      <c r="AM424" s="25"/>
      <c r="AN424" s="25"/>
      <c r="AO424" s="25"/>
      <c r="AP424" s="25"/>
      <c r="AQ424" s="25"/>
      <c r="AR424" s="25"/>
      <c r="AS424" s="25"/>
      <c r="AT424" s="25"/>
      <c r="AU424" s="25"/>
    </row>
    <row r="425" spans="24:47" x14ac:dyDescent="0.25">
      <c r="X425" s="25"/>
      <c r="Y425" s="25"/>
      <c r="Z425" s="25"/>
      <c r="AA425" s="25"/>
      <c r="AB425" s="25"/>
      <c r="AC425" s="25"/>
      <c r="AD425" s="25"/>
      <c r="AE425" s="25"/>
      <c r="AF425" s="25"/>
      <c r="AG425" s="25"/>
      <c r="AH425" s="25"/>
      <c r="AI425" s="25"/>
      <c r="AJ425" s="25"/>
      <c r="AK425" s="25"/>
      <c r="AL425" s="25"/>
      <c r="AM425" s="25"/>
      <c r="AN425" s="25"/>
      <c r="AO425" s="25"/>
      <c r="AP425" s="25"/>
      <c r="AQ425" s="25"/>
      <c r="AR425" s="25"/>
      <c r="AS425" s="25"/>
      <c r="AT425" s="25"/>
      <c r="AU425" s="25"/>
    </row>
    <row r="426" spans="24:47" x14ac:dyDescent="0.25">
      <c r="X426" s="25"/>
      <c r="Y426" s="25"/>
      <c r="Z426" s="25"/>
      <c r="AA426" s="25"/>
      <c r="AB426" s="25"/>
      <c r="AC426" s="25"/>
      <c r="AD426" s="25"/>
      <c r="AE426" s="25"/>
      <c r="AF426" s="25"/>
      <c r="AG426" s="25"/>
      <c r="AH426" s="25"/>
      <c r="AI426" s="25"/>
      <c r="AJ426" s="25"/>
      <c r="AK426" s="25"/>
      <c r="AL426" s="25"/>
      <c r="AM426" s="25"/>
      <c r="AN426" s="25"/>
      <c r="AO426" s="25"/>
      <c r="AP426" s="25"/>
      <c r="AQ426" s="25"/>
      <c r="AR426" s="25"/>
      <c r="AS426" s="25"/>
      <c r="AT426" s="25"/>
      <c r="AU426" s="25"/>
    </row>
    <row r="427" spans="24:47" x14ac:dyDescent="0.25">
      <c r="X427" s="25"/>
      <c r="Y427" s="25"/>
      <c r="Z427" s="25"/>
      <c r="AA427" s="25"/>
      <c r="AB427" s="25"/>
      <c r="AC427" s="25"/>
      <c r="AD427" s="25"/>
      <c r="AE427" s="25"/>
      <c r="AF427" s="25"/>
      <c r="AG427" s="25"/>
      <c r="AH427" s="25"/>
      <c r="AI427" s="25"/>
      <c r="AJ427" s="25"/>
      <c r="AK427" s="25"/>
      <c r="AL427" s="25"/>
      <c r="AM427" s="25"/>
      <c r="AN427" s="25"/>
      <c r="AO427" s="25"/>
      <c r="AP427" s="25"/>
      <c r="AQ427" s="25"/>
      <c r="AR427" s="25"/>
      <c r="AS427" s="25"/>
      <c r="AT427" s="25"/>
      <c r="AU427" s="25"/>
    </row>
    <row r="428" spans="24:47" x14ac:dyDescent="0.25">
      <c r="X428" s="25"/>
      <c r="Y428" s="25"/>
      <c r="Z428" s="25"/>
      <c r="AA428" s="25"/>
      <c r="AB428" s="25"/>
      <c r="AC428" s="25"/>
      <c r="AD428" s="25"/>
      <c r="AE428" s="25"/>
      <c r="AF428" s="25"/>
      <c r="AG428" s="25"/>
      <c r="AH428" s="25"/>
      <c r="AI428" s="25"/>
      <c r="AJ428" s="25"/>
      <c r="AK428" s="25"/>
      <c r="AL428" s="25"/>
      <c r="AM428" s="25"/>
      <c r="AN428" s="25"/>
      <c r="AO428" s="25"/>
      <c r="AP428" s="25"/>
      <c r="AQ428" s="25"/>
      <c r="AR428" s="25"/>
      <c r="AS428" s="25"/>
      <c r="AT428" s="25"/>
      <c r="AU428" s="25"/>
    </row>
    <row r="429" spans="24:47" x14ac:dyDescent="0.25">
      <c r="X429" s="25"/>
      <c r="Y429" s="25"/>
      <c r="Z429" s="25"/>
      <c r="AA429" s="25"/>
      <c r="AB429" s="25"/>
      <c r="AC429" s="25"/>
      <c r="AD429" s="25"/>
      <c r="AE429" s="25"/>
      <c r="AF429" s="25"/>
      <c r="AG429" s="25"/>
      <c r="AH429" s="25"/>
      <c r="AI429" s="25"/>
      <c r="AJ429" s="25"/>
      <c r="AK429" s="25"/>
      <c r="AL429" s="25"/>
      <c r="AM429" s="25"/>
      <c r="AN429" s="25"/>
      <c r="AO429" s="25"/>
      <c r="AP429" s="25"/>
      <c r="AQ429" s="25"/>
      <c r="AR429" s="25"/>
      <c r="AS429" s="25"/>
      <c r="AT429" s="25"/>
      <c r="AU429" s="25"/>
    </row>
    <row r="430" spans="24:47" x14ac:dyDescent="0.25">
      <c r="X430" s="25"/>
      <c r="Y430" s="25"/>
      <c r="Z430" s="25"/>
      <c r="AA430" s="25"/>
      <c r="AB430" s="25"/>
      <c r="AC430" s="25"/>
      <c r="AD430" s="25"/>
      <c r="AE430" s="25"/>
      <c r="AF430" s="25"/>
      <c r="AG430" s="25"/>
      <c r="AH430" s="25"/>
      <c r="AI430" s="25"/>
      <c r="AJ430" s="25"/>
      <c r="AK430" s="25"/>
      <c r="AL430" s="25"/>
      <c r="AM430" s="25"/>
      <c r="AN430" s="25"/>
      <c r="AO430" s="25"/>
      <c r="AP430" s="25"/>
      <c r="AQ430" s="25"/>
      <c r="AR430" s="25"/>
      <c r="AS430" s="25"/>
      <c r="AT430" s="25"/>
      <c r="AU430" s="25"/>
    </row>
    <row r="431" spans="24:47" x14ac:dyDescent="0.25">
      <c r="X431" s="25"/>
      <c r="Y431" s="25"/>
      <c r="Z431" s="25"/>
      <c r="AA431" s="25"/>
      <c r="AB431" s="25"/>
      <c r="AC431" s="25"/>
      <c r="AD431" s="25"/>
      <c r="AE431" s="25"/>
      <c r="AF431" s="25"/>
      <c r="AG431" s="25"/>
      <c r="AH431" s="25"/>
      <c r="AI431" s="25"/>
      <c r="AJ431" s="25"/>
      <c r="AK431" s="25"/>
      <c r="AL431" s="25"/>
      <c r="AM431" s="25"/>
      <c r="AN431" s="25"/>
      <c r="AO431" s="25"/>
      <c r="AP431" s="25"/>
      <c r="AQ431" s="25"/>
      <c r="AR431" s="25"/>
      <c r="AS431" s="25"/>
      <c r="AT431" s="25"/>
      <c r="AU431" s="25"/>
    </row>
    <row r="432" spans="24:47" x14ac:dyDescent="0.25">
      <c r="X432" s="25"/>
      <c r="Y432" s="25"/>
      <c r="Z432" s="25"/>
      <c r="AA432" s="25"/>
      <c r="AB432" s="25"/>
      <c r="AC432" s="25"/>
      <c r="AD432" s="25"/>
      <c r="AE432" s="25"/>
      <c r="AF432" s="25"/>
      <c r="AG432" s="25"/>
      <c r="AH432" s="25"/>
      <c r="AI432" s="25"/>
      <c r="AJ432" s="25"/>
      <c r="AK432" s="25"/>
      <c r="AL432" s="25"/>
      <c r="AM432" s="25"/>
      <c r="AN432" s="25"/>
      <c r="AO432" s="25"/>
      <c r="AP432" s="25"/>
      <c r="AQ432" s="25"/>
      <c r="AR432" s="25"/>
      <c r="AS432" s="25"/>
      <c r="AT432" s="25"/>
      <c r="AU432" s="25"/>
    </row>
    <row r="433" spans="24:47" x14ac:dyDescent="0.25">
      <c r="X433" s="25"/>
      <c r="Y433" s="25"/>
      <c r="Z433" s="25"/>
      <c r="AA433" s="25"/>
      <c r="AB433" s="25"/>
      <c r="AC433" s="25"/>
      <c r="AD433" s="25"/>
      <c r="AE433" s="25"/>
      <c r="AF433" s="25"/>
      <c r="AG433" s="25"/>
      <c r="AH433" s="25"/>
      <c r="AI433" s="25"/>
      <c r="AJ433" s="25"/>
      <c r="AK433" s="25"/>
      <c r="AL433" s="25"/>
      <c r="AM433" s="25"/>
      <c r="AN433" s="25"/>
      <c r="AO433" s="25"/>
      <c r="AP433" s="25"/>
      <c r="AQ433" s="25"/>
      <c r="AR433" s="25"/>
      <c r="AS433" s="25"/>
      <c r="AT433" s="25"/>
      <c r="AU433" s="25"/>
    </row>
    <row r="434" spans="24:47" x14ac:dyDescent="0.25">
      <c r="X434" s="25"/>
      <c r="Y434" s="25"/>
      <c r="Z434" s="25"/>
      <c r="AA434" s="25"/>
      <c r="AB434" s="25"/>
      <c r="AC434" s="25"/>
      <c r="AD434" s="25"/>
      <c r="AE434" s="25"/>
      <c r="AF434" s="25"/>
      <c r="AG434" s="25"/>
      <c r="AH434" s="25"/>
      <c r="AI434" s="25"/>
      <c r="AJ434" s="25"/>
      <c r="AK434" s="25"/>
      <c r="AL434" s="25"/>
      <c r="AM434" s="25"/>
      <c r="AN434" s="25"/>
      <c r="AO434" s="25"/>
      <c r="AP434" s="25"/>
      <c r="AQ434" s="25"/>
      <c r="AR434" s="25"/>
      <c r="AS434" s="25"/>
      <c r="AT434" s="25"/>
      <c r="AU434" s="25"/>
    </row>
    <row r="435" spans="24:47" x14ac:dyDescent="0.25">
      <c r="X435" s="25"/>
      <c r="Y435" s="25"/>
      <c r="Z435" s="25"/>
      <c r="AA435" s="25"/>
      <c r="AB435" s="25"/>
      <c r="AC435" s="25"/>
      <c r="AD435" s="25"/>
      <c r="AE435" s="25"/>
      <c r="AF435" s="25"/>
      <c r="AG435" s="25"/>
      <c r="AH435" s="25"/>
      <c r="AI435" s="25"/>
      <c r="AJ435" s="25"/>
      <c r="AK435" s="25"/>
      <c r="AL435" s="25"/>
      <c r="AM435" s="25"/>
      <c r="AN435" s="25"/>
      <c r="AO435" s="25"/>
      <c r="AP435" s="25"/>
      <c r="AQ435" s="25"/>
      <c r="AR435" s="25"/>
      <c r="AS435" s="25"/>
      <c r="AT435" s="25"/>
      <c r="AU435" s="25"/>
    </row>
    <row r="436" spans="24:47" x14ac:dyDescent="0.25">
      <c r="X436" s="25"/>
      <c r="Y436" s="25"/>
      <c r="Z436" s="25"/>
      <c r="AA436" s="25"/>
      <c r="AB436" s="25"/>
      <c r="AC436" s="25"/>
      <c r="AD436" s="25"/>
      <c r="AE436" s="25"/>
      <c r="AF436" s="25"/>
      <c r="AG436" s="25"/>
      <c r="AH436" s="25"/>
      <c r="AI436" s="25"/>
      <c r="AJ436" s="25"/>
      <c r="AK436" s="25"/>
      <c r="AL436" s="25"/>
      <c r="AM436" s="25"/>
      <c r="AN436" s="25"/>
      <c r="AO436" s="25"/>
      <c r="AP436" s="25"/>
      <c r="AQ436" s="25"/>
      <c r="AR436" s="25"/>
      <c r="AS436" s="25"/>
      <c r="AT436" s="25"/>
      <c r="AU436" s="25"/>
    </row>
    <row r="437" spans="24:47" x14ac:dyDescent="0.25">
      <c r="X437" s="25"/>
      <c r="Y437" s="25"/>
      <c r="Z437" s="25"/>
      <c r="AA437" s="25"/>
      <c r="AB437" s="25"/>
      <c r="AC437" s="25"/>
      <c r="AD437" s="25"/>
      <c r="AE437" s="25"/>
      <c r="AF437" s="25"/>
      <c r="AG437" s="25"/>
      <c r="AH437" s="25"/>
      <c r="AI437" s="25"/>
      <c r="AJ437" s="25"/>
      <c r="AK437" s="25"/>
      <c r="AL437" s="25"/>
      <c r="AM437" s="25"/>
      <c r="AN437" s="25"/>
      <c r="AO437" s="25"/>
      <c r="AP437" s="25"/>
      <c r="AQ437" s="25"/>
      <c r="AR437" s="25"/>
      <c r="AS437" s="25"/>
      <c r="AT437" s="25"/>
      <c r="AU437" s="25"/>
    </row>
    <row r="438" spans="24:47" x14ac:dyDescent="0.25">
      <c r="X438" s="25"/>
      <c r="Y438" s="25"/>
      <c r="Z438" s="25"/>
      <c r="AA438" s="25"/>
      <c r="AB438" s="25"/>
      <c r="AC438" s="25"/>
      <c r="AD438" s="25"/>
      <c r="AE438" s="25"/>
      <c r="AF438" s="25"/>
      <c r="AG438" s="25"/>
      <c r="AH438" s="25"/>
      <c r="AI438" s="25"/>
      <c r="AJ438" s="25"/>
      <c r="AK438" s="25"/>
      <c r="AL438" s="25"/>
      <c r="AM438" s="25"/>
      <c r="AN438" s="25"/>
      <c r="AO438" s="25"/>
      <c r="AP438" s="25"/>
      <c r="AQ438" s="25"/>
      <c r="AR438" s="25"/>
      <c r="AS438" s="25"/>
      <c r="AT438" s="25"/>
      <c r="AU438" s="25"/>
    </row>
    <row r="439" spans="24:47" x14ac:dyDescent="0.25">
      <c r="X439" s="25"/>
      <c r="Y439" s="25"/>
      <c r="Z439" s="25"/>
      <c r="AA439" s="25"/>
      <c r="AB439" s="25"/>
      <c r="AC439" s="25"/>
      <c r="AD439" s="25"/>
      <c r="AE439" s="25"/>
      <c r="AF439" s="25"/>
      <c r="AG439" s="25"/>
      <c r="AH439" s="25"/>
      <c r="AI439" s="25"/>
      <c r="AJ439" s="25"/>
      <c r="AK439" s="25"/>
      <c r="AL439" s="25"/>
      <c r="AM439" s="25"/>
      <c r="AN439" s="25"/>
      <c r="AO439" s="25"/>
      <c r="AP439" s="25"/>
      <c r="AQ439" s="25"/>
      <c r="AR439" s="25"/>
      <c r="AS439" s="25"/>
      <c r="AT439" s="25"/>
      <c r="AU439" s="25"/>
    </row>
    <row r="440" spans="24:47" x14ac:dyDescent="0.25">
      <c r="X440" s="25"/>
      <c r="Y440" s="25"/>
      <c r="Z440" s="25"/>
      <c r="AA440" s="25"/>
      <c r="AB440" s="25"/>
      <c r="AC440" s="25"/>
      <c r="AD440" s="25"/>
      <c r="AE440" s="25"/>
      <c r="AF440" s="25"/>
      <c r="AG440" s="25"/>
      <c r="AH440" s="25"/>
      <c r="AI440" s="25"/>
      <c r="AJ440" s="25"/>
      <c r="AK440" s="25"/>
      <c r="AL440" s="25"/>
      <c r="AM440" s="25"/>
      <c r="AN440" s="25"/>
      <c r="AO440" s="25"/>
      <c r="AP440" s="25"/>
      <c r="AQ440" s="25"/>
      <c r="AR440" s="25"/>
      <c r="AS440" s="25"/>
      <c r="AT440" s="25"/>
      <c r="AU440" s="25"/>
    </row>
    <row r="441" spans="24:47" x14ac:dyDescent="0.25">
      <c r="X441" s="25"/>
      <c r="Y441" s="25"/>
      <c r="Z441" s="25"/>
      <c r="AA441" s="25"/>
      <c r="AB441" s="25"/>
      <c r="AC441" s="25"/>
      <c r="AD441" s="25"/>
      <c r="AE441" s="25"/>
      <c r="AF441" s="25"/>
      <c r="AG441" s="25"/>
      <c r="AH441" s="25"/>
      <c r="AI441" s="25"/>
      <c r="AJ441" s="25"/>
      <c r="AK441" s="25"/>
      <c r="AL441" s="25"/>
      <c r="AM441" s="25"/>
      <c r="AN441" s="25"/>
      <c r="AO441" s="25"/>
      <c r="AP441" s="25"/>
      <c r="AQ441" s="25"/>
      <c r="AR441" s="25"/>
      <c r="AS441" s="25"/>
      <c r="AT441" s="25"/>
      <c r="AU441" s="25"/>
    </row>
    <row r="442" spans="24:47" x14ac:dyDescent="0.25">
      <c r="X442" s="25"/>
      <c r="Y442" s="25"/>
      <c r="Z442" s="25"/>
      <c r="AA442" s="25"/>
      <c r="AB442" s="25"/>
      <c r="AC442" s="25"/>
      <c r="AD442" s="25"/>
      <c r="AE442" s="25"/>
      <c r="AF442" s="25"/>
      <c r="AG442" s="25"/>
      <c r="AH442" s="25"/>
      <c r="AI442" s="25"/>
      <c r="AJ442" s="25"/>
      <c r="AK442" s="25"/>
      <c r="AL442" s="25"/>
      <c r="AM442" s="25"/>
      <c r="AN442" s="25"/>
      <c r="AO442" s="25"/>
      <c r="AP442" s="25"/>
      <c r="AQ442" s="25"/>
      <c r="AR442" s="25"/>
      <c r="AS442" s="25"/>
      <c r="AT442" s="25"/>
      <c r="AU442" s="25"/>
    </row>
    <row r="443" spans="24:47" x14ac:dyDescent="0.25">
      <c r="X443" s="25"/>
      <c r="Y443" s="25"/>
      <c r="Z443" s="25"/>
      <c r="AA443" s="25"/>
      <c r="AB443" s="25"/>
      <c r="AC443" s="25"/>
      <c r="AD443" s="25"/>
      <c r="AE443" s="25"/>
      <c r="AF443" s="25"/>
      <c r="AG443" s="25"/>
      <c r="AH443" s="25"/>
      <c r="AI443" s="25"/>
      <c r="AJ443" s="25"/>
      <c r="AK443" s="25"/>
      <c r="AL443" s="25"/>
      <c r="AM443" s="25"/>
      <c r="AN443" s="25"/>
      <c r="AO443" s="25"/>
      <c r="AP443" s="25"/>
      <c r="AQ443" s="25"/>
      <c r="AR443" s="25"/>
      <c r="AS443" s="25"/>
      <c r="AT443" s="25"/>
      <c r="AU443" s="25"/>
    </row>
    <row r="444" spans="24:47" x14ac:dyDescent="0.25">
      <c r="X444" s="25"/>
      <c r="Y444" s="25"/>
      <c r="Z444" s="25"/>
      <c r="AA444" s="25"/>
      <c r="AB444" s="25"/>
      <c r="AC444" s="25"/>
      <c r="AD444" s="25"/>
      <c r="AE444" s="25"/>
      <c r="AF444" s="25"/>
      <c r="AG444" s="25"/>
      <c r="AH444" s="25"/>
      <c r="AI444" s="25"/>
      <c r="AJ444" s="25"/>
      <c r="AK444" s="25"/>
      <c r="AL444" s="25"/>
      <c r="AM444" s="25"/>
      <c r="AN444" s="25"/>
      <c r="AO444" s="25"/>
      <c r="AP444" s="25"/>
      <c r="AQ444" s="25"/>
      <c r="AR444" s="25"/>
      <c r="AS444" s="25"/>
      <c r="AT444" s="25"/>
      <c r="AU444" s="25"/>
    </row>
    <row r="445" spans="24:47" x14ac:dyDescent="0.25">
      <c r="X445" s="25"/>
      <c r="Y445" s="25"/>
      <c r="Z445" s="25"/>
      <c r="AA445" s="25"/>
      <c r="AB445" s="25"/>
      <c r="AC445" s="25"/>
      <c r="AD445" s="25"/>
      <c r="AE445" s="25"/>
      <c r="AF445" s="25"/>
      <c r="AG445" s="25"/>
      <c r="AH445" s="25"/>
      <c r="AI445" s="25"/>
      <c r="AJ445" s="25"/>
      <c r="AK445" s="25"/>
      <c r="AL445" s="25"/>
      <c r="AM445" s="25"/>
      <c r="AN445" s="25"/>
      <c r="AO445" s="25"/>
      <c r="AP445" s="25"/>
      <c r="AQ445" s="25"/>
      <c r="AR445" s="25"/>
      <c r="AS445" s="25"/>
      <c r="AT445" s="25"/>
      <c r="AU445" s="25"/>
    </row>
    <row r="446" spans="24:47" x14ac:dyDescent="0.25">
      <c r="X446" s="25"/>
      <c r="Y446" s="25"/>
      <c r="Z446" s="25"/>
      <c r="AA446" s="25"/>
      <c r="AB446" s="25"/>
      <c r="AC446" s="25"/>
      <c r="AD446" s="25"/>
      <c r="AE446" s="25"/>
      <c r="AF446" s="25"/>
      <c r="AG446" s="25"/>
      <c r="AH446" s="25"/>
      <c r="AI446" s="25"/>
      <c r="AJ446" s="25"/>
      <c r="AK446" s="25"/>
      <c r="AL446" s="25"/>
      <c r="AM446" s="25"/>
      <c r="AN446" s="25"/>
      <c r="AO446" s="25"/>
      <c r="AP446" s="25"/>
      <c r="AQ446" s="25"/>
      <c r="AR446" s="25"/>
      <c r="AS446" s="25"/>
      <c r="AT446" s="25"/>
      <c r="AU446" s="25"/>
    </row>
    <row r="447" spans="24:47" x14ac:dyDescent="0.25">
      <c r="X447" s="25"/>
      <c r="Y447" s="25"/>
      <c r="Z447" s="25"/>
      <c r="AA447" s="25"/>
      <c r="AB447" s="25"/>
      <c r="AC447" s="25"/>
      <c r="AD447" s="25"/>
      <c r="AE447" s="25"/>
      <c r="AF447" s="25"/>
      <c r="AG447" s="25"/>
      <c r="AH447" s="25"/>
      <c r="AI447" s="25"/>
      <c r="AJ447" s="25"/>
      <c r="AK447" s="25"/>
      <c r="AL447" s="25"/>
      <c r="AM447" s="25"/>
      <c r="AN447" s="25"/>
      <c r="AO447" s="25"/>
      <c r="AP447" s="25"/>
      <c r="AQ447" s="25"/>
      <c r="AR447" s="25"/>
      <c r="AS447" s="25"/>
      <c r="AT447" s="25"/>
      <c r="AU447" s="25"/>
    </row>
    <row r="448" spans="24:47" x14ac:dyDescent="0.25">
      <c r="X448" s="25"/>
      <c r="Y448" s="25"/>
      <c r="Z448" s="25"/>
      <c r="AA448" s="25"/>
      <c r="AB448" s="25"/>
      <c r="AC448" s="25"/>
      <c r="AD448" s="25"/>
      <c r="AE448" s="25"/>
      <c r="AF448" s="25"/>
      <c r="AG448" s="25"/>
      <c r="AH448" s="25"/>
      <c r="AI448" s="25"/>
      <c r="AJ448" s="25"/>
      <c r="AK448" s="25"/>
      <c r="AL448" s="25"/>
      <c r="AM448" s="25"/>
      <c r="AN448" s="25"/>
      <c r="AO448" s="25"/>
      <c r="AP448" s="25"/>
      <c r="AQ448" s="25"/>
      <c r="AR448" s="25"/>
      <c r="AS448" s="25"/>
      <c r="AT448" s="25"/>
      <c r="AU448" s="25"/>
    </row>
    <row r="449" spans="24:47" x14ac:dyDescent="0.25">
      <c r="X449" s="25"/>
      <c r="Y449" s="25"/>
      <c r="Z449" s="25"/>
      <c r="AA449" s="25"/>
      <c r="AB449" s="25"/>
      <c r="AC449" s="25"/>
      <c r="AD449" s="25"/>
      <c r="AE449" s="25"/>
      <c r="AF449" s="25"/>
      <c r="AG449" s="25"/>
      <c r="AH449" s="25"/>
      <c r="AI449" s="25"/>
      <c r="AJ449" s="25"/>
      <c r="AK449" s="25"/>
      <c r="AL449" s="25"/>
      <c r="AM449" s="25"/>
      <c r="AN449" s="25"/>
      <c r="AO449" s="25"/>
      <c r="AP449" s="25"/>
      <c r="AQ449" s="25"/>
      <c r="AR449" s="25"/>
      <c r="AS449" s="25"/>
      <c r="AT449" s="25"/>
      <c r="AU449" s="25"/>
    </row>
    <row r="450" spans="24:47" x14ac:dyDescent="0.25">
      <c r="X450" s="25"/>
      <c r="Y450" s="25"/>
      <c r="Z450" s="25"/>
      <c r="AA450" s="25"/>
      <c r="AB450" s="25"/>
      <c r="AC450" s="25"/>
      <c r="AD450" s="25"/>
      <c r="AE450" s="25"/>
      <c r="AF450" s="25"/>
      <c r="AG450" s="25"/>
      <c r="AH450" s="25"/>
      <c r="AI450" s="25"/>
      <c r="AJ450" s="25"/>
      <c r="AK450" s="25"/>
      <c r="AL450" s="25"/>
      <c r="AM450" s="25"/>
      <c r="AN450" s="25"/>
      <c r="AO450" s="25"/>
      <c r="AP450" s="25"/>
      <c r="AQ450" s="25"/>
      <c r="AR450" s="25"/>
      <c r="AS450" s="25"/>
      <c r="AT450" s="25"/>
      <c r="AU450" s="25"/>
    </row>
    <row r="451" spans="24:47" x14ac:dyDescent="0.25">
      <c r="X451" s="25"/>
      <c r="Y451" s="25"/>
      <c r="Z451" s="25"/>
      <c r="AA451" s="25"/>
      <c r="AB451" s="25"/>
      <c r="AC451" s="25"/>
      <c r="AD451" s="25"/>
      <c r="AE451" s="25"/>
      <c r="AF451" s="25"/>
      <c r="AG451" s="25"/>
      <c r="AH451" s="25"/>
      <c r="AI451" s="25"/>
      <c r="AJ451" s="25"/>
      <c r="AK451" s="25"/>
      <c r="AL451" s="25"/>
      <c r="AM451" s="25"/>
      <c r="AN451" s="25"/>
      <c r="AO451" s="25"/>
      <c r="AP451" s="25"/>
      <c r="AQ451" s="25"/>
      <c r="AR451" s="25"/>
      <c r="AS451" s="25"/>
      <c r="AT451" s="25"/>
      <c r="AU451" s="25"/>
    </row>
    <row r="452" spans="24:47" x14ac:dyDescent="0.25">
      <c r="X452" s="25"/>
      <c r="Y452" s="25"/>
      <c r="Z452" s="25"/>
      <c r="AA452" s="25"/>
      <c r="AB452" s="25"/>
      <c r="AC452" s="25"/>
      <c r="AD452" s="25"/>
      <c r="AE452" s="25"/>
      <c r="AF452" s="25"/>
      <c r="AG452" s="25"/>
      <c r="AH452" s="25"/>
      <c r="AI452" s="25"/>
      <c r="AJ452" s="25"/>
      <c r="AK452" s="25"/>
      <c r="AL452" s="25"/>
      <c r="AM452" s="25"/>
      <c r="AN452" s="25"/>
      <c r="AO452" s="25"/>
      <c r="AP452" s="25"/>
      <c r="AQ452" s="25"/>
      <c r="AR452" s="25"/>
      <c r="AS452" s="25"/>
      <c r="AT452" s="25"/>
      <c r="AU452" s="25"/>
    </row>
    <row r="453" spans="24:47" x14ac:dyDescent="0.25">
      <c r="X453" s="25"/>
      <c r="Y453" s="25"/>
      <c r="Z453" s="25"/>
      <c r="AA453" s="25"/>
      <c r="AB453" s="25"/>
      <c r="AC453" s="25"/>
      <c r="AD453" s="25"/>
      <c r="AE453" s="25"/>
      <c r="AF453" s="25"/>
      <c r="AG453" s="25"/>
      <c r="AH453" s="25"/>
      <c r="AI453" s="25"/>
      <c r="AJ453" s="25"/>
      <c r="AK453" s="25"/>
      <c r="AL453" s="25"/>
      <c r="AM453" s="25"/>
      <c r="AN453" s="25"/>
      <c r="AO453" s="25"/>
      <c r="AP453" s="25"/>
      <c r="AQ453" s="25"/>
      <c r="AR453" s="25"/>
      <c r="AS453" s="25"/>
      <c r="AT453" s="25"/>
      <c r="AU453" s="25"/>
    </row>
    <row r="454" spans="24:47" x14ac:dyDescent="0.25">
      <c r="X454" s="25"/>
      <c r="Y454" s="25"/>
      <c r="Z454" s="25"/>
      <c r="AA454" s="25"/>
      <c r="AB454" s="25"/>
      <c r="AC454" s="25"/>
      <c r="AD454" s="25"/>
      <c r="AE454" s="25"/>
      <c r="AF454" s="25"/>
      <c r="AG454" s="25"/>
      <c r="AH454" s="25"/>
      <c r="AI454" s="25"/>
      <c r="AJ454" s="25"/>
      <c r="AK454" s="25"/>
      <c r="AL454" s="25"/>
      <c r="AM454" s="25"/>
      <c r="AN454" s="25"/>
      <c r="AO454" s="25"/>
      <c r="AP454" s="25"/>
      <c r="AQ454" s="25"/>
      <c r="AR454" s="25"/>
      <c r="AS454" s="25"/>
      <c r="AT454" s="25"/>
      <c r="AU454" s="25"/>
    </row>
    <row r="455" spans="24:47" x14ac:dyDescent="0.25">
      <c r="X455" s="25"/>
      <c r="Y455" s="25"/>
      <c r="Z455" s="25"/>
      <c r="AA455" s="25"/>
      <c r="AB455" s="25"/>
      <c r="AC455" s="25"/>
      <c r="AD455" s="25"/>
      <c r="AE455" s="25"/>
      <c r="AF455" s="25"/>
      <c r="AG455" s="25"/>
      <c r="AH455" s="25"/>
      <c r="AI455" s="25"/>
      <c r="AJ455" s="25"/>
      <c r="AK455" s="25"/>
      <c r="AL455" s="25"/>
      <c r="AM455" s="25"/>
      <c r="AN455" s="25"/>
      <c r="AO455" s="25"/>
      <c r="AP455" s="25"/>
      <c r="AQ455" s="25"/>
      <c r="AR455" s="25"/>
      <c r="AS455" s="25"/>
      <c r="AT455" s="25"/>
      <c r="AU455" s="25"/>
    </row>
    <row r="456" spans="24:47" x14ac:dyDescent="0.25">
      <c r="X456" s="25"/>
      <c r="Y456" s="25"/>
      <c r="Z456" s="25"/>
      <c r="AA456" s="25"/>
      <c r="AB456" s="25"/>
      <c r="AC456" s="25"/>
      <c r="AD456" s="25"/>
      <c r="AE456" s="25"/>
      <c r="AF456" s="25"/>
      <c r="AG456" s="25"/>
      <c r="AH456" s="25"/>
      <c r="AI456" s="25"/>
      <c r="AJ456" s="25"/>
      <c r="AK456" s="25"/>
      <c r="AL456" s="25"/>
      <c r="AM456" s="25"/>
      <c r="AN456" s="25"/>
      <c r="AO456" s="25"/>
      <c r="AP456" s="25"/>
      <c r="AQ456" s="25"/>
      <c r="AR456" s="25"/>
      <c r="AS456" s="25"/>
      <c r="AT456" s="25"/>
      <c r="AU456" s="25"/>
    </row>
    <row r="457" spans="24:47" x14ac:dyDescent="0.25">
      <c r="X457" s="25"/>
      <c r="Y457" s="25"/>
      <c r="Z457" s="25"/>
      <c r="AA457" s="25"/>
      <c r="AB457" s="25"/>
      <c r="AC457" s="25"/>
      <c r="AD457" s="25"/>
      <c r="AE457" s="25"/>
      <c r="AF457" s="25"/>
      <c r="AG457" s="25"/>
      <c r="AH457" s="25"/>
      <c r="AI457" s="25"/>
      <c r="AJ457" s="25"/>
      <c r="AK457" s="25"/>
      <c r="AL457" s="25"/>
      <c r="AM457" s="25"/>
      <c r="AN457" s="25"/>
      <c r="AO457" s="25"/>
      <c r="AP457" s="25"/>
      <c r="AQ457" s="25"/>
      <c r="AR457" s="25"/>
      <c r="AS457" s="25"/>
      <c r="AT457" s="25"/>
      <c r="AU457" s="25"/>
    </row>
    <row r="458" spans="24:47" x14ac:dyDescent="0.25">
      <c r="X458" s="25"/>
      <c r="Y458" s="25"/>
      <c r="Z458" s="25"/>
      <c r="AA458" s="25"/>
      <c r="AB458" s="25"/>
      <c r="AC458" s="25"/>
      <c r="AD458" s="25"/>
      <c r="AE458" s="25"/>
      <c r="AF458" s="25"/>
      <c r="AG458" s="25"/>
      <c r="AH458" s="25"/>
      <c r="AI458" s="25"/>
      <c r="AJ458" s="25"/>
      <c r="AK458" s="25"/>
      <c r="AL458" s="25"/>
      <c r="AM458" s="25"/>
      <c r="AN458" s="25"/>
      <c r="AO458" s="25"/>
      <c r="AP458" s="25"/>
      <c r="AQ458" s="25"/>
      <c r="AR458" s="25"/>
      <c r="AS458" s="25"/>
      <c r="AT458" s="25"/>
      <c r="AU458" s="25"/>
    </row>
    <row r="459" spans="24:47" x14ac:dyDescent="0.25">
      <c r="X459" s="25"/>
      <c r="Y459" s="25"/>
      <c r="Z459" s="25"/>
      <c r="AA459" s="25"/>
      <c r="AB459" s="25"/>
      <c r="AC459" s="25"/>
      <c r="AD459" s="25"/>
      <c r="AE459" s="25"/>
      <c r="AF459" s="25"/>
      <c r="AG459" s="25"/>
      <c r="AH459" s="25"/>
      <c r="AI459" s="25"/>
      <c r="AJ459" s="25"/>
      <c r="AK459" s="25"/>
      <c r="AL459" s="25"/>
      <c r="AM459" s="25"/>
      <c r="AN459" s="25"/>
      <c r="AO459" s="25"/>
      <c r="AP459" s="25"/>
      <c r="AQ459" s="25"/>
      <c r="AR459" s="25"/>
      <c r="AS459" s="25"/>
      <c r="AT459" s="25"/>
      <c r="AU459" s="25"/>
    </row>
    <row r="460" spans="24:47" x14ac:dyDescent="0.25">
      <c r="X460" s="25"/>
      <c r="Y460" s="25"/>
      <c r="Z460" s="25"/>
      <c r="AA460" s="25"/>
      <c r="AB460" s="25"/>
      <c r="AC460" s="25"/>
      <c r="AD460" s="25"/>
      <c r="AE460" s="25"/>
      <c r="AF460" s="25"/>
      <c r="AG460" s="25"/>
      <c r="AH460" s="25"/>
      <c r="AI460" s="25"/>
      <c r="AJ460" s="25"/>
      <c r="AK460" s="25"/>
      <c r="AL460" s="25"/>
      <c r="AM460" s="25"/>
      <c r="AN460" s="25"/>
      <c r="AO460" s="25"/>
      <c r="AP460" s="25"/>
      <c r="AQ460" s="25"/>
      <c r="AR460" s="25"/>
      <c r="AS460" s="25"/>
      <c r="AT460" s="25"/>
      <c r="AU460" s="25"/>
    </row>
    <row r="461" spans="24:47" x14ac:dyDescent="0.25">
      <c r="X461" s="25"/>
      <c r="Y461" s="25"/>
      <c r="Z461" s="25"/>
      <c r="AA461" s="25"/>
      <c r="AB461" s="25"/>
      <c r="AC461" s="25"/>
      <c r="AD461" s="25"/>
      <c r="AE461" s="25"/>
      <c r="AF461" s="25"/>
      <c r="AG461" s="25"/>
      <c r="AH461" s="25"/>
      <c r="AI461" s="25"/>
      <c r="AJ461" s="25"/>
      <c r="AK461" s="25"/>
      <c r="AL461" s="25"/>
      <c r="AM461" s="25"/>
      <c r="AN461" s="25"/>
      <c r="AO461" s="25"/>
      <c r="AP461" s="25"/>
      <c r="AQ461" s="25"/>
      <c r="AR461" s="25"/>
      <c r="AS461" s="25"/>
      <c r="AT461" s="25"/>
      <c r="AU461" s="25"/>
    </row>
    <row r="462" spans="24:47" x14ac:dyDescent="0.25">
      <c r="X462" s="25"/>
      <c r="Y462" s="25"/>
      <c r="Z462" s="25"/>
      <c r="AA462" s="25"/>
      <c r="AB462" s="25"/>
      <c r="AC462" s="25"/>
      <c r="AD462" s="25"/>
      <c r="AE462" s="25"/>
      <c r="AF462" s="25"/>
      <c r="AG462" s="25"/>
      <c r="AH462" s="25"/>
      <c r="AI462" s="25"/>
      <c r="AJ462" s="25"/>
      <c r="AK462" s="25"/>
      <c r="AL462" s="25"/>
      <c r="AM462" s="25"/>
      <c r="AN462" s="25"/>
      <c r="AO462" s="25"/>
      <c r="AP462" s="25"/>
      <c r="AQ462" s="25"/>
      <c r="AR462" s="25"/>
      <c r="AS462" s="25"/>
      <c r="AT462" s="25"/>
      <c r="AU462" s="25"/>
    </row>
    <row r="463" spans="24:47" x14ac:dyDescent="0.25">
      <c r="X463" s="25"/>
      <c r="Y463" s="25"/>
      <c r="Z463" s="25"/>
      <c r="AA463" s="25"/>
      <c r="AB463" s="25"/>
      <c r="AC463" s="25"/>
      <c r="AD463" s="25"/>
      <c r="AE463" s="25"/>
      <c r="AF463" s="25"/>
      <c r="AG463" s="25"/>
      <c r="AH463" s="25"/>
      <c r="AI463" s="25"/>
      <c r="AJ463" s="25"/>
      <c r="AK463" s="25"/>
      <c r="AL463" s="25"/>
      <c r="AM463" s="25"/>
      <c r="AN463" s="25"/>
      <c r="AO463" s="25"/>
      <c r="AP463" s="25"/>
      <c r="AQ463" s="25"/>
      <c r="AR463" s="25"/>
      <c r="AS463" s="25"/>
      <c r="AT463" s="25"/>
      <c r="AU463" s="25"/>
    </row>
    <row r="464" spans="24:47" x14ac:dyDescent="0.25">
      <c r="X464" s="25"/>
      <c r="Y464" s="25"/>
      <c r="Z464" s="25"/>
      <c r="AA464" s="25"/>
      <c r="AB464" s="25"/>
      <c r="AC464" s="25"/>
      <c r="AD464" s="25"/>
      <c r="AE464" s="25"/>
      <c r="AF464" s="25"/>
      <c r="AG464" s="25"/>
      <c r="AH464" s="25"/>
      <c r="AI464" s="25"/>
      <c r="AJ464" s="25"/>
      <c r="AK464" s="25"/>
      <c r="AL464" s="25"/>
      <c r="AM464" s="25"/>
      <c r="AN464" s="25"/>
      <c r="AO464" s="25"/>
      <c r="AP464" s="25"/>
      <c r="AQ464" s="25"/>
      <c r="AR464" s="25"/>
      <c r="AS464" s="25"/>
      <c r="AT464" s="25"/>
      <c r="AU464" s="25"/>
    </row>
    <row r="465" spans="24:47" x14ac:dyDescent="0.25">
      <c r="X465" s="25"/>
      <c r="Y465" s="25"/>
      <c r="Z465" s="25"/>
      <c r="AA465" s="25"/>
      <c r="AB465" s="25"/>
      <c r="AC465" s="25"/>
      <c r="AD465" s="25"/>
      <c r="AE465" s="25"/>
      <c r="AF465" s="25"/>
      <c r="AG465" s="25"/>
      <c r="AH465" s="25"/>
      <c r="AI465" s="25"/>
      <c r="AJ465" s="25"/>
      <c r="AK465" s="25"/>
      <c r="AL465" s="25"/>
      <c r="AM465" s="25"/>
      <c r="AN465" s="25"/>
      <c r="AO465" s="25"/>
      <c r="AP465" s="25"/>
      <c r="AQ465" s="25"/>
      <c r="AR465" s="25"/>
      <c r="AS465" s="25"/>
      <c r="AT465" s="25"/>
      <c r="AU465" s="25"/>
    </row>
    <row r="466" spans="24:47" x14ac:dyDescent="0.25">
      <c r="X466" s="25"/>
      <c r="Y466" s="25"/>
      <c r="Z466" s="25"/>
      <c r="AA466" s="25"/>
      <c r="AB466" s="25"/>
      <c r="AC466" s="25"/>
      <c r="AD466" s="25"/>
      <c r="AE466" s="25"/>
      <c r="AF466" s="25"/>
      <c r="AG466" s="25"/>
      <c r="AH466" s="25"/>
      <c r="AI466" s="25"/>
      <c r="AJ466" s="25"/>
      <c r="AK466" s="25"/>
      <c r="AL466" s="25"/>
      <c r="AM466" s="25"/>
      <c r="AN466" s="25"/>
      <c r="AO466" s="25"/>
      <c r="AP466" s="25"/>
      <c r="AQ466" s="25"/>
      <c r="AR466" s="25"/>
      <c r="AS466" s="25"/>
      <c r="AT466" s="25"/>
      <c r="AU466" s="25"/>
    </row>
    <row r="467" spans="24:47" x14ac:dyDescent="0.25">
      <c r="X467" s="25"/>
      <c r="Y467" s="25"/>
      <c r="Z467" s="25"/>
      <c r="AA467" s="25"/>
      <c r="AB467" s="25"/>
      <c r="AC467" s="25"/>
      <c r="AD467" s="25"/>
      <c r="AE467" s="25"/>
      <c r="AF467" s="25"/>
      <c r="AG467" s="25"/>
      <c r="AH467" s="25"/>
      <c r="AI467" s="25"/>
      <c r="AJ467" s="25"/>
      <c r="AK467" s="25"/>
      <c r="AL467" s="25"/>
      <c r="AM467" s="25"/>
      <c r="AN467" s="25"/>
      <c r="AO467" s="25"/>
      <c r="AP467" s="25"/>
      <c r="AQ467" s="25"/>
      <c r="AR467" s="25"/>
      <c r="AS467" s="25"/>
      <c r="AT467" s="25"/>
      <c r="AU467" s="25"/>
    </row>
    <row r="468" spans="24:47" x14ac:dyDescent="0.25">
      <c r="X468" s="25"/>
      <c r="Y468" s="25"/>
      <c r="Z468" s="25"/>
      <c r="AA468" s="25"/>
      <c r="AB468" s="25"/>
      <c r="AC468" s="25"/>
      <c r="AD468" s="25"/>
      <c r="AE468" s="25"/>
      <c r="AF468" s="25"/>
      <c r="AG468" s="25"/>
      <c r="AH468" s="25"/>
      <c r="AI468" s="25"/>
      <c r="AJ468" s="25"/>
      <c r="AK468" s="25"/>
      <c r="AL468" s="25"/>
      <c r="AM468" s="25"/>
      <c r="AN468" s="25"/>
      <c r="AO468" s="25"/>
      <c r="AP468" s="25"/>
      <c r="AQ468" s="25"/>
      <c r="AR468" s="25"/>
      <c r="AS468" s="25"/>
      <c r="AT468" s="25"/>
      <c r="AU468" s="25"/>
    </row>
    <row r="469" spans="24:47" x14ac:dyDescent="0.25">
      <c r="X469" s="25"/>
      <c r="Y469" s="25"/>
      <c r="Z469" s="25"/>
      <c r="AA469" s="25"/>
      <c r="AB469" s="25"/>
      <c r="AC469" s="25"/>
      <c r="AD469" s="25"/>
      <c r="AE469" s="25"/>
      <c r="AF469" s="25"/>
      <c r="AG469" s="25"/>
      <c r="AH469" s="25"/>
      <c r="AI469" s="25"/>
      <c r="AJ469" s="25"/>
      <c r="AK469" s="25"/>
      <c r="AL469" s="25"/>
      <c r="AM469" s="25"/>
      <c r="AN469" s="25"/>
      <c r="AO469" s="25"/>
      <c r="AP469" s="25"/>
      <c r="AQ469" s="25"/>
      <c r="AR469" s="25"/>
      <c r="AS469" s="25"/>
      <c r="AT469" s="25"/>
      <c r="AU469" s="25"/>
    </row>
    <row r="470" spans="24:47" x14ac:dyDescent="0.25">
      <c r="X470" s="25"/>
      <c r="Y470" s="25"/>
      <c r="Z470" s="25"/>
      <c r="AA470" s="25"/>
      <c r="AB470" s="25"/>
      <c r="AC470" s="25"/>
      <c r="AD470" s="25"/>
      <c r="AE470" s="25"/>
      <c r="AF470" s="25"/>
      <c r="AG470" s="25"/>
      <c r="AH470" s="25"/>
      <c r="AI470" s="25"/>
      <c r="AJ470" s="25"/>
      <c r="AK470" s="25"/>
      <c r="AL470" s="25"/>
      <c r="AM470" s="25"/>
      <c r="AN470" s="25"/>
      <c r="AO470" s="25"/>
      <c r="AP470" s="25"/>
      <c r="AQ470" s="25"/>
      <c r="AR470" s="25"/>
      <c r="AS470" s="25"/>
      <c r="AT470" s="25"/>
      <c r="AU470" s="25"/>
    </row>
    <row r="471" spans="24:47" x14ac:dyDescent="0.25">
      <c r="X471" s="25"/>
      <c r="Y471" s="25"/>
      <c r="Z471" s="25"/>
      <c r="AA471" s="25"/>
      <c r="AB471" s="25"/>
      <c r="AC471" s="25"/>
      <c r="AD471" s="25"/>
      <c r="AE471" s="25"/>
      <c r="AF471" s="25"/>
      <c r="AG471" s="25"/>
      <c r="AH471" s="25"/>
      <c r="AI471" s="25"/>
      <c r="AJ471" s="25"/>
      <c r="AK471" s="25"/>
      <c r="AL471" s="25"/>
      <c r="AM471" s="25"/>
      <c r="AN471" s="25"/>
      <c r="AO471" s="25"/>
      <c r="AP471" s="25"/>
      <c r="AQ471" s="25"/>
      <c r="AR471" s="25"/>
      <c r="AS471" s="25"/>
      <c r="AT471" s="25"/>
      <c r="AU471" s="25"/>
    </row>
    <row r="472" spans="24:47" x14ac:dyDescent="0.25">
      <c r="X472" s="25"/>
      <c r="Y472" s="25"/>
      <c r="Z472" s="25"/>
      <c r="AA472" s="25"/>
      <c r="AB472" s="25"/>
      <c r="AC472" s="25"/>
      <c r="AD472" s="25"/>
      <c r="AE472" s="25"/>
      <c r="AF472" s="25"/>
      <c r="AG472" s="25"/>
      <c r="AH472" s="25"/>
      <c r="AI472" s="25"/>
      <c r="AJ472" s="25"/>
      <c r="AK472" s="25"/>
      <c r="AL472" s="25"/>
      <c r="AM472" s="25"/>
      <c r="AN472" s="25"/>
      <c r="AO472" s="25"/>
      <c r="AP472" s="25"/>
      <c r="AQ472" s="25"/>
      <c r="AR472" s="25"/>
      <c r="AS472" s="25"/>
      <c r="AT472" s="25"/>
      <c r="AU472" s="25"/>
    </row>
    <row r="473" spans="24:47" x14ac:dyDescent="0.25">
      <c r="X473" s="25"/>
      <c r="Y473" s="25"/>
      <c r="Z473" s="25"/>
      <c r="AA473" s="25"/>
      <c r="AB473" s="25"/>
      <c r="AC473" s="25"/>
      <c r="AD473" s="25"/>
      <c r="AE473" s="25"/>
      <c r="AF473" s="25"/>
      <c r="AG473" s="25"/>
      <c r="AH473" s="25"/>
      <c r="AI473" s="25"/>
      <c r="AJ473" s="25"/>
      <c r="AK473" s="25"/>
      <c r="AL473" s="25"/>
      <c r="AM473" s="25"/>
      <c r="AN473" s="25"/>
      <c r="AO473" s="25"/>
      <c r="AP473" s="25"/>
      <c r="AQ473" s="25"/>
      <c r="AR473" s="25"/>
      <c r="AS473" s="25"/>
      <c r="AT473" s="25"/>
      <c r="AU473" s="25"/>
    </row>
    <row r="474" spans="24:47" x14ac:dyDescent="0.25">
      <c r="X474" s="25"/>
      <c r="Y474" s="25"/>
      <c r="Z474" s="25"/>
      <c r="AA474" s="25"/>
      <c r="AB474" s="25"/>
      <c r="AC474" s="25"/>
      <c r="AD474" s="25"/>
      <c r="AE474" s="25"/>
      <c r="AF474" s="25"/>
      <c r="AG474" s="25"/>
      <c r="AH474" s="25"/>
      <c r="AI474" s="25"/>
      <c r="AJ474" s="25"/>
      <c r="AK474" s="25"/>
      <c r="AL474" s="25"/>
      <c r="AM474" s="25"/>
      <c r="AN474" s="25"/>
      <c r="AO474" s="25"/>
      <c r="AP474" s="25"/>
      <c r="AQ474" s="25"/>
      <c r="AR474" s="25"/>
      <c r="AS474" s="25"/>
      <c r="AT474" s="25"/>
      <c r="AU474" s="25"/>
    </row>
    <row r="475" spans="24:47" x14ac:dyDescent="0.25">
      <c r="X475" s="25"/>
      <c r="Y475" s="25"/>
      <c r="Z475" s="25"/>
      <c r="AA475" s="25"/>
      <c r="AB475" s="25"/>
      <c r="AC475" s="25"/>
      <c r="AD475" s="25"/>
      <c r="AE475" s="25"/>
      <c r="AF475" s="25"/>
      <c r="AG475" s="25"/>
      <c r="AH475" s="25"/>
      <c r="AI475" s="25"/>
      <c r="AJ475" s="25"/>
      <c r="AK475" s="25"/>
      <c r="AL475" s="25"/>
      <c r="AM475" s="25"/>
      <c r="AN475" s="25"/>
      <c r="AO475" s="25"/>
      <c r="AP475" s="25"/>
      <c r="AQ475" s="25"/>
      <c r="AR475" s="25"/>
      <c r="AS475" s="25"/>
      <c r="AT475" s="25"/>
      <c r="AU475" s="25"/>
    </row>
    <row r="476" spans="24:47" x14ac:dyDescent="0.25">
      <c r="X476" s="25"/>
      <c r="Y476" s="25"/>
      <c r="Z476" s="25"/>
      <c r="AA476" s="25"/>
      <c r="AB476" s="25"/>
      <c r="AC476" s="25"/>
      <c r="AD476" s="25"/>
      <c r="AE476" s="25"/>
      <c r="AF476" s="25"/>
      <c r="AG476" s="25"/>
      <c r="AH476" s="25"/>
      <c r="AI476" s="25"/>
      <c r="AJ476" s="25"/>
      <c r="AK476" s="25"/>
      <c r="AL476" s="25"/>
      <c r="AM476" s="25"/>
      <c r="AN476" s="25"/>
      <c r="AO476" s="25"/>
      <c r="AP476" s="25"/>
      <c r="AQ476" s="25"/>
      <c r="AR476" s="25"/>
      <c r="AS476" s="25"/>
      <c r="AT476" s="25"/>
      <c r="AU476" s="25"/>
    </row>
    <row r="477" spans="24:47" x14ac:dyDescent="0.25">
      <c r="X477" s="25"/>
      <c r="Y477" s="25"/>
      <c r="Z477" s="25"/>
      <c r="AA477" s="25"/>
      <c r="AB477" s="25"/>
      <c r="AC477" s="25"/>
      <c r="AD477" s="25"/>
      <c r="AE477" s="25"/>
      <c r="AF477" s="25"/>
      <c r="AG477" s="25"/>
      <c r="AH477" s="25"/>
      <c r="AI477" s="25"/>
      <c r="AJ477" s="25"/>
      <c r="AK477" s="25"/>
      <c r="AL477" s="25"/>
      <c r="AM477" s="25"/>
      <c r="AN477" s="25"/>
      <c r="AO477" s="25"/>
      <c r="AP477" s="25"/>
      <c r="AQ477" s="25"/>
      <c r="AR477" s="25"/>
      <c r="AS477" s="25"/>
      <c r="AT477" s="25"/>
      <c r="AU477" s="25"/>
    </row>
    <row r="478" spans="24:47" x14ac:dyDescent="0.25">
      <c r="X478" s="25"/>
      <c r="Y478" s="25"/>
      <c r="Z478" s="25"/>
      <c r="AA478" s="25"/>
      <c r="AB478" s="25"/>
      <c r="AC478" s="25"/>
      <c r="AD478" s="25"/>
      <c r="AE478" s="25"/>
      <c r="AF478" s="25"/>
      <c r="AG478" s="25"/>
      <c r="AH478" s="25"/>
      <c r="AI478" s="25"/>
      <c r="AJ478" s="25"/>
      <c r="AK478" s="25"/>
      <c r="AL478" s="25"/>
      <c r="AM478" s="25"/>
      <c r="AN478" s="25"/>
      <c r="AO478" s="25"/>
      <c r="AP478" s="25"/>
      <c r="AQ478" s="25"/>
      <c r="AR478" s="25"/>
      <c r="AS478" s="25"/>
      <c r="AT478" s="25"/>
      <c r="AU478" s="25"/>
    </row>
    <row r="479" spans="24:47" x14ac:dyDescent="0.25">
      <c r="X479" s="25"/>
      <c r="Y479" s="25"/>
      <c r="Z479" s="25"/>
      <c r="AA479" s="25"/>
      <c r="AB479" s="25"/>
      <c r="AC479" s="25"/>
      <c r="AD479" s="25"/>
      <c r="AE479" s="25"/>
      <c r="AF479" s="25"/>
      <c r="AG479" s="25"/>
      <c r="AH479" s="25"/>
      <c r="AI479" s="25"/>
      <c r="AJ479" s="25"/>
      <c r="AK479" s="25"/>
      <c r="AL479" s="25"/>
      <c r="AM479" s="25"/>
      <c r="AN479" s="25"/>
      <c r="AO479" s="25"/>
      <c r="AP479" s="25"/>
      <c r="AQ479" s="25"/>
      <c r="AR479" s="25"/>
      <c r="AS479" s="25"/>
      <c r="AT479" s="25"/>
      <c r="AU479" s="25"/>
    </row>
    <row r="480" spans="24:47" x14ac:dyDescent="0.25">
      <c r="X480" s="25"/>
      <c r="Y480" s="25"/>
      <c r="Z480" s="25"/>
      <c r="AA480" s="25"/>
      <c r="AB480" s="25"/>
      <c r="AC480" s="25"/>
      <c r="AD480" s="25"/>
      <c r="AE480" s="25"/>
      <c r="AF480" s="25"/>
      <c r="AG480" s="25"/>
      <c r="AH480" s="25"/>
      <c r="AI480" s="25"/>
      <c r="AJ480" s="25"/>
      <c r="AK480" s="25"/>
      <c r="AL480" s="25"/>
      <c r="AM480" s="25"/>
      <c r="AN480" s="25"/>
      <c r="AO480" s="25"/>
      <c r="AP480" s="25"/>
      <c r="AQ480" s="25"/>
      <c r="AR480" s="25"/>
      <c r="AS480" s="25"/>
      <c r="AT480" s="25"/>
      <c r="AU480" s="25"/>
    </row>
    <row r="481" spans="24:47" x14ac:dyDescent="0.25">
      <c r="X481" s="25"/>
      <c r="Y481" s="25"/>
      <c r="Z481" s="25"/>
      <c r="AA481" s="25"/>
      <c r="AB481" s="25"/>
      <c r="AC481" s="25"/>
      <c r="AD481" s="25"/>
      <c r="AE481" s="25"/>
      <c r="AF481" s="25"/>
      <c r="AG481" s="25"/>
      <c r="AH481" s="25"/>
      <c r="AI481" s="25"/>
      <c r="AJ481" s="25"/>
      <c r="AK481" s="25"/>
      <c r="AL481" s="25"/>
      <c r="AM481" s="25"/>
      <c r="AN481" s="25"/>
      <c r="AO481" s="25"/>
      <c r="AP481" s="25"/>
      <c r="AQ481" s="25"/>
      <c r="AR481" s="25"/>
      <c r="AS481" s="25"/>
      <c r="AT481" s="25"/>
      <c r="AU481" s="25"/>
    </row>
    <row r="482" spans="24:47" x14ac:dyDescent="0.25">
      <c r="X482" s="25"/>
      <c r="Y482" s="25"/>
      <c r="Z482" s="25"/>
      <c r="AA482" s="25"/>
      <c r="AB482" s="25"/>
      <c r="AC482" s="25"/>
      <c r="AD482" s="25"/>
      <c r="AE482" s="25"/>
      <c r="AF482" s="25"/>
      <c r="AG482" s="25"/>
      <c r="AH482" s="25"/>
      <c r="AI482" s="25"/>
      <c r="AJ482" s="25"/>
      <c r="AK482" s="25"/>
      <c r="AL482" s="25"/>
      <c r="AM482" s="25"/>
      <c r="AN482" s="25"/>
      <c r="AO482" s="25"/>
      <c r="AP482" s="25"/>
      <c r="AQ482" s="25"/>
      <c r="AR482" s="25"/>
      <c r="AS482" s="25"/>
      <c r="AT482" s="25"/>
      <c r="AU482" s="25"/>
    </row>
    <row r="483" spans="24:47" x14ac:dyDescent="0.25">
      <c r="X483" s="25"/>
      <c r="Y483" s="25"/>
      <c r="Z483" s="25"/>
      <c r="AA483" s="25"/>
      <c r="AB483" s="25"/>
      <c r="AC483" s="25"/>
      <c r="AD483" s="25"/>
      <c r="AE483" s="25"/>
      <c r="AF483" s="25"/>
      <c r="AG483" s="25"/>
      <c r="AH483" s="25"/>
      <c r="AI483" s="25"/>
      <c r="AJ483" s="25"/>
      <c r="AK483" s="25"/>
      <c r="AL483" s="25"/>
      <c r="AM483" s="25"/>
      <c r="AN483" s="25"/>
      <c r="AO483" s="25"/>
      <c r="AP483" s="25"/>
      <c r="AQ483" s="25"/>
      <c r="AR483" s="25"/>
      <c r="AS483" s="25"/>
      <c r="AT483" s="25"/>
      <c r="AU483" s="25"/>
    </row>
    <row r="484" spans="24:47" x14ac:dyDescent="0.25">
      <c r="X484" s="25"/>
      <c r="Y484" s="25"/>
      <c r="Z484" s="25"/>
      <c r="AA484" s="25"/>
      <c r="AB484" s="25"/>
      <c r="AC484" s="25"/>
      <c r="AD484" s="25"/>
      <c r="AE484" s="25"/>
      <c r="AF484" s="25"/>
      <c r="AG484" s="25"/>
      <c r="AH484" s="25"/>
      <c r="AI484" s="25"/>
      <c r="AJ484" s="25"/>
      <c r="AK484" s="25"/>
      <c r="AL484" s="25"/>
      <c r="AM484" s="25"/>
      <c r="AN484" s="25"/>
      <c r="AO484" s="25"/>
      <c r="AP484" s="25"/>
      <c r="AQ484" s="25"/>
      <c r="AR484" s="25"/>
      <c r="AS484" s="25"/>
      <c r="AT484" s="25"/>
      <c r="AU484" s="25"/>
    </row>
    <row r="485" spans="24:47" x14ac:dyDescent="0.25">
      <c r="X485" s="25"/>
      <c r="Y485" s="25"/>
      <c r="Z485" s="25"/>
      <c r="AA485" s="25"/>
      <c r="AB485" s="25"/>
      <c r="AC485" s="25"/>
      <c r="AD485" s="25"/>
      <c r="AE485" s="25"/>
      <c r="AF485" s="25"/>
      <c r="AG485" s="25"/>
      <c r="AH485" s="25"/>
      <c r="AI485" s="25"/>
      <c r="AJ485" s="25"/>
      <c r="AK485" s="25"/>
      <c r="AL485" s="25"/>
      <c r="AM485" s="25"/>
      <c r="AN485" s="25"/>
      <c r="AO485" s="25"/>
      <c r="AP485" s="25"/>
      <c r="AQ485" s="25"/>
      <c r="AR485" s="25"/>
      <c r="AS485" s="25"/>
      <c r="AT485" s="25"/>
      <c r="AU485" s="25"/>
    </row>
    <row r="486" spans="24:47" x14ac:dyDescent="0.25">
      <c r="X486" s="25"/>
      <c r="Y486" s="25"/>
      <c r="Z486" s="25"/>
      <c r="AA486" s="25"/>
      <c r="AB486" s="25"/>
      <c r="AC486" s="25"/>
      <c r="AD486" s="25"/>
      <c r="AE486" s="25"/>
      <c r="AF486" s="25"/>
      <c r="AG486" s="25"/>
      <c r="AH486" s="25"/>
      <c r="AI486" s="25"/>
      <c r="AJ486" s="25"/>
      <c r="AK486" s="25"/>
      <c r="AL486" s="25"/>
      <c r="AM486" s="25"/>
      <c r="AN486" s="25"/>
      <c r="AO486" s="25"/>
      <c r="AP486" s="25"/>
      <c r="AQ486" s="25"/>
      <c r="AR486" s="25"/>
      <c r="AS486" s="25"/>
      <c r="AT486" s="25"/>
      <c r="AU486" s="25"/>
    </row>
    <row r="487" spans="24:47" x14ac:dyDescent="0.25">
      <c r="X487" s="25"/>
      <c r="Y487" s="25"/>
      <c r="Z487" s="25"/>
      <c r="AA487" s="25"/>
      <c r="AB487" s="25"/>
      <c r="AC487" s="25"/>
      <c r="AD487" s="25"/>
      <c r="AE487" s="25"/>
      <c r="AF487" s="25"/>
      <c r="AG487" s="25"/>
      <c r="AH487" s="25"/>
      <c r="AI487" s="25"/>
      <c r="AJ487" s="25"/>
      <c r="AK487" s="25"/>
      <c r="AL487" s="25"/>
      <c r="AM487" s="25"/>
      <c r="AN487" s="25"/>
      <c r="AO487" s="25"/>
      <c r="AP487" s="25"/>
      <c r="AQ487" s="25"/>
      <c r="AR487" s="25"/>
      <c r="AS487" s="25"/>
      <c r="AT487" s="25"/>
      <c r="AU487" s="25"/>
    </row>
    <row r="488" spans="24:47" x14ac:dyDescent="0.25">
      <c r="X488" s="25"/>
      <c r="Y488" s="25"/>
      <c r="Z488" s="25"/>
      <c r="AA488" s="25"/>
      <c r="AB488" s="25"/>
      <c r="AC488" s="25"/>
      <c r="AD488" s="25"/>
      <c r="AE488" s="25"/>
      <c r="AF488" s="25"/>
      <c r="AG488" s="25"/>
      <c r="AH488" s="25"/>
      <c r="AI488" s="25"/>
      <c r="AJ488" s="25"/>
      <c r="AK488" s="25"/>
      <c r="AL488" s="25"/>
      <c r="AM488" s="25"/>
      <c r="AN488" s="25"/>
      <c r="AO488" s="25"/>
      <c r="AP488" s="25"/>
      <c r="AQ488" s="25"/>
      <c r="AR488" s="25"/>
      <c r="AS488" s="25"/>
      <c r="AT488" s="25"/>
      <c r="AU488" s="25"/>
    </row>
    <row r="489" spans="24:47" x14ac:dyDescent="0.25">
      <c r="X489" s="25"/>
      <c r="Y489" s="25"/>
      <c r="Z489" s="25"/>
      <c r="AA489" s="25"/>
      <c r="AB489" s="25"/>
      <c r="AC489" s="25"/>
      <c r="AD489" s="25"/>
      <c r="AE489" s="25"/>
      <c r="AF489" s="25"/>
      <c r="AG489" s="25"/>
      <c r="AH489" s="25"/>
      <c r="AI489" s="25"/>
      <c r="AJ489" s="25"/>
      <c r="AK489" s="25"/>
      <c r="AL489" s="25"/>
      <c r="AM489" s="25"/>
      <c r="AN489" s="25"/>
      <c r="AO489" s="25"/>
      <c r="AP489" s="25"/>
      <c r="AQ489" s="25"/>
      <c r="AR489" s="25"/>
      <c r="AS489" s="25"/>
      <c r="AT489" s="25"/>
      <c r="AU489" s="25"/>
    </row>
    <row r="490" spans="24:47" x14ac:dyDescent="0.25">
      <c r="X490" s="25"/>
      <c r="Y490" s="25"/>
      <c r="Z490" s="25"/>
      <c r="AA490" s="25"/>
      <c r="AB490" s="25"/>
      <c r="AC490" s="25"/>
      <c r="AD490" s="25"/>
      <c r="AE490" s="25"/>
      <c r="AF490" s="25"/>
      <c r="AG490" s="25"/>
      <c r="AH490" s="25"/>
      <c r="AI490" s="25"/>
      <c r="AJ490" s="25"/>
      <c r="AK490" s="25"/>
      <c r="AL490" s="25"/>
      <c r="AM490" s="25"/>
      <c r="AN490" s="25"/>
      <c r="AO490" s="25"/>
      <c r="AP490" s="25"/>
      <c r="AQ490" s="25"/>
      <c r="AR490" s="25"/>
      <c r="AS490" s="25"/>
      <c r="AT490" s="25"/>
      <c r="AU490" s="25"/>
    </row>
    <row r="491" spans="24:47" x14ac:dyDescent="0.25">
      <c r="X491" s="25"/>
      <c r="Y491" s="25"/>
      <c r="Z491" s="25"/>
      <c r="AA491" s="25"/>
      <c r="AB491" s="25"/>
      <c r="AC491" s="25"/>
      <c r="AD491" s="25"/>
      <c r="AE491" s="25"/>
      <c r="AF491" s="25"/>
      <c r="AG491" s="25"/>
      <c r="AH491" s="25"/>
      <c r="AI491" s="25"/>
      <c r="AJ491" s="25"/>
      <c r="AK491" s="25"/>
      <c r="AL491" s="25"/>
      <c r="AM491" s="25"/>
      <c r="AN491" s="25"/>
      <c r="AO491" s="25"/>
      <c r="AP491" s="25"/>
      <c r="AQ491" s="25"/>
      <c r="AR491" s="25"/>
      <c r="AS491" s="25"/>
      <c r="AT491" s="25"/>
      <c r="AU491" s="25"/>
    </row>
    <row r="492" spans="24:47" x14ac:dyDescent="0.25">
      <c r="X492" s="25"/>
      <c r="Y492" s="25"/>
      <c r="Z492" s="25"/>
      <c r="AA492" s="25"/>
      <c r="AB492" s="25"/>
      <c r="AC492" s="25"/>
      <c r="AD492" s="25"/>
      <c r="AE492" s="25"/>
      <c r="AF492" s="25"/>
      <c r="AG492" s="25"/>
      <c r="AH492" s="25"/>
      <c r="AI492" s="25"/>
      <c r="AJ492" s="25"/>
      <c r="AK492" s="25"/>
      <c r="AL492" s="25"/>
      <c r="AM492" s="25"/>
      <c r="AN492" s="25"/>
      <c r="AO492" s="25"/>
      <c r="AP492" s="25"/>
      <c r="AQ492" s="25"/>
      <c r="AR492" s="25"/>
      <c r="AS492" s="25"/>
      <c r="AT492" s="25"/>
      <c r="AU492" s="25"/>
    </row>
    <row r="493" spans="24:47" x14ac:dyDescent="0.25">
      <c r="X493" s="25"/>
      <c r="Y493" s="25"/>
      <c r="Z493" s="25"/>
      <c r="AA493" s="25"/>
      <c r="AB493" s="25"/>
      <c r="AC493" s="25"/>
      <c r="AD493" s="25"/>
      <c r="AE493" s="25"/>
      <c r="AF493" s="25"/>
      <c r="AG493" s="25"/>
      <c r="AH493" s="25"/>
      <c r="AI493" s="25"/>
      <c r="AJ493" s="25"/>
      <c r="AK493" s="25"/>
      <c r="AL493" s="25"/>
      <c r="AM493" s="25"/>
      <c r="AN493" s="25"/>
      <c r="AO493" s="25"/>
      <c r="AP493" s="25"/>
      <c r="AQ493" s="25"/>
      <c r="AR493" s="25"/>
      <c r="AS493" s="25"/>
      <c r="AT493" s="25"/>
      <c r="AU493" s="25"/>
    </row>
    <row r="494" spans="24:47" x14ac:dyDescent="0.25">
      <c r="X494" s="25"/>
      <c r="Y494" s="25"/>
      <c r="Z494" s="25"/>
      <c r="AA494" s="25"/>
      <c r="AB494" s="25"/>
      <c r="AC494" s="25"/>
      <c r="AD494" s="25"/>
      <c r="AE494" s="25"/>
      <c r="AF494" s="25"/>
      <c r="AG494" s="25"/>
      <c r="AH494" s="25"/>
      <c r="AI494" s="25"/>
      <c r="AJ494" s="25"/>
      <c r="AK494" s="25"/>
      <c r="AL494" s="25"/>
      <c r="AM494" s="25"/>
      <c r="AN494" s="25"/>
      <c r="AO494" s="25"/>
      <c r="AP494" s="25"/>
      <c r="AQ494" s="25"/>
      <c r="AR494" s="25"/>
      <c r="AS494" s="25"/>
      <c r="AT494" s="25"/>
      <c r="AU494" s="25"/>
    </row>
    <row r="495" spans="24:47" x14ac:dyDescent="0.25">
      <c r="X495" s="25"/>
      <c r="Y495" s="25"/>
      <c r="Z495" s="25"/>
      <c r="AA495" s="25"/>
      <c r="AB495" s="25"/>
      <c r="AC495" s="25"/>
      <c r="AD495" s="25"/>
      <c r="AE495" s="25"/>
      <c r="AF495" s="25"/>
      <c r="AG495" s="25"/>
      <c r="AH495" s="25"/>
      <c r="AI495" s="25"/>
      <c r="AJ495" s="25"/>
      <c r="AK495" s="25"/>
      <c r="AL495" s="25"/>
      <c r="AM495" s="25"/>
      <c r="AN495" s="25"/>
      <c r="AO495" s="25"/>
      <c r="AP495" s="25"/>
      <c r="AQ495" s="25"/>
      <c r="AR495" s="25"/>
      <c r="AS495" s="25"/>
      <c r="AT495" s="25"/>
      <c r="AU495" s="25"/>
    </row>
    <row r="496" spans="24:47" x14ac:dyDescent="0.25">
      <c r="X496" s="25"/>
      <c r="Y496" s="25"/>
      <c r="Z496" s="25"/>
      <c r="AA496" s="25"/>
      <c r="AB496" s="25"/>
      <c r="AC496" s="25"/>
      <c r="AD496" s="25"/>
      <c r="AE496" s="25"/>
      <c r="AF496" s="25"/>
      <c r="AG496" s="25"/>
      <c r="AH496" s="25"/>
      <c r="AI496" s="25"/>
      <c r="AJ496" s="25"/>
      <c r="AK496" s="25"/>
      <c r="AL496" s="25"/>
      <c r="AM496" s="25"/>
      <c r="AN496" s="25"/>
      <c r="AO496" s="25"/>
      <c r="AP496" s="25"/>
      <c r="AQ496" s="25"/>
      <c r="AR496" s="25"/>
      <c r="AS496" s="25"/>
      <c r="AT496" s="25"/>
      <c r="AU496" s="25"/>
    </row>
    <row r="497" spans="24:47" x14ac:dyDescent="0.25">
      <c r="X497" s="25"/>
      <c r="Y497" s="25"/>
      <c r="Z497" s="25"/>
      <c r="AA497" s="25"/>
      <c r="AB497" s="25"/>
      <c r="AC497" s="25"/>
      <c r="AD497" s="25"/>
      <c r="AE497" s="25"/>
      <c r="AF497" s="25"/>
      <c r="AG497" s="25"/>
      <c r="AH497" s="25"/>
      <c r="AI497" s="25"/>
      <c r="AJ497" s="25"/>
      <c r="AK497" s="25"/>
      <c r="AL497" s="25"/>
      <c r="AM497" s="25"/>
      <c r="AN497" s="25"/>
      <c r="AO497" s="25"/>
      <c r="AP497" s="25"/>
      <c r="AQ497" s="25"/>
      <c r="AR497" s="25"/>
      <c r="AS497" s="25"/>
      <c r="AT497" s="25"/>
      <c r="AU497" s="25"/>
    </row>
    <row r="498" spans="24:47" x14ac:dyDescent="0.25">
      <c r="X498" s="25"/>
      <c r="Y498" s="25"/>
      <c r="Z498" s="25"/>
      <c r="AA498" s="25"/>
      <c r="AB498" s="25"/>
      <c r="AC498" s="25"/>
      <c r="AD498" s="25"/>
      <c r="AE498" s="25"/>
      <c r="AF498" s="25"/>
      <c r="AG498" s="25"/>
      <c r="AH498" s="25"/>
      <c r="AI498" s="25"/>
      <c r="AJ498" s="25"/>
      <c r="AK498" s="25"/>
      <c r="AL498" s="25"/>
      <c r="AM498" s="25"/>
      <c r="AN498" s="25"/>
      <c r="AO498" s="25"/>
      <c r="AP498" s="25"/>
      <c r="AQ498" s="25"/>
      <c r="AR498" s="25"/>
      <c r="AS498" s="25"/>
      <c r="AT498" s="25"/>
      <c r="AU498" s="25"/>
    </row>
    <row r="499" spans="24:47" x14ac:dyDescent="0.25">
      <c r="X499" s="25"/>
      <c r="Y499" s="25"/>
      <c r="Z499" s="25"/>
      <c r="AA499" s="25"/>
      <c r="AB499" s="25"/>
      <c r="AC499" s="25"/>
      <c r="AD499" s="25"/>
      <c r="AE499" s="25"/>
      <c r="AF499" s="25"/>
      <c r="AG499" s="25"/>
      <c r="AH499" s="25"/>
      <c r="AI499" s="25"/>
      <c r="AJ499" s="25"/>
      <c r="AK499" s="25"/>
      <c r="AL499" s="25"/>
      <c r="AM499" s="25"/>
      <c r="AN499" s="25"/>
      <c r="AO499" s="25"/>
      <c r="AP499" s="25"/>
      <c r="AQ499" s="25"/>
      <c r="AR499" s="25"/>
      <c r="AS499" s="25"/>
      <c r="AT499" s="25"/>
      <c r="AU499" s="25"/>
    </row>
    <row r="500" spans="24:47" x14ac:dyDescent="0.25">
      <c r="X500" s="25"/>
      <c r="Y500" s="25"/>
      <c r="Z500" s="25"/>
      <c r="AA500" s="25"/>
      <c r="AB500" s="25"/>
      <c r="AC500" s="25"/>
      <c r="AD500" s="25"/>
      <c r="AE500" s="25"/>
      <c r="AF500" s="25"/>
      <c r="AG500" s="25"/>
      <c r="AH500" s="25"/>
      <c r="AI500" s="25"/>
      <c r="AJ500" s="25"/>
      <c r="AK500" s="25"/>
      <c r="AL500" s="25"/>
      <c r="AM500" s="25"/>
      <c r="AN500" s="25"/>
      <c r="AO500" s="25"/>
      <c r="AP500" s="25"/>
      <c r="AQ500" s="25"/>
      <c r="AR500" s="25"/>
      <c r="AS500" s="25"/>
      <c r="AT500" s="25"/>
      <c r="AU500" s="25"/>
    </row>
    <row r="501" spans="24:47" x14ac:dyDescent="0.25">
      <c r="X501" s="25"/>
      <c r="Y501" s="25"/>
      <c r="Z501" s="25"/>
      <c r="AA501" s="25"/>
      <c r="AB501" s="25"/>
      <c r="AC501" s="25"/>
      <c r="AD501" s="25"/>
      <c r="AE501" s="25"/>
      <c r="AF501" s="25"/>
      <c r="AG501" s="25"/>
      <c r="AH501" s="25"/>
      <c r="AI501" s="25"/>
      <c r="AJ501" s="25"/>
      <c r="AK501" s="25"/>
      <c r="AL501" s="25"/>
      <c r="AM501" s="25"/>
      <c r="AN501" s="25"/>
      <c r="AO501" s="25"/>
      <c r="AP501" s="25"/>
      <c r="AQ501" s="25"/>
      <c r="AR501" s="25"/>
      <c r="AS501" s="25"/>
      <c r="AT501" s="25"/>
      <c r="AU501" s="25"/>
    </row>
    <row r="502" spans="24:47" x14ac:dyDescent="0.25">
      <c r="X502" s="25"/>
      <c r="Y502" s="25"/>
      <c r="Z502" s="25"/>
      <c r="AA502" s="25"/>
      <c r="AB502" s="25"/>
      <c r="AC502" s="25"/>
      <c r="AD502" s="25"/>
      <c r="AE502" s="25"/>
      <c r="AF502" s="25"/>
      <c r="AG502" s="25"/>
      <c r="AH502" s="25"/>
      <c r="AI502" s="25"/>
      <c r="AJ502" s="25"/>
      <c r="AK502" s="25"/>
      <c r="AL502" s="25"/>
      <c r="AM502" s="25"/>
      <c r="AN502" s="25"/>
      <c r="AO502" s="25"/>
      <c r="AP502" s="25"/>
      <c r="AQ502" s="25"/>
      <c r="AR502" s="25"/>
      <c r="AS502" s="25"/>
      <c r="AT502" s="25"/>
      <c r="AU502" s="25"/>
    </row>
    <row r="503" spans="24:47" x14ac:dyDescent="0.25">
      <c r="X503" s="25"/>
      <c r="Y503" s="25"/>
      <c r="Z503" s="25"/>
      <c r="AA503" s="25"/>
      <c r="AB503" s="25"/>
      <c r="AC503" s="25"/>
      <c r="AD503" s="25"/>
      <c r="AE503" s="25"/>
      <c r="AF503" s="25"/>
      <c r="AG503" s="25"/>
      <c r="AH503" s="25"/>
      <c r="AI503" s="25"/>
      <c r="AJ503" s="25"/>
      <c r="AK503" s="25"/>
      <c r="AL503" s="25"/>
      <c r="AM503" s="25"/>
      <c r="AN503" s="25"/>
      <c r="AO503" s="25"/>
      <c r="AP503" s="25"/>
      <c r="AQ503" s="25"/>
      <c r="AR503" s="25"/>
      <c r="AS503" s="25"/>
      <c r="AT503" s="25"/>
      <c r="AU503" s="25"/>
    </row>
    <row r="504" spans="24:47" x14ac:dyDescent="0.25">
      <c r="X504" s="25"/>
      <c r="Y504" s="25"/>
      <c r="Z504" s="25"/>
      <c r="AA504" s="25"/>
      <c r="AB504" s="25"/>
      <c r="AC504" s="25"/>
      <c r="AD504" s="25"/>
      <c r="AE504" s="25"/>
      <c r="AF504" s="25"/>
      <c r="AG504" s="25"/>
      <c r="AH504" s="25"/>
      <c r="AI504" s="25"/>
      <c r="AJ504" s="25"/>
      <c r="AK504" s="25"/>
      <c r="AL504" s="25"/>
      <c r="AM504" s="25"/>
      <c r="AN504" s="25"/>
      <c r="AO504" s="25"/>
      <c r="AP504" s="25"/>
      <c r="AQ504" s="25"/>
      <c r="AR504" s="25"/>
      <c r="AS504" s="25"/>
      <c r="AT504" s="25"/>
      <c r="AU504" s="25"/>
    </row>
    <row r="505" spans="24:47" x14ac:dyDescent="0.25">
      <c r="X505" s="25"/>
      <c r="Y505" s="25"/>
      <c r="Z505" s="25"/>
      <c r="AA505" s="25"/>
      <c r="AB505" s="25"/>
      <c r="AC505" s="25"/>
      <c r="AD505" s="25"/>
      <c r="AE505" s="25"/>
      <c r="AF505" s="25"/>
      <c r="AG505" s="25"/>
      <c r="AH505" s="25"/>
      <c r="AI505" s="25"/>
      <c r="AJ505" s="25"/>
      <c r="AK505" s="25"/>
      <c r="AL505" s="25"/>
      <c r="AM505" s="25"/>
      <c r="AN505" s="25"/>
      <c r="AO505" s="25"/>
      <c r="AP505" s="25"/>
      <c r="AQ505" s="25"/>
      <c r="AR505" s="25"/>
      <c r="AS505" s="25"/>
      <c r="AT505" s="25"/>
      <c r="AU505" s="25"/>
    </row>
    <row r="506" spans="24:47" x14ac:dyDescent="0.25">
      <c r="X506" s="25"/>
      <c r="Y506" s="25"/>
      <c r="Z506" s="25"/>
      <c r="AA506" s="25"/>
      <c r="AB506" s="25"/>
      <c r="AC506" s="25"/>
      <c r="AD506" s="25"/>
      <c r="AE506" s="25"/>
      <c r="AF506" s="25"/>
      <c r="AG506" s="25"/>
      <c r="AH506" s="25"/>
      <c r="AI506" s="25"/>
      <c r="AJ506" s="25"/>
      <c r="AK506" s="25"/>
      <c r="AL506" s="25"/>
      <c r="AM506" s="25"/>
      <c r="AN506" s="25"/>
      <c r="AO506" s="25"/>
      <c r="AP506" s="25"/>
      <c r="AQ506" s="25"/>
      <c r="AR506" s="25"/>
      <c r="AS506" s="25"/>
      <c r="AT506" s="25"/>
      <c r="AU506" s="25"/>
    </row>
    <row r="507" spans="24:47" x14ac:dyDescent="0.25">
      <c r="X507" s="25"/>
      <c r="Y507" s="25"/>
      <c r="Z507" s="25"/>
      <c r="AA507" s="25"/>
      <c r="AB507" s="25"/>
      <c r="AC507" s="25"/>
      <c r="AD507" s="25"/>
      <c r="AE507" s="25"/>
      <c r="AF507" s="25"/>
      <c r="AG507" s="25"/>
      <c r="AH507" s="25"/>
      <c r="AI507" s="25"/>
      <c r="AJ507" s="25"/>
      <c r="AK507" s="25"/>
      <c r="AL507" s="25"/>
      <c r="AM507" s="25"/>
      <c r="AN507" s="25"/>
      <c r="AO507" s="25"/>
      <c r="AP507" s="25"/>
      <c r="AQ507" s="25"/>
      <c r="AR507" s="25"/>
      <c r="AS507" s="25"/>
      <c r="AT507" s="25"/>
      <c r="AU507" s="25"/>
    </row>
    <row r="508" spans="24:47" x14ac:dyDescent="0.25">
      <c r="X508" s="25"/>
      <c r="Y508" s="25"/>
      <c r="Z508" s="25"/>
      <c r="AA508" s="25"/>
      <c r="AB508" s="25"/>
      <c r="AC508" s="25"/>
      <c r="AD508" s="25"/>
      <c r="AE508" s="25"/>
      <c r="AF508" s="25"/>
      <c r="AG508" s="25"/>
      <c r="AH508" s="25"/>
      <c r="AI508" s="25"/>
      <c r="AJ508" s="25"/>
      <c r="AK508" s="25"/>
      <c r="AL508" s="25"/>
      <c r="AM508" s="25"/>
      <c r="AN508" s="25"/>
      <c r="AO508" s="25"/>
      <c r="AP508" s="25"/>
      <c r="AQ508" s="25"/>
      <c r="AR508" s="25"/>
      <c r="AS508" s="25"/>
      <c r="AT508" s="25"/>
      <c r="AU508" s="25"/>
    </row>
    <row r="509" spans="24:47" x14ac:dyDescent="0.25">
      <c r="X509" s="25"/>
      <c r="Y509" s="25"/>
      <c r="Z509" s="25"/>
      <c r="AA509" s="25"/>
      <c r="AB509" s="25"/>
      <c r="AC509" s="25"/>
      <c r="AD509" s="25"/>
      <c r="AE509" s="25"/>
      <c r="AF509" s="25"/>
      <c r="AG509" s="25"/>
      <c r="AH509" s="25"/>
      <c r="AI509" s="25"/>
      <c r="AJ509" s="25"/>
      <c r="AK509" s="25"/>
      <c r="AL509" s="25"/>
      <c r="AM509" s="25"/>
      <c r="AN509" s="25"/>
      <c r="AO509" s="25"/>
      <c r="AP509" s="25"/>
      <c r="AQ509" s="25"/>
      <c r="AR509" s="25"/>
      <c r="AS509" s="25"/>
      <c r="AT509" s="25"/>
      <c r="AU509" s="25"/>
    </row>
    <row r="510" spans="24:47" x14ac:dyDescent="0.25">
      <c r="X510" s="25"/>
      <c r="Y510" s="25"/>
      <c r="Z510" s="25"/>
      <c r="AA510" s="25"/>
      <c r="AB510" s="25"/>
      <c r="AC510" s="25"/>
      <c r="AD510" s="25"/>
      <c r="AE510" s="25"/>
      <c r="AF510" s="25"/>
      <c r="AG510" s="25"/>
      <c r="AH510" s="25"/>
      <c r="AI510" s="25"/>
      <c r="AJ510" s="25"/>
      <c r="AK510" s="25"/>
      <c r="AL510" s="25"/>
      <c r="AM510" s="25"/>
      <c r="AN510" s="25"/>
      <c r="AO510" s="25"/>
      <c r="AP510" s="25"/>
      <c r="AQ510" s="25"/>
      <c r="AR510" s="25"/>
      <c r="AS510" s="25"/>
      <c r="AT510" s="25"/>
      <c r="AU510" s="25"/>
    </row>
    <row r="511" spans="24:47" x14ac:dyDescent="0.25">
      <c r="X511" s="25"/>
      <c r="Y511" s="25"/>
      <c r="Z511" s="25"/>
      <c r="AA511" s="25"/>
      <c r="AB511" s="25"/>
      <c r="AC511" s="25"/>
      <c r="AD511" s="25"/>
      <c r="AE511" s="25"/>
      <c r="AF511" s="25"/>
      <c r="AG511" s="25"/>
      <c r="AH511" s="25"/>
      <c r="AI511" s="25"/>
      <c r="AJ511" s="25"/>
      <c r="AK511" s="25"/>
      <c r="AL511" s="25"/>
      <c r="AM511" s="25"/>
      <c r="AN511" s="25"/>
      <c r="AO511" s="25"/>
      <c r="AP511" s="25"/>
      <c r="AQ511" s="25"/>
      <c r="AR511" s="25"/>
      <c r="AS511" s="25"/>
      <c r="AT511" s="25"/>
      <c r="AU511" s="25"/>
    </row>
    <row r="512" spans="24:47" x14ac:dyDescent="0.25">
      <c r="X512" s="25"/>
      <c r="Y512" s="25"/>
      <c r="Z512" s="25"/>
      <c r="AA512" s="25"/>
      <c r="AB512" s="25"/>
      <c r="AC512" s="25"/>
      <c r="AD512" s="25"/>
      <c r="AE512" s="25"/>
      <c r="AF512" s="25"/>
      <c r="AG512" s="25"/>
      <c r="AH512" s="25"/>
      <c r="AI512" s="25"/>
      <c r="AJ512" s="25"/>
      <c r="AK512" s="25"/>
      <c r="AL512" s="25"/>
      <c r="AM512" s="25"/>
      <c r="AN512" s="25"/>
      <c r="AO512" s="25"/>
      <c r="AP512" s="25"/>
      <c r="AQ512" s="25"/>
      <c r="AR512" s="25"/>
      <c r="AS512" s="25"/>
      <c r="AT512" s="25"/>
      <c r="AU512" s="25"/>
    </row>
    <row r="513" spans="24:47" x14ac:dyDescent="0.25">
      <c r="X513" s="25"/>
      <c r="Y513" s="25"/>
      <c r="Z513" s="25"/>
      <c r="AA513" s="25"/>
      <c r="AB513" s="25"/>
      <c r="AC513" s="25"/>
      <c r="AD513" s="25"/>
      <c r="AE513" s="25"/>
      <c r="AF513" s="25"/>
      <c r="AG513" s="25"/>
      <c r="AH513" s="25"/>
      <c r="AI513" s="25"/>
      <c r="AJ513" s="25"/>
      <c r="AK513" s="25"/>
      <c r="AL513" s="25"/>
      <c r="AM513" s="25"/>
      <c r="AN513" s="25"/>
      <c r="AO513" s="25"/>
      <c r="AP513" s="25"/>
      <c r="AQ513" s="25"/>
      <c r="AR513" s="25"/>
      <c r="AS513" s="25"/>
      <c r="AT513" s="25"/>
      <c r="AU513" s="25"/>
    </row>
    <row r="514" spans="24:47" x14ac:dyDescent="0.25">
      <c r="X514" s="25"/>
      <c r="Y514" s="25"/>
      <c r="Z514" s="25"/>
      <c r="AA514" s="25"/>
      <c r="AB514" s="25"/>
      <c r="AC514" s="25"/>
      <c r="AD514" s="25"/>
      <c r="AE514" s="25"/>
      <c r="AF514" s="25"/>
      <c r="AG514" s="25"/>
      <c r="AH514" s="25"/>
      <c r="AI514" s="25"/>
      <c r="AJ514" s="25"/>
      <c r="AK514" s="25"/>
      <c r="AL514" s="25"/>
      <c r="AM514" s="25"/>
      <c r="AN514" s="25"/>
      <c r="AO514" s="25"/>
      <c r="AP514" s="25"/>
      <c r="AQ514" s="25"/>
      <c r="AR514" s="25"/>
      <c r="AS514" s="25"/>
      <c r="AT514" s="25"/>
      <c r="AU514" s="25"/>
    </row>
    <row r="515" spans="24:47" x14ac:dyDescent="0.25">
      <c r="X515" s="25"/>
      <c r="Y515" s="25"/>
      <c r="Z515" s="25"/>
      <c r="AA515" s="25"/>
      <c r="AB515" s="25"/>
      <c r="AC515" s="25"/>
      <c r="AD515" s="25"/>
      <c r="AE515" s="25"/>
      <c r="AF515" s="25"/>
      <c r="AG515" s="25"/>
      <c r="AH515" s="25"/>
      <c r="AI515" s="25"/>
      <c r="AJ515" s="25"/>
      <c r="AK515" s="25"/>
      <c r="AL515" s="25"/>
      <c r="AM515" s="25"/>
      <c r="AN515" s="25"/>
      <c r="AO515" s="25"/>
      <c r="AP515" s="25"/>
      <c r="AQ515" s="25"/>
      <c r="AR515" s="25"/>
      <c r="AS515" s="25"/>
      <c r="AT515" s="25"/>
      <c r="AU515" s="25"/>
    </row>
    <row r="516" spans="24:47" x14ac:dyDescent="0.25">
      <c r="X516" s="25"/>
      <c r="Y516" s="25"/>
      <c r="Z516" s="25"/>
      <c r="AA516" s="25"/>
      <c r="AB516" s="25"/>
      <c r="AC516" s="25"/>
      <c r="AD516" s="25"/>
      <c r="AE516" s="25"/>
      <c r="AF516" s="25"/>
      <c r="AG516" s="25"/>
      <c r="AH516" s="25"/>
      <c r="AI516" s="25"/>
      <c r="AJ516" s="25"/>
      <c r="AK516" s="25"/>
      <c r="AL516" s="25"/>
      <c r="AM516" s="25"/>
      <c r="AN516" s="25"/>
      <c r="AO516" s="25"/>
      <c r="AP516" s="25"/>
      <c r="AQ516" s="25"/>
      <c r="AR516" s="25"/>
      <c r="AS516" s="25"/>
      <c r="AT516" s="25"/>
      <c r="AU516" s="25"/>
    </row>
    <row r="517" spans="24:47" x14ac:dyDescent="0.25">
      <c r="X517" s="25"/>
      <c r="Y517" s="25"/>
      <c r="Z517" s="25"/>
      <c r="AA517" s="25"/>
      <c r="AB517" s="25"/>
      <c r="AC517" s="25"/>
      <c r="AD517" s="25"/>
      <c r="AE517" s="25"/>
      <c r="AF517" s="25"/>
      <c r="AG517" s="25"/>
      <c r="AH517" s="25"/>
      <c r="AI517" s="25"/>
      <c r="AJ517" s="25"/>
      <c r="AK517" s="25"/>
      <c r="AL517" s="25"/>
      <c r="AM517" s="25"/>
      <c r="AN517" s="25"/>
      <c r="AO517" s="25"/>
      <c r="AP517" s="25"/>
      <c r="AQ517" s="25"/>
      <c r="AR517" s="25"/>
      <c r="AS517" s="25"/>
      <c r="AT517" s="25"/>
      <c r="AU517" s="25"/>
    </row>
    <row r="518" spans="24:47" x14ac:dyDescent="0.25">
      <c r="X518" s="25"/>
      <c r="Y518" s="25"/>
      <c r="Z518" s="25"/>
      <c r="AA518" s="25"/>
      <c r="AB518" s="25"/>
      <c r="AC518" s="25"/>
      <c r="AD518" s="25"/>
      <c r="AE518" s="25"/>
      <c r="AF518" s="25"/>
      <c r="AG518" s="25"/>
      <c r="AH518" s="25"/>
      <c r="AI518" s="25"/>
      <c r="AJ518" s="25"/>
      <c r="AK518" s="25"/>
      <c r="AL518" s="25"/>
      <c r="AM518" s="25"/>
      <c r="AN518" s="25"/>
      <c r="AO518" s="25"/>
      <c r="AP518" s="25"/>
      <c r="AQ518" s="25"/>
      <c r="AR518" s="25"/>
      <c r="AS518" s="25"/>
      <c r="AT518" s="25"/>
      <c r="AU518" s="25"/>
    </row>
    <row r="519" spans="24:47" x14ac:dyDescent="0.25">
      <c r="X519" s="25"/>
      <c r="Y519" s="25"/>
      <c r="Z519" s="25"/>
      <c r="AA519" s="25"/>
      <c r="AB519" s="25"/>
      <c r="AC519" s="25"/>
      <c r="AD519" s="25"/>
      <c r="AE519" s="25"/>
      <c r="AF519" s="25"/>
      <c r="AG519" s="25"/>
      <c r="AH519" s="25"/>
      <c r="AI519" s="25"/>
      <c r="AJ519" s="25"/>
      <c r="AK519" s="25"/>
      <c r="AL519" s="25"/>
      <c r="AM519" s="25"/>
      <c r="AN519" s="25"/>
      <c r="AO519" s="25"/>
      <c r="AP519" s="25"/>
      <c r="AQ519" s="25"/>
      <c r="AR519" s="25"/>
      <c r="AS519" s="25"/>
      <c r="AT519" s="25"/>
      <c r="AU519" s="25"/>
    </row>
    <row r="520" spans="24:47" x14ac:dyDescent="0.25">
      <c r="X520" s="25"/>
      <c r="Y520" s="25"/>
      <c r="Z520" s="25"/>
      <c r="AA520" s="25"/>
      <c r="AB520" s="25"/>
      <c r="AC520" s="25"/>
      <c r="AD520" s="25"/>
      <c r="AE520" s="25"/>
      <c r="AF520" s="25"/>
      <c r="AG520" s="25"/>
      <c r="AH520" s="25"/>
      <c r="AI520" s="25"/>
      <c r="AJ520" s="25"/>
      <c r="AK520" s="25"/>
      <c r="AL520" s="25"/>
      <c r="AM520" s="25"/>
      <c r="AN520" s="25"/>
      <c r="AO520" s="25"/>
      <c r="AP520" s="25"/>
      <c r="AQ520" s="25"/>
      <c r="AR520" s="25"/>
      <c r="AS520" s="25"/>
      <c r="AT520" s="25"/>
      <c r="AU520" s="25"/>
    </row>
    <row r="521" spans="24:47" x14ac:dyDescent="0.25">
      <c r="X521" s="25"/>
      <c r="Y521" s="25"/>
      <c r="Z521" s="25"/>
      <c r="AA521" s="25"/>
      <c r="AB521" s="25"/>
      <c r="AC521" s="25"/>
      <c r="AD521" s="25"/>
      <c r="AE521" s="25"/>
      <c r="AF521" s="25"/>
      <c r="AG521" s="25"/>
      <c r="AH521" s="25"/>
      <c r="AI521" s="25"/>
      <c r="AJ521" s="25"/>
      <c r="AK521" s="25"/>
      <c r="AL521" s="25"/>
      <c r="AM521" s="25"/>
      <c r="AN521" s="25"/>
      <c r="AO521" s="25"/>
      <c r="AP521" s="25"/>
      <c r="AQ521" s="25"/>
      <c r="AR521" s="25"/>
      <c r="AS521" s="25"/>
      <c r="AT521" s="25"/>
      <c r="AU521" s="25"/>
    </row>
    <row r="522" spans="24:47" x14ac:dyDescent="0.25">
      <c r="X522" s="25"/>
      <c r="Y522" s="25"/>
      <c r="Z522" s="25"/>
      <c r="AA522" s="25"/>
      <c r="AB522" s="25"/>
      <c r="AC522" s="25"/>
      <c r="AD522" s="25"/>
      <c r="AE522" s="25"/>
      <c r="AF522" s="25"/>
      <c r="AG522" s="25"/>
      <c r="AH522" s="25"/>
      <c r="AI522" s="25"/>
      <c r="AJ522" s="25"/>
      <c r="AK522" s="25"/>
      <c r="AL522" s="25"/>
      <c r="AM522" s="25"/>
      <c r="AN522" s="25"/>
      <c r="AO522" s="25"/>
      <c r="AP522" s="25"/>
      <c r="AQ522" s="25"/>
      <c r="AR522" s="25"/>
      <c r="AS522" s="25"/>
      <c r="AT522" s="25"/>
      <c r="AU522" s="25"/>
    </row>
    <row r="523" spans="24:47" x14ac:dyDescent="0.25">
      <c r="X523" s="25"/>
      <c r="Y523" s="25"/>
      <c r="Z523" s="25"/>
      <c r="AA523" s="25"/>
      <c r="AB523" s="25"/>
      <c r="AC523" s="25"/>
      <c r="AD523" s="25"/>
      <c r="AE523" s="25"/>
      <c r="AF523" s="25"/>
      <c r="AG523" s="25"/>
      <c r="AH523" s="25"/>
      <c r="AI523" s="25"/>
      <c r="AJ523" s="25"/>
      <c r="AK523" s="25"/>
      <c r="AL523" s="25"/>
      <c r="AM523" s="25"/>
      <c r="AN523" s="25"/>
      <c r="AO523" s="25"/>
      <c r="AP523" s="25"/>
      <c r="AQ523" s="25"/>
      <c r="AR523" s="25"/>
      <c r="AS523" s="25"/>
      <c r="AT523" s="25"/>
      <c r="AU523" s="25"/>
    </row>
    <row r="524" spans="24:47" x14ac:dyDescent="0.25">
      <c r="X524" s="25"/>
      <c r="Y524" s="25"/>
      <c r="Z524" s="25"/>
      <c r="AA524" s="25"/>
      <c r="AB524" s="25"/>
      <c r="AC524" s="25"/>
      <c r="AD524" s="25"/>
      <c r="AE524" s="25"/>
      <c r="AF524" s="25"/>
      <c r="AG524" s="25"/>
      <c r="AH524" s="25"/>
      <c r="AI524" s="25"/>
      <c r="AJ524" s="25"/>
      <c r="AK524" s="25"/>
      <c r="AL524" s="25"/>
      <c r="AM524" s="25"/>
      <c r="AN524" s="25"/>
      <c r="AO524" s="25"/>
      <c r="AP524" s="25"/>
      <c r="AQ524" s="25"/>
      <c r="AR524" s="25"/>
      <c r="AS524" s="25"/>
      <c r="AT524" s="25"/>
      <c r="AU524" s="25"/>
    </row>
    <row r="525" spans="24:47" x14ac:dyDescent="0.25">
      <c r="X525" s="25"/>
      <c r="Y525" s="25"/>
      <c r="Z525" s="25"/>
      <c r="AA525" s="25"/>
      <c r="AB525" s="25"/>
      <c r="AC525" s="25"/>
      <c r="AD525" s="25"/>
      <c r="AE525" s="25"/>
      <c r="AF525" s="25"/>
      <c r="AG525" s="25"/>
      <c r="AH525" s="25"/>
      <c r="AI525" s="25"/>
      <c r="AJ525" s="25"/>
      <c r="AK525" s="25"/>
      <c r="AL525" s="25"/>
      <c r="AM525" s="25"/>
      <c r="AN525" s="25"/>
      <c r="AO525" s="25"/>
      <c r="AP525" s="25"/>
      <c r="AQ525" s="25"/>
      <c r="AR525" s="25"/>
      <c r="AS525" s="25"/>
      <c r="AT525" s="25"/>
      <c r="AU525" s="25"/>
    </row>
    <row r="526" spans="24:47" x14ac:dyDescent="0.25">
      <c r="X526" s="25"/>
      <c r="Y526" s="25"/>
      <c r="Z526" s="25"/>
      <c r="AA526" s="25"/>
      <c r="AB526" s="25"/>
      <c r="AC526" s="25"/>
      <c r="AD526" s="25"/>
      <c r="AE526" s="25"/>
      <c r="AF526" s="25"/>
      <c r="AG526" s="25"/>
      <c r="AH526" s="25"/>
      <c r="AI526" s="25"/>
      <c r="AJ526" s="25"/>
      <c r="AK526" s="25"/>
      <c r="AL526" s="25"/>
      <c r="AM526" s="25"/>
      <c r="AN526" s="25"/>
      <c r="AO526" s="25"/>
      <c r="AP526" s="25"/>
      <c r="AQ526" s="25"/>
      <c r="AR526" s="25"/>
      <c r="AS526" s="25"/>
      <c r="AT526" s="25"/>
      <c r="AU526" s="25"/>
    </row>
    <row r="527" spans="24:47" x14ac:dyDescent="0.25">
      <c r="X527" s="25"/>
      <c r="Y527" s="25"/>
      <c r="Z527" s="25"/>
      <c r="AA527" s="25"/>
      <c r="AB527" s="25"/>
      <c r="AC527" s="25"/>
      <c r="AD527" s="25"/>
      <c r="AE527" s="25"/>
      <c r="AF527" s="25"/>
      <c r="AG527" s="25"/>
      <c r="AH527" s="25"/>
      <c r="AI527" s="25"/>
      <c r="AJ527" s="25"/>
      <c r="AK527" s="25"/>
      <c r="AL527" s="25"/>
      <c r="AM527" s="25"/>
      <c r="AN527" s="25"/>
      <c r="AO527" s="25"/>
      <c r="AP527" s="25"/>
      <c r="AQ527" s="25"/>
      <c r="AR527" s="25"/>
      <c r="AS527" s="25"/>
      <c r="AT527" s="25"/>
      <c r="AU527" s="25"/>
    </row>
    <row r="528" spans="24:47" x14ac:dyDescent="0.25">
      <c r="X528" s="25"/>
      <c r="Y528" s="25"/>
      <c r="Z528" s="25"/>
      <c r="AA528" s="25"/>
      <c r="AB528" s="25"/>
      <c r="AC528" s="25"/>
      <c r="AD528" s="25"/>
      <c r="AE528" s="25"/>
      <c r="AF528" s="25"/>
      <c r="AG528" s="25"/>
      <c r="AH528" s="25"/>
      <c r="AI528" s="25"/>
      <c r="AJ528" s="25"/>
      <c r="AK528" s="25"/>
      <c r="AL528" s="25"/>
      <c r="AM528" s="25"/>
      <c r="AN528" s="25"/>
      <c r="AO528" s="25"/>
      <c r="AP528" s="25"/>
      <c r="AQ528" s="25"/>
      <c r="AR528" s="25"/>
      <c r="AS528" s="25"/>
      <c r="AT528" s="25"/>
      <c r="AU528" s="25"/>
    </row>
    <row r="529" spans="24:47" x14ac:dyDescent="0.25">
      <c r="X529" s="25"/>
      <c r="Y529" s="25"/>
      <c r="Z529" s="25"/>
      <c r="AA529" s="25"/>
      <c r="AB529" s="25"/>
      <c r="AC529" s="25"/>
      <c r="AD529" s="25"/>
      <c r="AE529" s="25"/>
      <c r="AF529" s="25"/>
      <c r="AG529" s="25"/>
      <c r="AH529" s="25"/>
      <c r="AI529" s="25"/>
      <c r="AJ529" s="25"/>
      <c r="AK529" s="25"/>
      <c r="AL529" s="25"/>
      <c r="AM529" s="25"/>
      <c r="AN529" s="25"/>
      <c r="AO529" s="25"/>
      <c r="AP529" s="25"/>
      <c r="AQ529" s="25"/>
      <c r="AR529" s="25"/>
      <c r="AS529" s="25"/>
      <c r="AT529" s="25"/>
      <c r="AU529" s="25"/>
    </row>
    <row r="530" spans="24:47" x14ac:dyDescent="0.25">
      <c r="X530" s="25"/>
      <c r="Y530" s="25"/>
      <c r="Z530" s="25"/>
      <c r="AA530" s="25"/>
      <c r="AB530" s="25"/>
      <c r="AC530" s="25"/>
      <c r="AD530" s="25"/>
      <c r="AE530" s="25"/>
      <c r="AF530" s="25"/>
      <c r="AG530" s="25"/>
      <c r="AH530" s="25"/>
      <c r="AI530" s="25"/>
      <c r="AJ530" s="25"/>
      <c r="AK530" s="25"/>
      <c r="AL530" s="25"/>
      <c r="AM530" s="25"/>
      <c r="AN530" s="25"/>
      <c r="AO530" s="25"/>
      <c r="AP530" s="25"/>
      <c r="AQ530" s="25"/>
      <c r="AR530" s="25"/>
      <c r="AS530" s="25"/>
      <c r="AT530" s="25"/>
      <c r="AU530" s="25"/>
    </row>
    <row r="531" spans="24:47" x14ac:dyDescent="0.25">
      <c r="X531" s="25"/>
      <c r="Y531" s="25"/>
      <c r="Z531" s="25"/>
      <c r="AA531" s="25"/>
      <c r="AB531" s="25"/>
      <c r="AC531" s="25"/>
      <c r="AD531" s="25"/>
      <c r="AE531" s="25"/>
      <c r="AF531" s="25"/>
      <c r="AG531" s="25"/>
      <c r="AH531" s="25"/>
      <c r="AI531" s="25"/>
      <c r="AJ531" s="25"/>
      <c r="AK531" s="25"/>
      <c r="AL531" s="25"/>
      <c r="AM531" s="25"/>
      <c r="AN531" s="25"/>
      <c r="AO531" s="25"/>
      <c r="AP531" s="25"/>
      <c r="AQ531" s="25"/>
      <c r="AR531" s="25"/>
      <c r="AS531" s="25"/>
      <c r="AT531" s="25"/>
      <c r="AU531" s="25"/>
    </row>
    <row r="532" spans="24:47" x14ac:dyDescent="0.25">
      <c r="X532" s="25"/>
      <c r="Y532" s="25"/>
      <c r="Z532" s="25"/>
      <c r="AA532" s="25"/>
      <c r="AB532" s="25"/>
      <c r="AC532" s="25"/>
      <c r="AD532" s="25"/>
      <c r="AE532" s="25"/>
      <c r="AF532" s="25"/>
      <c r="AG532" s="25"/>
      <c r="AH532" s="25"/>
      <c r="AI532" s="25"/>
      <c r="AJ532" s="25"/>
      <c r="AK532" s="25"/>
      <c r="AL532" s="25"/>
      <c r="AM532" s="25"/>
      <c r="AN532" s="25"/>
      <c r="AO532" s="25"/>
      <c r="AP532" s="25"/>
      <c r="AQ532" s="25"/>
      <c r="AR532" s="25"/>
      <c r="AS532" s="25"/>
      <c r="AT532" s="25"/>
      <c r="AU532" s="25"/>
    </row>
    <row r="533" spans="24:47" x14ac:dyDescent="0.25">
      <c r="X533" s="25"/>
      <c r="Y533" s="25"/>
      <c r="Z533" s="25"/>
      <c r="AA533" s="25"/>
      <c r="AB533" s="25"/>
      <c r="AC533" s="25"/>
      <c r="AD533" s="25"/>
      <c r="AE533" s="25"/>
      <c r="AF533" s="25"/>
      <c r="AG533" s="25"/>
      <c r="AH533" s="25"/>
      <c r="AI533" s="25"/>
      <c r="AJ533" s="25"/>
      <c r="AK533" s="25"/>
      <c r="AL533" s="25"/>
      <c r="AM533" s="25"/>
      <c r="AN533" s="25"/>
      <c r="AO533" s="25"/>
      <c r="AP533" s="25"/>
      <c r="AQ533" s="25"/>
      <c r="AR533" s="25"/>
      <c r="AS533" s="25"/>
      <c r="AT533" s="25"/>
      <c r="AU533" s="25"/>
    </row>
    <row r="534" spans="24:47" x14ac:dyDescent="0.25">
      <c r="X534" s="25"/>
      <c r="Y534" s="25"/>
      <c r="Z534" s="25"/>
      <c r="AA534" s="25"/>
      <c r="AB534" s="25"/>
      <c r="AC534" s="25"/>
      <c r="AD534" s="25"/>
      <c r="AE534" s="25"/>
      <c r="AF534" s="25"/>
      <c r="AG534" s="25"/>
      <c r="AH534" s="25"/>
      <c r="AI534" s="25"/>
      <c r="AJ534" s="25"/>
      <c r="AK534" s="25"/>
      <c r="AL534" s="25"/>
      <c r="AM534" s="25"/>
      <c r="AN534" s="25"/>
      <c r="AO534" s="25"/>
      <c r="AP534" s="25"/>
      <c r="AQ534" s="25"/>
      <c r="AR534" s="25"/>
      <c r="AS534" s="25"/>
      <c r="AT534" s="25"/>
      <c r="AU534" s="25"/>
    </row>
    <row r="535" spans="24:47" x14ac:dyDescent="0.25">
      <c r="X535" s="25"/>
      <c r="Y535" s="25"/>
      <c r="Z535" s="25"/>
      <c r="AA535" s="25"/>
      <c r="AB535" s="25"/>
      <c r="AC535" s="25"/>
      <c r="AD535" s="25"/>
      <c r="AE535" s="25"/>
      <c r="AF535" s="25"/>
      <c r="AG535" s="25"/>
      <c r="AH535" s="25"/>
      <c r="AI535" s="25"/>
      <c r="AJ535" s="25"/>
      <c r="AK535" s="25"/>
      <c r="AL535" s="25"/>
      <c r="AM535" s="25"/>
      <c r="AN535" s="25"/>
      <c r="AO535" s="25"/>
      <c r="AP535" s="25"/>
      <c r="AQ535" s="25"/>
      <c r="AR535" s="25"/>
      <c r="AS535" s="25"/>
      <c r="AT535" s="25"/>
      <c r="AU535" s="25"/>
    </row>
    <row r="536" spans="24:47" x14ac:dyDescent="0.25">
      <c r="X536" s="25"/>
      <c r="Y536" s="25"/>
      <c r="Z536" s="25"/>
      <c r="AA536" s="25"/>
      <c r="AB536" s="25"/>
      <c r="AC536" s="25"/>
      <c r="AD536" s="25"/>
      <c r="AE536" s="25"/>
      <c r="AF536" s="25"/>
      <c r="AG536" s="25"/>
      <c r="AH536" s="25"/>
      <c r="AI536" s="25"/>
      <c r="AJ536" s="25"/>
      <c r="AK536" s="25"/>
      <c r="AL536" s="25"/>
      <c r="AM536" s="25"/>
      <c r="AN536" s="25"/>
      <c r="AO536" s="25"/>
      <c r="AP536" s="25"/>
      <c r="AQ536" s="25"/>
      <c r="AR536" s="25"/>
      <c r="AS536" s="25"/>
      <c r="AT536" s="25"/>
      <c r="AU536" s="25"/>
    </row>
    <row r="537" spans="24:47" x14ac:dyDescent="0.25">
      <c r="X537" s="25"/>
      <c r="Y537" s="25"/>
      <c r="Z537" s="25"/>
      <c r="AA537" s="25"/>
      <c r="AB537" s="25"/>
      <c r="AC537" s="25"/>
      <c r="AD537" s="25"/>
      <c r="AE537" s="25"/>
      <c r="AF537" s="25"/>
      <c r="AG537" s="25"/>
      <c r="AH537" s="25"/>
      <c r="AI537" s="25"/>
      <c r="AJ537" s="25"/>
      <c r="AK537" s="25"/>
      <c r="AL537" s="25"/>
      <c r="AM537" s="25"/>
      <c r="AN537" s="25"/>
      <c r="AO537" s="25"/>
      <c r="AP537" s="25"/>
      <c r="AQ537" s="25"/>
      <c r="AR537" s="25"/>
      <c r="AS537" s="25"/>
      <c r="AT537" s="25"/>
      <c r="AU537" s="25"/>
    </row>
    <row r="538" spans="24:47" x14ac:dyDescent="0.25">
      <c r="X538" s="25"/>
      <c r="Y538" s="25"/>
      <c r="Z538" s="25"/>
      <c r="AA538" s="25"/>
      <c r="AB538" s="25"/>
      <c r="AC538" s="25"/>
      <c r="AD538" s="25"/>
      <c r="AE538" s="25"/>
      <c r="AF538" s="25"/>
      <c r="AG538" s="25"/>
      <c r="AH538" s="25"/>
      <c r="AI538" s="25"/>
      <c r="AJ538" s="25"/>
      <c r="AK538" s="25"/>
      <c r="AL538" s="25"/>
      <c r="AM538" s="25"/>
      <c r="AN538" s="25"/>
      <c r="AO538" s="25"/>
      <c r="AP538" s="25"/>
      <c r="AQ538" s="25"/>
      <c r="AR538" s="25"/>
      <c r="AS538" s="25"/>
      <c r="AT538" s="25"/>
      <c r="AU538" s="25"/>
    </row>
    <row r="539" spans="24:47" x14ac:dyDescent="0.25">
      <c r="X539" s="25"/>
      <c r="Y539" s="25"/>
      <c r="Z539" s="25"/>
      <c r="AA539" s="25"/>
      <c r="AB539" s="25"/>
      <c r="AC539" s="25"/>
      <c r="AD539" s="25"/>
      <c r="AE539" s="25"/>
      <c r="AF539" s="25"/>
      <c r="AG539" s="25"/>
      <c r="AH539" s="25"/>
      <c r="AI539" s="25"/>
      <c r="AJ539" s="25"/>
      <c r="AK539" s="25"/>
      <c r="AL539" s="25"/>
      <c r="AM539" s="25"/>
      <c r="AN539" s="25"/>
      <c r="AO539" s="25"/>
      <c r="AP539" s="25"/>
      <c r="AQ539" s="25"/>
      <c r="AR539" s="25"/>
      <c r="AS539" s="25"/>
      <c r="AT539" s="25"/>
      <c r="AU539" s="25"/>
    </row>
    <row r="540" spans="24:47" x14ac:dyDescent="0.25">
      <c r="X540" s="25"/>
      <c r="Y540" s="25"/>
      <c r="Z540" s="25"/>
      <c r="AA540" s="25"/>
      <c r="AB540" s="25"/>
      <c r="AC540" s="25"/>
      <c r="AD540" s="25"/>
      <c r="AE540" s="25"/>
      <c r="AF540" s="25"/>
      <c r="AG540" s="25"/>
      <c r="AH540" s="25"/>
      <c r="AI540" s="25"/>
      <c r="AJ540" s="25"/>
      <c r="AK540" s="25"/>
      <c r="AL540" s="25"/>
      <c r="AM540" s="25"/>
      <c r="AN540" s="25"/>
      <c r="AO540" s="25"/>
      <c r="AP540" s="25"/>
      <c r="AQ540" s="25"/>
      <c r="AR540" s="25"/>
      <c r="AS540" s="25"/>
      <c r="AT540" s="25"/>
      <c r="AU540" s="25"/>
    </row>
    <row r="541" spans="24:47" x14ac:dyDescent="0.25">
      <c r="X541" s="25"/>
      <c r="Y541" s="25"/>
      <c r="Z541" s="25"/>
      <c r="AA541" s="25"/>
      <c r="AB541" s="25"/>
      <c r="AC541" s="25"/>
      <c r="AD541" s="25"/>
      <c r="AE541" s="25"/>
      <c r="AF541" s="25"/>
      <c r="AG541" s="25"/>
      <c r="AH541" s="25"/>
      <c r="AI541" s="25"/>
      <c r="AJ541" s="25"/>
      <c r="AK541" s="25"/>
      <c r="AL541" s="25"/>
      <c r="AM541" s="25"/>
      <c r="AN541" s="25"/>
      <c r="AO541" s="25"/>
      <c r="AP541" s="25"/>
      <c r="AQ541" s="25"/>
      <c r="AR541" s="25"/>
      <c r="AS541" s="25"/>
      <c r="AT541" s="25"/>
      <c r="AU541" s="25"/>
    </row>
    <row r="542" spans="24:47" x14ac:dyDescent="0.25">
      <c r="X542" s="25"/>
      <c r="Y542" s="25"/>
      <c r="Z542" s="25"/>
      <c r="AA542" s="25"/>
      <c r="AB542" s="25"/>
      <c r="AC542" s="25"/>
      <c r="AD542" s="25"/>
      <c r="AE542" s="25"/>
      <c r="AF542" s="25"/>
      <c r="AG542" s="25"/>
      <c r="AH542" s="25"/>
      <c r="AI542" s="25"/>
      <c r="AJ542" s="25"/>
      <c r="AK542" s="25"/>
      <c r="AL542" s="25"/>
      <c r="AM542" s="25"/>
      <c r="AN542" s="25"/>
      <c r="AO542" s="25"/>
      <c r="AP542" s="25"/>
      <c r="AQ542" s="25"/>
      <c r="AR542" s="25"/>
      <c r="AS542" s="25"/>
      <c r="AT542" s="25"/>
      <c r="AU542" s="25"/>
    </row>
    <row r="543" spans="24:47" x14ac:dyDescent="0.25">
      <c r="X543" s="25"/>
      <c r="Y543" s="25"/>
      <c r="Z543" s="25"/>
      <c r="AA543" s="25"/>
      <c r="AB543" s="25"/>
      <c r="AC543" s="25"/>
      <c r="AD543" s="25"/>
      <c r="AE543" s="25"/>
      <c r="AF543" s="25"/>
      <c r="AG543" s="25"/>
      <c r="AH543" s="25"/>
      <c r="AI543" s="25"/>
      <c r="AJ543" s="25"/>
      <c r="AK543" s="25"/>
      <c r="AL543" s="25"/>
      <c r="AM543" s="25"/>
      <c r="AN543" s="25"/>
      <c r="AO543" s="25"/>
      <c r="AP543" s="25"/>
      <c r="AQ543" s="25"/>
      <c r="AR543" s="25"/>
      <c r="AS543" s="25"/>
      <c r="AT543" s="25"/>
      <c r="AU543" s="25"/>
    </row>
    <row r="544" spans="24:47" x14ac:dyDescent="0.25">
      <c r="X544" s="25"/>
      <c r="Y544" s="25"/>
      <c r="Z544" s="25"/>
      <c r="AA544" s="25"/>
      <c r="AB544" s="25"/>
      <c r="AC544" s="25"/>
      <c r="AD544" s="25"/>
      <c r="AE544" s="25"/>
      <c r="AF544" s="25"/>
      <c r="AG544" s="25"/>
      <c r="AH544" s="25"/>
      <c r="AI544" s="25"/>
      <c r="AJ544" s="25"/>
      <c r="AK544" s="25"/>
      <c r="AL544" s="25"/>
      <c r="AM544" s="25"/>
      <c r="AN544" s="25"/>
      <c r="AO544" s="25"/>
      <c r="AP544" s="25"/>
      <c r="AQ544" s="25"/>
      <c r="AR544" s="25"/>
      <c r="AS544" s="25"/>
      <c r="AT544" s="25"/>
      <c r="AU544" s="25"/>
    </row>
    <row r="545" spans="24:47" x14ac:dyDescent="0.25">
      <c r="X545" s="25"/>
      <c r="Y545" s="25"/>
      <c r="Z545" s="25"/>
      <c r="AA545" s="25"/>
      <c r="AB545" s="25"/>
      <c r="AC545" s="25"/>
      <c r="AD545" s="25"/>
      <c r="AE545" s="25"/>
      <c r="AF545" s="25"/>
      <c r="AG545" s="25"/>
      <c r="AH545" s="25"/>
      <c r="AI545" s="25"/>
      <c r="AJ545" s="25"/>
      <c r="AK545" s="25"/>
      <c r="AL545" s="25"/>
      <c r="AM545" s="25"/>
      <c r="AN545" s="25"/>
      <c r="AO545" s="25"/>
      <c r="AP545" s="25"/>
      <c r="AQ545" s="25"/>
      <c r="AR545" s="25"/>
      <c r="AS545" s="25"/>
      <c r="AT545" s="25"/>
      <c r="AU545" s="25"/>
    </row>
    <row r="546" spans="24:47" x14ac:dyDescent="0.25">
      <c r="X546" s="25"/>
      <c r="Y546" s="25"/>
      <c r="Z546" s="25"/>
      <c r="AA546" s="25"/>
      <c r="AB546" s="25"/>
      <c r="AC546" s="25"/>
      <c r="AD546" s="25"/>
      <c r="AE546" s="25"/>
      <c r="AF546" s="25"/>
      <c r="AG546" s="25"/>
      <c r="AH546" s="25"/>
      <c r="AI546" s="25"/>
      <c r="AJ546" s="25"/>
      <c r="AK546" s="25"/>
      <c r="AL546" s="25"/>
      <c r="AM546" s="25"/>
      <c r="AN546" s="25"/>
      <c r="AO546" s="25"/>
      <c r="AP546" s="25"/>
      <c r="AQ546" s="25"/>
      <c r="AR546" s="25"/>
      <c r="AS546" s="25"/>
      <c r="AT546" s="25"/>
      <c r="AU546" s="25"/>
    </row>
    <row r="547" spans="24:47" x14ac:dyDescent="0.25">
      <c r="X547" s="25"/>
      <c r="Y547" s="25"/>
      <c r="Z547" s="25"/>
      <c r="AA547" s="25"/>
      <c r="AB547" s="25"/>
      <c r="AC547" s="25"/>
      <c r="AD547" s="25"/>
      <c r="AE547" s="25"/>
      <c r="AF547" s="25"/>
      <c r="AG547" s="25"/>
      <c r="AH547" s="25"/>
      <c r="AI547" s="25"/>
      <c r="AJ547" s="25"/>
      <c r="AK547" s="25"/>
      <c r="AL547" s="25"/>
      <c r="AM547" s="25"/>
      <c r="AN547" s="25"/>
      <c r="AO547" s="25"/>
      <c r="AP547" s="25"/>
      <c r="AQ547" s="25"/>
      <c r="AR547" s="25"/>
      <c r="AS547" s="25"/>
      <c r="AT547" s="25"/>
      <c r="AU547" s="25"/>
    </row>
    <row r="548" spans="24:47" x14ac:dyDescent="0.25">
      <c r="X548" s="25"/>
      <c r="Y548" s="25"/>
      <c r="Z548" s="25"/>
      <c r="AA548" s="25"/>
      <c r="AB548" s="25"/>
      <c r="AC548" s="25"/>
      <c r="AD548" s="25"/>
      <c r="AE548" s="25"/>
      <c r="AF548" s="25"/>
      <c r="AG548" s="25"/>
      <c r="AH548" s="25"/>
      <c r="AI548" s="25"/>
      <c r="AJ548" s="25"/>
      <c r="AK548" s="25"/>
      <c r="AL548" s="25"/>
      <c r="AM548" s="25"/>
      <c r="AN548" s="25"/>
      <c r="AO548" s="25"/>
      <c r="AP548" s="25"/>
      <c r="AQ548" s="25"/>
      <c r="AR548" s="25"/>
      <c r="AS548" s="25"/>
      <c r="AT548" s="25"/>
      <c r="AU548" s="25"/>
    </row>
    <row r="549" spans="24:47" x14ac:dyDescent="0.25">
      <c r="X549" s="25"/>
      <c r="Y549" s="25"/>
      <c r="Z549" s="25"/>
      <c r="AA549" s="25"/>
      <c r="AB549" s="25"/>
      <c r="AC549" s="25"/>
      <c r="AD549" s="25"/>
      <c r="AE549" s="25"/>
      <c r="AF549" s="25"/>
      <c r="AG549" s="25"/>
      <c r="AH549" s="25"/>
      <c r="AI549" s="25"/>
      <c r="AJ549" s="25"/>
      <c r="AK549" s="25"/>
      <c r="AL549" s="25"/>
      <c r="AM549" s="25"/>
      <c r="AN549" s="25"/>
      <c r="AO549" s="25"/>
      <c r="AP549" s="25"/>
      <c r="AQ549" s="25"/>
      <c r="AR549" s="25"/>
      <c r="AS549" s="25"/>
      <c r="AT549" s="25"/>
      <c r="AU549" s="25"/>
    </row>
    <row r="550" spans="24:47" x14ac:dyDescent="0.25">
      <c r="X550" s="25"/>
      <c r="Y550" s="25"/>
      <c r="Z550" s="25"/>
      <c r="AA550" s="25"/>
      <c r="AB550" s="25"/>
      <c r="AC550" s="25"/>
      <c r="AD550" s="25"/>
      <c r="AE550" s="25"/>
      <c r="AF550" s="25"/>
      <c r="AG550" s="25"/>
      <c r="AH550" s="25"/>
      <c r="AI550" s="25"/>
      <c r="AJ550" s="25"/>
      <c r="AK550" s="25"/>
      <c r="AL550" s="25"/>
      <c r="AM550" s="25"/>
      <c r="AN550" s="25"/>
      <c r="AO550" s="25"/>
      <c r="AP550" s="25"/>
      <c r="AQ550" s="25"/>
      <c r="AR550" s="25"/>
      <c r="AS550" s="25"/>
      <c r="AT550" s="25"/>
      <c r="AU550" s="25"/>
    </row>
    <row r="551" spans="24:47" x14ac:dyDescent="0.25">
      <c r="X551" s="25"/>
      <c r="Y551" s="25"/>
      <c r="Z551" s="25"/>
      <c r="AA551" s="25"/>
      <c r="AB551" s="25"/>
      <c r="AC551" s="25"/>
      <c r="AD551" s="25"/>
      <c r="AE551" s="25"/>
      <c r="AF551" s="25"/>
      <c r="AG551" s="25"/>
      <c r="AH551" s="25"/>
      <c r="AI551" s="25"/>
      <c r="AJ551" s="25"/>
      <c r="AK551" s="25"/>
      <c r="AL551" s="25"/>
      <c r="AM551" s="25"/>
      <c r="AN551" s="25"/>
      <c r="AO551" s="25"/>
      <c r="AP551" s="25"/>
      <c r="AQ551" s="25"/>
      <c r="AR551" s="25"/>
      <c r="AS551" s="25"/>
      <c r="AT551" s="25"/>
      <c r="AU551" s="25"/>
    </row>
    <row r="552" spans="24:47" x14ac:dyDescent="0.25">
      <c r="X552" s="25"/>
      <c r="Y552" s="25"/>
      <c r="Z552" s="25"/>
      <c r="AA552" s="25"/>
      <c r="AB552" s="25"/>
      <c r="AC552" s="25"/>
      <c r="AD552" s="25"/>
      <c r="AE552" s="25"/>
      <c r="AF552" s="25"/>
      <c r="AG552" s="25"/>
      <c r="AH552" s="25"/>
      <c r="AI552" s="25"/>
      <c r="AJ552" s="25"/>
      <c r="AK552" s="25"/>
      <c r="AL552" s="25"/>
      <c r="AM552" s="25"/>
      <c r="AN552" s="25"/>
      <c r="AO552" s="25"/>
      <c r="AP552" s="25"/>
      <c r="AQ552" s="25"/>
      <c r="AR552" s="25"/>
      <c r="AS552" s="25"/>
      <c r="AT552" s="25"/>
      <c r="AU552" s="25"/>
    </row>
    <row r="553" spans="24:47" x14ac:dyDescent="0.25">
      <c r="X553" s="25"/>
      <c r="Y553" s="25"/>
      <c r="Z553" s="25"/>
      <c r="AA553" s="25"/>
      <c r="AB553" s="25"/>
      <c r="AC553" s="25"/>
      <c r="AD553" s="25"/>
      <c r="AE553" s="25"/>
      <c r="AF553" s="25"/>
      <c r="AG553" s="25"/>
      <c r="AH553" s="25"/>
      <c r="AI553" s="25"/>
      <c r="AJ553" s="25"/>
      <c r="AK553" s="25"/>
      <c r="AL553" s="25"/>
      <c r="AM553" s="25"/>
      <c r="AN553" s="25"/>
      <c r="AO553" s="25"/>
      <c r="AP553" s="25"/>
      <c r="AQ553" s="25"/>
      <c r="AR553" s="25"/>
      <c r="AS553" s="25"/>
      <c r="AT553" s="25"/>
      <c r="AU553" s="25"/>
    </row>
    <row r="554" spans="24:47" x14ac:dyDescent="0.25">
      <c r="X554" s="25"/>
      <c r="Y554" s="25"/>
      <c r="Z554" s="25"/>
      <c r="AA554" s="25"/>
      <c r="AB554" s="25"/>
      <c r="AC554" s="25"/>
      <c r="AD554" s="25"/>
      <c r="AE554" s="25"/>
      <c r="AF554" s="25"/>
      <c r="AG554" s="25"/>
      <c r="AH554" s="25"/>
      <c r="AI554" s="25"/>
      <c r="AJ554" s="25"/>
      <c r="AK554" s="25"/>
      <c r="AL554" s="25"/>
      <c r="AM554" s="25"/>
      <c r="AN554" s="25"/>
      <c r="AO554" s="25"/>
      <c r="AP554" s="25"/>
      <c r="AQ554" s="25"/>
      <c r="AR554" s="25"/>
      <c r="AS554" s="25"/>
      <c r="AT554" s="25"/>
      <c r="AU554" s="25"/>
    </row>
    <row r="555" spans="24:47" x14ac:dyDescent="0.25">
      <c r="X555" s="25"/>
      <c r="Y555" s="25"/>
      <c r="Z555" s="25"/>
      <c r="AA555" s="25"/>
      <c r="AB555" s="25"/>
      <c r="AC555" s="25"/>
      <c r="AD555" s="25"/>
      <c r="AE555" s="25"/>
      <c r="AF555" s="25"/>
      <c r="AG555" s="25"/>
      <c r="AH555" s="25"/>
      <c r="AI555" s="25"/>
      <c r="AJ555" s="25"/>
      <c r="AK555" s="25"/>
      <c r="AL555" s="25"/>
      <c r="AM555" s="25"/>
      <c r="AN555" s="25"/>
      <c r="AO555" s="25"/>
      <c r="AP555" s="25"/>
      <c r="AQ555" s="25"/>
      <c r="AR555" s="25"/>
      <c r="AS555" s="25"/>
      <c r="AT555" s="25"/>
      <c r="AU555" s="25"/>
    </row>
    <row r="556" spans="24:47" x14ac:dyDescent="0.25">
      <c r="X556" s="25"/>
      <c r="Y556" s="25"/>
      <c r="Z556" s="25"/>
      <c r="AA556" s="25"/>
      <c r="AB556" s="25"/>
      <c r="AC556" s="25"/>
      <c r="AD556" s="25"/>
      <c r="AE556" s="25"/>
      <c r="AF556" s="25"/>
      <c r="AG556" s="25"/>
      <c r="AH556" s="25"/>
      <c r="AI556" s="25"/>
      <c r="AJ556" s="25"/>
      <c r="AK556" s="25"/>
      <c r="AL556" s="25"/>
      <c r="AM556" s="25"/>
      <c r="AN556" s="25"/>
      <c r="AO556" s="25"/>
      <c r="AP556" s="25"/>
      <c r="AQ556" s="25"/>
      <c r="AR556" s="25"/>
      <c r="AS556" s="25"/>
      <c r="AT556" s="25"/>
      <c r="AU556" s="25"/>
    </row>
    <row r="557" spans="24:47" x14ac:dyDescent="0.25">
      <c r="X557" s="25"/>
      <c r="Y557" s="25"/>
      <c r="Z557" s="25"/>
      <c r="AA557" s="25"/>
      <c r="AB557" s="25"/>
      <c r="AC557" s="25"/>
      <c r="AD557" s="25"/>
      <c r="AE557" s="25"/>
      <c r="AF557" s="25"/>
      <c r="AG557" s="25"/>
      <c r="AH557" s="25"/>
      <c r="AI557" s="25"/>
      <c r="AJ557" s="25"/>
      <c r="AK557" s="25"/>
      <c r="AL557" s="25"/>
      <c r="AM557" s="25"/>
      <c r="AN557" s="25"/>
      <c r="AO557" s="25"/>
      <c r="AP557" s="25"/>
      <c r="AQ557" s="25"/>
      <c r="AR557" s="25"/>
      <c r="AS557" s="25"/>
      <c r="AT557" s="25"/>
      <c r="AU557" s="25"/>
    </row>
    <row r="558" spans="24:47" x14ac:dyDescent="0.25">
      <c r="X558" s="25"/>
      <c r="Y558" s="25"/>
      <c r="Z558" s="25"/>
      <c r="AA558" s="25"/>
      <c r="AB558" s="25"/>
      <c r="AC558" s="25"/>
      <c r="AD558" s="25"/>
      <c r="AE558" s="25"/>
      <c r="AF558" s="25"/>
      <c r="AG558" s="25"/>
      <c r="AH558" s="25"/>
      <c r="AI558" s="25"/>
      <c r="AJ558" s="25"/>
      <c r="AK558" s="25"/>
      <c r="AL558" s="25"/>
      <c r="AM558" s="25"/>
      <c r="AN558" s="25"/>
      <c r="AO558" s="25"/>
      <c r="AP558" s="25"/>
      <c r="AQ558" s="25"/>
      <c r="AR558" s="25"/>
      <c r="AS558" s="25"/>
      <c r="AT558" s="25"/>
      <c r="AU558" s="25"/>
    </row>
    <row r="559" spans="24:47" x14ac:dyDescent="0.25">
      <c r="X559" s="25"/>
      <c r="Y559" s="25"/>
      <c r="Z559" s="25"/>
      <c r="AA559" s="25"/>
      <c r="AB559" s="25"/>
      <c r="AC559" s="25"/>
      <c r="AD559" s="25"/>
      <c r="AE559" s="25"/>
      <c r="AF559" s="25"/>
      <c r="AG559" s="25"/>
      <c r="AH559" s="25"/>
      <c r="AI559" s="25"/>
      <c r="AJ559" s="25"/>
      <c r="AK559" s="25"/>
      <c r="AL559" s="25"/>
      <c r="AM559" s="25"/>
      <c r="AN559" s="25"/>
      <c r="AO559" s="25"/>
      <c r="AP559" s="25"/>
      <c r="AQ559" s="25"/>
      <c r="AR559" s="25"/>
      <c r="AS559" s="25"/>
      <c r="AT559" s="25"/>
      <c r="AU559" s="25"/>
    </row>
    <row r="560" spans="24:47" x14ac:dyDescent="0.25">
      <c r="X560" s="25"/>
      <c r="Y560" s="25"/>
      <c r="Z560" s="25"/>
      <c r="AA560" s="25"/>
      <c r="AB560" s="25"/>
      <c r="AC560" s="25"/>
      <c r="AD560" s="25"/>
      <c r="AE560" s="25"/>
      <c r="AF560" s="25"/>
      <c r="AG560" s="25"/>
      <c r="AH560" s="25"/>
      <c r="AI560" s="25"/>
      <c r="AJ560" s="25"/>
      <c r="AK560" s="25"/>
      <c r="AL560" s="25"/>
      <c r="AM560" s="25"/>
      <c r="AN560" s="25"/>
      <c r="AO560" s="25"/>
      <c r="AP560" s="25"/>
      <c r="AQ560" s="25"/>
      <c r="AR560" s="25"/>
      <c r="AS560" s="25"/>
      <c r="AT560" s="25"/>
      <c r="AU560" s="25"/>
    </row>
    <row r="561" spans="24:47" x14ac:dyDescent="0.25">
      <c r="X561" s="25"/>
      <c r="Y561" s="25"/>
      <c r="Z561" s="25"/>
      <c r="AA561" s="25"/>
      <c r="AB561" s="25"/>
      <c r="AC561" s="25"/>
      <c r="AD561" s="25"/>
      <c r="AE561" s="25"/>
      <c r="AF561" s="25"/>
      <c r="AG561" s="25"/>
      <c r="AH561" s="25"/>
      <c r="AI561" s="25"/>
      <c r="AJ561" s="25"/>
      <c r="AK561" s="25"/>
      <c r="AL561" s="25"/>
      <c r="AM561" s="25"/>
      <c r="AN561" s="25"/>
      <c r="AO561" s="25"/>
      <c r="AP561" s="25"/>
      <c r="AQ561" s="25"/>
      <c r="AR561" s="25"/>
      <c r="AS561" s="25"/>
      <c r="AT561" s="25"/>
      <c r="AU561" s="25"/>
    </row>
    <row r="562" spans="24:47" x14ac:dyDescent="0.25">
      <c r="X562" s="25"/>
      <c r="Y562" s="25"/>
      <c r="Z562" s="25"/>
      <c r="AA562" s="25"/>
      <c r="AB562" s="25"/>
      <c r="AC562" s="25"/>
      <c r="AD562" s="25"/>
      <c r="AE562" s="25"/>
      <c r="AF562" s="25"/>
      <c r="AG562" s="25"/>
      <c r="AH562" s="25"/>
      <c r="AI562" s="25"/>
      <c r="AJ562" s="25"/>
      <c r="AK562" s="25"/>
      <c r="AL562" s="25"/>
      <c r="AM562" s="25"/>
      <c r="AN562" s="25"/>
      <c r="AO562" s="25"/>
      <c r="AP562" s="25"/>
      <c r="AQ562" s="25"/>
      <c r="AR562" s="25"/>
      <c r="AS562" s="25"/>
      <c r="AT562" s="25"/>
      <c r="AU562" s="25"/>
    </row>
    <row r="563" spans="24:47" x14ac:dyDescent="0.25">
      <c r="X563" s="25"/>
      <c r="Y563" s="25"/>
      <c r="Z563" s="25"/>
      <c r="AA563" s="25"/>
      <c r="AB563" s="25"/>
      <c r="AC563" s="25"/>
      <c r="AD563" s="25"/>
      <c r="AE563" s="25"/>
      <c r="AF563" s="25"/>
      <c r="AG563" s="25"/>
      <c r="AH563" s="25"/>
      <c r="AI563" s="25"/>
      <c r="AJ563" s="25"/>
      <c r="AK563" s="25"/>
      <c r="AL563" s="25"/>
      <c r="AM563" s="25"/>
      <c r="AN563" s="25"/>
      <c r="AO563" s="25"/>
      <c r="AP563" s="25"/>
      <c r="AQ563" s="25"/>
      <c r="AR563" s="25"/>
      <c r="AS563" s="25"/>
      <c r="AT563" s="25"/>
      <c r="AU563" s="25"/>
    </row>
    <row r="564" spans="24:47" x14ac:dyDescent="0.25">
      <c r="X564" s="25"/>
      <c r="Y564" s="25"/>
      <c r="Z564" s="25"/>
      <c r="AA564" s="25"/>
      <c r="AB564" s="25"/>
      <c r="AC564" s="25"/>
      <c r="AD564" s="25"/>
      <c r="AE564" s="25"/>
      <c r="AF564" s="25"/>
      <c r="AG564" s="25"/>
      <c r="AH564" s="25"/>
      <c r="AI564" s="25"/>
      <c r="AJ564" s="25"/>
      <c r="AK564" s="25"/>
      <c r="AL564" s="25"/>
      <c r="AM564" s="25"/>
      <c r="AN564" s="25"/>
      <c r="AO564" s="25"/>
      <c r="AP564" s="25"/>
      <c r="AQ564" s="25"/>
      <c r="AR564" s="25"/>
      <c r="AS564" s="25"/>
      <c r="AT564" s="25"/>
      <c r="AU564" s="25"/>
    </row>
    <row r="565" spans="24:47" x14ac:dyDescent="0.25">
      <c r="X565" s="25"/>
      <c r="Y565" s="25"/>
      <c r="Z565" s="25"/>
      <c r="AA565" s="25"/>
      <c r="AB565" s="25"/>
      <c r="AC565" s="25"/>
      <c r="AD565" s="25"/>
      <c r="AE565" s="25"/>
      <c r="AF565" s="25"/>
      <c r="AG565" s="25"/>
      <c r="AH565" s="25"/>
      <c r="AI565" s="25"/>
      <c r="AJ565" s="25"/>
      <c r="AK565" s="25"/>
      <c r="AL565" s="25"/>
      <c r="AM565" s="25"/>
      <c r="AN565" s="25"/>
      <c r="AO565" s="25"/>
      <c r="AP565" s="25"/>
      <c r="AQ565" s="25"/>
      <c r="AR565" s="25"/>
      <c r="AS565" s="25"/>
      <c r="AT565" s="25"/>
      <c r="AU565" s="25"/>
    </row>
    <row r="566" spans="24:47" x14ac:dyDescent="0.25">
      <c r="X566" s="25"/>
      <c r="Y566" s="25"/>
      <c r="Z566" s="25"/>
      <c r="AA566" s="25"/>
      <c r="AB566" s="25"/>
      <c r="AC566" s="25"/>
      <c r="AD566" s="25"/>
      <c r="AE566" s="25"/>
      <c r="AF566" s="25"/>
      <c r="AG566" s="25"/>
      <c r="AH566" s="25"/>
      <c r="AI566" s="25"/>
      <c r="AJ566" s="25"/>
      <c r="AK566" s="25"/>
      <c r="AL566" s="25"/>
      <c r="AM566" s="25"/>
      <c r="AN566" s="25"/>
      <c r="AO566" s="25"/>
      <c r="AP566" s="25"/>
      <c r="AQ566" s="25"/>
      <c r="AR566" s="25"/>
      <c r="AS566" s="25"/>
      <c r="AT566" s="25"/>
      <c r="AU566" s="25"/>
    </row>
    <row r="567" spans="24:47" x14ac:dyDescent="0.25">
      <c r="X567" s="25"/>
      <c r="Y567" s="25"/>
      <c r="Z567" s="25"/>
      <c r="AA567" s="25"/>
      <c r="AB567" s="25"/>
      <c r="AC567" s="25"/>
      <c r="AD567" s="25"/>
      <c r="AE567" s="25"/>
      <c r="AF567" s="25"/>
      <c r="AG567" s="25"/>
      <c r="AH567" s="25"/>
      <c r="AI567" s="25"/>
      <c r="AJ567" s="25"/>
      <c r="AK567" s="25"/>
      <c r="AL567" s="25"/>
      <c r="AM567" s="25"/>
      <c r="AN567" s="25"/>
      <c r="AO567" s="25"/>
      <c r="AP567" s="25"/>
      <c r="AQ567" s="25"/>
      <c r="AR567" s="25"/>
      <c r="AS567" s="25"/>
      <c r="AT567" s="25"/>
      <c r="AU567" s="25"/>
    </row>
    <row r="568" spans="24:47" x14ac:dyDescent="0.25">
      <c r="X568" s="25"/>
      <c r="Y568" s="25"/>
      <c r="Z568" s="25"/>
      <c r="AA568" s="25"/>
      <c r="AB568" s="25"/>
      <c r="AC568" s="25"/>
      <c r="AD568" s="25"/>
      <c r="AE568" s="25"/>
      <c r="AF568" s="25"/>
      <c r="AG568" s="25"/>
      <c r="AH568" s="25"/>
      <c r="AI568" s="25"/>
      <c r="AJ568" s="25"/>
      <c r="AK568" s="25"/>
      <c r="AL568" s="25"/>
      <c r="AM568" s="25"/>
      <c r="AN568" s="25"/>
      <c r="AO568" s="25"/>
      <c r="AP568" s="25"/>
      <c r="AQ568" s="25"/>
      <c r="AR568" s="25"/>
      <c r="AS568" s="25"/>
      <c r="AT568" s="25"/>
      <c r="AU568" s="25"/>
    </row>
    <row r="569" spans="24:47" x14ac:dyDescent="0.25">
      <c r="X569" s="25"/>
      <c r="Y569" s="25"/>
      <c r="Z569" s="25"/>
      <c r="AA569" s="25"/>
      <c r="AB569" s="25"/>
      <c r="AC569" s="25"/>
      <c r="AD569" s="25"/>
      <c r="AE569" s="25"/>
      <c r="AF569" s="25"/>
      <c r="AG569" s="25"/>
      <c r="AH569" s="25"/>
      <c r="AI569" s="25"/>
      <c r="AJ569" s="25"/>
      <c r="AK569" s="25"/>
      <c r="AL569" s="25"/>
      <c r="AM569" s="25"/>
      <c r="AN569" s="25"/>
      <c r="AO569" s="25"/>
      <c r="AP569" s="25"/>
      <c r="AQ569" s="25"/>
      <c r="AR569" s="25"/>
      <c r="AS569" s="25"/>
      <c r="AT569" s="25"/>
      <c r="AU569" s="25"/>
    </row>
    <row r="570" spans="24:47" x14ac:dyDescent="0.25">
      <c r="X570" s="25"/>
      <c r="Y570" s="25"/>
      <c r="Z570" s="25"/>
      <c r="AA570" s="25"/>
      <c r="AB570" s="25"/>
      <c r="AC570" s="25"/>
      <c r="AD570" s="25"/>
      <c r="AE570" s="25"/>
      <c r="AF570" s="25"/>
      <c r="AG570" s="25"/>
      <c r="AH570" s="25"/>
      <c r="AI570" s="25"/>
      <c r="AJ570" s="25"/>
      <c r="AK570" s="25"/>
      <c r="AL570" s="25"/>
      <c r="AM570" s="25"/>
      <c r="AN570" s="25"/>
      <c r="AO570" s="25"/>
      <c r="AP570" s="25"/>
      <c r="AQ570" s="25"/>
      <c r="AR570" s="25"/>
      <c r="AS570" s="25"/>
      <c r="AT570" s="25"/>
      <c r="AU570" s="25"/>
    </row>
    <row r="571" spans="24:47" x14ac:dyDescent="0.25">
      <c r="X571" s="25"/>
      <c r="Y571" s="25"/>
      <c r="Z571" s="25"/>
      <c r="AA571" s="25"/>
      <c r="AB571" s="25"/>
      <c r="AC571" s="25"/>
      <c r="AD571" s="25"/>
      <c r="AE571" s="25"/>
      <c r="AF571" s="25"/>
      <c r="AG571" s="25"/>
      <c r="AH571" s="25"/>
      <c r="AI571" s="25"/>
      <c r="AJ571" s="25"/>
      <c r="AK571" s="25"/>
      <c r="AL571" s="25"/>
      <c r="AM571" s="25"/>
      <c r="AN571" s="25"/>
      <c r="AO571" s="25"/>
      <c r="AP571" s="25"/>
      <c r="AQ571" s="25"/>
      <c r="AR571" s="25"/>
      <c r="AS571" s="25"/>
      <c r="AT571" s="25"/>
      <c r="AU571" s="25"/>
    </row>
    <row r="572" spans="24:47" x14ac:dyDescent="0.25">
      <c r="X572" s="25"/>
      <c r="Y572" s="25"/>
      <c r="Z572" s="25"/>
      <c r="AA572" s="25"/>
      <c r="AB572" s="25"/>
      <c r="AC572" s="25"/>
      <c r="AD572" s="25"/>
      <c r="AE572" s="25"/>
      <c r="AF572" s="25"/>
      <c r="AG572" s="25"/>
      <c r="AH572" s="25"/>
      <c r="AI572" s="25"/>
      <c r="AJ572" s="25"/>
      <c r="AK572" s="25"/>
      <c r="AL572" s="25"/>
      <c r="AM572" s="25"/>
      <c r="AN572" s="25"/>
      <c r="AO572" s="25"/>
      <c r="AP572" s="25"/>
      <c r="AQ572" s="25"/>
      <c r="AR572" s="25"/>
      <c r="AS572" s="25"/>
      <c r="AT572" s="25"/>
      <c r="AU572" s="25"/>
    </row>
    <row r="573" spans="24:47" x14ac:dyDescent="0.25">
      <c r="X573" s="25"/>
      <c r="Y573" s="25"/>
      <c r="Z573" s="25"/>
      <c r="AA573" s="25"/>
      <c r="AB573" s="25"/>
      <c r="AC573" s="25"/>
      <c r="AD573" s="25"/>
      <c r="AE573" s="25"/>
      <c r="AF573" s="25"/>
      <c r="AG573" s="25"/>
      <c r="AH573" s="25"/>
      <c r="AI573" s="25"/>
      <c r="AJ573" s="25"/>
      <c r="AK573" s="25"/>
      <c r="AL573" s="25"/>
      <c r="AM573" s="25"/>
      <c r="AN573" s="25"/>
      <c r="AO573" s="25"/>
      <c r="AP573" s="25"/>
      <c r="AQ573" s="25"/>
      <c r="AR573" s="25"/>
      <c r="AS573" s="25"/>
      <c r="AT573" s="25"/>
      <c r="AU573" s="25"/>
    </row>
    <row r="574" spans="24:47" x14ac:dyDescent="0.25">
      <c r="X574" s="25"/>
      <c r="Y574" s="25"/>
      <c r="Z574" s="25"/>
      <c r="AA574" s="25"/>
      <c r="AB574" s="25"/>
      <c r="AC574" s="25"/>
      <c r="AD574" s="25"/>
      <c r="AE574" s="25"/>
      <c r="AF574" s="25"/>
      <c r="AG574" s="25"/>
      <c r="AH574" s="25"/>
      <c r="AI574" s="25"/>
      <c r="AJ574" s="25"/>
      <c r="AK574" s="25"/>
      <c r="AL574" s="25"/>
      <c r="AM574" s="25"/>
      <c r="AN574" s="25"/>
      <c r="AO574" s="25"/>
      <c r="AP574" s="25"/>
      <c r="AQ574" s="25"/>
      <c r="AR574" s="25"/>
      <c r="AS574" s="25"/>
      <c r="AT574" s="25"/>
      <c r="AU574" s="25"/>
    </row>
    <row r="575" spans="24:47" x14ac:dyDescent="0.25">
      <c r="X575" s="25"/>
      <c r="Y575" s="25"/>
      <c r="Z575" s="25"/>
      <c r="AA575" s="25"/>
      <c r="AB575" s="25"/>
      <c r="AC575" s="25"/>
      <c r="AD575" s="25"/>
      <c r="AE575" s="25"/>
      <c r="AF575" s="25"/>
      <c r="AG575" s="25"/>
      <c r="AH575" s="25"/>
      <c r="AI575" s="25"/>
      <c r="AJ575" s="25"/>
      <c r="AK575" s="25"/>
      <c r="AL575" s="25"/>
      <c r="AM575" s="25"/>
      <c r="AN575" s="25"/>
      <c r="AO575" s="25"/>
      <c r="AP575" s="25"/>
      <c r="AQ575" s="25"/>
      <c r="AR575" s="25"/>
      <c r="AS575" s="25"/>
      <c r="AT575" s="25"/>
      <c r="AU575" s="25"/>
    </row>
    <row r="576" spans="24:47" x14ac:dyDescent="0.25">
      <c r="X576" s="25"/>
      <c r="Y576" s="25"/>
      <c r="Z576" s="25"/>
      <c r="AA576" s="25"/>
      <c r="AB576" s="25"/>
      <c r="AC576" s="25"/>
      <c r="AD576" s="25"/>
      <c r="AE576" s="25"/>
      <c r="AF576" s="25"/>
      <c r="AG576" s="25"/>
      <c r="AH576" s="25"/>
      <c r="AI576" s="25"/>
      <c r="AJ576" s="25"/>
      <c r="AK576" s="25"/>
      <c r="AL576" s="25"/>
      <c r="AM576" s="25"/>
      <c r="AN576" s="25"/>
      <c r="AO576" s="25"/>
      <c r="AP576" s="25"/>
      <c r="AQ576" s="25"/>
      <c r="AR576" s="25"/>
      <c r="AS576" s="25"/>
      <c r="AT576" s="25"/>
      <c r="AU576" s="25"/>
    </row>
    <row r="577" spans="24:47" x14ac:dyDescent="0.25">
      <c r="X577" s="25"/>
      <c r="Y577" s="25"/>
      <c r="Z577" s="25"/>
      <c r="AA577" s="25"/>
      <c r="AB577" s="25"/>
      <c r="AC577" s="25"/>
      <c r="AD577" s="25"/>
      <c r="AE577" s="25"/>
      <c r="AF577" s="25"/>
      <c r="AG577" s="25"/>
      <c r="AH577" s="25"/>
      <c r="AI577" s="25"/>
      <c r="AJ577" s="25"/>
      <c r="AK577" s="25"/>
      <c r="AL577" s="25"/>
      <c r="AM577" s="25"/>
      <c r="AN577" s="25"/>
      <c r="AO577" s="25"/>
      <c r="AP577" s="25"/>
      <c r="AQ577" s="25"/>
      <c r="AR577" s="25"/>
      <c r="AS577" s="25"/>
      <c r="AT577" s="25"/>
      <c r="AU577" s="25"/>
    </row>
    <row r="578" spans="24:47" x14ac:dyDescent="0.25">
      <c r="X578" s="25"/>
      <c r="Y578" s="25"/>
      <c r="Z578" s="25"/>
      <c r="AA578" s="25"/>
      <c r="AB578" s="25"/>
      <c r="AC578" s="25"/>
      <c r="AD578" s="25"/>
      <c r="AE578" s="25"/>
      <c r="AF578" s="25"/>
      <c r="AG578" s="25"/>
      <c r="AH578" s="25"/>
      <c r="AI578" s="25"/>
      <c r="AJ578" s="25"/>
      <c r="AK578" s="25"/>
      <c r="AL578" s="25"/>
      <c r="AM578" s="25"/>
      <c r="AN578" s="25"/>
      <c r="AO578" s="25"/>
      <c r="AP578" s="25"/>
      <c r="AQ578" s="25"/>
      <c r="AR578" s="25"/>
      <c r="AS578" s="25"/>
      <c r="AT578" s="25"/>
      <c r="AU578" s="25"/>
    </row>
    <row r="579" spans="24:47" x14ac:dyDescent="0.25">
      <c r="X579" s="25"/>
      <c r="Y579" s="25"/>
      <c r="Z579" s="25"/>
      <c r="AA579" s="25"/>
      <c r="AB579" s="25"/>
      <c r="AC579" s="25"/>
      <c r="AD579" s="25"/>
      <c r="AE579" s="25"/>
      <c r="AF579" s="25"/>
      <c r="AG579" s="25"/>
      <c r="AH579" s="25"/>
      <c r="AI579" s="25"/>
      <c r="AJ579" s="25"/>
      <c r="AK579" s="25"/>
      <c r="AL579" s="25"/>
      <c r="AM579" s="25"/>
      <c r="AN579" s="25"/>
      <c r="AO579" s="25"/>
      <c r="AP579" s="25"/>
      <c r="AQ579" s="25"/>
      <c r="AR579" s="25"/>
      <c r="AS579" s="25"/>
      <c r="AT579" s="25"/>
      <c r="AU579" s="25"/>
    </row>
    <row r="580" spans="24:47" x14ac:dyDescent="0.25">
      <c r="X580" s="25"/>
      <c r="Y580" s="25"/>
      <c r="Z580" s="25"/>
      <c r="AA580" s="25"/>
      <c r="AB580" s="25"/>
      <c r="AC580" s="25"/>
      <c r="AD580" s="25"/>
      <c r="AE580" s="25"/>
      <c r="AF580" s="25"/>
      <c r="AG580" s="25"/>
      <c r="AH580" s="25"/>
      <c r="AI580" s="25"/>
      <c r="AJ580" s="25"/>
      <c r="AK580" s="25"/>
      <c r="AL580" s="25"/>
      <c r="AM580" s="25"/>
      <c r="AN580" s="25"/>
      <c r="AO580" s="25"/>
      <c r="AP580" s="25"/>
      <c r="AQ580" s="25"/>
      <c r="AR580" s="25"/>
      <c r="AS580" s="25"/>
      <c r="AT580" s="25"/>
      <c r="AU580" s="25"/>
    </row>
    <row r="581" spans="24:47" x14ac:dyDescent="0.25">
      <c r="X581" s="25"/>
      <c r="Y581" s="25"/>
      <c r="Z581" s="25"/>
      <c r="AA581" s="25"/>
      <c r="AB581" s="25"/>
      <c r="AC581" s="25"/>
      <c r="AD581" s="25"/>
      <c r="AE581" s="25"/>
      <c r="AF581" s="25"/>
      <c r="AG581" s="25"/>
      <c r="AH581" s="25"/>
      <c r="AI581" s="25"/>
      <c r="AJ581" s="25"/>
      <c r="AK581" s="25"/>
      <c r="AL581" s="25"/>
      <c r="AM581" s="25"/>
      <c r="AN581" s="25"/>
      <c r="AO581" s="25"/>
      <c r="AP581" s="25"/>
      <c r="AQ581" s="25"/>
      <c r="AR581" s="25"/>
      <c r="AS581" s="25"/>
      <c r="AT581" s="25"/>
      <c r="AU581" s="25"/>
    </row>
    <row r="582" spans="24:47" x14ac:dyDescent="0.25">
      <c r="X582" s="25"/>
      <c r="Y582" s="25"/>
      <c r="Z582" s="25"/>
      <c r="AA582" s="25"/>
      <c r="AB582" s="25"/>
      <c r="AC582" s="25"/>
      <c r="AD582" s="25"/>
      <c r="AE582" s="25"/>
      <c r="AF582" s="25"/>
      <c r="AG582" s="25"/>
      <c r="AH582" s="25"/>
      <c r="AI582" s="25"/>
      <c r="AJ582" s="25"/>
      <c r="AK582" s="25"/>
      <c r="AL582" s="25"/>
      <c r="AM582" s="25"/>
      <c r="AN582" s="25"/>
      <c r="AO582" s="25"/>
      <c r="AP582" s="25"/>
      <c r="AQ582" s="25"/>
      <c r="AR582" s="25"/>
      <c r="AS582" s="25"/>
      <c r="AT582" s="25"/>
      <c r="AU582" s="25"/>
    </row>
    <row r="583" spans="24:47" x14ac:dyDescent="0.25">
      <c r="X583" s="25"/>
      <c r="Y583" s="25"/>
      <c r="Z583" s="25"/>
      <c r="AA583" s="25"/>
      <c r="AB583" s="25"/>
      <c r="AC583" s="25"/>
      <c r="AD583" s="25"/>
      <c r="AE583" s="25"/>
      <c r="AF583" s="25"/>
      <c r="AG583" s="25"/>
      <c r="AH583" s="25"/>
      <c r="AI583" s="25"/>
      <c r="AJ583" s="25"/>
      <c r="AK583" s="25"/>
      <c r="AL583" s="25"/>
      <c r="AM583" s="25"/>
      <c r="AN583" s="25"/>
      <c r="AO583" s="25"/>
      <c r="AP583" s="25"/>
      <c r="AQ583" s="25"/>
      <c r="AR583" s="25"/>
      <c r="AS583" s="25"/>
      <c r="AT583" s="25"/>
      <c r="AU583" s="25"/>
    </row>
    <row r="584" spans="24:47" x14ac:dyDescent="0.25">
      <c r="X584" s="25"/>
      <c r="Y584" s="25"/>
      <c r="Z584" s="25"/>
      <c r="AA584" s="25"/>
      <c r="AB584" s="25"/>
      <c r="AC584" s="25"/>
      <c r="AD584" s="25"/>
      <c r="AE584" s="25"/>
      <c r="AF584" s="25"/>
      <c r="AG584" s="25"/>
      <c r="AH584" s="25"/>
      <c r="AI584" s="25"/>
      <c r="AJ584" s="25"/>
      <c r="AK584" s="25"/>
      <c r="AL584" s="25"/>
      <c r="AM584" s="25"/>
      <c r="AN584" s="25"/>
      <c r="AO584" s="25"/>
      <c r="AP584" s="25"/>
      <c r="AQ584" s="25"/>
      <c r="AR584" s="25"/>
      <c r="AS584" s="25"/>
      <c r="AT584" s="25"/>
      <c r="AU584" s="25"/>
    </row>
    <row r="585" spans="24:47" x14ac:dyDescent="0.25">
      <c r="X585" s="25"/>
      <c r="Y585" s="25"/>
      <c r="Z585" s="25"/>
      <c r="AA585" s="25"/>
      <c r="AB585" s="25"/>
      <c r="AC585" s="25"/>
      <c r="AD585" s="25"/>
      <c r="AE585" s="25"/>
      <c r="AF585" s="25"/>
      <c r="AG585" s="25"/>
      <c r="AH585" s="25"/>
      <c r="AI585" s="25"/>
      <c r="AJ585" s="25"/>
      <c r="AK585" s="25"/>
      <c r="AL585" s="25"/>
      <c r="AM585" s="25"/>
      <c r="AN585" s="25"/>
      <c r="AO585" s="25"/>
      <c r="AP585" s="25"/>
      <c r="AQ585" s="25"/>
      <c r="AR585" s="25"/>
      <c r="AS585" s="25"/>
      <c r="AT585" s="25"/>
      <c r="AU585" s="25"/>
    </row>
    <row r="586" spans="24:47" x14ac:dyDescent="0.25">
      <c r="X586" s="25"/>
      <c r="Y586" s="25"/>
      <c r="Z586" s="25"/>
      <c r="AA586" s="25"/>
      <c r="AB586" s="25"/>
      <c r="AC586" s="25"/>
      <c r="AD586" s="25"/>
      <c r="AE586" s="25"/>
      <c r="AF586" s="25"/>
      <c r="AG586" s="25"/>
      <c r="AH586" s="25"/>
      <c r="AI586" s="25"/>
      <c r="AJ586" s="25"/>
      <c r="AK586" s="25"/>
      <c r="AL586" s="25"/>
      <c r="AM586" s="25"/>
      <c r="AN586" s="25"/>
      <c r="AO586" s="25"/>
      <c r="AP586" s="25"/>
      <c r="AQ586" s="25"/>
      <c r="AR586" s="25"/>
      <c r="AS586" s="25"/>
      <c r="AT586" s="25"/>
      <c r="AU586" s="25"/>
    </row>
    <row r="587" spans="24:47" x14ac:dyDescent="0.25">
      <c r="X587" s="25"/>
      <c r="Y587" s="25"/>
      <c r="Z587" s="25"/>
      <c r="AA587" s="25"/>
      <c r="AB587" s="25"/>
      <c r="AC587" s="25"/>
      <c r="AD587" s="25"/>
      <c r="AE587" s="25"/>
      <c r="AF587" s="25"/>
      <c r="AG587" s="25"/>
      <c r="AH587" s="25"/>
      <c r="AI587" s="25"/>
      <c r="AJ587" s="25"/>
      <c r="AK587" s="25"/>
      <c r="AL587" s="25"/>
      <c r="AM587" s="25"/>
      <c r="AN587" s="25"/>
      <c r="AO587" s="25"/>
      <c r="AP587" s="25"/>
      <c r="AQ587" s="25"/>
      <c r="AR587" s="25"/>
      <c r="AS587" s="25"/>
      <c r="AT587" s="25"/>
      <c r="AU587" s="25"/>
    </row>
    <row r="588" spans="24:47" x14ac:dyDescent="0.25">
      <c r="X588" s="25"/>
      <c r="Y588" s="25"/>
      <c r="Z588" s="25"/>
      <c r="AA588" s="25"/>
      <c r="AB588" s="25"/>
      <c r="AC588" s="25"/>
      <c r="AD588" s="25"/>
      <c r="AE588" s="25"/>
      <c r="AF588" s="25"/>
      <c r="AG588" s="25"/>
      <c r="AH588" s="25"/>
      <c r="AI588" s="25"/>
      <c r="AJ588" s="25"/>
      <c r="AK588" s="25"/>
      <c r="AL588" s="25"/>
      <c r="AM588" s="25"/>
      <c r="AN588" s="25"/>
      <c r="AO588" s="25"/>
      <c r="AP588" s="25"/>
      <c r="AQ588" s="25"/>
      <c r="AR588" s="25"/>
      <c r="AS588" s="25"/>
      <c r="AT588" s="25"/>
      <c r="AU588" s="25"/>
    </row>
    <row r="589" spans="24:47" x14ac:dyDescent="0.25">
      <c r="X589" s="25"/>
      <c r="Y589" s="25"/>
      <c r="Z589" s="25"/>
      <c r="AA589" s="25"/>
      <c r="AB589" s="25"/>
      <c r="AC589" s="25"/>
      <c r="AD589" s="25"/>
      <c r="AE589" s="25"/>
      <c r="AF589" s="25"/>
      <c r="AG589" s="25"/>
      <c r="AH589" s="25"/>
      <c r="AI589" s="25"/>
      <c r="AJ589" s="25"/>
      <c r="AK589" s="25"/>
      <c r="AL589" s="25"/>
      <c r="AM589" s="25"/>
      <c r="AN589" s="25"/>
      <c r="AO589" s="25"/>
      <c r="AP589" s="25"/>
      <c r="AQ589" s="25"/>
      <c r="AR589" s="25"/>
      <c r="AS589" s="25"/>
      <c r="AT589" s="25"/>
      <c r="AU589" s="25"/>
    </row>
    <row r="590" spans="24:47" x14ac:dyDescent="0.25">
      <c r="X590" s="25"/>
      <c r="Y590" s="25"/>
      <c r="Z590" s="25"/>
      <c r="AA590" s="25"/>
      <c r="AB590" s="25"/>
      <c r="AC590" s="25"/>
      <c r="AD590" s="25"/>
      <c r="AE590" s="25"/>
      <c r="AF590" s="25"/>
      <c r="AG590" s="25"/>
      <c r="AH590" s="25"/>
      <c r="AI590" s="25"/>
      <c r="AJ590" s="25"/>
      <c r="AK590" s="25"/>
      <c r="AL590" s="25"/>
      <c r="AM590" s="25"/>
      <c r="AN590" s="25"/>
      <c r="AO590" s="25"/>
      <c r="AP590" s="25"/>
      <c r="AQ590" s="25"/>
      <c r="AR590" s="25"/>
      <c r="AS590" s="25"/>
      <c r="AT590" s="25"/>
      <c r="AU590" s="25"/>
    </row>
    <row r="591" spans="24:47" x14ac:dyDescent="0.25">
      <c r="X591" s="25"/>
      <c r="Y591" s="25"/>
      <c r="Z591" s="25"/>
      <c r="AA591" s="25"/>
      <c r="AB591" s="25"/>
      <c r="AC591" s="25"/>
      <c r="AD591" s="25"/>
      <c r="AE591" s="25"/>
      <c r="AF591" s="25"/>
      <c r="AG591" s="25"/>
      <c r="AH591" s="25"/>
      <c r="AI591" s="25"/>
      <c r="AJ591" s="25"/>
      <c r="AK591" s="25"/>
      <c r="AL591" s="25"/>
      <c r="AM591" s="25"/>
      <c r="AN591" s="25"/>
      <c r="AO591" s="25"/>
      <c r="AP591" s="25"/>
      <c r="AQ591" s="25"/>
      <c r="AR591" s="25"/>
      <c r="AS591" s="25"/>
      <c r="AT591" s="25"/>
      <c r="AU591" s="25"/>
    </row>
    <row r="592" spans="24:47" x14ac:dyDescent="0.25">
      <c r="X592" s="25"/>
      <c r="Y592" s="25"/>
      <c r="Z592" s="25"/>
      <c r="AA592" s="25"/>
      <c r="AB592" s="25"/>
      <c r="AC592" s="25"/>
      <c r="AD592" s="25"/>
      <c r="AE592" s="25"/>
      <c r="AF592" s="25"/>
      <c r="AG592" s="25"/>
      <c r="AH592" s="25"/>
      <c r="AI592" s="25"/>
      <c r="AJ592" s="25"/>
      <c r="AK592" s="25"/>
      <c r="AL592" s="25"/>
      <c r="AM592" s="25"/>
      <c r="AN592" s="25"/>
      <c r="AO592" s="25"/>
      <c r="AP592" s="25"/>
      <c r="AQ592" s="25"/>
      <c r="AR592" s="25"/>
      <c r="AS592" s="25"/>
      <c r="AT592" s="25"/>
      <c r="AU592" s="25"/>
    </row>
    <row r="593" spans="24:47" x14ac:dyDescent="0.25">
      <c r="X593" s="25"/>
      <c r="Y593" s="25"/>
      <c r="Z593" s="25"/>
      <c r="AA593" s="25"/>
      <c r="AB593" s="25"/>
      <c r="AC593" s="25"/>
      <c r="AD593" s="25"/>
      <c r="AE593" s="25"/>
      <c r="AF593" s="25"/>
      <c r="AG593" s="25"/>
      <c r="AH593" s="25"/>
      <c r="AI593" s="25"/>
      <c r="AJ593" s="25"/>
      <c r="AK593" s="25"/>
      <c r="AL593" s="25"/>
      <c r="AM593" s="25"/>
      <c r="AN593" s="25"/>
      <c r="AO593" s="25"/>
      <c r="AP593" s="25"/>
      <c r="AQ593" s="25"/>
      <c r="AR593" s="25"/>
      <c r="AS593" s="25"/>
      <c r="AT593" s="25"/>
      <c r="AU593" s="25"/>
    </row>
    <row r="594" spans="24:47" x14ac:dyDescent="0.25">
      <c r="X594" s="25"/>
      <c r="Y594" s="25"/>
      <c r="Z594" s="25"/>
      <c r="AA594" s="25"/>
      <c r="AB594" s="25"/>
      <c r="AC594" s="25"/>
      <c r="AD594" s="25"/>
      <c r="AE594" s="25"/>
      <c r="AF594" s="25"/>
      <c r="AG594" s="25"/>
      <c r="AH594" s="25"/>
      <c r="AI594" s="25"/>
      <c r="AJ594" s="25"/>
      <c r="AK594" s="25"/>
      <c r="AL594" s="25"/>
      <c r="AM594" s="25"/>
      <c r="AN594" s="25"/>
      <c r="AO594" s="25"/>
      <c r="AP594" s="25"/>
      <c r="AQ594" s="25"/>
      <c r="AR594" s="25"/>
      <c r="AS594" s="25"/>
      <c r="AT594" s="25"/>
      <c r="AU594" s="25"/>
    </row>
    <row r="595" spans="24:47" x14ac:dyDescent="0.25">
      <c r="X595" s="25"/>
      <c r="Y595" s="25"/>
      <c r="Z595" s="25"/>
      <c r="AA595" s="25"/>
      <c r="AB595" s="25"/>
      <c r="AC595" s="25"/>
      <c r="AD595" s="25"/>
      <c r="AE595" s="25"/>
      <c r="AF595" s="25"/>
      <c r="AG595" s="25"/>
      <c r="AH595" s="25"/>
      <c r="AI595" s="25"/>
      <c r="AJ595" s="25"/>
      <c r="AK595" s="25"/>
      <c r="AL595" s="25"/>
      <c r="AM595" s="25"/>
      <c r="AN595" s="25"/>
      <c r="AO595" s="25"/>
      <c r="AP595" s="25"/>
      <c r="AQ595" s="25"/>
      <c r="AR595" s="25"/>
      <c r="AS595" s="25"/>
      <c r="AT595" s="25"/>
      <c r="AU595" s="25"/>
    </row>
    <row r="596" spans="24:47" x14ac:dyDescent="0.25">
      <c r="X596" s="25"/>
      <c r="Y596" s="25"/>
      <c r="Z596" s="25"/>
      <c r="AA596" s="25"/>
      <c r="AB596" s="25"/>
      <c r="AC596" s="25"/>
      <c r="AD596" s="25"/>
      <c r="AE596" s="25"/>
      <c r="AF596" s="25"/>
      <c r="AG596" s="25"/>
      <c r="AH596" s="25"/>
      <c r="AI596" s="25"/>
      <c r="AJ596" s="25"/>
      <c r="AK596" s="25"/>
      <c r="AL596" s="25"/>
      <c r="AM596" s="25"/>
      <c r="AN596" s="25"/>
      <c r="AO596" s="25"/>
      <c r="AP596" s="25"/>
      <c r="AQ596" s="25"/>
      <c r="AR596" s="25"/>
      <c r="AS596" s="25"/>
      <c r="AT596" s="25"/>
      <c r="AU596" s="25"/>
    </row>
    <row r="597" spans="24:47" x14ac:dyDescent="0.25">
      <c r="X597" s="25"/>
      <c r="Y597" s="25"/>
      <c r="Z597" s="25"/>
      <c r="AA597" s="25"/>
      <c r="AB597" s="25"/>
      <c r="AC597" s="25"/>
      <c r="AD597" s="25"/>
      <c r="AE597" s="25"/>
      <c r="AF597" s="25"/>
      <c r="AG597" s="25"/>
      <c r="AH597" s="25"/>
      <c r="AI597" s="25"/>
      <c r="AJ597" s="25"/>
      <c r="AK597" s="25"/>
      <c r="AL597" s="25"/>
      <c r="AM597" s="25"/>
      <c r="AN597" s="25"/>
      <c r="AO597" s="25"/>
      <c r="AP597" s="25"/>
      <c r="AQ597" s="25"/>
      <c r="AR597" s="25"/>
      <c r="AS597" s="25"/>
      <c r="AT597" s="25"/>
      <c r="AU597" s="25"/>
    </row>
    <row r="598" spans="24:47" x14ac:dyDescent="0.25">
      <c r="X598" s="25"/>
      <c r="Y598" s="25"/>
      <c r="Z598" s="25"/>
      <c r="AA598" s="25"/>
      <c r="AB598" s="25"/>
      <c r="AC598" s="25"/>
      <c r="AD598" s="25"/>
      <c r="AE598" s="25"/>
      <c r="AF598" s="25"/>
      <c r="AG598" s="25"/>
      <c r="AH598" s="25"/>
      <c r="AI598" s="25"/>
      <c r="AJ598" s="25"/>
      <c r="AK598" s="25"/>
      <c r="AL598" s="25"/>
      <c r="AM598" s="25"/>
      <c r="AN598" s="25"/>
      <c r="AO598" s="25"/>
      <c r="AP598" s="25"/>
      <c r="AQ598" s="25"/>
      <c r="AR598" s="25"/>
      <c r="AS598" s="25"/>
      <c r="AT598" s="25"/>
      <c r="AU598" s="25"/>
    </row>
    <row r="599" spans="24:47" x14ac:dyDescent="0.25">
      <c r="X599" s="25"/>
      <c r="Y599" s="25"/>
      <c r="Z599" s="25"/>
      <c r="AA599" s="25"/>
      <c r="AB599" s="25"/>
      <c r="AC599" s="25"/>
      <c r="AD599" s="25"/>
      <c r="AE599" s="25"/>
      <c r="AF599" s="25"/>
      <c r="AG599" s="25"/>
      <c r="AH599" s="25"/>
      <c r="AI599" s="25"/>
      <c r="AJ599" s="25"/>
      <c r="AK599" s="25"/>
      <c r="AL599" s="25"/>
      <c r="AM599" s="25"/>
      <c r="AN599" s="25"/>
      <c r="AO599" s="25"/>
      <c r="AP599" s="25"/>
      <c r="AQ599" s="25"/>
      <c r="AR599" s="25"/>
      <c r="AS599" s="25"/>
      <c r="AT599" s="25"/>
      <c r="AU599" s="25"/>
    </row>
    <row r="600" spans="24:47" x14ac:dyDescent="0.25">
      <c r="X600" s="25"/>
      <c r="Y600" s="25"/>
      <c r="Z600" s="25"/>
      <c r="AA600" s="25"/>
      <c r="AB600" s="25"/>
      <c r="AC600" s="25"/>
      <c r="AD600" s="25"/>
      <c r="AE600" s="25"/>
      <c r="AF600" s="25"/>
      <c r="AG600" s="25"/>
      <c r="AH600" s="25"/>
      <c r="AI600" s="25"/>
      <c r="AJ600" s="25"/>
      <c r="AK600" s="25"/>
      <c r="AL600" s="25"/>
      <c r="AM600" s="25"/>
      <c r="AN600" s="25"/>
      <c r="AO600" s="25"/>
      <c r="AP600" s="25"/>
      <c r="AQ600" s="25"/>
      <c r="AR600" s="25"/>
      <c r="AS600" s="25"/>
      <c r="AT600" s="25"/>
      <c r="AU600" s="25"/>
    </row>
    <row r="601" spans="24:47" x14ac:dyDescent="0.25">
      <c r="X601" s="25"/>
      <c r="Y601" s="25"/>
      <c r="Z601" s="25"/>
      <c r="AA601" s="25"/>
      <c r="AB601" s="25"/>
      <c r="AC601" s="25"/>
      <c r="AD601" s="25"/>
      <c r="AE601" s="25"/>
      <c r="AF601" s="25"/>
      <c r="AG601" s="25"/>
      <c r="AH601" s="25"/>
      <c r="AI601" s="25"/>
      <c r="AJ601" s="25"/>
      <c r="AK601" s="25"/>
      <c r="AL601" s="25"/>
      <c r="AM601" s="25"/>
      <c r="AN601" s="25"/>
      <c r="AO601" s="25"/>
      <c r="AP601" s="25"/>
      <c r="AQ601" s="25"/>
      <c r="AR601" s="25"/>
      <c r="AS601" s="25"/>
      <c r="AT601" s="25"/>
      <c r="AU601" s="25"/>
    </row>
    <row r="602" spans="24:47" x14ac:dyDescent="0.25">
      <c r="X602" s="25"/>
      <c r="Y602" s="25"/>
      <c r="Z602" s="25"/>
      <c r="AA602" s="25"/>
      <c r="AB602" s="25"/>
      <c r="AC602" s="25"/>
      <c r="AD602" s="25"/>
      <c r="AE602" s="25"/>
      <c r="AF602" s="25"/>
      <c r="AG602" s="25"/>
      <c r="AH602" s="25"/>
      <c r="AI602" s="25"/>
      <c r="AJ602" s="25"/>
      <c r="AK602" s="25"/>
      <c r="AL602" s="25"/>
      <c r="AM602" s="25"/>
      <c r="AN602" s="25"/>
      <c r="AO602" s="25"/>
      <c r="AP602" s="25"/>
      <c r="AQ602" s="25"/>
      <c r="AR602" s="25"/>
      <c r="AS602" s="25"/>
      <c r="AT602" s="25"/>
      <c r="AU602" s="25"/>
    </row>
    <row r="603" spans="24:47" x14ac:dyDescent="0.25">
      <c r="X603" s="25"/>
      <c r="Y603" s="25"/>
      <c r="Z603" s="25"/>
      <c r="AA603" s="25"/>
      <c r="AB603" s="25"/>
      <c r="AC603" s="25"/>
      <c r="AD603" s="25"/>
      <c r="AE603" s="25"/>
      <c r="AF603" s="25"/>
      <c r="AG603" s="25"/>
      <c r="AH603" s="25"/>
      <c r="AI603" s="25"/>
      <c r="AJ603" s="25"/>
      <c r="AK603" s="25"/>
      <c r="AL603" s="25"/>
      <c r="AM603" s="25"/>
      <c r="AN603" s="25"/>
      <c r="AO603" s="25"/>
      <c r="AP603" s="25"/>
      <c r="AQ603" s="25"/>
      <c r="AR603" s="25"/>
      <c r="AS603" s="25"/>
      <c r="AT603" s="25"/>
      <c r="AU603" s="25"/>
    </row>
    <row r="604" spans="24:47" x14ac:dyDescent="0.25">
      <c r="X604" s="25"/>
      <c r="Y604" s="25"/>
      <c r="Z604" s="25"/>
      <c r="AA604" s="25"/>
      <c r="AB604" s="25"/>
      <c r="AC604" s="25"/>
      <c r="AD604" s="25"/>
      <c r="AE604" s="25"/>
      <c r="AF604" s="25"/>
      <c r="AG604" s="25"/>
      <c r="AH604" s="25"/>
      <c r="AI604" s="25"/>
      <c r="AJ604" s="25"/>
      <c r="AK604" s="25"/>
      <c r="AL604" s="25"/>
      <c r="AM604" s="25"/>
      <c r="AN604" s="25"/>
      <c r="AO604" s="25"/>
      <c r="AP604" s="25"/>
      <c r="AQ604" s="25"/>
      <c r="AR604" s="25"/>
      <c r="AS604" s="25"/>
      <c r="AT604" s="25"/>
      <c r="AU604" s="25"/>
    </row>
    <row r="605" spans="24:47" x14ac:dyDescent="0.25">
      <c r="X605" s="25"/>
      <c r="Y605" s="25"/>
      <c r="Z605" s="25"/>
      <c r="AA605" s="25"/>
      <c r="AB605" s="25"/>
      <c r="AC605" s="25"/>
      <c r="AD605" s="25"/>
      <c r="AE605" s="25"/>
      <c r="AF605" s="25"/>
      <c r="AG605" s="25"/>
      <c r="AH605" s="25"/>
      <c r="AI605" s="25"/>
      <c r="AJ605" s="25"/>
      <c r="AK605" s="25"/>
      <c r="AL605" s="25"/>
      <c r="AM605" s="25"/>
      <c r="AN605" s="25"/>
      <c r="AO605" s="25"/>
      <c r="AP605" s="25"/>
      <c r="AQ605" s="25"/>
      <c r="AR605" s="25"/>
      <c r="AS605" s="25"/>
      <c r="AT605" s="25"/>
      <c r="AU605" s="25"/>
    </row>
    <row r="606" spans="24:47" x14ac:dyDescent="0.25">
      <c r="X606" s="25"/>
      <c r="Y606" s="25"/>
      <c r="Z606" s="25"/>
      <c r="AA606" s="25"/>
      <c r="AB606" s="25"/>
      <c r="AC606" s="25"/>
      <c r="AD606" s="25"/>
      <c r="AE606" s="25"/>
      <c r="AF606" s="25"/>
      <c r="AG606" s="25"/>
      <c r="AH606" s="25"/>
      <c r="AI606" s="25"/>
      <c r="AJ606" s="25"/>
      <c r="AK606" s="25"/>
      <c r="AL606" s="25"/>
      <c r="AM606" s="25"/>
      <c r="AN606" s="25"/>
      <c r="AO606" s="25"/>
      <c r="AP606" s="25"/>
      <c r="AQ606" s="25"/>
      <c r="AR606" s="25"/>
      <c r="AS606" s="25"/>
      <c r="AT606" s="25"/>
      <c r="AU606" s="25"/>
    </row>
    <row r="607" spans="24:47" x14ac:dyDescent="0.25">
      <c r="X607" s="25"/>
      <c r="Y607" s="25"/>
      <c r="Z607" s="25"/>
      <c r="AA607" s="25"/>
      <c r="AB607" s="25"/>
      <c r="AC607" s="25"/>
      <c r="AD607" s="25"/>
      <c r="AE607" s="25"/>
      <c r="AF607" s="25"/>
      <c r="AG607" s="25"/>
      <c r="AH607" s="25"/>
      <c r="AI607" s="25"/>
      <c r="AJ607" s="25"/>
      <c r="AK607" s="25"/>
      <c r="AL607" s="25"/>
      <c r="AM607" s="25"/>
      <c r="AN607" s="25"/>
      <c r="AO607" s="25"/>
      <c r="AP607" s="25"/>
      <c r="AQ607" s="25"/>
      <c r="AR607" s="25"/>
      <c r="AS607" s="25"/>
      <c r="AT607" s="25"/>
      <c r="AU607" s="25"/>
    </row>
    <row r="608" spans="24:47" x14ac:dyDescent="0.25">
      <c r="X608" s="25"/>
      <c r="Y608" s="25"/>
      <c r="Z608" s="25"/>
      <c r="AA608" s="25"/>
      <c r="AB608" s="25"/>
      <c r="AC608" s="25"/>
      <c r="AD608" s="25"/>
      <c r="AE608" s="25"/>
      <c r="AF608" s="25"/>
      <c r="AG608" s="25"/>
      <c r="AH608" s="25"/>
      <c r="AI608" s="25"/>
      <c r="AJ608" s="25"/>
      <c r="AK608" s="25"/>
      <c r="AL608" s="25"/>
      <c r="AM608" s="25"/>
      <c r="AN608" s="25"/>
      <c r="AO608" s="25"/>
      <c r="AP608" s="25"/>
      <c r="AQ608" s="25"/>
      <c r="AR608" s="25"/>
      <c r="AS608" s="25"/>
      <c r="AT608" s="25"/>
      <c r="AU608" s="25"/>
    </row>
    <row r="609" spans="24:47" x14ac:dyDescent="0.25">
      <c r="X609" s="25"/>
      <c r="Y609" s="25"/>
      <c r="Z609" s="25"/>
      <c r="AA609" s="25"/>
      <c r="AB609" s="25"/>
      <c r="AC609" s="25"/>
      <c r="AD609" s="25"/>
      <c r="AE609" s="25"/>
      <c r="AF609" s="25"/>
      <c r="AG609" s="25"/>
      <c r="AH609" s="25"/>
      <c r="AI609" s="25"/>
      <c r="AJ609" s="25"/>
      <c r="AK609" s="25"/>
      <c r="AL609" s="25"/>
      <c r="AM609" s="25"/>
      <c r="AN609" s="25"/>
      <c r="AO609" s="25"/>
      <c r="AP609" s="25"/>
      <c r="AQ609" s="25"/>
      <c r="AR609" s="25"/>
      <c r="AS609" s="25"/>
      <c r="AT609" s="25"/>
      <c r="AU609" s="25"/>
    </row>
    <row r="610" spans="24:47" x14ac:dyDescent="0.25">
      <c r="X610" s="25"/>
      <c r="Y610" s="25"/>
      <c r="Z610" s="25"/>
      <c r="AA610" s="25"/>
      <c r="AB610" s="25"/>
      <c r="AC610" s="25"/>
      <c r="AD610" s="25"/>
      <c r="AE610" s="25"/>
      <c r="AF610" s="25"/>
      <c r="AG610" s="25"/>
      <c r="AH610" s="25"/>
      <c r="AI610" s="25"/>
      <c r="AJ610" s="25"/>
      <c r="AK610" s="25"/>
      <c r="AL610" s="25"/>
      <c r="AM610" s="25"/>
      <c r="AN610" s="25"/>
      <c r="AO610" s="25"/>
      <c r="AP610" s="25"/>
      <c r="AQ610" s="25"/>
      <c r="AR610" s="25"/>
      <c r="AS610" s="25"/>
      <c r="AT610" s="25"/>
      <c r="AU610" s="25"/>
    </row>
    <row r="611" spans="24:47" x14ac:dyDescent="0.25">
      <c r="X611" s="25"/>
      <c r="Y611" s="25"/>
      <c r="Z611" s="25"/>
      <c r="AA611" s="25"/>
      <c r="AB611" s="25"/>
      <c r="AC611" s="25"/>
      <c r="AD611" s="25"/>
      <c r="AE611" s="25"/>
      <c r="AF611" s="25"/>
      <c r="AG611" s="25"/>
      <c r="AH611" s="25"/>
      <c r="AI611" s="25"/>
      <c r="AJ611" s="25"/>
      <c r="AK611" s="25"/>
      <c r="AL611" s="25"/>
      <c r="AM611" s="25"/>
      <c r="AN611" s="25"/>
      <c r="AO611" s="25"/>
      <c r="AP611" s="25"/>
      <c r="AQ611" s="25"/>
      <c r="AR611" s="25"/>
      <c r="AS611" s="25"/>
      <c r="AT611" s="25"/>
      <c r="AU611" s="25"/>
    </row>
    <row r="612" spans="24:47" x14ac:dyDescent="0.25">
      <c r="X612" s="25"/>
      <c r="Y612" s="25"/>
      <c r="Z612" s="25"/>
      <c r="AA612" s="25"/>
      <c r="AB612" s="25"/>
      <c r="AC612" s="25"/>
      <c r="AD612" s="25"/>
      <c r="AE612" s="25"/>
      <c r="AF612" s="25"/>
      <c r="AG612" s="25"/>
      <c r="AH612" s="25"/>
      <c r="AI612" s="25"/>
      <c r="AJ612" s="25"/>
      <c r="AK612" s="25"/>
      <c r="AL612" s="25"/>
      <c r="AM612" s="25"/>
      <c r="AN612" s="25"/>
      <c r="AO612" s="25"/>
      <c r="AP612" s="25"/>
      <c r="AQ612" s="25"/>
      <c r="AR612" s="25"/>
      <c r="AS612" s="25"/>
      <c r="AT612" s="25"/>
      <c r="AU612" s="25"/>
    </row>
    <row r="613" spans="24:47" x14ac:dyDescent="0.25">
      <c r="X613" s="25"/>
      <c r="Y613" s="25"/>
      <c r="Z613" s="25"/>
      <c r="AA613" s="25"/>
      <c r="AB613" s="25"/>
      <c r="AC613" s="25"/>
      <c r="AD613" s="25"/>
      <c r="AE613" s="25"/>
      <c r="AF613" s="25"/>
      <c r="AG613" s="25"/>
      <c r="AH613" s="25"/>
      <c r="AI613" s="25"/>
      <c r="AJ613" s="25"/>
      <c r="AK613" s="25"/>
      <c r="AL613" s="25"/>
      <c r="AM613" s="25"/>
      <c r="AN613" s="25"/>
      <c r="AO613" s="25"/>
      <c r="AP613" s="25"/>
      <c r="AQ613" s="25"/>
      <c r="AR613" s="25"/>
      <c r="AS613" s="25"/>
      <c r="AT613" s="25"/>
      <c r="AU613" s="25"/>
    </row>
    <row r="614" spans="24:47" x14ac:dyDescent="0.25">
      <c r="X614" s="25"/>
      <c r="Y614" s="25"/>
      <c r="Z614" s="25"/>
      <c r="AA614" s="25"/>
      <c r="AB614" s="25"/>
      <c r="AC614" s="25"/>
      <c r="AD614" s="25"/>
      <c r="AE614" s="25"/>
      <c r="AF614" s="25"/>
      <c r="AG614" s="25"/>
      <c r="AH614" s="25"/>
      <c r="AI614" s="25"/>
      <c r="AJ614" s="25"/>
      <c r="AK614" s="25"/>
      <c r="AL614" s="25"/>
      <c r="AM614" s="25"/>
      <c r="AN614" s="25"/>
      <c r="AO614" s="25"/>
      <c r="AP614" s="25"/>
      <c r="AQ614" s="25"/>
      <c r="AR614" s="25"/>
      <c r="AS614" s="25"/>
      <c r="AT614" s="25"/>
      <c r="AU614" s="25"/>
    </row>
    <row r="615" spans="24:47" x14ac:dyDescent="0.25">
      <c r="X615" s="25"/>
      <c r="Y615" s="25"/>
      <c r="Z615" s="25"/>
      <c r="AA615" s="25"/>
      <c r="AB615" s="25"/>
      <c r="AC615" s="25"/>
      <c r="AD615" s="25"/>
      <c r="AE615" s="25"/>
      <c r="AF615" s="25"/>
      <c r="AG615" s="25"/>
      <c r="AH615" s="25"/>
      <c r="AI615" s="25"/>
      <c r="AJ615" s="25"/>
      <c r="AK615" s="25"/>
      <c r="AL615" s="25"/>
      <c r="AM615" s="25"/>
      <c r="AN615" s="25"/>
      <c r="AO615" s="25"/>
      <c r="AP615" s="25"/>
      <c r="AQ615" s="25"/>
      <c r="AR615" s="25"/>
      <c r="AS615" s="25"/>
      <c r="AT615" s="25"/>
      <c r="AU615" s="25"/>
    </row>
    <row r="616" spans="24:47" x14ac:dyDescent="0.25">
      <c r="X616" s="25"/>
      <c r="Y616" s="25"/>
      <c r="Z616" s="25"/>
      <c r="AA616" s="25"/>
      <c r="AB616" s="25"/>
      <c r="AC616" s="25"/>
      <c r="AD616" s="25"/>
      <c r="AE616" s="25"/>
      <c r="AF616" s="25"/>
      <c r="AG616" s="25"/>
      <c r="AH616" s="25"/>
      <c r="AI616" s="25"/>
      <c r="AJ616" s="25"/>
      <c r="AK616" s="25"/>
      <c r="AL616" s="25"/>
      <c r="AM616" s="25"/>
      <c r="AN616" s="25"/>
      <c r="AO616" s="25"/>
      <c r="AP616" s="25"/>
      <c r="AQ616" s="25"/>
      <c r="AR616" s="25"/>
      <c r="AS616" s="25"/>
      <c r="AT616" s="25"/>
      <c r="AU616" s="25"/>
    </row>
    <row r="617" spans="24:47" x14ac:dyDescent="0.25">
      <c r="X617" s="25"/>
      <c r="Y617" s="25"/>
      <c r="Z617" s="25"/>
      <c r="AA617" s="25"/>
      <c r="AB617" s="25"/>
      <c r="AC617" s="25"/>
      <c r="AD617" s="25"/>
      <c r="AE617" s="25"/>
      <c r="AF617" s="25"/>
      <c r="AG617" s="25"/>
      <c r="AH617" s="25"/>
      <c r="AI617" s="25"/>
      <c r="AJ617" s="25"/>
      <c r="AK617" s="25"/>
      <c r="AL617" s="25"/>
      <c r="AM617" s="25"/>
      <c r="AN617" s="25"/>
      <c r="AO617" s="25"/>
      <c r="AP617" s="25"/>
      <c r="AQ617" s="25"/>
      <c r="AR617" s="25"/>
      <c r="AS617" s="25"/>
      <c r="AT617" s="25"/>
      <c r="AU617" s="25"/>
    </row>
    <row r="618" spans="24:47" x14ac:dyDescent="0.25">
      <c r="X618" s="25"/>
      <c r="Y618" s="25"/>
      <c r="Z618" s="25"/>
      <c r="AA618" s="25"/>
      <c r="AB618" s="25"/>
      <c r="AC618" s="25"/>
      <c r="AD618" s="25"/>
      <c r="AE618" s="25"/>
      <c r="AF618" s="25"/>
      <c r="AG618" s="25"/>
      <c r="AH618" s="25"/>
      <c r="AI618" s="25"/>
      <c r="AJ618" s="25"/>
      <c r="AK618" s="25"/>
      <c r="AL618" s="25"/>
      <c r="AM618" s="25"/>
      <c r="AN618" s="25"/>
      <c r="AO618" s="25"/>
      <c r="AP618" s="25"/>
      <c r="AQ618" s="25"/>
      <c r="AR618" s="25"/>
      <c r="AS618" s="25"/>
      <c r="AT618" s="25"/>
      <c r="AU618" s="25"/>
    </row>
    <row r="619" spans="24:47" x14ac:dyDescent="0.25">
      <c r="X619" s="25"/>
      <c r="Y619" s="25"/>
      <c r="Z619" s="25"/>
      <c r="AA619" s="25"/>
      <c r="AB619" s="25"/>
      <c r="AC619" s="25"/>
      <c r="AD619" s="25"/>
      <c r="AE619" s="25"/>
      <c r="AF619" s="25"/>
      <c r="AG619" s="25"/>
      <c r="AH619" s="25"/>
      <c r="AI619" s="25"/>
      <c r="AJ619" s="25"/>
      <c r="AK619" s="25"/>
      <c r="AL619" s="25"/>
      <c r="AM619" s="25"/>
      <c r="AN619" s="25"/>
      <c r="AO619" s="25"/>
      <c r="AP619" s="25"/>
      <c r="AQ619" s="25"/>
      <c r="AR619" s="25"/>
      <c r="AS619" s="25"/>
      <c r="AT619" s="25"/>
      <c r="AU619" s="25"/>
    </row>
    <row r="620" spans="24:47" x14ac:dyDescent="0.25">
      <c r="X620" s="25"/>
      <c r="Y620" s="25"/>
      <c r="Z620" s="25"/>
      <c r="AA620" s="25"/>
      <c r="AB620" s="25"/>
      <c r="AC620" s="25"/>
      <c r="AD620" s="25"/>
      <c r="AE620" s="25"/>
      <c r="AF620" s="25"/>
      <c r="AG620" s="25"/>
      <c r="AH620" s="25"/>
      <c r="AI620" s="25"/>
      <c r="AJ620" s="25"/>
      <c r="AK620" s="25"/>
      <c r="AL620" s="25"/>
      <c r="AM620" s="25"/>
      <c r="AN620" s="25"/>
      <c r="AO620" s="25"/>
      <c r="AP620" s="25"/>
      <c r="AQ620" s="25"/>
      <c r="AR620" s="25"/>
      <c r="AS620" s="25"/>
      <c r="AT620" s="25"/>
      <c r="AU620" s="25"/>
    </row>
    <row r="621" spans="24:47" x14ac:dyDescent="0.25">
      <c r="X621" s="25"/>
      <c r="Y621" s="25"/>
      <c r="Z621" s="25"/>
      <c r="AA621" s="25"/>
      <c r="AB621" s="25"/>
      <c r="AC621" s="25"/>
      <c r="AD621" s="25"/>
      <c r="AE621" s="25"/>
      <c r="AF621" s="25"/>
      <c r="AG621" s="25"/>
      <c r="AH621" s="25"/>
      <c r="AI621" s="25"/>
      <c r="AJ621" s="25"/>
      <c r="AK621" s="25"/>
      <c r="AL621" s="25"/>
      <c r="AM621" s="25"/>
      <c r="AN621" s="25"/>
      <c r="AO621" s="25"/>
      <c r="AP621" s="25"/>
      <c r="AQ621" s="25"/>
      <c r="AR621" s="25"/>
      <c r="AS621" s="25"/>
      <c r="AT621" s="25"/>
      <c r="AU621" s="25"/>
    </row>
    <row r="622" spans="24:47" x14ac:dyDescent="0.25">
      <c r="X622" s="25"/>
      <c r="Y622" s="25"/>
      <c r="Z622" s="25"/>
      <c r="AA622" s="25"/>
      <c r="AB622" s="25"/>
      <c r="AC622" s="25"/>
      <c r="AD622" s="25"/>
      <c r="AE622" s="25"/>
      <c r="AF622" s="25"/>
      <c r="AG622" s="25"/>
      <c r="AH622" s="25"/>
      <c r="AI622" s="25"/>
      <c r="AJ622" s="25"/>
      <c r="AK622" s="25"/>
      <c r="AL622" s="25"/>
      <c r="AM622" s="25"/>
      <c r="AN622" s="25"/>
      <c r="AO622" s="25"/>
      <c r="AP622" s="25"/>
      <c r="AQ622" s="25"/>
      <c r="AR622" s="25"/>
      <c r="AS622" s="25"/>
      <c r="AT622" s="25"/>
      <c r="AU622" s="25"/>
    </row>
    <row r="623" spans="24:47" x14ac:dyDescent="0.25">
      <c r="X623" s="25"/>
      <c r="Y623" s="25"/>
      <c r="Z623" s="25"/>
      <c r="AA623" s="25"/>
      <c r="AB623" s="25"/>
      <c r="AC623" s="25"/>
      <c r="AD623" s="25"/>
      <c r="AE623" s="25"/>
      <c r="AF623" s="25"/>
      <c r="AG623" s="25"/>
      <c r="AH623" s="25"/>
      <c r="AI623" s="25"/>
      <c r="AJ623" s="25"/>
      <c r="AK623" s="25"/>
      <c r="AL623" s="25"/>
      <c r="AM623" s="25"/>
      <c r="AN623" s="25"/>
      <c r="AO623" s="25"/>
      <c r="AP623" s="25"/>
      <c r="AQ623" s="25"/>
      <c r="AR623" s="25"/>
      <c r="AS623" s="25"/>
      <c r="AT623" s="25"/>
      <c r="AU623" s="25"/>
    </row>
    <row r="624" spans="24:47" x14ac:dyDescent="0.25">
      <c r="X624" s="25"/>
      <c r="Y624" s="25"/>
      <c r="Z624" s="25"/>
      <c r="AA624" s="25"/>
      <c r="AB624" s="25"/>
      <c r="AC624" s="25"/>
      <c r="AD624" s="25"/>
      <c r="AE624" s="25"/>
      <c r="AF624" s="25"/>
      <c r="AG624" s="25"/>
      <c r="AH624" s="25"/>
      <c r="AI624" s="25"/>
      <c r="AJ624" s="25"/>
      <c r="AK624" s="25"/>
      <c r="AL624" s="25"/>
      <c r="AM624" s="25"/>
      <c r="AN624" s="25"/>
      <c r="AO624" s="25"/>
      <c r="AP624" s="25"/>
      <c r="AQ624" s="25"/>
      <c r="AR624" s="25"/>
      <c r="AS624" s="25"/>
      <c r="AT624" s="25"/>
      <c r="AU624" s="25"/>
    </row>
    <row r="625" spans="24:47" x14ac:dyDescent="0.25">
      <c r="X625" s="25"/>
      <c r="Y625" s="25"/>
      <c r="Z625" s="25"/>
      <c r="AA625" s="25"/>
      <c r="AB625" s="25"/>
      <c r="AC625" s="25"/>
      <c r="AD625" s="25"/>
      <c r="AE625" s="25"/>
      <c r="AF625" s="25"/>
      <c r="AG625" s="25"/>
      <c r="AH625" s="25"/>
      <c r="AI625" s="25"/>
      <c r="AJ625" s="25"/>
      <c r="AK625" s="25"/>
      <c r="AL625" s="25"/>
      <c r="AM625" s="25"/>
      <c r="AN625" s="25"/>
      <c r="AO625" s="25"/>
      <c r="AP625" s="25"/>
      <c r="AQ625" s="25"/>
      <c r="AR625" s="25"/>
      <c r="AS625" s="25"/>
      <c r="AT625" s="25"/>
      <c r="AU625" s="25"/>
    </row>
    <row r="626" spans="24:47" x14ac:dyDescent="0.25">
      <c r="X626" s="25"/>
      <c r="Y626" s="25"/>
      <c r="Z626" s="25"/>
      <c r="AA626" s="25"/>
      <c r="AB626" s="25"/>
      <c r="AC626" s="25"/>
      <c r="AD626" s="25"/>
      <c r="AE626" s="25"/>
      <c r="AF626" s="25"/>
      <c r="AG626" s="25"/>
      <c r="AH626" s="25"/>
      <c r="AI626" s="25"/>
      <c r="AJ626" s="25"/>
      <c r="AK626" s="25"/>
      <c r="AL626" s="25"/>
      <c r="AM626" s="25"/>
      <c r="AN626" s="25"/>
      <c r="AO626" s="25"/>
      <c r="AP626" s="25"/>
      <c r="AQ626" s="25"/>
      <c r="AR626" s="25"/>
      <c r="AS626" s="25"/>
      <c r="AT626" s="25"/>
      <c r="AU626" s="25"/>
    </row>
    <row r="627" spans="24:47" x14ac:dyDescent="0.25">
      <c r="X627" s="25"/>
      <c r="Y627" s="25"/>
      <c r="Z627" s="25"/>
      <c r="AA627" s="25"/>
      <c r="AB627" s="25"/>
      <c r="AC627" s="25"/>
      <c r="AD627" s="25"/>
      <c r="AE627" s="25"/>
      <c r="AF627" s="25"/>
      <c r="AG627" s="25"/>
      <c r="AH627" s="25"/>
      <c r="AI627" s="25"/>
      <c r="AJ627" s="25"/>
      <c r="AK627" s="25"/>
      <c r="AL627" s="25"/>
      <c r="AM627" s="25"/>
      <c r="AN627" s="25"/>
      <c r="AO627" s="25"/>
      <c r="AP627" s="25"/>
      <c r="AQ627" s="25"/>
      <c r="AR627" s="25"/>
      <c r="AS627" s="25"/>
      <c r="AT627" s="25"/>
      <c r="AU627" s="25"/>
    </row>
    <row r="628" spans="24:47" x14ac:dyDescent="0.25">
      <c r="X628" s="25"/>
      <c r="Y628" s="25"/>
      <c r="Z628" s="25"/>
      <c r="AA628" s="25"/>
      <c r="AB628" s="25"/>
      <c r="AC628" s="25"/>
      <c r="AD628" s="25"/>
      <c r="AE628" s="25"/>
      <c r="AF628" s="25"/>
      <c r="AG628" s="25"/>
      <c r="AH628" s="25"/>
      <c r="AI628" s="25"/>
      <c r="AJ628" s="25"/>
      <c r="AK628" s="25"/>
      <c r="AL628" s="25"/>
      <c r="AM628" s="25"/>
      <c r="AN628" s="25"/>
      <c r="AO628" s="25"/>
      <c r="AP628" s="25"/>
      <c r="AQ628" s="25"/>
      <c r="AR628" s="25"/>
      <c r="AS628" s="25"/>
      <c r="AT628" s="25"/>
      <c r="AU628" s="25"/>
    </row>
    <row r="629" spans="24:47" x14ac:dyDescent="0.25">
      <c r="X629" s="25"/>
      <c r="Y629" s="25"/>
      <c r="Z629" s="25"/>
      <c r="AA629" s="25"/>
      <c r="AB629" s="25"/>
      <c r="AC629" s="25"/>
      <c r="AD629" s="25"/>
      <c r="AE629" s="25"/>
      <c r="AF629" s="25"/>
      <c r="AG629" s="25"/>
      <c r="AH629" s="25"/>
      <c r="AI629" s="25"/>
      <c r="AJ629" s="25"/>
      <c r="AK629" s="25"/>
      <c r="AL629" s="25"/>
      <c r="AM629" s="25"/>
      <c r="AN629" s="25"/>
      <c r="AO629" s="25"/>
      <c r="AP629" s="25"/>
      <c r="AQ629" s="25"/>
      <c r="AR629" s="25"/>
      <c r="AS629" s="25"/>
      <c r="AT629" s="25"/>
      <c r="AU629" s="25"/>
    </row>
    <row r="630" spans="24:47" x14ac:dyDescent="0.25">
      <c r="X630" s="25"/>
      <c r="Y630" s="25"/>
      <c r="Z630" s="25"/>
      <c r="AA630" s="25"/>
      <c r="AB630" s="25"/>
      <c r="AC630" s="25"/>
      <c r="AD630" s="25"/>
      <c r="AE630" s="25"/>
      <c r="AF630" s="25"/>
      <c r="AG630" s="25"/>
      <c r="AH630" s="25"/>
      <c r="AI630" s="25"/>
      <c r="AJ630" s="25"/>
      <c r="AK630" s="25"/>
      <c r="AL630" s="25"/>
      <c r="AM630" s="25"/>
      <c r="AN630" s="25"/>
      <c r="AO630" s="25"/>
      <c r="AP630" s="25"/>
      <c r="AQ630" s="25"/>
      <c r="AR630" s="25"/>
      <c r="AS630" s="25"/>
      <c r="AT630" s="25"/>
      <c r="AU630" s="25"/>
    </row>
    <row r="631" spans="24:47" x14ac:dyDescent="0.25">
      <c r="X631" s="25"/>
      <c r="Y631" s="25"/>
      <c r="Z631" s="25"/>
      <c r="AA631" s="25"/>
      <c r="AB631" s="25"/>
      <c r="AC631" s="25"/>
      <c r="AD631" s="25"/>
      <c r="AE631" s="25"/>
      <c r="AF631" s="25"/>
      <c r="AG631" s="25"/>
      <c r="AH631" s="25"/>
      <c r="AI631" s="25"/>
      <c r="AJ631" s="25"/>
      <c r="AK631" s="25"/>
      <c r="AL631" s="25"/>
      <c r="AM631" s="25"/>
      <c r="AN631" s="25"/>
      <c r="AO631" s="25"/>
      <c r="AP631" s="25"/>
      <c r="AQ631" s="25"/>
      <c r="AR631" s="25"/>
      <c r="AS631" s="25"/>
      <c r="AT631" s="25"/>
      <c r="AU631" s="25"/>
    </row>
    <row r="632" spans="24:47" x14ac:dyDescent="0.25">
      <c r="X632" s="25"/>
      <c r="Y632" s="25"/>
      <c r="Z632" s="25"/>
      <c r="AA632" s="25"/>
      <c r="AB632" s="25"/>
      <c r="AC632" s="25"/>
      <c r="AD632" s="25"/>
      <c r="AE632" s="25"/>
      <c r="AF632" s="25"/>
      <c r="AG632" s="25"/>
      <c r="AH632" s="25"/>
      <c r="AI632" s="25"/>
      <c r="AJ632" s="25"/>
      <c r="AK632" s="25"/>
      <c r="AL632" s="25"/>
      <c r="AM632" s="25"/>
      <c r="AN632" s="25"/>
      <c r="AO632" s="25"/>
      <c r="AP632" s="25"/>
      <c r="AQ632" s="25"/>
      <c r="AR632" s="25"/>
      <c r="AS632" s="25"/>
      <c r="AT632" s="25"/>
      <c r="AU632" s="25"/>
    </row>
    <row r="633" spans="24:47" x14ac:dyDescent="0.25">
      <c r="X633" s="25"/>
      <c r="Y633" s="25"/>
      <c r="Z633" s="25"/>
      <c r="AA633" s="25"/>
      <c r="AB633" s="25"/>
      <c r="AC633" s="25"/>
      <c r="AD633" s="25"/>
      <c r="AE633" s="25"/>
      <c r="AF633" s="25"/>
      <c r="AG633" s="25"/>
      <c r="AH633" s="25"/>
      <c r="AI633" s="25"/>
      <c r="AJ633" s="25"/>
      <c r="AK633" s="25"/>
      <c r="AL633" s="25"/>
      <c r="AM633" s="25"/>
      <c r="AN633" s="25"/>
      <c r="AO633" s="25"/>
      <c r="AP633" s="25"/>
      <c r="AQ633" s="25"/>
      <c r="AR633" s="25"/>
      <c r="AS633" s="25"/>
      <c r="AT633" s="25"/>
      <c r="AU633" s="25"/>
    </row>
    <row r="634" spans="24:47" x14ac:dyDescent="0.25">
      <c r="X634" s="25"/>
      <c r="Y634" s="25"/>
      <c r="Z634" s="25"/>
      <c r="AA634" s="25"/>
      <c r="AB634" s="25"/>
      <c r="AC634" s="25"/>
      <c r="AD634" s="25"/>
      <c r="AE634" s="25"/>
      <c r="AF634" s="25"/>
      <c r="AG634" s="25"/>
      <c r="AH634" s="25"/>
      <c r="AI634" s="25"/>
      <c r="AJ634" s="25"/>
      <c r="AK634" s="25"/>
      <c r="AL634" s="25"/>
      <c r="AM634" s="25"/>
      <c r="AN634" s="25"/>
      <c r="AO634" s="25"/>
      <c r="AP634" s="25"/>
      <c r="AQ634" s="25"/>
      <c r="AR634" s="25"/>
      <c r="AS634" s="25"/>
      <c r="AT634" s="25"/>
      <c r="AU634" s="25"/>
    </row>
    <row r="635" spans="24:47" x14ac:dyDescent="0.25">
      <c r="X635" s="25"/>
      <c r="Y635" s="25"/>
      <c r="Z635" s="25"/>
      <c r="AA635" s="25"/>
      <c r="AB635" s="25"/>
      <c r="AC635" s="25"/>
      <c r="AD635" s="25"/>
      <c r="AE635" s="25"/>
      <c r="AF635" s="25"/>
      <c r="AG635" s="25"/>
      <c r="AH635" s="25"/>
      <c r="AI635" s="25"/>
      <c r="AJ635" s="25"/>
      <c r="AK635" s="25"/>
      <c r="AL635" s="25"/>
      <c r="AM635" s="25"/>
      <c r="AN635" s="25"/>
      <c r="AO635" s="25"/>
      <c r="AP635" s="25"/>
      <c r="AQ635" s="25"/>
      <c r="AR635" s="25"/>
      <c r="AS635" s="25"/>
      <c r="AT635" s="25"/>
      <c r="AU635" s="25"/>
    </row>
    <row r="636" spans="24:47" x14ac:dyDescent="0.25">
      <c r="X636" s="25"/>
      <c r="Y636" s="25"/>
      <c r="Z636" s="25"/>
      <c r="AA636" s="25"/>
      <c r="AB636" s="25"/>
      <c r="AC636" s="25"/>
      <c r="AD636" s="25"/>
      <c r="AE636" s="25"/>
      <c r="AF636" s="25"/>
      <c r="AG636" s="25"/>
      <c r="AH636" s="25"/>
      <c r="AI636" s="25"/>
      <c r="AJ636" s="25"/>
      <c r="AK636" s="25"/>
      <c r="AL636" s="25"/>
      <c r="AM636" s="25"/>
      <c r="AN636" s="25"/>
      <c r="AO636" s="25"/>
      <c r="AP636" s="25"/>
      <c r="AQ636" s="25"/>
      <c r="AR636" s="25"/>
      <c r="AS636" s="25"/>
      <c r="AT636" s="25"/>
      <c r="AU636" s="25"/>
    </row>
    <row r="637" spans="24:47" x14ac:dyDescent="0.25">
      <c r="X637" s="25"/>
      <c r="Y637" s="25"/>
      <c r="Z637" s="25"/>
      <c r="AA637" s="25"/>
      <c r="AB637" s="25"/>
      <c r="AC637" s="25"/>
      <c r="AD637" s="25"/>
      <c r="AE637" s="25"/>
      <c r="AF637" s="25"/>
      <c r="AG637" s="25"/>
      <c r="AH637" s="25"/>
      <c r="AI637" s="25"/>
      <c r="AJ637" s="25"/>
      <c r="AK637" s="25"/>
      <c r="AL637" s="25"/>
      <c r="AM637" s="25"/>
      <c r="AN637" s="25"/>
      <c r="AO637" s="25"/>
      <c r="AP637" s="25"/>
      <c r="AQ637" s="25"/>
      <c r="AR637" s="25"/>
      <c r="AS637" s="25"/>
      <c r="AT637" s="25"/>
      <c r="AU637" s="25"/>
    </row>
    <row r="638" spans="24:47" x14ac:dyDescent="0.25">
      <c r="X638" s="25"/>
      <c r="Y638" s="25"/>
      <c r="Z638" s="25"/>
      <c r="AA638" s="25"/>
      <c r="AB638" s="25"/>
      <c r="AC638" s="25"/>
      <c r="AD638" s="25"/>
      <c r="AE638" s="25"/>
      <c r="AF638" s="25"/>
      <c r="AG638" s="25"/>
      <c r="AH638" s="25"/>
      <c r="AI638" s="25"/>
      <c r="AJ638" s="25"/>
      <c r="AK638" s="25"/>
      <c r="AL638" s="25"/>
      <c r="AM638" s="25"/>
      <c r="AN638" s="25"/>
      <c r="AO638" s="25"/>
      <c r="AP638" s="25"/>
      <c r="AQ638" s="25"/>
      <c r="AR638" s="25"/>
      <c r="AS638" s="25"/>
      <c r="AT638" s="25"/>
      <c r="AU638" s="25"/>
    </row>
    <row r="639" spans="24:47" x14ac:dyDescent="0.25">
      <c r="X639" s="25"/>
      <c r="Y639" s="25"/>
      <c r="Z639" s="25"/>
      <c r="AA639" s="25"/>
      <c r="AB639" s="25"/>
      <c r="AC639" s="25"/>
      <c r="AD639" s="25"/>
      <c r="AE639" s="25"/>
      <c r="AF639" s="25"/>
      <c r="AG639" s="25"/>
      <c r="AH639" s="25"/>
      <c r="AI639" s="25"/>
      <c r="AJ639" s="25"/>
      <c r="AK639" s="25"/>
      <c r="AL639" s="25"/>
      <c r="AM639" s="25"/>
      <c r="AN639" s="25"/>
      <c r="AO639" s="25"/>
      <c r="AP639" s="25"/>
      <c r="AQ639" s="25"/>
      <c r="AR639" s="25"/>
      <c r="AS639" s="25"/>
      <c r="AT639" s="25"/>
      <c r="AU639" s="25"/>
    </row>
    <row r="640" spans="24:47" x14ac:dyDescent="0.25">
      <c r="X640" s="25"/>
      <c r="Y640" s="25"/>
      <c r="Z640" s="25"/>
      <c r="AA640" s="25"/>
      <c r="AB640" s="25"/>
      <c r="AC640" s="25"/>
      <c r="AD640" s="25"/>
      <c r="AE640" s="25"/>
      <c r="AF640" s="25"/>
      <c r="AG640" s="25"/>
      <c r="AH640" s="25"/>
      <c r="AI640" s="25"/>
      <c r="AJ640" s="25"/>
      <c r="AK640" s="25"/>
      <c r="AL640" s="25"/>
      <c r="AM640" s="25"/>
      <c r="AN640" s="25"/>
      <c r="AO640" s="25"/>
      <c r="AP640" s="25"/>
      <c r="AQ640" s="25"/>
      <c r="AR640" s="25"/>
      <c r="AS640" s="25"/>
      <c r="AT640" s="25"/>
      <c r="AU640" s="25"/>
    </row>
    <row r="641" spans="24:47" x14ac:dyDescent="0.25">
      <c r="X641" s="25"/>
      <c r="Y641" s="25"/>
      <c r="Z641" s="25"/>
      <c r="AA641" s="25"/>
      <c r="AB641" s="25"/>
      <c r="AC641" s="25"/>
      <c r="AD641" s="25"/>
      <c r="AE641" s="25"/>
      <c r="AF641" s="25"/>
      <c r="AG641" s="25"/>
      <c r="AH641" s="25"/>
      <c r="AI641" s="25"/>
      <c r="AJ641" s="25"/>
      <c r="AK641" s="25"/>
      <c r="AL641" s="25"/>
      <c r="AM641" s="25"/>
      <c r="AN641" s="25"/>
      <c r="AO641" s="25"/>
      <c r="AP641" s="25"/>
      <c r="AQ641" s="25"/>
      <c r="AR641" s="25"/>
      <c r="AS641" s="25"/>
      <c r="AT641" s="25"/>
      <c r="AU641" s="25"/>
    </row>
    <row r="642" spans="24:47" x14ac:dyDescent="0.25">
      <c r="X642" s="25"/>
      <c r="Y642" s="25"/>
      <c r="Z642" s="25"/>
      <c r="AA642" s="25"/>
      <c r="AB642" s="25"/>
      <c r="AC642" s="25"/>
      <c r="AD642" s="25"/>
      <c r="AE642" s="25"/>
      <c r="AF642" s="25"/>
      <c r="AG642" s="25"/>
      <c r="AH642" s="25"/>
      <c r="AI642" s="25"/>
      <c r="AJ642" s="25"/>
      <c r="AK642" s="25"/>
      <c r="AL642" s="25"/>
      <c r="AM642" s="25"/>
      <c r="AN642" s="25"/>
      <c r="AO642" s="25"/>
      <c r="AP642" s="25"/>
      <c r="AQ642" s="25"/>
      <c r="AR642" s="25"/>
      <c r="AS642" s="25"/>
      <c r="AT642" s="25"/>
      <c r="AU642" s="25"/>
    </row>
    <row r="643" spans="24:47" x14ac:dyDescent="0.25">
      <c r="X643" s="25"/>
      <c r="Y643" s="25"/>
      <c r="Z643" s="25"/>
      <c r="AA643" s="25"/>
      <c r="AB643" s="25"/>
      <c r="AC643" s="25"/>
      <c r="AD643" s="25"/>
      <c r="AE643" s="25"/>
      <c r="AF643" s="25"/>
      <c r="AG643" s="25"/>
      <c r="AH643" s="25"/>
      <c r="AI643" s="25"/>
      <c r="AJ643" s="25"/>
      <c r="AK643" s="25"/>
      <c r="AL643" s="25"/>
      <c r="AM643" s="25"/>
      <c r="AN643" s="25"/>
      <c r="AO643" s="25"/>
      <c r="AP643" s="25"/>
      <c r="AQ643" s="25"/>
      <c r="AR643" s="25"/>
      <c r="AS643" s="25"/>
      <c r="AT643" s="25"/>
      <c r="AU643" s="25"/>
    </row>
    <row r="644" spans="24:47" x14ac:dyDescent="0.25">
      <c r="X644" s="25"/>
      <c r="Y644" s="25"/>
      <c r="Z644" s="25"/>
      <c r="AA644" s="25"/>
      <c r="AB644" s="25"/>
      <c r="AC644" s="25"/>
      <c r="AD644" s="25"/>
      <c r="AE644" s="25"/>
      <c r="AF644" s="25"/>
      <c r="AG644" s="25"/>
      <c r="AH644" s="25"/>
      <c r="AI644" s="25"/>
      <c r="AJ644" s="25"/>
      <c r="AK644" s="25"/>
      <c r="AL644" s="25"/>
      <c r="AM644" s="25"/>
      <c r="AN644" s="25"/>
      <c r="AO644" s="25"/>
      <c r="AP644" s="25"/>
      <c r="AQ644" s="25"/>
      <c r="AR644" s="25"/>
      <c r="AS644" s="25"/>
      <c r="AT644" s="25"/>
      <c r="AU644" s="25"/>
    </row>
    <row r="645" spans="24:47" x14ac:dyDescent="0.25">
      <c r="X645" s="25"/>
      <c r="Y645" s="25"/>
      <c r="Z645" s="25"/>
      <c r="AA645" s="25"/>
      <c r="AB645" s="25"/>
      <c r="AC645" s="25"/>
      <c r="AD645" s="25"/>
      <c r="AE645" s="25"/>
      <c r="AF645" s="25"/>
      <c r="AG645" s="25"/>
      <c r="AH645" s="25"/>
      <c r="AI645" s="25"/>
      <c r="AJ645" s="25"/>
      <c r="AK645" s="25"/>
      <c r="AL645" s="25"/>
      <c r="AM645" s="25"/>
      <c r="AN645" s="25"/>
      <c r="AO645" s="25"/>
      <c r="AP645" s="25"/>
      <c r="AQ645" s="25"/>
      <c r="AR645" s="25"/>
      <c r="AS645" s="25"/>
      <c r="AT645" s="25"/>
      <c r="AU645" s="25"/>
    </row>
    <row r="646" spans="24:47" x14ac:dyDescent="0.25">
      <c r="X646" s="25"/>
      <c r="Y646" s="25"/>
      <c r="Z646" s="25"/>
      <c r="AA646" s="25"/>
      <c r="AB646" s="25"/>
      <c r="AC646" s="25"/>
      <c r="AD646" s="25"/>
      <c r="AE646" s="25"/>
      <c r="AF646" s="25"/>
      <c r="AG646" s="25"/>
      <c r="AH646" s="25"/>
      <c r="AI646" s="25"/>
      <c r="AJ646" s="25"/>
      <c r="AK646" s="25"/>
      <c r="AL646" s="25"/>
      <c r="AM646" s="25"/>
      <c r="AN646" s="25"/>
      <c r="AO646" s="25"/>
      <c r="AP646" s="25"/>
      <c r="AQ646" s="25"/>
      <c r="AR646" s="25"/>
      <c r="AS646" s="25"/>
      <c r="AT646" s="25"/>
      <c r="AU646" s="25"/>
    </row>
    <row r="647" spans="24:47" x14ac:dyDescent="0.25">
      <c r="X647" s="25"/>
      <c r="Y647" s="25"/>
      <c r="Z647" s="25"/>
      <c r="AA647" s="25"/>
      <c r="AB647" s="25"/>
      <c r="AC647" s="25"/>
      <c r="AD647" s="25"/>
      <c r="AE647" s="25"/>
      <c r="AF647" s="25"/>
      <c r="AG647" s="25"/>
      <c r="AH647" s="25"/>
      <c r="AI647" s="25"/>
      <c r="AJ647" s="25"/>
      <c r="AK647" s="25"/>
      <c r="AL647" s="25"/>
      <c r="AM647" s="25"/>
      <c r="AN647" s="25"/>
      <c r="AO647" s="25"/>
      <c r="AP647" s="25"/>
      <c r="AQ647" s="25"/>
      <c r="AR647" s="25"/>
      <c r="AS647" s="25"/>
      <c r="AT647" s="25"/>
      <c r="AU647" s="25"/>
    </row>
    <row r="648" spans="24:47" x14ac:dyDescent="0.25">
      <c r="X648" s="25"/>
      <c r="Y648" s="25"/>
      <c r="Z648" s="25"/>
      <c r="AA648" s="25"/>
      <c r="AB648" s="25"/>
      <c r="AC648" s="25"/>
      <c r="AD648" s="25"/>
      <c r="AE648" s="25"/>
      <c r="AF648" s="25"/>
      <c r="AG648" s="25"/>
      <c r="AH648" s="25"/>
      <c r="AI648" s="25"/>
      <c r="AJ648" s="25"/>
      <c r="AK648" s="25"/>
      <c r="AL648" s="25"/>
      <c r="AM648" s="25"/>
      <c r="AN648" s="25"/>
      <c r="AO648" s="25"/>
      <c r="AP648" s="25"/>
      <c r="AQ648" s="25"/>
      <c r="AR648" s="25"/>
      <c r="AS648" s="25"/>
      <c r="AT648" s="25"/>
      <c r="AU648" s="25"/>
    </row>
    <row r="649" spans="24:47" x14ac:dyDescent="0.25">
      <c r="X649" s="25"/>
      <c r="Y649" s="25"/>
      <c r="Z649" s="25"/>
      <c r="AA649" s="25"/>
      <c r="AB649" s="25"/>
      <c r="AC649" s="25"/>
      <c r="AD649" s="25"/>
      <c r="AE649" s="25"/>
      <c r="AF649" s="25"/>
      <c r="AG649" s="25"/>
      <c r="AH649" s="25"/>
      <c r="AI649" s="25"/>
      <c r="AJ649" s="25"/>
      <c r="AK649" s="25"/>
      <c r="AL649" s="25"/>
      <c r="AM649" s="25"/>
      <c r="AN649" s="25"/>
      <c r="AO649" s="25"/>
      <c r="AP649" s="25"/>
      <c r="AQ649" s="25"/>
      <c r="AR649" s="25"/>
      <c r="AS649" s="25"/>
      <c r="AT649" s="25"/>
      <c r="AU649" s="25"/>
    </row>
    <row r="650" spans="24:47" x14ac:dyDescent="0.25">
      <c r="X650" s="25"/>
      <c r="Y650" s="25"/>
      <c r="Z650" s="25"/>
      <c r="AA650" s="25"/>
      <c r="AB650" s="25"/>
      <c r="AC650" s="25"/>
      <c r="AD650" s="25"/>
      <c r="AE650" s="25"/>
      <c r="AF650" s="25"/>
      <c r="AG650" s="25"/>
      <c r="AH650" s="25"/>
      <c r="AI650" s="25"/>
      <c r="AJ650" s="25"/>
      <c r="AK650" s="25"/>
      <c r="AL650" s="25"/>
      <c r="AM650" s="25"/>
      <c r="AN650" s="25"/>
      <c r="AO650" s="25"/>
      <c r="AP650" s="25"/>
      <c r="AQ650" s="25"/>
      <c r="AR650" s="25"/>
      <c r="AS650" s="25"/>
      <c r="AT650" s="25"/>
      <c r="AU650" s="25"/>
    </row>
    <row r="651" spans="24:47" x14ac:dyDescent="0.25">
      <c r="X651" s="25"/>
      <c r="Y651" s="25"/>
      <c r="Z651" s="25"/>
      <c r="AA651" s="25"/>
      <c r="AB651" s="25"/>
      <c r="AC651" s="25"/>
      <c r="AD651" s="25"/>
      <c r="AE651" s="25"/>
      <c r="AF651" s="25"/>
      <c r="AG651" s="25"/>
      <c r="AH651" s="25"/>
      <c r="AI651" s="25"/>
      <c r="AJ651" s="25"/>
      <c r="AK651" s="25"/>
      <c r="AL651" s="25"/>
      <c r="AM651" s="25"/>
      <c r="AN651" s="25"/>
      <c r="AO651" s="25"/>
      <c r="AP651" s="25"/>
      <c r="AQ651" s="25"/>
      <c r="AR651" s="25"/>
      <c r="AS651" s="25"/>
      <c r="AT651" s="25"/>
      <c r="AU651" s="25"/>
    </row>
    <row r="652" spans="24:47" x14ac:dyDescent="0.25">
      <c r="X652" s="25"/>
      <c r="Y652" s="25"/>
      <c r="Z652" s="25"/>
      <c r="AA652" s="25"/>
      <c r="AB652" s="25"/>
      <c r="AC652" s="25"/>
      <c r="AD652" s="25"/>
      <c r="AE652" s="25"/>
      <c r="AF652" s="25"/>
      <c r="AG652" s="25"/>
      <c r="AH652" s="25"/>
      <c r="AI652" s="25"/>
      <c r="AJ652" s="25"/>
      <c r="AK652" s="25"/>
      <c r="AL652" s="25"/>
      <c r="AM652" s="25"/>
      <c r="AN652" s="25"/>
      <c r="AO652" s="25"/>
      <c r="AP652" s="25"/>
      <c r="AQ652" s="25"/>
      <c r="AR652" s="25"/>
      <c r="AS652" s="25"/>
      <c r="AT652" s="25"/>
      <c r="AU652" s="25"/>
    </row>
    <row r="653" spans="24:47" x14ac:dyDescent="0.25">
      <c r="X653" s="25"/>
      <c r="Y653" s="25"/>
      <c r="Z653" s="25"/>
      <c r="AA653" s="25"/>
      <c r="AB653" s="25"/>
      <c r="AC653" s="25"/>
      <c r="AD653" s="25"/>
      <c r="AE653" s="25"/>
      <c r="AF653" s="25"/>
      <c r="AG653" s="25"/>
      <c r="AH653" s="25"/>
      <c r="AI653" s="25"/>
      <c r="AJ653" s="25"/>
      <c r="AK653" s="25"/>
      <c r="AL653" s="25"/>
      <c r="AM653" s="25"/>
      <c r="AN653" s="25"/>
      <c r="AO653" s="25"/>
      <c r="AP653" s="25"/>
      <c r="AQ653" s="25"/>
      <c r="AR653" s="25"/>
      <c r="AS653" s="25"/>
      <c r="AT653" s="25"/>
      <c r="AU653" s="25"/>
    </row>
    <row r="654" spans="24:47" x14ac:dyDescent="0.25">
      <c r="X654" s="25"/>
      <c r="Y654" s="25"/>
      <c r="Z654" s="25"/>
      <c r="AA654" s="25"/>
      <c r="AB654" s="25"/>
      <c r="AC654" s="25"/>
      <c r="AD654" s="25"/>
      <c r="AE654" s="25"/>
      <c r="AF654" s="25"/>
      <c r="AG654" s="25"/>
      <c r="AH654" s="25"/>
      <c r="AI654" s="25"/>
      <c r="AJ654" s="25"/>
      <c r="AK654" s="25"/>
      <c r="AL654" s="25"/>
      <c r="AM654" s="25"/>
      <c r="AN654" s="25"/>
      <c r="AO654" s="25"/>
      <c r="AP654" s="25"/>
      <c r="AQ654" s="25"/>
      <c r="AR654" s="25"/>
      <c r="AS654" s="25"/>
      <c r="AT654" s="25"/>
      <c r="AU654" s="25"/>
    </row>
    <row r="655" spans="24:47" x14ac:dyDescent="0.25">
      <c r="X655" s="25"/>
      <c r="Y655" s="25"/>
      <c r="Z655" s="25"/>
      <c r="AA655" s="25"/>
      <c r="AB655" s="25"/>
      <c r="AC655" s="25"/>
      <c r="AD655" s="25"/>
      <c r="AE655" s="25"/>
      <c r="AF655" s="25"/>
      <c r="AG655" s="25"/>
      <c r="AH655" s="25"/>
      <c r="AI655" s="25"/>
      <c r="AJ655" s="25"/>
      <c r="AK655" s="25"/>
      <c r="AL655" s="25"/>
      <c r="AM655" s="25"/>
      <c r="AN655" s="25"/>
      <c r="AO655" s="25"/>
      <c r="AP655" s="25"/>
      <c r="AQ655" s="25"/>
      <c r="AR655" s="25"/>
      <c r="AS655" s="25"/>
      <c r="AT655" s="25"/>
      <c r="AU655" s="25"/>
    </row>
    <row r="656" spans="24:47" x14ac:dyDescent="0.25">
      <c r="X656" s="25"/>
      <c r="Y656" s="25"/>
      <c r="Z656" s="25"/>
      <c r="AA656" s="25"/>
      <c r="AB656" s="25"/>
      <c r="AC656" s="25"/>
      <c r="AD656" s="25"/>
      <c r="AE656" s="25"/>
      <c r="AF656" s="25"/>
      <c r="AG656" s="25"/>
      <c r="AH656" s="25"/>
      <c r="AI656" s="25"/>
      <c r="AJ656" s="25"/>
      <c r="AK656" s="25"/>
      <c r="AL656" s="25"/>
      <c r="AM656" s="25"/>
      <c r="AN656" s="25"/>
      <c r="AO656" s="25"/>
      <c r="AP656" s="25"/>
      <c r="AQ656" s="25"/>
      <c r="AR656" s="25"/>
      <c r="AS656" s="25"/>
      <c r="AT656" s="25"/>
      <c r="AU656" s="25"/>
    </row>
    <row r="657" spans="24:47" x14ac:dyDescent="0.25">
      <c r="X657" s="25"/>
      <c r="Y657" s="25"/>
      <c r="Z657" s="25"/>
      <c r="AA657" s="25"/>
      <c r="AB657" s="25"/>
      <c r="AC657" s="25"/>
      <c r="AD657" s="25"/>
      <c r="AE657" s="25"/>
      <c r="AF657" s="25"/>
      <c r="AG657" s="25"/>
      <c r="AH657" s="25"/>
      <c r="AI657" s="25"/>
      <c r="AJ657" s="25"/>
      <c r="AK657" s="25"/>
      <c r="AL657" s="25"/>
      <c r="AM657" s="25"/>
      <c r="AN657" s="25"/>
      <c r="AO657" s="25"/>
      <c r="AP657" s="25"/>
      <c r="AQ657" s="25"/>
      <c r="AR657" s="25"/>
      <c r="AS657" s="25"/>
      <c r="AT657" s="25"/>
      <c r="AU657" s="25"/>
    </row>
    <row r="658" spans="24:47" x14ac:dyDescent="0.25">
      <c r="X658" s="25"/>
      <c r="Y658" s="25"/>
      <c r="Z658" s="25"/>
      <c r="AA658" s="25"/>
      <c r="AB658" s="25"/>
      <c r="AC658" s="25"/>
      <c r="AD658" s="25"/>
      <c r="AE658" s="25"/>
      <c r="AF658" s="25"/>
      <c r="AG658" s="25"/>
      <c r="AH658" s="25"/>
      <c r="AI658" s="25"/>
      <c r="AJ658" s="25"/>
      <c r="AK658" s="25"/>
      <c r="AL658" s="25"/>
      <c r="AM658" s="25"/>
      <c r="AN658" s="25"/>
      <c r="AO658" s="25"/>
      <c r="AP658" s="25"/>
      <c r="AQ658" s="25"/>
      <c r="AR658" s="25"/>
      <c r="AS658" s="25"/>
      <c r="AT658" s="25"/>
      <c r="AU658" s="25"/>
    </row>
    <row r="659" spans="24:47" x14ac:dyDescent="0.25">
      <c r="X659" s="25"/>
      <c r="Y659" s="25"/>
      <c r="Z659" s="25"/>
      <c r="AA659" s="25"/>
      <c r="AB659" s="25"/>
      <c r="AC659" s="25"/>
      <c r="AD659" s="25"/>
      <c r="AE659" s="25"/>
      <c r="AF659" s="25"/>
      <c r="AG659" s="25"/>
      <c r="AH659" s="25"/>
      <c r="AI659" s="25"/>
      <c r="AJ659" s="25"/>
      <c r="AK659" s="25"/>
      <c r="AL659" s="25"/>
      <c r="AM659" s="25"/>
      <c r="AN659" s="25"/>
      <c r="AO659" s="25"/>
      <c r="AP659" s="25"/>
      <c r="AQ659" s="25"/>
      <c r="AR659" s="25"/>
      <c r="AS659" s="25"/>
      <c r="AT659" s="25"/>
      <c r="AU659" s="25"/>
    </row>
    <row r="660" spans="24:47" x14ac:dyDescent="0.25">
      <c r="X660" s="25"/>
      <c r="Y660" s="25"/>
      <c r="Z660" s="25"/>
      <c r="AA660" s="25"/>
      <c r="AB660" s="25"/>
      <c r="AC660" s="25"/>
      <c r="AD660" s="25"/>
      <c r="AE660" s="25"/>
      <c r="AF660" s="25"/>
      <c r="AG660" s="25"/>
      <c r="AH660" s="25"/>
      <c r="AI660" s="25"/>
      <c r="AJ660" s="25"/>
      <c r="AK660" s="25"/>
      <c r="AL660" s="25"/>
      <c r="AM660" s="25"/>
      <c r="AN660" s="25"/>
      <c r="AO660" s="25"/>
      <c r="AP660" s="25"/>
      <c r="AQ660" s="25"/>
      <c r="AR660" s="25"/>
      <c r="AS660" s="25"/>
      <c r="AT660" s="25"/>
      <c r="AU660" s="25"/>
    </row>
    <row r="661" spans="24:47" x14ac:dyDescent="0.25">
      <c r="X661" s="25"/>
      <c r="Y661" s="25"/>
      <c r="Z661" s="25"/>
      <c r="AA661" s="25"/>
      <c r="AB661" s="25"/>
      <c r="AC661" s="25"/>
      <c r="AD661" s="25"/>
      <c r="AE661" s="25"/>
      <c r="AF661" s="25"/>
      <c r="AG661" s="25"/>
      <c r="AH661" s="25"/>
      <c r="AI661" s="25"/>
      <c r="AJ661" s="25"/>
      <c r="AK661" s="25"/>
      <c r="AL661" s="25"/>
      <c r="AM661" s="25"/>
      <c r="AN661" s="25"/>
      <c r="AO661" s="25"/>
      <c r="AP661" s="25"/>
      <c r="AQ661" s="25"/>
      <c r="AR661" s="25"/>
      <c r="AS661" s="25"/>
      <c r="AT661" s="25"/>
      <c r="AU661" s="25"/>
    </row>
    <row r="662" spans="24:47" x14ac:dyDescent="0.25">
      <c r="X662" s="25"/>
      <c r="Y662" s="25"/>
      <c r="Z662" s="25"/>
      <c r="AA662" s="25"/>
      <c r="AB662" s="25"/>
      <c r="AC662" s="25"/>
      <c r="AD662" s="25"/>
      <c r="AE662" s="25"/>
      <c r="AF662" s="25"/>
      <c r="AG662" s="25"/>
      <c r="AH662" s="25"/>
      <c r="AI662" s="25"/>
      <c r="AJ662" s="25"/>
      <c r="AK662" s="25"/>
      <c r="AL662" s="25"/>
      <c r="AM662" s="25"/>
      <c r="AN662" s="25"/>
      <c r="AO662" s="25"/>
      <c r="AP662" s="25"/>
      <c r="AQ662" s="25"/>
      <c r="AR662" s="25"/>
      <c r="AS662" s="25"/>
      <c r="AT662" s="25"/>
      <c r="AU662" s="25"/>
    </row>
    <row r="663" spans="24:47" x14ac:dyDescent="0.25">
      <c r="X663" s="25"/>
      <c r="Y663" s="25"/>
      <c r="Z663" s="25"/>
      <c r="AA663" s="25"/>
      <c r="AB663" s="25"/>
      <c r="AC663" s="25"/>
      <c r="AD663" s="25"/>
      <c r="AE663" s="25"/>
      <c r="AF663" s="25"/>
      <c r="AG663" s="25"/>
      <c r="AH663" s="25"/>
      <c r="AI663" s="25"/>
      <c r="AJ663" s="25"/>
      <c r="AK663" s="25"/>
      <c r="AL663" s="25"/>
      <c r="AM663" s="25"/>
      <c r="AN663" s="25"/>
      <c r="AO663" s="25"/>
      <c r="AP663" s="25"/>
      <c r="AQ663" s="25"/>
      <c r="AR663" s="25"/>
      <c r="AS663" s="25"/>
      <c r="AT663" s="25"/>
      <c r="AU663" s="25"/>
    </row>
    <row r="664" spans="24:47" x14ac:dyDescent="0.25">
      <c r="X664" s="25"/>
      <c r="Y664" s="25"/>
      <c r="Z664" s="25"/>
      <c r="AA664" s="25"/>
      <c r="AB664" s="25"/>
      <c r="AC664" s="25"/>
      <c r="AD664" s="25"/>
      <c r="AE664" s="25"/>
      <c r="AF664" s="25"/>
      <c r="AG664" s="25"/>
      <c r="AH664" s="25"/>
      <c r="AI664" s="25"/>
      <c r="AJ664" s="25"/>
      <c r="AK664" s="25"/>
      <c r="AL664" s="25"/>
      <c r="AM664" s="25"/>
      <c r="AN664" s="25"/>
      <c r="AO664" s="25"/>
      <c r="AP664" s="25"/>
      <c r="AQ664" s="25"/>
      <c r="AR664" s="25"/>
      <c r="AS664" s="25"/>
      <c r="AT664" s="25"/>
      <c r="AU664" s="25"/>
    </row>
    <row r="665" spans="24:47" x14ac:dyDescent="0.25">
      <c r="X665" s="25"/>
      <c r="Y665" s="25"/>
      <c r="Z665" s="25"/>
      <c r="AA665" s="25"/>
      <c r="AB665" s="25"/>
      <c r="AC665" s="25"/>
      <c r="AD665" s="25"/>
      <c r="AE665" s="25"/>
      <c r="AF665" s="25"/>
      <c r="AG665" s="25"/>
      <c r="AH665" s="25"/>
      <c r="AI665" s="25"/>
      <c r="AJ665" s="25"/>
      <c r="AK665" s="25"/>
      <c r="AL665" s="25"/>
      <c r="AM665" s="25"/>
      <c r="AN665" s="25"/>
      <c r="AO665" s="25"/>
      <c r="AP665" s="25"/>
      <c r="AQ665" s="25"/>
      <c r="AR665" s="25"/>
      <c r="AS665" s="25"/>
      <c r="AT665" s="25"/>
      <c r="AU665" s="25"/>
    </row>
    <row r="666" spans="24:47" x14ac:dyDescent="0.25">
      <c r="X666" s="25"/>
      <c r="Y666" s="25"/>
      <c r="Z666" s="25"/>
      <c r="AA666" s="25"/>
      <c r="AB666" s="25"/>
      <c r="AC666" s="25"/>
      <c r="AD666" s="25"/>
      <c r="AE666" s="25"/>
      <c r="AF666" s="25"/>
      <c r="AG666" s="25"/>
      <c r="AH666" s="25"/>
      <c r="AI666" s="25"/>
      <c r="AJ666" s="25"/>
      <c r="AK666" s="25"/>
      <c r="AL666" s="25"/>
      <c r="AM666" s="25"/>
      <c r="AN666" s="25"/>
      <c r="AO666" s="25"/>
      <c r="AP666" s="25"/>
      <c r="AQ666" s="25"/>
      <c r="AR666" s="25"/>
      <c r="AS666" s="25"/>
      <c r="AT666" s="25"/>
      <c r="AU666" s="25"/>
    </row>
    <row r="667" spans="24:47" x14ac:dyDescent="0.25">
      <c r="X667" s="25"/>
      <c r="Y667" s="25"/>
      <c r="Z667" s="25"/>
      <c r="AA667" s="25"/>
      <c r="AB667" s="25"/>
      <c r="AC667" s="25"/>
      <c r="AD667" s="25"/>
      <c r="AE667" s="25"/>
      <c r="AF667" s="25"/>
      <c r="AG667" s="25"/>
      <c r="AH667" s="25"/>
      <c r="AI667" s="25"/>
      <c r="AJ667" s="25"/>
      <c r="AK667" s="25"/>
      <c r="AL667" s="25"/>
      <c r="AM667" s="25"/>
      <c r="AN667" s="25"/>
      <c r="AO667" s="25"/>
      <c r="AP667" s="25"/>
      <c r="AQ667" s="25"/>
      <c r="AR667" s="25"/>
      <c r="AS667" s="25"/>
      <c r="AT667" s="25"/>
      <c r="AU667" s="25"/>
    </row>
    <row r="668" spans="24:47" x14ac:dyDescent="0.25">
      <c r="X668" s="25"/>
      <c r="Y668" s="25"/>
      <c r="Z668" s="25"/>
      <c r="AA668" s="25"/>
      <c r="AB668" s="25"/>
      <c r="AC668" s="25"/>
      <c r="AD668" s="25"/>
      <c r="AE668" s="25"/>
      <c r="AF668" s="25"/>
      <c r="AG668" s="25"/>
      <c r="AH668" s="25"/>
      <c r="AI668" s="25"/>
      <c r="AJ668" s="25"/>
      <c r="AK668" s="25"/>
      <c r="AL668" s="25"/>
      <c r="AM668" s="25"/>
      <c r="AN668" s="25"/>
      <c r="AO668" s="25"/>
      <c r="AP668" s="25"/>
      <c r="AQ668" s="25"/>
      <c r="AR668" s="25"/>
      <c r="AS668" s="25"/>
      <c r="AT668" s="25"/>
      <c r="AU668" s="25"/>
    </row>
    <row r="669" spans="24:47" x14ac:dyDescent="0.25">
      <c r="X669" s="25"/>
      <c r="Y669" s="25"/>
      <c r="Z669" s="25"/>
      <c r="AA669" s="25"/>
      <c r="AB669" s="25"/>
      <c r="AC669" s="25"/>
      <c r="AD669" s="25"/>
      <c r="AE669" s="25"/>
      <c r="AF669" s="25"/>
      <c r="AG669" s="25"/>
      <c r="AH669" s="25"/>
      <c r="AI669" s="25"/>
      <c r="AJ669" s="25"/>
      <c r="AK669" s="25"/>
      <c r="AL669" s="25"/>
      <c r="AM669" s="25"/>
      <c r="AN669" s="25"/>
      <c r="AO669" s="25"/>
      <c r="AP669" s="25"/>
      <c r="AQ669" s="25"/>
      <c r="AR669" s="25"/>
      <c r="AS669" s="25"/>
      <c r="AT669" s="25"/>
      <c r="AU669" s="25"/>
    </row>
    <row r="670" spans="24:47" x14ac:dyDescent="0.25">
      <c r="X670" s="25"/>
      <c r="Y670" s="25"/>
      <c r="Z670" s="25"/>
      <c r="AA670" s="25"/>
      <c r="AB670" s="25"/>
      <c r="AC670" s="25"/>
      <c r="AD670" s="25"/>
      <c r="AE670" s="25"/>
      <c r="AF670" s="25"/>
      <c r="AG670" s="25"/>
      <c r="AH670" s="25"/>
      <c r="AI670" s="25"/>
      <c r="AJ670" s="25"/>
      <c r="AK670" s="25"/>
      <c r="AL670" s="25"/>
      <c r="AM670" s="25"/>
      <c r="AN670" s="25"/>
      <c r="AO670" s="25"/>
      <c r="AP670" s="25"/>
      <c r="AQ670" s="25"/>
      <c r="AR670" s="25"/>
      <c r="AS670" s="25"/>
      <c r="AT670" s="25"/>
      <c r="AU670" s="25"/>
    </row>
    <row r="671" spans="24:47" x14ac:dyDescent="0.25">
      <c r="X671" s="25"/>
      <c r="Y671" s="25"/>
      <c r="Z671" s="25"/>
      <c r="AA671" s="25"/>
      <c r="AB671" s="25"/>
      <c r="AC671" s="25"/>
      <c r="AD671" s="25"/>
      <c r="AE671" s="25"/>
      <c r="AF671" s="25"/>
      <c r="AG671" s="25"/>
      <c r="AH671" s="25"/>
      <c r="AI671" s="25"/>
      <c r="AJ671" s="25"/>
      <c r="AK671" s="25"/>
      <c r="AL671" s="25"/>
      <c r="AM671" s="25"/>
      <c r="AN671" s="25"/>
      <c r="AO671" s="25"/>
      <c r="AP671" s="25"/>
      <c r="AQ671" s="25"/>
      <c r="AR671" s="25"/>
      <c r="AS671" s="25"/>
      <c r="AT671" s="25"/>
      <c r="AU671" s="25"/>
    </row>
    <row r="672" spans="24:47" x14ac:dyDescent="0.25">
      <c r="X672" s="25"/>
      <c r="Y672" s="25"/>
      <c r="Z672" s="25"/>
      <c r="AA672" s="25"/>
      <c r="AB672" s="25"/>
      <c r="AC672" s="25"/>
      <c r="AD672" s="25"/>
      <c r="AE672" s="25"/>
      <c r="AF672" s="25"/>
      <c r="AG672" s="25"/>
      <c r="AH672" s="25"/>
      <c r="AI672" s="25"/>
      <c r="AJ672" s="25"/>
      <c r="AK672" s="25"/>
      <c r="AL672" s="25"/>
      <c r="AM672" s="25"/>
      <c r="AN672" s="25"/>
      <c r="AO672" s="25"/>
      <c r="AP672" s="25"/>
      <c r="AQ672" s="25"/>
      <c r="AR672" s="25"/>
      <c r="AS672" s="25"/>
      <c r="AT672" s="25"/>
      <c r="AU672" s="25"/>
    </row>
    <row r="673" spans="24:47" x14ac:dyDescent="0.25">
      <c r="X673" s="25"/>
      <c r="Y673" s="25"/>
      <c r="Z673" s="25"/>
      <c r="AA673" s="25"/>
      <c r="AB673" s="25"/>
      <c r="AC673" s="25"/>
      <c r="AD673" s="25"/>
      <c r="AE673" s="25"/>
      <c r="AF673" s="25"/>
      <c r="AG673" s="25"/>
      <c r="AH673" s="25"/>
      <c r="AI673" s="25"/>
      <c r="AJ673" s="25"/>
      <c r="AK673" s="25"/>
      <c r="AL673" s="25"/>
      <c r="AM673" s="25"/>
      <c r="AN673" s="25"/>
      <c r="AO673" s="25"/>
      <c r="AP673" s="25"/>
      <c r="AQ673" s="25"/>
      <c r="AR673" s="25"/>
      <c r="AS673" s="25"/>
      <c r="AT673" s="25"/>
      <c r="AU673" s="25"/>
    </row>
    <row r="674" spans="24:47" x14ac:dyDescent="0.25">
      <c r="X674" s="25"/>
      <c r="Y674" s="25"/>
      <c r="Z674" s="25"/>
      <c r="AA674" s="25"/>
      <c r="AB674" s="25"/>
      <c r="AC674" s="25"/>
      <c r="AD674" s="25"/>
      <c r="AE674" s="25"/>
      <c r="AF674" s="25"/>
      <c r="AG674" s="25"/>
      <c r="AH674" s="25"/>
      <c r="AI674" s="25"/>
      <c r="AJ674" s="25"/>
      <c r="AK674" s="25"/>
      <c r="AL674" s="25"/>
      <c r="AM674" s="25"/>
      <c r="AN674" s="25"/>
      <c r="AO674" s="25"/>
      <c r="AP674" s="25"/>
      <c r="AQ674" s="25"/>
      <c r="AR674" s="25"/>
      <c r="AS674" s="25"/>
      <c r="AT674" s="25"/>
      <c r="AU674" s="25"/>
    </row>
    <row r="675" spans="24:47" x14ac:dyDescent="0.25">
      <c r="X675" s="25"/>
      <c r="Y675" s="25"/>
      <c r="Z675" s="25"/>
      <c r="AA675" s="25"/>
      <c r="AB675" s="25"/>
      <c r="AC675" s="25"/>
      <c r="AD675" s="25"/>
      <c r="AE675" s="25"/>
      <c r="AF675" s="25"/>
      <c r="AG675" s="25"/>
      <c r="AH675" s="25"/>
      <c r="AI675" s="25"/>
      <c r="AJ675" s="25"/>
      <c r="AK675" s="25"/>
      <c r="AL675" s="25"/>
      <c r="AM675" s="25"/>
      <c r="AN675" s="25"/>
      <c r="AO675" s="25"/>
      <c r="AP675" s="25"/>
      <c r="AQ675" s="25"/>
      <c r="AR675" s="25"/>
      <c r="AS675" s="25"/>
      <c r="AT675" s="25"/>
      <c r="AU675" s="25"/>
    </row>
    <row r="676" spans="24:47" x14ac:dyDescent="0.25">
      <c r="X676" s="25"/>
      <c r="Y676" s="25"/>
      <c r="Z676" s="25"/>
      <c r="AA676" s="25"/>
      <c r="AB676" s="25"/>
      <c r="AC676" s="25"/>
      <c r="AD676" s="25"/>
      <c r="AE676" s="25"/>
      <c r="AF676" s="25"/>
      <c r="AG676" s="25"/>
      <c r="AH676" s="25"/>
      <c r="AI676" s="25"/>
      <c r="AJ676" s="25"/>
      <c r="AK676" s="25"/>
      <c r="AL676" s="25"/>
      <c r="AM676" s="25"/>
      <c r="AN676" s="25"/>
      <c r="AO676" s="25"/>
      <c r="AP676" s="25"/>
      <c r="AQ676" s="25"/>
      <c r="AR676" s="25"/>
      <c r="AS676" s="25"/>
      <c r="AT676" s="25"/>
      <c r="AU676" s="25"/>
    </row>
    <row r="677" spans="24:47" x14ac:dyDescent="0.25">
      <c r="X677" s="25"/>
      <c r="Y677" s="25"/>
      <c r="Z677" s="25"/>
      <c r="AA677" s="25"/>
      <c r="AB677" s="25"/>
      <c r="AC677" s="25"/>
      <c r="AD677" s="25"/>
      <c r="AE677" s="25"/>
      <c r="AF677" s="25"/>
      <c r="AG677" s="25"/>
      <c r="AH677" s="25"/>
      <c r="AI677" s="25"/>
      <c r="AJ677" s="25"/>
      <c r="AK677" s="25"/>
      <c r="AL677" s="25"/>
      <c r="AM677" s="25"/>
      <c r="AN677" s="25"/>
      <c r="AO677" s="25"/>
      <c r="AP677" s="25"/>
      <c r="AQ677" s="25"/>
      <c r="AR677" s="25"/>
      <c r="AS677" s="25"/>
      <c r="AT677" s="25"/>
      <c r="AU677" s="25"/>
    </row>
    <row r="678" spans="24:47" x14ac:dyDescent="0.25">
      <c r="X678" s="25"/>
      <c r="Y678" s="25"/>
      <c r="Z678" s="25"/>
      <c r="AA678" s="25"/>
      <c r="AB678" s="25"/>
      <c r="AC678" s="25"/>
      <c r="AD678" s="25"/>
      <c r="AE678" s="25"/>
      <c r="AF678" s="25"/>
      <c r="AG678" s="25"/>
      <c r="AH678" s="25"/>
      <c r="AI678" s="25"/>
      <c r="AJ678" s="25"/>
      <c r="AK678" s="25"/>
      <c r="AL678" s="25"/>
      <c r="AM678" s="25"/>
      <c r="AN678" s="25"/>
      <c r="AO678" s="25"/>
      <c r="AP678" s="25"/>
      <c r="AQ678" s="25"/>
      <c r="AR678" s="25"/>
      <c r="AS678" s="25"/>
      <c r="AT678" s="25"/>
      <c r="AU678" s="25"/>
    </row>
    <row r="679" spans="24:47" x14ac:dyDescent="0.25">
      <c r="X679" s="25"/>
      <c r="Y679" s="25"/>
      <c r="Z679" s="25"/>
      <c r="AA679" s="25"/>
      <c r="AB679" s="25"/>
      <c r="AC679" s="25"/>
      <c r="AD679" s="25"/>
      <c r="AE679" s="25"/>
      <c r="AF679" s="25"/>
      <c r="AG679" s="25"/>
      <c r="AH679" s="25"/>
      <c r="AI679" s="25"/>
      <c r="AJ679" s="25"/>
      <c r="AK679" s="25"/>
      <c r="AL679" s="25"/>
      <c r="AM679" s="25"/>
      <c r="AN679" s="25"/>
      <c r="AO679" s="25"/>
      <c r="AP679" s="25"/>
      <c r="AQ679" s="25"/>
      <c r="AR679" s="25"/>
      <c r="AS679" s="25"/>
      <c r="AT679" s="25"/>
      <c r="AU679" s="25"/>
    </row>
    <row r="680" spans="24:47" x14ac:dyDescent="0.25">
      <c r="X680" s="25"/>
      <c r="Y680" s="25"/>
      <c r="Z680" s="25"/>
      <c r="AA680" s="25"/>
      <c r="AB680" s="25"/>
      <c r="AC680" s="25"/>
      <c r="AD680" s="25"/>
      <c r="AE680" s="25"/>
      <c r="AF680" s="25"/>
      <c r="AG680" s="25"/>
      <c r="AH680" s="25"/>
      <c r="AI680" s="25"/>
      <c r="AJ680" s="25"/>
      <c r="AK680" s="25"/>
      <c r="AL680" s="25"/>
      <c r="AM680" s="25"/>
      <c r="AN680" s="25"/>
      <c r="AO680" s="25"/>
      <c r="AP680" s="25"/>
      <c r="AQ680" s="25"/>
      <c r="AR680" s="25"/>
      <c r="AS680" s="25"/>
      <c r="AT680" s="25"/>
      <c r="AU680" s="25"/>
    </row>
    <row r="681" spans="24:47" x14ac:dyDescent="0.25">
      <c r="X681" s="25"/>
      <c r="Y681" s="25"/>
      <c r="Z681" s="25"/>
      <c r="AA681" s="25"/>
      <c r="AB681" s="25"/>
      <c r="AC681" s="25"/>
      <c r="AD681" s="25"/>
      <c r="AE681" s="25"/>
      <c r="AF681" s="25"/>
      <c r="AG681" s="25"/>
      <c r="AH681" s="25"/>
      <c r="AI681" s="25"/>
      <c r="AJ681" s="25"/>
      <c r="AK681" s="25"/>
      <c r="AL681" s="25"/>
      <c r="AM681" s="25"/>
      <c r="AN681" s="25"/>
      <c r="AO681" s="25"/>
      <c r="AP681" s="25"/>
      <c r="AQ681" s="25"/>
      <c r="AR681" s="25"/>
      <c r="AS681" s="25"/>
      <c r="AT681" s="25"/>
      <c r="AU681" s="25"/>
    </row>
    <row r="682" spans="24:47" x14ac:dyDescent="0.25">
      <c r="X682" s="25"/>
      <c r="Y682" s="25"/>
      <c r="Z682" s="25"/>
      <c r="AA682" s="25"/>
      <c r="AB682" s="25"/>
      <c r="AC682" s="25"/>
      <c r="AD682" s="25"/>
      <c r="AE682" s="25"/>
      <c r="AF682" s="25"/>
      <c r="AG682" s="25"/>
      <c r="AH682" s="25"/>
      <c r="AI682" s="25"/>
      <c r="AJ682" s="25"/>
      <c r="AK682" s="25"/>
      <c r="AL682" s="25"/>
      <c r="AM682" s="25"/>
      <c r="AN682" s="25"/>
      <c r="AO682" s="25"/>
      <c r="AP682" s="25"/>
      <c r="AQ682" s="25"/>
      <c r="AR682" s="25"/>
      <c r="AS682" s="25"/>
      <c r="AT682" s="25"/>
      <c r="AU682" s="25"/>
    </row>
    <row r="683" spans="24:47" x14ac:dyDescent="0.25">
      <c r="X683" s="25"/>
      <c r="Y683" s="25"/>
      <c r="Z683" s="25"/>
      <c r="AA683" s="25"/>
      <c r="AB683" s="25"/>
      <c r="AC683" s="25"/>
      <c r="AD683" s="25"/>
      <c r="AE683" s="25"/>
      <c r="AF683" s="25"/>
      <c r="AG683" s="25"/>
      <c r="AH683" s="25"/>
      <c r="AI683" s="25"/>
      <c r="AJ683" s="25"/>
      <c r="AK683" s="25"/>
      <c r="AL683" s="25"/>
      <c r="AM683" s="25"/>
      <c r="AN683" s="25"/>
      <c r="AO683" s="25"/>
      <c r="AP683" s="25"/>
      <c r="AQ683" s="25"/>
      <c r="AR683" s="25"/>
      <c r="AS683" s="25"/>
      <c r="AT683" s="25"/>
      <c r="AU683" s="25"/>
    </row>
    <row r="684" spans="24:47" x14ac:dyDescent="0.25">
      <c r="X684" s="25"/>
      <c r="Y684" s="25"/>
      <c r="Z684" s="25"/>
      <c r="AA684" s="25"/>
      <c r="AB684" s="25"/>
      <c r="AC684" s="25"/>
      <c r="AD684" s="25"/>
      <c r="AE684" s="25"/>
      <c r="AF684" s="25"/>
      <c r="AG684" s="25"/>
      <c r="AH684" s="25"/>
      <c r="AI684" s="25"/>
      <c r="AJ684" s="25"/>
      <c r="AK684" s="25"/>
      <c r="AL684" s="25"/>
      <c r="AM684" s="25"/>
      <c r="AN684" s="25"/>
      <c r="AO684" s="25"/>
      <c r="AP684" s="25"/>
      <c r="AQ684" s="25"/>
      <c r="AR684" s="25"/>
      <c r="AS684" s="25"/>
      <c r="AT684" s="25"/>
      <c r="AU684" s="25"/>
    </row>
    <row r="685" spans="24:47" x14ac:dyDescent="0.25">
      <c r="X685" s="25"/>
      <c r="Y685" s="25"/>
      <c r="Z685" s="25"/>
      <c r="AA685" s="25"/>
      <c r="AB685" s="25"/>
      <c r="AC685" s="25"/>
      <c r="AD685" s="25"/>
      <c r="AE685" s="25"/>
      <c r="AF685" s="25"/>
      <c r="AG685" s="25"/>
      <c r="AH685" s="25"/>
      <c r="AI685" s="25"/>
      <c r="AJ685" s="25"/>
      <c r="AK685" s="25"/>
      <c r="AL685" s="25"/>
      <c r="AM685" s="25"/>
      <c r="AN685" s="25"/>
      <c r="AO685" s="25"/>
      <c r="AP685" s="25"/>
      <c r="AQ685" s="25"/>
      <c r="AR685" s="25"/>
      <c r="AS685" s="25"/>
      <c r="AT685" s="25"/>
      <c r="AU685" s="25"/>
    </row>
    <row r="686" spans="24:47" x14ac:dyDescent="0.25">
      <c r="X686" s="25"/>
      <c r="Y686" s="25"/>
      <c r="Z686" s="25"/>
      <c r="AA686" s="25"/>
      <c r="AB686" s="25"/>
      <c r="AC686" s="25"/>
      <c r="AD686" s="25"/>
      <c r="AE686" s="25"/>
      <c r="AF686" s="25"/>
      <c r="AG686" s="25"/>
      <c r="AH686" s="25"/>
      <c r="AI686" s="25"/>
      <c r="AJ686" s="25"/>
      <c r="AK686" s="25"/>
      <c r="AL686" s="25"/>
      <c r="AM686" s="25"/>
      <c r="AN686" s="25"/>
      <c r="AO686" s="25"/>
      <c r="AP686" s="25"/>
      <c r="AQ686" s="25"/>
      <c r="AR686" s="25"/>
      <c r="AS686" s="25"/>
      <c r="AT686" s="25"/>
      <c r="AU686" s="25"/>
    </row>
    <row r="687" spans="24:47" x14ac:dyDescent="0.25">
      <c r="X687" s="25"/>
      <c r="Y687" s="25"/>
      <c r="Z687" s="25"/>
      <c r="AA687" s="25"/>
      <c r="AB687" s="25"/>
      <c r="AC687" s="25"/>
      <c r="AD687" s="25"/>
      <c r="AE687" s="25"/>
      <c r="AF687" s="25"/>
      <c r="AG687" s="25"/>
      <c r="AH687" s="25"/>
      <c r="AI687" s="25"/>
      <c r="AJ687" s="25"/>
      <c r="AK687" s="25"/>
      <c r="AL687" s="25"/>
      <c r="AM687" s="25"/>
      <c r="AN687" s="25"/>
      <c r="AO687" s="25"/>
      <c r="AP687" s="25"/>
      <c r="AQ687" s="25"/>
      <c r="AR687" s="25"/>
      <c r="AS687" s="25"/>
      <c r="AT687" s="25"/>
      <c r="AU687" s="25"/>
    </row>
    <row r="688" spans="24:47" x14ac:dyDescent="0.25">
      <c r="X688" s="25"/>
      <c r="Y688" s="25"/>
      <c r="Z688" s="25"/>
      <c r="AA688" s="25"/>
      <c r="AB688" s="25"/>
      <c r="AC688" s="25"/>
      <c r="AD688" s="25"/>
      <c r="AE688" s="25"/>
      <c r="AF688" s="25"/>
      <c r="AG688" s="25"/>
      <c r="AH688" s="25"/>
      <c r="AI688" s="25"/>
      <c r="AJ688" s="25"/>
      <c r="AK688" s="25"/>
      <c r="AL688" s="25"/>
      <c r="AM688" s="25"/>
      <c r="AN688" s="25"/>
      <c r="AO688" s="25"/>
      <c r="AP688" s="25"/>
      <c r="AQ688" s="25"/>
      <c r="AR688" s="25"/>
      <c r="AS688" s="25"/>
      <c r="AT688" s="25"/>
      <c r="AU688" s="25"/>
    </row>
    <row r="689" spans="24:47" x14ac:dyDescent="0.25">
      <c r="X689" s="25"/>
      <c r="Y689" s="25"/>
      <c r="Z689" s="25"/>
      <c r="AA689" s="25"/>
      <c r="AB689" s="25"/>
      <c r="AC689" s="25"/>
      <c r="AD689" s="25"/>
      <c r="AE689" s="25"/>
      <c r="AF689" s="25"/>
      <c r="AG689" s="25"/>
      <c r="AH689" s="25"/>
      <c r="AI689" s="25"/>
      <c r="AJ689" s="25"/>
      <c r="AK689" s="25"/>
      <c r="AL689" s="25"/>
      <c r="AM689" s="25"/>
      <c r="AN689" s="25"/>
      <c r="AO689" s="25"/>
      <c r="AP689" s="25"/>
      <c r="AQ689" s="25"/>
      <c r="AR689" s="25"/>
      <c r="AS689" s="25"/>
      <c r="AT689" s="25"/>
      <c r="AU689" s="25"/>
    </row>
    <row r="690" spans="24:47" x14ac:dyDescent="0.25">
      <c r="X690" s="25"/>
      <c r="Y690" s="25"/>
      <c r="Z690" s="25"/>
      <c r="AA690" s="25"/>
      <c r="AB690" s="25"/>
      <c r="AC690" s="25"/>
      <c r="AD690" s="25"/>
      <c r="AE690" s="25"/>
      <c r="AF690" s="25"/>
      <c r="AG690" s="25"/>
      <c r="AH690" s="25"/>
      <c r="AI690" s="25"/>
      <c r="AJ690" s="25"/>
      <c r="AK690" s="25"/>
      <c r="AL690" s="25"/>
      <c r="AM690" s="25"/>
      <c r="AN690" s="25"/>
      <c r="AO690" s="25"/>
      <c r="AP690" s="25"/>
      <c r="AQ690" s="25"/>
      <c r="AR690" s="25"/>
      <c r="AS690" s="25"/>
      <c r="AT690" s="25"/>
      <c r="AU690" s="25"/>
    </row>
    <row r="691" spans="24:47" x14ac:dyDescent="0.25">
      <c r="X691" s="25"/>
      <c r="Y691" s="25"/>
      <c r="Z691" s="25"/>
      <c r="AA691" s="25"/>
      <c r="AB691" s="25"/>
      <c r="AC691" s="25"/>
      <c r="AD691" s="25"/>
      <c r="AE691" s="25"/>
      <c r="AF691" s="25"/>
      <c r="AG691" s="25"/>
      <c r="AH691" s="25"/>
      <c r="AI691" s="25"/>
      <c r="AJ691" s="25"/>
      <c r="AK691" s="25"/>
      <c r="AL691" s="25"/>
      <c r="AM691" s="25"/>
      <c r="AN691" s="25"/>
      <c r="AO691" s="25"/>
      <c r="AP691" s="25"/>
      <c r="AQ691" s="25"/>
      <c r="AR691" s="25"/>
      <c r="AS691" s="25"/>
      <c r="AT691" s="25"/>
      <c r="AU691" s="25"/>
    </row>
    <row r="692" spans="24:47" x14ac:dyDescent="0.25">
      <c r="X692" s="25"/>
      <c r="Y692" s="25"/>
      <c r="Z692" s="25"/>
      <c r="AA692" s="25"/>
      <c r="AB692" s="25"/>
      <c r="AC692" s="25"/>
      <c r="AD692" s="25"/>
      <c r="AE692" s="25"/>
      <c r="AF692" s="25"/>
      <c r="AG692" s="25"/>
      <c r="AH692" s="25"/>
      <c r="AI692" s="25"/>
      <c r="AJ692" s="25"/>
      <c r="AK692" s="25"/>
      <c r="AL692" s="25"/>
      <c r="AM692" s="25"/>
      <c r="AN692" s="25"/>
      <c r="AO692" s="25"/>
      <c r="AP692" s="25"/>
      <c r="AQ692" s="25"/>
      <c r="AR692" s="25"/>
      <c r="AS692" s="25"/>
      <c r="AT692" s="25"/>
      <c r="AU692" s="25"/>
    </row>
    <row r="693" spans="24:47" x14ac:dyDescent="0.25">
      <c r="X693" s="25"/>
      <c r="Y693" s="25"/>
      <c r="Z693" s="25"/>
      <c r="AA693" s="25"/>
      <c r="AB693" s="25"/>
      <c r="AC693" s="25"/>
      <c r="AD693" s="25"/>
      <c r="AE693" s="25"/>
      <c r="AF693" s="25"/>
      <c r="AG693" s="25"/>
      <c r="AH693" s="25"/>
      <c r="AI693" s="25"/>
      <c r="AJ693" s="25"/>
      <c r="AK693" s="25"/>
      <c r="AL693" s="25"/>
      <c r="AM693" s="25"/>
      <c r="AN693" s="25"/>
      <c r="AO693" s="25"/>
      <c r="AP693" s="25"/>
      <c r="AQ693" s="25"/>
      <c r="AR693" s="25"/>
      <c r="AS693" s="25"/>
      <c r="AT693" s="25"/>
      <c r="AU693" s="25"/>
    </row>
    <row r="694" spans="24:47" x14ac:dyDescent="0.25">
      <c r="X694" s="25"/>
      <c r="Y694" s="25"/>
      <c r="Z694" s="25"/>
      <c r="AA694" s="25"/>
      <c r="AB694" s="25"/>
      <c r="AC694" s="25"/>
      <c r="AD694" s="25"/>
      <c r="AE694" s="25"/>
      <c r="AF694" s="25"/>
      <c r="AG694" s="25"/>
      <c r="AH694" s="25"/>
      <c r="AI694" s="25"/>
      <c r="AJ694" s="25"/>
      <c r="AK694" s="25"/>
      <c r="AL694" s="25"/>
      <c r="AM694" s="25"/>
      <c r="AN694" s="25"/>
      <c r="AO694" s="25"/>
      <c r="AP694" s="25"/>
      <c r="AQ694" s="25"/>
      <c r="AR694" s="25"/>
      <c r="AS694" s="25"/>
      <c r="AT694" s="25"/>
      <c r="AU694" s="25"/>
    </row>
    <row r="695" spans="24:47" x14ac:dyDescent="0.25">
      <c r="X695" s="25"/>
      <c r="Y695" s="25"/>
      <c r="Z695" s="25"/>
      <c r="AA695" s="25"/>
      <c r="AB695" s="25"/>
      <c r="AC695" s="25"/>
      <c r="AD695" s="25"/>
      <c r="AE695" s="25"/>
      <c r="AF695" s="25"/>
      <c r="AG695" s="25"/>
      <c r="AH695" s="25"/>
      <c r="AI695" s="25"/>
      <c r="AJ695" s="25"/>
      <c r="AK695" s="25"/>
      <c r="AL695" s="25"/>
      <c r="AM695" s="25"/>
      <c r="AN695" s="25"/>
      <c r="AO695" s="25"/>
      <c r="AP695" s="25"/>
      <c r="AQ695" s="25"/>
      <c r="AR695" s="25"/>
      <c r="AS695" s="25"/>
      <c r="AT695" s="25"/>
      <c r="AU695" s="25"/>
    </row>
    <row r="696" spans="24:47" x14ac:dyDescent="0.25">
      <c r="X696" s="25"/>
      <c r="Y696" s="25"/>
      <c r="Z696" s="25"/>
      <c r="AA696" s="25"/>
      <c r="AB696" s="25"/>
      <c r="AC696" s="25"/>
      <c r="AD696" s="25"/>
      <c r="AE696" s="25"/>
      <c r="AF696" s="25"/>
      <c r="AG696" s="25"/>
      <c r="AH696" s="25"/>
      <c r="AI696" s="25"/>
      <c r="AJ696" s="25"/>
      <c r="AK696" s="25"/>
      <c r="AL696" s="25"/>
      <c r="AM696" s="25"/>
      <c r="AN696" s="25"/>
      <c r="AO696" s="25"/>
      <c r="AP696" s="25"/>
      <c r="AQ696" s="25"/>
      <c r="AR696" s="25"/>
      <c r="AS696" s="25"/>
      <c r="AT696" s="25"/>
      <c r="AU696" s="25"/>
    </row>
    <row r="697" spans="24:47" x14ac:dyDescent="0.25">
      <c r="X697" s="25"/>
      <c r="Y697" s="25"/>
      <c r="Z697" s="25"/>
      <c r="AA697" s="25"/>
      <c r="AB697" s="25"/>
      <c r="AC697" s="25"/>
      <c r="AD697" s="25"/>
      <c r="AE697" s="25"/>
      <c r="AF697" s="25"/>
      <c r="AG697" s="25"/>
      <c r="AH697" s="25"/>
      <c r="AI697" s="25"/>
      <c r="AJ697" s="25"/>
      <c r="AK697" s="25"/>
      <c r="AL697" s="25"/>
      <c r="AM697" s="25"/>
      <c r="AN697" s="25"/>
      <c r="AO697" s="25"/>
      <c r="AP697" s="25"/>
      <c r="AQ697" s="25"/>
      <c r="AR697" s="25"/>
      <c r="AS697" s="25"/>
      <c r="AT697" s="25"/>
      <c r="AU697" s="25"/>
    </row>
    <row r="698" spans="24:47" x14ac:dyDescent="0.25">
      <c r="X698" s="25"/>
      <c r="Y698" s="25"/>
      <c r="Z698" s="25"/>
      <c r="AA698" s="25"/>
      <c r="AB698" s="25"/>
      <c r="AC698" s="25"/>
      <c r="AD698" s="25"/>
      <c r="AE698" s="25"/>
      <c r="AF698" s="25"/>
      <c r="AG698" s="25"/>
      <c r="AH698" s="25"/>
      <c r="AI698" s="25"/>
      <c r="AJ698" s="25"/>
      <c r="AK698" s="25"/>
      <c r="AL698" s="25"/>
      <c r="AM698" s="25"/>
      <c r="AN698" s="25"/>
      <c r="AO698" s="25"/>
      <c r="AP698" s="25"/>
      <c r="AQ698" s="25"/>
      <c r="AR698" s="25"/>
      <c r="AS698" s="25"/>
      <c r="AT698" s="25"/>
      <c r="AU698" s="25"/>
    </row>
    <row r="699" spans="24:47" x14ac:dyDescent="0.25">
      <c r="X699" s="25"/>
      <c r="Y699" s="25"/>
      <c r="Z699" s="25"/>
      <c r="AA699" s="25"/>
      <c r="AB699" s="25"/>
      <c r="AC699" s="25"/>
      <c r="AD699" s="25"/>
      <c r="AE699" s="25"/>
      <c r="AF699" s="25"/>
      <c r="AG699" s="25"/>
      <c r="AH699" s="25"/>
      <c r="AI699" s="25"/>
      <c r="AJ699" s="25"/>
      <c r="AK699" s="25"/>
      <c r="AL699" s="25"/>
      <c r="AM699" s="25"/>
      <c r="AN699" s="25"/>
      <c r="AO699" s="25"/>
      <c r="AP699" s="25"/>
      <c r="AQ699" s="25"/>
      <c r="AR699" s="25"/>
      <c r="AS699" s="25"/>
      <c r="AT699" s="25"/>
      <c r="AU699" s="25"/>
    </row>
    <row r="700" spans="24:47" x14ac:dyDescent="0.25">
      <c r="X700" s="25"/>
      <c r="Y700" s="25"/>
      <c r="Z700" s="25"/>
      <c r="AA700" s="25"/>
      <c r="AB700" s="25"/>
      <c r="AC700" s="25"/>
      <c r="AD700" s="25"/>
      <c r="AE700" s="25"/>
      <c r="AF700" s="25"/>
      <c r="AG700" s="25"/>
      <c r="AH700" s="25"/>
      <c r="AI700" s="25"/>
      <c r="AJ700" s="25"/>
      <c r="AK700" s="25"/>
      <c r="AL700" s="25"/>
      <c r="AM700" s="25"/>
      <c r="AN700" s="25"/>
      <c r="AO700" s="25"/>
      <c r="AP700" s="25"/>
      <c r="AQ700" s="25"/>
      <c r="AR700" s="25"/>
      <c r="AS700" s="25"/>
      <c r="AT700" s="25"/>
      <c r="AU700" s="25"/>
    </row>
    <row r="701" spans="24:47" x14ac:dyDescent="0.25">
      <c r="X701" s="25"/>
      <c r="Y701" s="25"/>
      <c r="Z701" s="25"/>
      <c r="AA701" s="25"/>
      <c r="AB701" s="25"/>
      <c r="AC701" s="25"/>
      <c r="AD701" s="25"/>
      <c r="AE701" s="25"/>
      <c r="AF701" s="25"/>
      <c r="AG701" s="25"/>
      <c r="AH701" s="25"/>
      <c r="AI701" s="25"/>
      <c r="AJ701" s="25"/>
      <c r="AK701" s="25"/>
      <c r="AL701" s="25"/>
      <c r="AM701" s="25"/>
      <c r="AN701" s="25"/>
      <c r="AO701" s="25"/>
      <c r="AP701" s="25"/>
      <c r="AQ701" s="25"/>
      <c r="AR701" s="25"/>
      <c r="AS701" s="25"/>
      <c r="AT701" s="25"/>
      <c r="AU701" s="25"/>
    </row>
    <row r="702" spans="24:47" x14ac:dyDescent="0.25">
      <c r="X702" s="25"/>
      <c r="Y702" s="25"/>
      <c r="Z702" s="25"/>
      <c r="AA702" s="25"/>
      <c r="AB702" s="25"/>
      <c r="AC702" s="25"/>
      <c r="AD702" s="25"/>
      <c r="AE702" s="25"/>
      <c r="AF702" s="25"/>
      <c r="AG702" s="25"/>
      <c r="AH702" s="25"/>
      <c r="AI702" s="25"/>
      <c r="AJ702" s="25"/>
      <c r="AK702" s="25"/>
      <c r="AL702" s="25"/>
      <c r="AM702" s="25"/>
      <c r="AN702" s="25"/>
      <c r="AO702" s="25"/>
      <c r="AP702" s="25"/>
      <c r="AQ702" s="25"/>
      <c r="AR702" s="25"/>
      <c r="AS702" s="25"/>
      <c r="AT702" s="25"/>
      <c r="AU702" s="25"/>
    </row>
    <row r="703" spans="24:47" x14ac:dyDescent="0.25">
      <c r="X703" s="25"/>
      <c r="Y703" s="25"/>
      <c r="Z703" s="25"/>
      <c r="AA703" s="25"/>
      <c r="AB703" s="25"/>
      <c r="AC703" s="25"/>
      <c r="AD703" s="25"/>
      <c r="AE703" s="25"/>
      <c r="AF703" s="25"/>
      <c r="AG703" s="25"/>
      <c r="AH703" s="25"/>
      <c r="AI703" s="25"/>
      <c r="AJ703" s="25"/>
      <c r="AK703" s="25"/>
      <c r="AL703" s="25"/>
      <c r="AM703" s="25"/>
      <c r="AN703" s="25"/>
      <c r="AO703" s="25"/>
      <c r="AP703" s="25"/>
      <c r="AQ703" s="25"/>
      <c r="AR703" s="25"/>
      <c r="AS703" s="25"/>
      <c r="AT703" s="25"/>
      <c r="AU703" s="25"/>
    </row>
    <row r="704" spans="24:47" x14ac:dyDescent="0.25">
      <c r="X704" s="25"/>
      <c r="Y704" s="25"/>
      <c r="Z704" s="25"/>
      <c r="AA704" s="25"/>
      <c r="AB704" s="25"/>
      <c r="AC704" s="25"/>
      <c r="AD704" s="25"/>
      <c r="AE704" s="25"/>
      <c r="AF704" s="25"/>
      <c r="AG704" s="25"/>
      <c r="AH704" s="25"/>
      <c r="AI704" s="25"/>
      <c r="AJ704" s="25"/>
      <c r="AK704" s="25"/>
      <c r="AL704" s="25"/>
      <c r="AM704" s="25"/>
      <c r="AN704" s="25"/>
      <c r="AO704" s="25"/>
      <c r="AP704" s="25"/>
      <c r="AQ704" s="25"/>
      <c r="AR704" s="25"/>
      <c r="AS704" s="25"/>
      <c r="AT704" s="25"/>
      <c r="AU704" s="25"/>
    </row>
    <row r="705" spans="24:47" x14ac:dyDescent="0.25">
      <c r="X705" s="25"/>
      <c r="Y705" s="25"/>
      <c r="Z705" s="25"/>
      <c r="AA705" s="25"/>
      <c r="AB705" s="25"/>
      <c r="AC705" s="25"/>
      <c r="AD705" s="25"/>
      <c r="AE705" s="25"/>
      <c r="AF705" s="25"/>
      <c r="AG705" s="25"/>
      <c r="AH705" s="25"/>
      <c r="AI705" s="25"/>
      <c r="AJ705" s="25"/>
      <c r="AK705" s="25"/>
      <c r="AL705" s="25"/>
      <c r="AM705" s="25"/>
      <c r="AN705" s="25"/>
      <c r="AO705" s="25"/>
      <c r="AP705" s="25"/>
      <c r="AQ705" s="25"/>
      <c r="AR705" s="25"/>
      <c r="AS705" s="25"/>
      <c r="AT705" s="25"/>
      <c r="AU705" s="25"/>
    </row>
    <row r="706" spans="24:47" x14ac:dyDescent="0.25">
      <c r="X706" s="25"/>
      <c r="Y706" s="25"/>
      <c r="Z706" s="25"/>
      <c r="AA706" s="25"/>
      <c r="AB706" s="25"/>
      <c r="AC706" s="25"/>
      <c r="AD706" s="25"/>
      <c r="AE706" s="25"/>
      <c r="AF706" s="25"/>
      <c r="AG706" s="25"/>
      <c r="AH706" s="25"/>
      <c r="AI706" s="25"/>
      <c r="AJ706" s="25"/>
      <c r="AK706" s="25"/>
      <c r="AL706" s="25"/>
      <c r="AM706" s="25"/>
      <c r="AN706" s="25"/>
      <c r="AO706" s="25"/>
      <c r="AP706" s="25"/>
      <c r="AQ706" s="25"/>
      <c r="AR706" s="25"/>
      <c r="AS706" s="25"/>
      <c r="AT706" s="25"/>
      <c r="AU706" s="25"/>
    </row>
    <row r="707" spans="24:47" x14ac:dyDescent="0.25">
      <c r="X707" s="25"/>
      <c r="Y707" s="25"/>
      <c r="Z707" s="25"/>
      <c r="AA707" s="25"/>
      <c r="AB707" s="25"/>
      <c r="AC707" s="25"/>
      <c r="AD707" s="25"/>
      <c r="AE707" s="25"/>
      <c r="AF707" s="25"/>
      <c r="AG707" s="25"/>
      <c r="AH707" s="25"/>
      <c r="AI707" s="25"/>
      <c r="AJ707" s="25"/>
      <c r="AK707" s="25"/>
      <c r="AL707" s="25"/>
      <c r="AM707" s="25"/>
      <c r="AN707" s="25"/>
      <c r="AO707" s="25"/>
      <c r="AP707" s="25"/>
      <c r="AQ707" s="25"/>
      <c r="AR707" s="25"/>
      <c r="AS707" s="25"/>
      <c r="AT707" s="25"/>
      <c r="AU707" s="25"/>
    </row>
    <row r="708" spans="24:47" x14ac:dyDescent="0.25">
      <c r="X708" s="25"/>
      <c r="Y708" s="25"/>
      <c r="Z708" s="25"/>
      <c r="AA708" s="25"/>
      <c r="AB708" s="25"/>
      <c r="AC708" s="25"/>
      <c r="AD708" s="25"/>
      <c r="AE708" s="25"/>
      <c r="AF708" s="25"/>
      <c r="AG708" s="25"/>
      <c r="AH708" s="25"/>
      <c r="AI708" s="25"/>
      <c r="AJ708" s="25"/>
      <c r="AK708" s="25"/>
      <c r="AL708" s="25"/>
      <c r="AM708" s="25"/>
      <c r="AN708" s="25"/>
      <c r="AO708" s="25"/>
      <c r="AP708" s="25"/>
      <c r="AQ708" s="25"/>
      <c r="AR708" s="25"/>
      <c r="AS708" s="25"/>
      <c r="AT708" s="25"/>
      <c r="AU708" s="25"/>
    </row>
    <row r="709" spans="24:47" x14ac:dyDescent="0.25">
      <c r="X709" s="25"/>
      <c r="Y709" s="25"/>
      <c r="Z709" s="25"/>
      <c r="AA709" s="25"/>
      <c r="AB709" s="25"/>
      <c r="AC709" s="25"/>
      <c r="AD709" s="25"/>
      <c r="AE709" s="25"/>
      <c r="AF709" s="25"/>
      <c r="AG709" s="25"/>
      <c r="AH709" s="25"/>
      <c r="AI709" s="25"/>
      <c r="AJ709" s="25"/>
      <c r="AK709" s="25"/>
      <c r="AL709" s="25"/>
      <c r="AM709" s="25"/>
      <c r="AN709" s="25"/>
      <c r="AO709" s="25"/>
      <c r="AP709" s="25"/>
      <c r="AQ709" s="25"/>
      <c r="AR709" s="25"/>
      <c r="AS709" s="25"/>
      <c r="AT709" s="25"/>
      <c r="AU709" s="25"/>
    </row>
    <row r="710" spans="24:47" x14ac:dyDescent="0.25">
      <c r="X710" s="25"/>
      <c r="Y710" s="25"/>
      <c r="Z710" s="25"/>
      <c r="AA710" s="25"/>
      <c r="AB710" s="25"/>
      <c r="AC710" s="25"/>
      <c r="AD710" s="25"/>
      <c r="AE710" s="25"/>
      <c r="AF710" s="25"/>
      <c r="AG710" s="25"/>
      <c r="AH710" s="25"/>
      <c r="AI710" s="25"/>
      <c r="AJ710" s="25"/>
      <c r="AK710" s="25"/>
      <c r="AL710" s="25"/>
      <c r="AM710" s="25"/>
      <c r="AN710" s="25"/>
      <c r="AO710" s="25"/>
      <c r="AP710" s="25"/>
      <c r="AQ710" s="25"/>
      <c r="AR710" s="25"/>
      <c r="AS710" s="25"/>
      <c r="AT710" s="25"/>
      <c r="AU710" s="25"/>
    </row>
    <row r="711" spans="24:47" x14ac:dyDescent="0.25">
      <c r="X711" s="25"/>
      <c r="Y711" s="25"/>
      <c r="Z711" s="25"/>
      <c r="AA711" s="25"/>
      <c r="AB711" s="25"/>
      <c r="AC711" s="25"/>
      <c r="AD711" s="25"/>
      <c r="AE711" s="25"/>
      <c r="AF711" s="25"/>
      <c r="AG711" s="25"/>
      <c r="AH711" s="25"/>
      <c r="AI711" s="25"/>
      <c r="AJ711" s="25"/>
      <c r="AK711" s="25"/>
      <c r="AL711" s="25"/>
      <c r="AM711" s="25"/>
      <c r="AN711" s="25"/>
      <c r="AO711" s="25"/>
      <c r="AP711" s="25"/>
      <c r="AQ711" s="25"/>
      <c r="AR711" s="25"/>
      <c r="AS711" s="25"/>
      <c r="AT711" s="25"/>
      <c r="AU711" s="25"/>
    </row>
    <row r="712" spans="24:47" x14ac:dyDescent="0.25">
      <c r="X712" s="25"/>
      <c r="Y712" s="25"/>
      <c r="Z712" s="25"/>
      <c r="AA712" s="25"/>
      <c r="AB712" s="25"/>
      <c r="AC712" s="25"/>
      <c r="AD712" s="25"/>
      <c r="AE712" s="25"/>
      <c r="AF712" s="25"/>
      <c r="AG712" s="25"/>
      <c r="AH712" s="25"/>
      <c r="AI712" s="25"/>
      <c r="AJ712" s="25"/>
      <c r="AK712" s="25"/>
      <c r="AL712" s="25"/>
      <c r="AM712" s="25"/>
      <c r="AN712" s="25"/>
      <c r="AO712" s="25"/>
      <c r="AP712" s="25"/>
      <c r="AQ712" s="25"/>
      <c r="AR712" s="25"/>
      <c r="AS712" s="25"/>
      <c r="AT712" s="25"/>
      <c r="AU712" s="25"/>
    </row>
    <row r="713" spans="24:47" x14ac:dyDescent="0.25">
      <c r="X713" s="25"/>
      <c r="Y713" s="25"/>
      <c r="Z713" s="25"/>
      <c r="AA713" s="25"/>
      <c r="AB713" s="25"/>
      <c r="AC713" s="25"/>
      <c r="AD713" s="25"/>
      <c r="AE713" s="25"/>
      <c r="AF713" s="25"/>
      <c r="AG713" s="25"/>
      <c r="AH713" s="25"/>
      <c r="AI713" s="25"/>
      <c r="AJ713" s="25"/>
      <c r="AK713" s="25"/>
      <c r="AL713" s="25"/>
      <c r="AM713" s="25"/>
      <c r="AN713" s="25"/>
      <c r="AO713" s="25"/>
      <c r="AP713" s="25"/>
      <c r="AQ713" s="25"/>
      <c r="AR713" s="25"/>
      <c r="AS713" s="25"/>
      <c r="AT713" s="25"/>
      <c r="AU713" s="25"/>
    </row>
    <row r="714" spans="24:47" x14ac:dyDescent="0.25">
      <c r="X714" s="25"/>
      <c r="Y714" s="25"/>
      <c r="Z714" s="25"/>
      <c r="AA714" s="25"/>
      <c r="AB714" s="25"/>
      <c r="AC714" s="25"/>
      <c r="AD714" s="25"/>
      <c r="AE714" s="25"/>
      <c r="AF714" s="25"/>
      <c r="AG714" s="25"/>
      <c r="AH714" s="25"/>
      <c r="AI714" s="25"/>
      <c r="AJ714" s="25"/>
      <c r="AK714" s="25"/>
      <c r="AL714" s="25"/>
      <c r="AM714" s="25"/>
      <c r="AN714" s="25"/>
      <c r="AO714" s="25"/>
      <c r="AP714" s="25"/>
      <c r="AQ714" s="25"/>
      <c r="AR714" s="25"/>
      <c r="AS714" s="25"/>
      <c r="AT714" s="25"/>
      <c r="AU714" s="25"/>
    </row>
    <row r="715" spans="24:47" x14ac:dyDescent="0.25">
      <c r="X715" s="25"/>
      <c r="Y715" s="25"/>
      <c r="Z715" s="25"/>
      <c r="AA715" s="25"/>
      <c r="AB715" s="25"/>
      <c r="AC715" s="25"/>
      <c r="AD715" s="25"/>
      <c r="AE715" s="25"/>
      <c r="AF715" s="25"/>
      <c r="AG715" s="25"/>
      <c r="AH715" s="25"/>
      <c r="AI715" s="25"/>
      <c r="AJ715" s="25"/>
      <c r="AK715" s="25"/>
      <c r="AL715" s="25"/>
      <c r="AM715" s="25"/>
      <c r="AN715" s="25"/>
      <c r="AO715" s="25"/>
      <c r="AP715" s="25"/>
      <c r="AQ715" s="25"/>
      <c r="AR715" s="25"/>
      <c r="AS715" s="25"/>
      <c r="AT715" s="25"/>
      <c r="AU715" s="25"/>
    </row>
    <row r="716" spans="24:47" x14ac:dyDescent="0.25">
      <c r="X716" s="25"/>
      <c r="Y716" s="25"/>
      <c r="Z716" s="25"/>
      <c r="AA716" s="25"/>
      <c r="AB716" s="25"/>
      <c r="AC716" s="25"/>
      <c r="AD716" s="25"/>
      <c r="AE716" s="25"/>
      <c r="AF716" s="25"/>
      <c r="AG716" s="25"/>
      <c r="AH716" s="25"/>
      <c r="AI716" s="25"/>
      <c r="AJ716" s="25"/>
      <c r="AK716" s="25"/>
      <c r="AL716" s="25"/>
      <c r="AM716" s="25"/>
      <c r="AN716" s="25"/>
      <c r="AO716" s="25"/>
      <c r="AP716" s="25"/>
      <c r="AQ716" s="25"/>
      <c r="AR716" s="25"/>
      <c r="AS716" s="25"/>
      <c r="AT716" s="25"/>
      <c r="AU716" s="25"/>
    </row>
    <row r="717" spans="24:47" x14ac:dyDescent="0.25">
      <c r="X717" s="25"/>
      <c r="Y717" s="25"/>
      <c r="Z717" s="25"/>
      <c r="AA717" s="25"/>
      <c r="AB717" s="25"/>
      <c r="AC717" s="25"/>
      <c r="AD717" s="25"/>
      <c r="AE717" s="25"/>
      <c r="AF717" s="25"/>
      <c r="AG717" s="25"/>
      <c r="AH717" s="25"/>
      <c r="AI717" s="25"/>
      <c r="AJ717" s="25"/>
      <c r="AK717" s="25"/>
      <c r="AL717" s="25"/>
      <c r="AM717" s="25"/>
      <c r="AN717" s="25"/>
      <c r="AO717" s="25"/>
      <c r="AP717" s="25"/>
      <c r="AQ717" s="25"/>
      <c r="AR717" s="25"/>
      <c r="AS717" s="25"/>
      <c r="AT717" s="25"/>
      <c r="AU717" s="25"/>
    </row>
    <row r="718" spans="24:47" x14ac:dyDescent="0.25">
      <c r="X718" s="25"/>
      <c r="Y718" s="25"/>
      <c r="Z718" s="25"/>
      <c r="AA718" s="25"/>
      <c r="AB718" s="25"/>
      <c r="AC718" s="25"/>
      <c r="AD718" s="25"/>
      <c r="AE718" s="25"/>
      <c r="AF718" s="25"/>
      <c r="AG718" s="25"/>
      <c r="AH718" s="25"/>
      <c r="AI718" s="25"/>
      <c r="AJ718" s="25"/>
      <c r="AK718" s="25"/>
      <c r="AL718" s="25"/>
      <c r="AM718" s="25"/>
      <c r="AN718" s="25"/>
      <c r="AO718" s="25"/>
      <c r="AP718" s="25"/>
      <c r="AQ718" s="25"/>
      <c r="AR718" s="25"/>
      <c r="AS718" s="25"/>
      <c r="AT718" s="25"/>
      <c r="AU718" s="25"/>
    </row>
    <row r="719" spans="24:47" x14ac:dyDescent="0.25">
      <c r="X719" s="25"/>
      <c r="Y719" s="25"/>
      <c r="Z719" s="25"/>
      <c r="AA719" s="25"/>
      <c r="AB719" s="25"/>
      <c r="AC719" s="25"/>
      <c r="AD719" s="25"/>
      <c r="AE719" s="25"/>
      <c r="AF719" s="25"/>
      <c r="AG719" s="25"/>
      <c r="AH719" s="25"/>
      <c r="AI719" s="25"/>
      <c r="AJ719" s="25"/>
      <c r="AK719" s="25"/>
      <c r="AL719" s="25"/>
      <c r="AM719" s="25"/>
      <c r="AN719" s="25"/>
      <c r="AO719" s="25"/>
      <c r="AP719" s="25"/>
      <c r="AQ719" s="25"/>
      <c r="AR719" s="25"/>
      <c r="AS719" s="25"/>
      <c r="AT719" s="25"/>
      <c r="AU719" s="25"/>
    </row>
    <row r="720" spans="24:47" x14ac:dyDescent="0.25">
      <c r="X720" s="25"/>
      <c r="Y720" s="25"/>
      <c r="Z720" s="25"/>
      <c r="AA720" s="25"/>
      <c r="AB720" s="25"/>
      <c r="AC720" s="25"/>
      <c r="AD720" s="25"/>
      <c r="AE720" s="25"/>
      <c r="AF720" s="25"/>
      <c r="AG720" s="25"/>
      <c r="AH720" s="25"/>
      <c r="AI720" s="25"/>
      <c r="AJ720" s="25"/>
      <c r="AK720" s="25"/>
      <c r="AL720" s="25"/>
      <c r="AM720" s="25"/>
      <c r="AN720" s="25"/>
      <c r="AO720" s="25"/>
      <c r="AP720" s="25"/>
      <c r="AQ720" s="25"/>
      <c r="AR720" s="25"/>
      <c r="AS720" s="25"/>
      <c r="AT720" s="25"/>
      <c r="AU720" s="25"/>
    </row>
    <row r="721" spans="24:47" x14ac:dyDescent="0.25">
      <c r="X721" s="25"/>
      <c r="Y721" s="25"/>
      <c r="Z721" s="25"/>
      <c r="AA721" s="25"/>
      <c r="AB721" s="25"/>
      <c r="AC721" s="25"/>
      <c r="AD721" s="25"/>
      <c r="AE721" s="25"/>
      <c r="AF721" s="25"/>
      <c r="AG721" s="25"/>
      <c r="AH721" s="25"/>
      <c r="AI721" s="25"/>
      <c r="AJ721" s="25"/>
      <c r="AK721" s="25"/>
      <c r="AL721" s="25"/>
      <c r="AM721" s="25"/>
      <c r="AN721" s="25"/>
      <c r="AO721" s="25"/>
      <c r="AP721" s="25"/>
      <c r="AQ721" s="25"/>
      <c r="AR721" s="25"/>
      <c r="AS721" s="25"/>
      <c r="AT721" s="25"/>
      <c r="AU721" s="25"/>
    </row>
    <row r="722" spans="24:47" x14ac:dyDescent="0.25">
      <c r="X722" s="25"/>
      <c r="Y722" s="25"/>
      <c r="Z722" s="25"/>
      <c r="AA722" s="25"/>
      <c r="AB722" s="25"/>
      <c r="AC722" s="25"/>
      <c r="AD722" s="25"/>
      <c r="AE722" s="25"/>
      <c r="AF722" s="25"/>
      <c r="AG722" s="25"/>
      <c r="AH722" s="25"/>
      <c r="AI722" s="25"/>
      <c r="AJ722" s="25"/>
      <c r="AK722" s="25"/>
      <c r="AL722" s="25"/>
      <c r="AM722" s="25"/>
      <c r="AN722" s="25"/>
      <c r="AO722" s="25"/>
      <c r="AP722" s="25"/>
      <c r="AQ722" s="25"/>
      <c r="AR722" s="25"/>
      <c r="AS722" s="25"/>
      <c r="AT722" s="25"/>
      <c r="AU722" s="25"/>
    </row>
    <row r="723" spans="24:47" x14ac:dyDescent="0.25">
      <c r="X723" s="25"/>
      <c r="Y723" s="25"/>
      <c r="Z723" s="25"/>
      <c r="AA723" s="25"/>
      <c r="AB723" s="25"/>
      <c r="AC723" s="25"/>
      <c r="AD723" s="25"/>
      <c r="AE723" s="25"/>
      <c r="AF723" s="25"/>
      <c r="AG723" s="25"/>
      <c r="AH723" s="25"/>
      <c r="AI723" s="25"/>
      <c r="AJ723" s="25"/>
      <c r="AK723" s="25"/>
      <c r="AL723" s="25"/>
      <c r="AM723" s="25"/>
      <c r="AN723" s="25"/>
      <c r="AO723" s="25"/>
      <c r="AP723" s="25"/>
      <c r="AQ723" s="25"/>
      <c r="AR723" s="25"/>
      <c r="AS723" s="25"/>
      <c r="AT723" s="25"/>
      <c r="AU723" s="25"/>
    </row>
    <row r="724" spans="24:47" x14ac:dyDescent="0.25">
      <c r="X724" s="25"/>
      <c r="Y724" s="25"/>
      <c r="Z724" s="25"/>
      <c r="AA724" s="25"/>
      <c r="AB724" s="25"/>
      <c r="AC724" s="25"/>
      <c r="AD724" s="25"/>
      <c r="AE724" s="25"/>
      <c r="AF724" s="25"/>
      <c r="AG724" s="25"/>
      <c r="AH724" s="25"/>
      <c r="AI724" s="25"/>
      <c r="AJ724" s="25"/>
      <c r="AK724" s="25"/>
      <c r="AL724" s="25"/>
      <c r="AM724" s="25"/>
      <c r="AN724" s="25"/>
      <c r="AO724" s="25"/>
      <c r="AP724" s="25"/>
      <c r="AQ724" s="25"/>
      <c r="AR724" s="25"/>
      <c r="AS724" s="25"/>
      <c r="AT724" s="25"/>
      <c r="AU724" s="25"/>
    </row>
    <row r="725" spans="24:47" x14ac:dyDescent="0.25">
      <c r="X725" s="25"/>
      <c r="Y725" s="25"/>
      <c r="Z725" s="25"/>
      <c r="AA725" s="25"/>
      <c r="AB725" s="25"/>
      <c r="AC725" s="25"/>
      <c r="AD725" s="25"/>
      <c r="AE725" s="25"/>
      <c r="AF725" s="25"/>
      <c r="AG725" s="25"/>
      <c r="AH725" s="25"/>
      <c r="AI725" s="25"/>
      <c r="AJ725" s="25"/>
      <c r="AK725" s="25"/>
      <c r="AL725" s="25"/>
      <c r="AM725" s="25"/>
      <c r="AN725" s="25"/>
      <c r="AO725" s="25"/>
      <c r="AP725" s="25"/>
      <c r="AQ725" s="25"/>
      <c r="AR725" s="25"/>
      <c r="AS725" s="25"/>
      <c r="AT725" s="25"/>
      <c r="AU725" s="25"/>
    </row>
    <row r="726" spans="24:47" x14ac:dyDescent="0.25">
      <c r="X726" s="25"/>
      <c r="Y726" s="25"/>
      <c r="Z726" s="25"/>
      <c r="AA726" s="25"/>
      <c r="AB726" s="25"/>
      <c r="AC726" s="25"/>
      <c r="AD726" s="25"/>
      <c r="AE726" s="25"/>
      <c r="AF726" s="25"/>
      <c r="AG726" s="25"/>
      <c r="AH726" s="25"/>
      <c r="AI726" s="25"/>
      <c r="AJ726" s="25"/>
      <c r="AK726" s="25"/>
      <c r="AL726" s="25"/>
      <c r="AM726" s="25"/>
      <c r="AN726" s="25"/>
      <c r="AO726" s="25"/>
      <c r="AP726" s="25"/>
      <c r="AQ726" s="25"/>
      <c r="AR726" s="25"/>
      <c r="AS726" s="25"/>
      <c r="AT726" s="25"/>
      <c r="AU726" s="25"/>
    </row>
    <row r="727" spans="24:47" x14ac:dyDescent="0.25">
      <c r="X727" s="25"/>
      <c r="Y727" s="25"/>
      <c r="Z727" s="25"/>
      <c r="AA727" s="25"/>
      <c r="AB727" s="25"/>
      <c r="AC727" s="25"/>
      <c r="AD727" s="25"/>
      <c r="AE727" s="25"/>
      <c r="AF727" s="25"/>
      <c r="AG727" s="25"/>
      <c r="AH727" s="25"/>
      <c r="AI727" s="25"/>
      <c r="AJ727" s="25"/>
      <c r="AK727" s="25"/>
      <c r="AL727" s="25"/>
      <c r="AM727" s="25"/>
      <c r="AN727" s="25"/>
      <c r="AO727" s="25"/>
      <c r="AP727" s="25"/>
      <c r="AQ727" s="25"/>
      <c r="AR727" s="25"/>
      <c r="AS727" s="25"/>
      <c r="AT727" s="25"/>
      <c r="AU727" s="25"/>
    </row>
    <row r="728" spans="24:47" x14ac:dyDescent="0.25">
      <c r="X728" s="25"/>
      <c r="Y728" s="25"/>
      <c r="Z728" s="25"/>
      <c r="AA728" s="25"/>
      <c r="AB728" s="25"/>
      <c r="AC728" s="25"/>
      <c r="AD728" s="25"/>
      <c r="AE728" s="25"/>
      <c r="AF728" s="25"/>
      <c r="AG728" s="25"/>
      <c r="AH728" s="25"/>
      <c r="AI728" s="25"/>
      <c r="AJ728" s="25"/>
      <c r="AK728" s="25"/>
      <c r="AL728" s="25"/>
      <c r="AM728" s="25"/>
      <c r="AN728" s="25"/>
      <c r="AO728" s="25"/>
      <c r="AP728" s="25"/>
      <c r="AQ728" s="25"/>
      <c r="AR728" s="25"/>
      <c r="AS728" s="25"/>
      <c r="AT728" s="25"/>
      <c r="AU728" s="25"/>
    </row>
    <row r="729" spans="24:47" x14ac:dyDescent="0.25">
      <c r="X729" s="25"/>
      <c r="Y729" s="25"/>
      <c r="Z729" s="25"/>
      <c r="AA729" s="25"/>
      <c r="AB729" s="25"/>
      <c r="AC729" s="25"/>
      <c r="AD729" s="25"/>
      <c r="AE729" s="25"/>
      <c r="AF729" s="25"/>
      <c r="AG729" s="25"/>
      <c r="AH729" s="25"/>
      <c r="AI729" s="25"/>
      <c r="AJ729" s="25"/>
      <c r="AK729" s="25"/>
      <c r="AL729" s="25"/>
      <c r="AM729" s="25"/>
      <c r="AN729" s="25"/>
      <c r="AO729" s="25"/>
      <c r="AP729" s="25"/>
      <c r="AQ729" s="25"/>
      <c r="AR729" s="25"/>
      <c r="AS729" s="25"/>
      <c r="AT729" s="25"/>
      <c r="AU729" s="25"/>
    </row>
    <row r="730" spans="24:47" x14ac:dyDescent="0.25">
      <c r="X730" s="25"/>
      <c r="Y730" s="25"/>
      <c r="Z730" s="25"/>
      <c r="AA730" s="25"/>
      <c r="AB730" s="25"/>
      <c r="AC730" s="25"/>
      <c r="AD730" s="25"/>
      <c r="AE730" s="25"/>
      <c r="AF730" s="25"/>
      <c r="AG730" s="25"/>
      <c r="AH730" s="25"/>
      <c r="AI730" s="25"/>
      <c r="AJ730" s="25"/>
      <c r="AK730" s="25"/>
      <c r="AL730" s="25"/>
      <c r="AM730" s="25"/>
      <c r="AN730" s="25"/>
      <c r="AO730" s="25"/>
      <c r="AP730" s="25"/>
      <c r="AQ730" s="25"/>
      <c r="AR730" s="25"/>
      <c r="AS730" s="25"/>
      <c r="AT730" s="25"/>
      <c r="AU730" s="25"/>
    </row>
    <row r="731" spans="24:47" x14ac:dyDescent="0.25">
      <c r="X731" s="25"/>
      <c r="Y731" s="25"/>
      <c r="Z731" s="25"/>
      <c r="AA731" s="25"/>
      <c r="AB731" s="25"/>
      <c r="AC731" s="25"/>
      <c r="AD731" s="25"/>
      <c r="AE731" s="25"/>
      <c r="AF731" s="25"/>
      <c r="AG731" s="25"/>
      <c r="AH731" s="25"/>
      <c r="AI731" s="25"/>
      <c r="AJ731" s="25"/>
      <c r="AK731" s="25"/>
      <c r="AL731" s="25"/>
      <c r="AM731" s="25"/>
      <c r="AN731" s="25"/>
      <c r="AO731" s="25"/>
      <c r="AP731" s="25"/>
      <c r="AQ731" s="25"/>
      <c r="AR731" s="25"/>
      <c r="AS731" s="25"/>
      <c r="AT731" s="25"/>
      <c r="AU731" s="25"/>
    </row>
    <row r="732" spans="24:47" x14ac:dyDescent="0.25">
      <c r="X732" s="25"/>
      <c r="Y732" s="25"/>
      <c r="Z732" s="25"/>
      <c r="AA732" s="25"/>
      <c r="AB732" s="25"/>
      <c r="AC732" s="25"/>
      <c r="AD732" s="25"/>
      <c r="AE732" s="25"/>
      <c r="AF732" s="25"/>
      <c r="AG732" s="25"/>
      <c r="AH732" s="25"/>
      <c r="AI732" s="25"/>
      <c r="AJ732" s="25"/>
      <c r="AK732" s="25"/>
      <c r="AL732" s="25"/>
      <c r="AM732" s="25"/>
      <c r="AN732" s="25"/>
      <c r="AO732" s="25"/>
      <c r="AP732" s="25"/>
      <c r="AQ732" s="25"/>
      <c r="AR732" s="25"/>
      <c r="AS732" s="25"/>
      <c r="AT732" s="25"/>
      <c r="AU732" s="25"/>
    </row>
    <row r="733" spans="24:47" x14ac:dyDescent="0.25">
      <c r="X733" s="25"/>
      <c r="Y733" s="25"/>
      <c r="Z733" s="25"/>
      <c r="AA733" s="25"/>
      <c r="AB733" s="25"/>
      <c r="AC733" s="25"/>
      <c r="AD733" s="25"/>
      <c r="AE733" s="25"/>
      <c r="AF733" s="25"/>
      <c r="AG733" s="25"/>
      <c r="AH733" s="25"/>
      <c r="AI733" s="25"/>
      <c r="AJ733" s="25"/>
      <c r="AK733" s="25"/>
      <c r="AL733" s="25"/>
      <c r="AM733" s="25"/>
      <c r="AN733" s="25"/>
      <c r="AO733" s="25"/>
      <c r="AP733" s="25"/>
      <c r="AQ733" s="25"/>
      <c r="AR733" s="25"/>
      <c r="AS733" s="25"/>
      <c r="AT733" s="25"/>
      <c r="AU733" s="25"/>
    </row>
    <row r="734" spans="24:47" x14ac:dyDescent="0.25">
      <c r="X734" s="25"/>
      <c r="Y734" s="25"/>
      <c r="Z734" s="25"/>
      <c r="AA734" s="25"/>
      <c r="AB734" s="25"/>
      <c r="AC734" s="25"/>
      <c r="AD734" s="25"/>
      <c r="AE734" s="25"/>
      <c r="AF734" s="25"/>
      <c r="AG734" s="25"/>
      <c r="AH734" s="25"/>
      <c r="AI734" s="25"/>
      <c r="AJ734" s="25"/>
      <c r="AK734" s="25"/>
      <c r="AL734" s="25"/>
      <c r="AM734" s="25"/>
      <c r="AN734" s="25"/>
      <c r="AO734" s="25"/>
      <c r="AP734" s="25"/>
      <c r="AQ734" s="25"/>
      <c r="AR734" s="25"/>
      <c r="AS734" s="25"/>
      <c r="AT734" s="25"/>
      <c r="AU734" s="25"/>
    </row>
    <row r="735" spans="24:47" x14ac:dyDescent="0.25">
      <c r="X735" s="25"/>
      <c r="Y735" s="25"/>
      <c r="Z735" s="25"/>
      <c r="AA735" s="25"/>
      <c r="AB735" s="25"/>
      <c r="AC735" s="25"/>
      <c r="AD735" s="25"/>
      <c r="AE735" s="25"/>
      <c r="AF735" s="25"/>
      <c r="AG735" s="25"/>
      <c r="AH735" s="25"/>
      <c r="AI735" s="25"/>
      <c r="AJ735" s="25"/>
      <c r="AK735" s="25"/>
      <c r="AL735" s="25"/>
      <c r="AM735" s="25"/>
      <c r="AN735" s="25"/>
      <c r="AO735" s="25"/>
      <c r="AP735" s="25"/>
      <c r="AQ735" s="25"/>
      <c r="AR735" s="25"/>
      <c r="AS735" s="25"/>
      <c r="AT735" s="25"/>
      <c r="AU735" s="25"/>
    </row>
    <row r="736" spans="24:47" x14ac:dyDescent="0.25">
      <c r="X736" s="25"/>
      <c r="Y736" s="25"/>
      <c r="Z736" s="25"/>
      <c r="AA736" s="25"/>
      <c r="AB736" s="25"/>
      <c r="AC736" s="25"/>
      <c r="AD736" s="25"/>
      <c r="AE736" s="25"/>
      <c r="AF736" s="25"/>
      <c r="AG736" s="25"/>
      <c r="AH736" s="25"/>
      <c r="AI736" s="25"/>
      <c r="AJ736" s="25"/>
      <c r="AK736" s="25"/>
      <c r="AL736" s="25"/>
      <c r="AM736" s="25"/>
      <c r="AN736" s="25"/>
      <c r="AO736" s="25"/>
      <c r="AP736" s="25"/>
      <c r="AQ736" s="25"/>
      <c r="AR736" s="25"/>
      <c r="AS736" s="25"/>
      <c r="AT736" s="25"/>
      <c r="AU736" s="25"/>
    </row>
    <row r="737" spans="24:47" x14ac:dyDescent="0.25">
      <c r="X737" s="25"/>
      <c r="Y737" s="25"/>
      <c r="Z737" s="25"/>
      <c r="AA737" s="25"/>
      <c r="AB737" s="25"/>
      <c r="AC737" s="25"/>
      <c r="AD737" s="25"/>
      <c r="AE737" s="25"/>
      <c r="AF737" s="25"/>
      <c r="AG737" s="25"/>
      <c r="AH737" s="25"/>
      <c r="AI737" s="25"/>
      <c r="AJ737" s="25"/>
      <c r="AK737" s="25"/>
      <c r="AL737" s="25"/>
      <c r="AM737" s="25"/>
      <c r="AN737" s="25"/>
      <c r="AO737" s="25"/>
      <c r="AP737" s="25"/>
      <c r="AQ737" s="25"/>
      <c r="AR737" s="25"/>
      <c r="AS737" s="25"/>
      <c r="AT737" s="25"/>
      <c r="AU737" s="25"/>
    </row>
    <row r="738" spans="24:47" x14ac:dyDescent="0.25">
      <c r="X738" s="25"/>
      <c r="Y738" s="25"/>
      <c r="Z738" s="25"/>
      <c r="AA738" s="25"/>
      <c r="AB738" s="25"/>
      <c r="AC738" s="25"/>
      <c r="AD738" s="25"/>
      <c r="AE738" s="25"/>
      <c r="AF738" s="25"/>
      <c r="AG738" s="25"/>
      <c r="AH738" s="25"/>
      <c r="AI738" s="25"/>
      <c r="AJ738" s="25"/>
      <c r="AK738" s="25"/>
      <c r="AL738" s="25"/>
      <c r="AM738" s="25"/>
      <c r="AN738" s="25"/>
      <c r="AO738" s="25"/>
      <c r="AP738" s="25"/>
      <c r="AQ738" s="25"/>
      <c r="AR738" s="25"/>
      <c r="AS738" s="25"/>
      <c r="AT738" s="25"/>
      <c r="AU738" s="25"/>
    </row>
    <row r="739" spans="24:47" x14ac:dyDescent="0.25">
      <c r="X739" s="25"/>
      <c r="Y739" s="25"/>
      <c r="Z739" s="25"/>
      <c r="AA739" s="25"/>
      <c r="AB739" s="25"/>
      <c r="AC739" s="25"/>
      <c r="AD739" s="25"/>
      <c r="AE739" s="25"/>
      <c r="AF739" s="25"/>
      <c r="AG739" s="25"/>
      <c r="AH739" s="25"/>
      <c r="AI739" s="25"/>
      <c r="AJ739" s="25"/>
      <c r="AK739" s="25"/>
      <c r="AL739" s="25"/>
      <c r="AM739" s="25"/>
      <c r="AN739" s="25"/>
      <c r="AO739" s="25"/>
      <c r="AP739" s="25"/>
      <c r="AQ739" s="25"/>
      <c r="AR739" s="25"/>
      <c r="AS739" s="25"/>
      <c r="AT739" s="25"/>
      <c r="AU739" s="25"/>
    </row>
    <row r="740" spans="24:47" x14ac:dyDescent="0.25">
      <c r="X740" s="25"/>
      <c r="Y740" s="25"/>
      <c r="Z740" s="25"/>
      <c r="AA740" s="25"/>
      <c r="AB740" s="25"/>
      <c r="AC740" s="25"/>
      <c r="AD740" s="25"/>
      <c r="AE740" s="25"/>
      <c r="AF740" s="25"/>
      <c r="AG740" s="25"/>
      <c r="AH740" s="25"/>
      <c r="AI740" s="25"/>
      <c r="AJ740" s="25"/>
      <c r="AK740" s="25"/>
      <c r="AL740" s="25"/>
      <c r="AM740" s="25"/>
      <c r="AN740" s="25"/>
      <c r="AO740" s="25"/>
      <c r="AP740" s="25"/>
      <c r="AQ740" s="25"/>
      <c r="AR740" s="25"/>
      <c r="AS740" s="25"/>
      <c r="AT740" s="25"/>
      <c r="AU740" s="25"/>
    </row>
    <row r="741" spans="24:47" x14ac:dyDescent="0.25">
      <c r="X741" s="25"/>
      <c r="Y741" s="25"/>
      <c r="Z741" s="25"/>
      <c r="AA741" s="25"/>
      <c r="AB741" s="25"/>
      <c r="AC741" s="25"/>
      <c r="AD741" s="25"/>
      <c r="AE741" s="25"/>
      <c r="AF741" s="25"/>
      <c r="AG741" s="25"/>
      <c r="AH741" s="25"/>
      <c r="AI741" s="25"/>
      <c r="AJ741" s="25"/>
      <c r="AK741" s="25"/>
      <c r="AL741" s="25"/>
      <c r="AM741" s="25"/>
      <c r="AN741" s="25"/>
      <c r="AO741" s="25"/>
      <c r="AP741" s="25"/>
      <c r="AQ741" s="25"/>
      <c r="AR741" s="25"/>
      <c r="AS741" s="25"/>
      <c r="AT741" s="25"/>
      <c r="AU741" s="25"/>
    </row>
    <row r="742" spans="24:47" x14ac:dyDescent="0.25">
      <c r="X742" s="25"/>
      <c r="Y742" s="25"/>
      <c r="Z742" s="25"/>
      <c r="AA742" s="25"/>
      <c r="AB742" s="25"/>
      <c r="AC742" s="25"/>
      <c r="AD742" s="25"/>
      <c r="AE742" s="25"/>
      <c r="AF742" s="25"/>
      <c r="AG742" s="25"/>
      <c r="AH742" s="25"/>
      <c r="AI742" s="25"/>
      <c r="AJ742" s="25"/>
      <c r="AK742" s="25"/>
      <c r="AL742" s="25"/>
      <c r="AM742" s="25"/>
      <c r="AN742" s="25"/>
      <c r="AO742" s="25"/>
      <c r="AP742" s="25"/>
      <c r="AQ742" s="25"/>
      <c r="AR742" s="25"/>
      <c r="AS742" s="25"/>
      <c r="AT742" s="25"/>
      <c r="AU742" s="25"/>
    </row>
    <row r="743" spans="24:47" x14ac:dyDescent="0.25">
      <c r="X743" s="25"/>
      <c r="Y743" s="25"/>
      <c r="Z743" s="25"/>
      <c r="AA743" s="25"/>
      <c r="AB743" s="25"/>
      <c r="AC743" s="25"/>
      <c r="AD743" s="25"/>
      <c r="AE743" s="25"/>
      <c r="AF743" s="25"/>
      <c r="AG743" s="25"/>
      <c r="AH743" s="25"/>
      <c r="AI743" s="25"/>
      <c r="AJ743" s="25"/>
      <c r="AK743" s="25"/>
      <c r="AL743" s="25"/>
      <c r="AM743" s="25"/>
      <c r="AN743" s="25"/>
      <c r="AO743" s="25"/>
      <c r="AP743" s="25"/>
      <c r="AQ743" s="25"/>
      <c r="AR743" s="25"/>
      <c r="AS743" s="25"/>
      <c r="AT743" s="25"/>
      <c r="AU743" s="25"/>
    </row>
    <row r="744" spans="24:47" x14ac:dyDescent="0.25">
      <c r="X744" s="25"/>
      <c r="Y744" s="25"/>
      <c r="Z744" s="25"/>
      <c r="AA744" s="25"/>
      <c r="AB744" s="25"/>
      <c r="AC744" s="25"/>
      <c r="AD744" s="25"/>
      <c r="AE744" s="25"/>
      <c r="AF744" s="25"/>
      <c r="AG744" s="25"/>
      <c r="AH744" s="25"/>
      <c r="AI744" s="25"/>
      <c r="AJ744" s="25"/>
      <c r="AK744" s="25"/>
      <c r="AL744" s="25"/>
      <c r="AM744" s="25"/>
      <c r="AN744" s="25"/>
      <c r="AO744" s="25"/>
      <c r="AP744" s="25"/>
      <c r="AQ744" s="25"/>
      <c r="AR744" s="25"/>
      <c r="AS744" s="25"/>
      <c r="AT744" s="25"/>
      <c r="AU744" s="25"/>
    </row>
    <row r="745" spans="24:47" x14ac:dyDescent="0.25">
      <c r="X745" s="25"/>
      <c r="Y745" s="25"/>
      <c r="Z745" s="25"/>
      <c r="AA745" s="25"/>
      <c r="AB745" s="25"/>
      <c r="AC745" s="25"/>
      <c r="AD745" s="25"/>
      <c r="AE745" s="25"/>
      <c r="AF745" s="25"/>
      <c r="AG745" s="25"/>
      <c r="AH745" s="25"/>
      <c r="AI745" s="25"/>
      <c r="AJ745" s="25"/>
      <c r="AK745" s="25"/>
      <c r="AL745" s="25"/>
      <c r="AM745" s="25"/>
      <c r="AN745" s="25"/>
      <c r="AO745" s="25"/>
      <c r="AP745" s="25"/>
      <c r="AQ745" s="25"/>
      <c r="AR745" s="25"/>
      <c r="AS745" s="25"/>
      <c r="AT745" s="25"/>
      <c r="AU745" s="25"/>
    </row>
    <row r="746" spans="24:47" x14ac:dyDescent="0.25">
      <c r="X746" s="25"/>
      <c r="Y746" s="25"/>
      <c r="Z746" s="25"/>
      <c r="AA746" s="25"/>
      <c r="AB746" s="25"/>
      <c r="AC746" s="25"/>
      <c r="AD746" s="25"/>
      <c r="AE746" s="25"/>
      <c r="AF746" s="25"/>
      <c r="AG746" s="25"/>
      <c r="AH746" s="25"/>
      <c r="AI746" s="25"/>
      <c r="AJ746" s="25"/>
      <c r="AK746" s="25"/>
      <c r="AL746" s="25"/>
      <c r="AM746" s="25"/>
      <c r="AN746" s="25"/>
      <c r="AO746" s="25"/>
      <c r="AP746" s="25"/>
      <c r="AQ746" s="25"/>
      <c r="AR746" s="25"/>
      <c r="AS746" s="25"/>
      <c r="AT746" s="25"/>
      <c r="AU746" s="25"/>
    </row>
    <row r="747" spans="24:47" x14ac:dyDescent="0.25">
      <c r="X747" s="25"/>
      <c r="Y747" s="25"/>
      <c r="Z747" s="25"/>
      <c r="AA747" s="25"/>
      <c r="AB747" s="25"/>
      <c r="AC747" s="25"/>
      <c r="AD747" s="25"/>
      <c r="AE747" s="25"/>
      <c r="AF747" s="25"/>
      <c r="AG747" s="25"/>
      <c r="AH747" s="25"/>
      <c r="AI747" s="25"/>
      <c r="AJ747" s="25"/>
      <c r="AK747" s="25"/>
      <c r="AL747" s="25"/>
      <c r="AM747" s="25"/>
      <c r="AN747" s="25"/>
      <c r="AO747" s="25"/>
      <c r="AP747" s="25"/>
      <c r="AQ747" s="25"/>
      <c r="AR747" s="25"/>
      <c r="AS747" s="25"/>
      <c r="AT747" s="25"/>
      <c r="AU747" s="25"/>
    </row>
    <row r="748" spans="24:47" x14ac:dyDescent="0.25">
      <c r="X748" s="25"/>
      <c r="Y748" s="25"/>
      <c r="Z748" s="25"/>
      <c r="AA748" s="25"/>
      <c r="AB748" s="25"/>
      <c r="AC748" s="25"/>
      <c r="AD748" s="25"/>
      <c r="AE748" s="25"/>
      <c r="AF748" s="25"/>
      <c r="AG748" s="25"/>
      <c r="AH748" s="25"/>
      <c r="AI748" s="25"/>
      <c r="AJ748" s="25"/>
      <c r="AK748" s="25"/>
      <c r="AL748" s="25"/>
      <c r="AM748" s="25"/>
      <c r="AN748" s="25"/>
      <c r="AO748" s="25"/>
      <c r="AP748" s="25"/>
      <c r="AQ748" s="25"/>
      <c r="AR748" s="25"/>
      <c r="AS748" s="25"/>
      <c r="AT748" s="25"/>
      <c r="AU748" s="25"/>
    </row>
    <row r="749" spans="24:47" x14ac:dyDescent="0.25">
      <c r="X749" s="25"/>
      <c r="Y749" s="25"/>
      <c r="Z749" s="25"/>
      <c r="AA749" s="25"/>
      <c r="AB749" s="25"/>
      <c r="AC749" s="25"/>
      <c r="AD749" s="25"/>
      <c r="AE749" s="25"/>
      <c r="AF749" s="25"/>
      <c r="AG749" s="25"/>
      <c r="AH749" s="25"/>
      <c r="AI749" s="25"/>
      <c r="AJ749" s="25"/>
      <c r="AK749" s="25"/>
      <c r="AL749" s="25"/>
      <c r="AM749" s="25"/>
      <c r="AN749" s="25"/>
      <c r="AO749" s="25"/>
      <c r="AP749" s="25"/>
      <c r="AQ749" s="25"/>
      <c r="AR749" s="25"/>
      <c r="AS749" s="25"/>
      <c r="AT749" s="25"/>
      <c r="AU749" s="25"/>
    </row>
    <row r="750" spans="24:47" x14ac:dyDescent="0.25">
      <c r="X750" s="25"/>
      <c r="Y750" s="25"/>
      <c r="Z750" s="25"/>
      <c r="AA750" s="25"/>
      <c r="AB750" s="25"/>
      <c r="AC750" s="25"/>
      <c r="AD750" s="25"/>
      <c r="AE750" s="25"/>
      <c r="AF750" s="25"/>
      <c r="AG750" s="25"/>
      <c r="AH750" s="25"/>
      <c r="AI750" s="25"/>
      <c r="AJ750" s="25"/>
      <c r="AK750" s="25"/>
      <c r="AL750" s="25"/>
      <c r="AM750" s="25"/>
      <c r="AN750" s="25"/>
      <c r="AO750" s="25"/>
      <c r="AP750" s="25"/>
      <c r="AQ750" s="25"/>
      <c r="AR750" s="25"/>
      <c r="AS750" s="25"/>
      <c r="AT750" s="25"/>
      <c r="AU750" s="25"/>
    </row>
    <row r="751" spans="24:47" x14ac:dyDescent="0.25">
      <c r="X751" s="25"/>
      <c r="Y751" s="25"/>
      <c r="Z751" s="25"/>
      <c r="AA751" s="25"/>
      <c r="AB751" s="25"/>
      <c r="AC751" s="25"/>
      <c r="AD751" s="25"/>
      <c r="AE751" s="25"/>
      <c r="AF751" s="25"/>
      <c r="AG751" s="25"/>
      <c r="AH751" s="25"/>
      <c r="AI751" s="25"/>
      <c r="AJ751" s="25"/>
      <c r="AK751" s="25"/>
      <c r="AL751" s="25"/>
      <c r="AM751" s="25"/>
      <c r="AN751" s="25"/>
      <c r="AO751" s="25"/>
      <c r="AP751" s="25"/>
      <c r="AQ751" s="25"/>
      <c r="AR751" s="25"/>
      <c r="AS751" s="25"/>
      <c r="AT751" s="25"/>
      <c r="AU751" s="25"/>
    </row>
    <row r="752" spans="24:47" x14ac:dyDescent="0.25">
      <c r="X752" s="25"/>
      <c r="Y752" s="25"/>
      <c r="Z752" s="25"/>
      <c r="AA752" s="25"/>
      <c r="AB752" s="25"/>
      <c r="AC752" s="25"/>
      <c r="AD752" s="25"/>
      <c r="AE752" s="25"/>
      <c r="AF752" s="25"/>
      <c r="AG752" s="25"/>
      <c r="AH752" s="25"/>
      <c r="AI752" s="25"/>
      <c r="AJ752" s="25"/>
      <c r="AK752" s="25"/>
      <c r="AL752" s="25"/>
      <c r="AM752" s="25"/>
      <c r="AN752" s="25"/>
      <c r="AO752" s="25"/>
      <c r="AP752" s="25"/>
      <c r="AQ752" s="25"/>
      <c r="AR752" s="25"/>
      <c r="AS752" s="25"/>
      <c r="AT752" s="25"/>
      <c r="AU752" s="25"/>
    </row>
    <row r="753" spans="24:47" x14ac:dyDescent="0.25">
      <c r="X753" s="25"/>
      <c r="Y753" s="25"/>
      <c r="Z753" s="25"/>
      <c r="AA753" s="25"/>
      <c r="AB753" s="25"/>
      <c r="AC753" s="25"/>
      <c r="AD753" s="25"/>
      <c r="AE753" s="25"/>
      <c r="AF753" s="25"/>
      <c r="AG753" s="25"/>
      <c r="AH753" s="25"/>
      <c r="AI753" s="25"/>
      <c r="AJ753" s="25"/>
      <c r="AK753" s="25"/>
      <c r="AL753" s="25"/>
      <c r="AM753" s="25"/>
      <c r="AN753" s="25"/>
      <c r="AO753" s="25"/>
      <c r="AP753" s="25"/>
      <c r="AQ753" s="25"/>
      <c r="AR753" s="25"/>
      <c r="AS753" s="25"/>
      <c r="AT753" s="25"/>
      <c r="AU753" s="25"/>
    </row>
  </sheetData>
  <sheetProtection formatCells="0" formatColumns="0" formatRows="0"/>
  <mergeCells count="63">
    <mergeCell ref="B1:C4"/>
    <mergeCell ref="Q27:W27"/>
    <mergeCell ref="B23:W25"/>
    <mergeCell ref="B8:I9"/>
    <mergeCell ref="J8:N9"/>
    <mergeCell ref="O8:S9"/>
    <mergeCell ref="T8:W9"/>
    <mergeCell ref="U13:W14"/>
    <mergeCell ref="B11:W11"/>
    <mergeCell ref="B12:W12"/>
    <mergeCell ref="U15:W20"/>
    <mergeCell ref="B27:F27"/>
    <mergeCell ref="J27:N27"/>
    <mergeCell ref="E13:I14"/>
    <mergeCell ref="E15:I15"/>
    <mergeCell ref="E16:I16"/>
    <mergeCell ref="E17:I17"/>
    <mergeCell ref="E18:I18"/>
    <mergeCell ref="E19:I19"/>
    <mergeCell ref="E20:I20"/>
    <mergeCell ref="J21:K21"/>
    <mergeCell ref="M20:N20"/>
    <mergeCell ref="M21:N21"/>
    <mergeCell ref="O20:Q20"/>
    <mergeCell ref="J19:L19"/>
    <mergeCell ref="J20:L20"/>
    <mergeCell ref="M15:N15"/>
    <mergeCell ref="M16:N16"/>
    <mergeCell ref="M17:N17"/>
    <mergeCell ref="M18:N18"/>
    <mergeCell ref="M19:N19"/>
    <mergeCell ref="O15:Q15"/>
    <mergeCell ref="O16:Q16"/>
    <mergeCell ref="O17:Q17"/>
    <mergeCell ref="O18:Q18"/>
    <mergeCell ref="O19:Q19"/>
    <mergeCell ref="B20:D20"/>
    <mergeCell ref="B13:D14"/>
    <mergeCell ref="M13:N14"/>
    <mergeCell ref="R13:T14"/>
    <mergeCell ref="O13:Q14"/>
    <mergeCell ref="J13:L14"/>
    <mergeCell ref="B15:D15"/>
    <mergeCell ref="B16:D16"/>
    <mergeCell ref="B17:D17"/>
    <mergeCell ref="B18:D18"/>
    <mergeCell ref="B19:D19"/>
    <mergeCell ref="R15:T20"/>
    <mergeCell ref="J15:L15"/>
    <mergeCell ref="J16:L16"/>
    <mergeCell ref="J17:L17"/>
    <mergeCell ref="J18:L18"/>
    <mergeCell ref="I6:J6"/>
    <mergeCell ref="K6:N6"/>
    <mergeCell ref="P6:Q6"/>
    <mergeCell ref="R6:W6"/>
    <mergeCell ref="C6:F6"/>
    <mergeCell ref="S1:W1"/>
    <mergeCell ref="S2:W2"/>
    <mergeCell ref="S3:W3"/>
    <mergeCell ref="S4:W4"/>
    <mergeCell ref="D1:R2"/>
    <mergeCell ref="D3:R4"/>
  </mergeCells>
  <pageMargins left="0.25" right="0.25" top="0.75" bottom="0.75" header="0.3" footer="0.3"/>
  <pageSetup scale="9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Z103"/>
  <sheetViews>
    <sheetView workbookViewId="0"/>
  </sheetViews>
  <sheetFormatPr baseColWidth="10" defaultColWidth="11.44140625" defaultRowHeight="13.8" x14ac:dyDescent="0.25"/>
  <cols>
    <col min="1" max="1" width="0.6640625" style="25" customWidth="1"/>
    <col min="2" max="3" width="11.44140625" style="24"/>
    <col min="4" max="4" width="15.88671875" style="24" customWidth="1"/>
    <col min="5" max="9" width="11.44140625" style="24"/>
    <col min="10" max="10" width="1.6640625" style="24" customWidth="1"/>
    <col min="11" max="11" width="0.88671875" style="24" customWidth="1"/>
    <col min="12" max="12" width="16" style="24" customWidth="1"/>
    <col min="13" max="14" width="11.44140625" style="24"/>
    <col min="15" max="15" width="10.88671875" style="24" customWidth="1"/>
    <col min="16" max="16" width="11.44140625" style="24" customWidth="1"/>
    <col min="17" max="17" width="11.44140625" style="24"/>
    <col min="18" max="18" width="21.5546875" style="24" customWidth="1"/>
    <col min="19" max="19" width="15.6640625" style="24" customWidth="1"/>
    <col min="20" max="20" width="21.6640625" style="24" customWidth="1"/>
    <col min="21" max="21" width="18.88671875" style="24" customWidth="1"/>
    <col min="22" max="22" width="1.33203125" style="24" customWidth="1"/>
    <col min="23" max="23" width="11.44140625" style="26"/>
    <col min="24" max="16384" width="11.44140625" style="24"/>
  </cols>
  <sheetData>
    <row r="1" spans="1:23" ht="3.75" customHeight="1" x14ac:dyDescent="0.25">
      <c r="A1" s="24"/>
      <c r="V1" s="25"/>
    </row>
    <row r="2" spans="1:23" ht="30" customHeight="1" x14ac:dyDescent="0.25">
      <c r="A2" s="24"/>
      <c r="B2" s="202"/>
      <c r="C2" s="203"/>
      <c r="D2" s="131" t="s">
        <v>1333</v>
      </c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27" t="s">
        <v>1334</v>
      </c>
      <c r="U2" s="128"/>
      <c r="V2" s="25"/>
      <c r="W2" s="27"/>
    </row>
    <row r="3" spans="1:23" ht="30" customHeight="1" x14ac:dyDescent="0.25">
      <c r="A3" s="24"/>
      <c r="B3" s="204"/>
      <c r="C3" s="205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27" t="s">
        <v>1335</v>
      </c>
      <c r="U3" s="128"/>
      <c r="V3" s="25"/>
      <c r="W3" s="27"/>
    </row>
    <row r="4" spans="1:23" ht="30" customHeight="1" x14ac:dyDescent="0.25">
      <c r="A4" s="24"/>
      <c r="B4" s="204"/>
      <c r="C4" s="205"/>
      <c r="D4" s="131" t="s">
        <v>1337</v>
      </c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27" t="s">
        <v>1565</v>
      </c>
      <c r="U4" s="128"/>
      <c r="V4" s="25"/>
      <c r="W4" s="27"/>
    </row>
    <row r="5" spans="1:23" ht="30" customHeight="1" x14ac:dyDescent="0.25">
      <c r="A5" s="24"/>
      <c r="B5" s="206"/>
      <c r="C5" s="207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27" t="s">
        <v>1336</v>
      </c>
      <c r="U5" s="128"/>
      <c r="V5" s="25"/>
      <c r="W5" s="27"/>
    </row>
    <row r="6" spans="1:23" s="25" customFormat="1" ht="4.5" customHeight="1" x14ac:dyDescent="0.25"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210"/>
      <c r="O6" s="210"/>
      <c r="P6" s="210"/>
      <c r="Q6" s="210"/>
      <c r="R6" s="210"/>
      <c r="S6" s="210"/>
      <c r="T6" s="210"/>
      <c r="U6" s="210"/>
      <c r="W6" s="27"/>
    </row>
    <row r="7" spans="1:23" s="28" customFormat="1" ht="31.5" customHeight="1" x14ac:dyDescent="0.3">
      <c r="B7" s="124" t="s">
        <v>0</v>
      </c>
      <c r="C7" s="125"/>
      <c r="D7" s="125"/>
      <c r="E7" s="125"/>
      <c r="F7" s="126"/>
      <c r="G7" s="125"/>
      <c r="H7" s="125"/>
      <c r="I7" s="125"/>
      <c r="J7" s="30"/>
      <c r="K7" s="31"/>
      <c r="L7" s="124" t="s">
        <v>90</v>
      </c>
      <c r="M7" s="126"/>
      <c r="N7" s="126"/>
      <c r="O7" s="126"/>
      <c r="P7" s="196"/>
      <c r="Q7" s="32"/>
      <c r="R7" s="33" t="s">
        <v>2</v>
      </c>
      <c r="S7" s="197" t="str">
        <f>+$M$8</f>
        <v>Seleccionar:</v>
      </c>
      <c r="T7" s="197"/>
      <c r="U7" s="197"/>
      <c r="V7" s="34"/>
      <c r="W7" s="35"/>
    </row>
    <row r="8" spans="1:23" s="28" customFormat="1" ht="20.25" customHeight="1" x14ac:dyDescent="0.3">
      <c r="B8" s="211" t="s">
        <v>3</v>
      </c>
      <c r="C8" s="36" t="s">
        <v>4</v>
      </c>
      <c r="D8" s="36" t="s">
        <v>5</v>
      </c>
      <c r="E8" s="36" t="s">
        <v>6</v>
      </c>
      <c r="F8" s="123" t="s">
        <v>7</v>
      </c>
      <c r="G8" s="36" t="s">
        <v>4</v>
      </c>
      <c r="H8" s="36" t="s">
        <v>5</v>
      </c>
      <c r="I8" s="36" t="s">
        <v>6</v>
      </c>
      <c r="J8" s="37"/>
      <c r="K8" s="31"/>
      <c r="L8" s="38"/>
      <c r="M8" s="183" t="s">
        <v>8</v>
      </c>
      <c r="N8" s="183"/>
      <c r="O8" s="183"/>
      <c r="P8" s="39"/>
      <c r="Q8" s="32"/>
      <c r="R8" s="38"/>
      <c r="S8" s="40" t="s">
        <v>4</v>
      </c>
      <c r="T8" s="40" t="s">
        <v>5</v>
      </c>
      <c r="U8" s="41" t="s">
        <v>6</v>
      </c>
      <c r="V8" s="34"/>
      <c r="W8" s="42"/>
    </row>
    <row r="9" spans="1:23" s="25" customFormat="1" ht="24" customHeight="1" x14ac:dyDescent="0.25">
      <c r="B9" s="211"/>
      <c r="C9" s="43" t="s">
        <v>9</v>
      </c>
      <c r="D9" s="43" t="s">
        <v>9</v>
      </c>
      <c r="E9" s="43" t="s">
        <v>10</v>
      </c>
      <c r="F9" s="123"/>
      <c r="G9" s="43" t="s">
        <v>9</v>
      </c>
      <c r="H9" s="43" t="s">
        <v>9</v>
      </c>
      <c r="I9" s="43" t="s">
        <v>10</v>
      </c>
      <c r="J9" s="44"/>
      <c r="K9" s="27"/>
      <c r="L9" s="45"/>
      <c r="M9" s="183"/>
      <c r="N9" s="183"/>
      <c r="O9" s="183"/>
      <c r="P9" s="39"/>
      <c r="Q9" s="32"/>
      <c r="R9" s="46"/>
      <c r="S9" s="43" t="s">
        <v>9</v>
      </c>
      <c r="T9" s="43" t="s">
        <v>9</v>
      </c>
      <c r="U9" s="47" t="s">
        <v>10</v>
      </c>
      <c r="V9" s="34"/>
      <c r="W9" s="42"/>
    </row>
    <row r="10" spans="1:23" s="25" customFormat="1" ht="16.2" x14ac:dyDescent="0.25">
      <c r="B10" s="48"/>
      <c r="C10" s="49"/>
      <c r="D10" s="49"/>
      <c r="E10" s="49"/>
      <c r="F10" s="50"/>
      <c r="G10" s="49"/>
      <c r="H10" s="49"/>
      <c r="I10" s="49"/>
      <c r="J10" s="51"/>
      <c r="K10" s="27"/>
      <c r="L10" s="52"/>
      <c r="M10" s="53"/>
      <c r="N10" s="53"/>
      <c r="O10" s="53"/>
      <c r="P10" s="54"/>
      <c r="Q10" s="32"/>
      <c r="R10" s="55"/>
      <c r="S10" s="56"/>
      <c r="T10" s="56"/>
      <c r="U10" s="56"/>
      <c r="V10" s="34"/>
      <c r="W10" s="27"/>
    </row>
    <row r="11" spans="1:23" s="25" customFormat="1" ht="4.5" customHeight="1" x14ac:dyDescent="0.25">
      <c r="F11" s="31"/>
      <c r="G11" s="31"/>
      <c r="H11" s="31"/>
      <c r="I11" s="31"/>
      <c r="J11" s="31"/>
      <c r="K11" s="31"/>
      <c r="L11" s="57"/>
      <c r="M11" s="29"/>
      <c r="N11" s="29"/>
      <c r="O11" s="29"/>
      <c r="P11" s="58"/>
      <c r="Q11" s="59"/>
      <c r="R11" s="31"/>
      <c r="S11" s="31"/>
      <c r="T11" s="31"/>
      <c r="U11" s="31"/>
      <c r="W11" s="27"/>
    </row>
    <row r="12" spans="1:23" s="25" customFormat="1" ht="4.5" customHeight="1" x14ac:dyDescent="0.25">
      <c r="F12" s="31"/>
      <c r="G12" s="31"/>
      <c r="H12" s="31"/>
      <c r="I12" s="31"/>
      <c r="J12" s="31"/>
      <c r="K12" s="31"/>
      <c r="L12" s="42"/>
      <c r="M12" s="31"/>
      <c r="N12" s="31"/>
      <c r="O12" s="31"/>
      <c r="P12" s="32"/>
      <c r="Q12" s="59"/>
      <c r="R12" s="31"/>
      <c r="S12" s="31"/>
      <c r="T12" s="31"/>
      <c r="U12" s="31"/>
      <c r="W12" s="27"/>
    </row>
    <row r="13" spans="1:23" s="25" customFormat="1" ht="24.75" customHeight="1" x14ac:dyDescent="0.25">
      <c r="A13" s="60"/>
      <c r="B13" s="61" t="s">
        <v>11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W13" s="27"/>
    </row>
    <row r="14" spans="1:23" s="25" customFormat="1" ht="24.75" customHeight="1" x14ac:dyDescent="0.25"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W14" s="27"/>
    </row>
    <row r="15" spans="1:23" s="25" customFormat="1" ht="30" customHeight="1" x14ac:dyDescent="0.25">
      <c r="B15" s="153" t="s">
        <v>12</v>
      </c>
      <c r="C15" s="120"/>
      <c r="D15" s="132" t="s">
        <v>13</v>
      </c>
      <c r="E15" s="132"/>
      <c r="F15" s="120" t="s">
        <v>1326</v>
      </c>
      <c r="G15" s="120"/>
      <c r="H15" s="121"/>
      <c r="I15" s="121"/>
      <c r="J15" s="64"/>
      <c r="K15" s="65"/>
      <c r="L15" s="66" t="s">
        <v>14</v>
      </c>
      <c r="M15" s="115" t="e">
        <f>VLOOKUP(H15,Planta!$A$1:$F$1043,3,FALSE)</f>
        <v>#N/A</v>
      </c>
      <c r="N15" s="115"/>
      <c r="O15" s="115"/>
      <c r="P15" s="208" t="s">
        <v>15</v>
      </c>
      <c r="Q15" s="208"/>
      <c r="R15" s="115" t="e">
        <f>VLOOKUP(H15,Planta!A1:F1043,2,FALSE)</f>
        <v>#N/A</v>
      </c>
      <c r="S15" s="115"/>
      <c r="T15" s="115"/>
      <c r="U15" s="115"/>
      <c r="W15" s="27"/>
    </row>
    <row r="16" spans="1:23" s="25" customFormat="1" ht="8.1" customHeight="1" x14ac:dyDescent="0.25">
      <c r="B16" s="59"/>
      <c r="C16" s="59"/>
      <c r="D16" s="31"/>
      <c r="E16" s="31"/>
      <c r="F16" s="31"/>
      <c r="G16" s="31"/>
      <c r="H16" s="42"/>
      <c r="I16" s="42"/>
      <c r="J16" s="42"/>
      <c r="K16" s="42"/>
      <c r="L16" s="31"/>
      <c r="M16" s="31"/>
      <c r="N16" s="31"/>
      <c r="O16" s="31"/>
      <c r="P16" s="31"/>
      <c r="Q16" s="31"/>
      <c r="R16" s="31"/>
      <c r="S16" s="31"/>
      <c r="T16" s="31"/>
      <c r="U16" s="31"/>
      <c r="W16" s="27"/>
    </row>
    <row r="17" spans="2:23" s="25" customFormat="1" ht="42" customHeight="1" x14ac:dyDescent="0.25">
      <c r="B17" s="153" t="s">
        <v>16</v>
      </c>
      <c r="C17" s="120"/>
      <c r="D17" s="118" t="e">
        <f>VLOOKUP(H15,Planta!$1:$1043,8,FALSE)</f>
        <v>#N/A</v>
      </c>
      <c r="E17" s="118"/>
      <c r="F17" s="118"/>
      <c r="G17" s="118"/>
      <c r="H17" s="116" t="s">
        <v>17</v>
      </c>
      <c r="I17" s="117"/>
      <c r="J17" s="68"/>
      <c r="K17" s="68"/>
      <c r="L17" s="115" t="e">
        <f>VLOOKUP(H15,Planta!A1:F1043,5,FALSE)</f>
        <v>#N/A</v>
      </c>
      <c r="M17" s="115"/>
      <c r="N17" s="115"/>
      <c r="O17" s="115"/>
      <c r="P17" s="69" t="s">
        <v>18</v>
      </c>
      <c r="Q17" s="67" t="e">
        <f>VLOOKUP(H15,Planta!A1:F1043,4,FALSE)</f>
        <v>#N/A</v>
      </c>
      <c r="R17" s="161" t="s">
        <v>19</v>
      </c>
      <c r="S17" s="162"/>
      <c r="T17" s="163"/>
      <c r="U17" s="70" t="s">
        <v>20</v>
      </c>
      <c r="W17" s="27"/>
    </row>
    <row r="18" spans="2:23" s="25" customFormat="1" ht="8.1" customHeight="1" x14ac:dyDescent="0.25">
      <c r="B18" s="59"/>
      <c r="C18" s="59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W18" s="27"/>
    </row>
    <row r="19" spans="2:23" s="25" customFormat="1" ht="60" customHeight="1" x14ac:dyDescent="0.25">
      <c r="B19" s="117" t="s">
        <v>21</v>
      </c>
      <c r="C19" s="117"/>
      <c r="D19" s="118" t="e">
        <f>VLOOKUP(H15,Planta!A1:F1043,6,FALSE)</f>
        <v>#N/A</v>
      </c>
      <c r="E19" s="118"/>
      <c r="F19" s="118"/>
      <c r="G19" s="118"/>
      <c r="H19" s="117" t="s">
        <v>22</v>
      </c>
      <c r="I19" s="117"/>
      <c r="J19" s="68"/>
      <c r="K19" s="68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W19" s="27"/>
    </row>
    <row r="20" spans="2:23" s="25" customFormat="1" ht="6" customHeight="1" x14ac:dyDescent="0.25"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W20" s="27"/>
    </row>
    <row r="21" spans="2:23" s="25" customFormat="1" ht="24.9" customHeight="1" x14ac:dyDescent="0.25">
      <c r="B21" s="122" t="s">
        <v>23</v>
      </c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W21" s="27"/>
    </row>
    <row r="22" spans="2:23" s="25" customFormat="1" ht="8.1" customHeight="1" x14ac:dyDescent="0.25"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W22" s="27"/>
    </row>
    <row r="23" spans="2:23" s="25" customFormat="1" ht="30" customHeight="1" x14ac:dyDescent="0.25">
      <c r="B23" s="153" t="s">
        <v>12</v>
      </c>
      <c r="C23" s="120"/>
      <c r="D23" s="118" t="s">
        <v>13</v>
      </c>
      <c r="E23" s="118"/>
      <c r="F23" s="120" t="s">
        <v>1326</v>
      </c>
      <c r="G23" s="120"/>
      <c r="H23" s="121"/>
      <c r="I23" s="121"/>
      <c r="J23" s="64"/>
      <c r="K23" s="65"/>
      <c r="L23" s="66" t="s">
        <v>14</v>
      </c>
      <c r="M23" s="115" t="e">
        <f>VLOOKUP(H23,Planta!A1:F1043,3,FALSE)</f>
        <v>#N/A</v>
      </c>
      <c r="N23" s="115"/>
      <c r="O23" s="115"/>
      <c r="P23" s="120" t="s">
        <v>15</v>
      </c>
      <c r="Q23" s="120"/>
      <c r="R23" s="115" t="e">
        <f>VLOOKUP(H23,Planta!A1:F1043,2,FALSE)</f>
        <v>#N/A</v>
      </c>
      <c r="S23" s="115"/>
      <c r="T23" s="115"/>
      <c r="U23" s="115"/>
      <c r="W23" s="27"/>
    </row>
    <row r="24" spans="2:23" s="25" customFormat="1" ht="8.1" customHeight="1" x14ac:dyDescent="0.25">
      <c r="B24" s="31"/>
      <c r="C24" s="31"/>
      <c r="D24" s="31"/>
      <c r="E24" s="31"/>
      <c r="F24" s="31"/>
      <c r="G24" s="31"/>
      <c r="H24" s="42"/>
      <c r="I24" s="42"/>
      <c r="J24" s="42"/>
      <c r="K24" s="42"/>
      <c r="L24" s="31"/>
      <c r="M24" s="31"/>
      <c r="N24" s="31"/>
      <c r="O24" s="31"/>
      <c r="P24" s="59"/>
      <c r="Q24" s="59"/>
      <c r="R24" s="31"/>
      <c r="S24" s="31"/>
      <c r="T24" s="31"/>
      <c r="U24" s="31"/>
      <c r="W24" s="27"/>
    </row>
    <row r="25" spans="2:23" s="25" customFormat="1" ht="42" customHeight="1" x14ac:dyDescent="0.25">
      <c r="B25" s="153" t="s">
        <v>16</v>
      </c>
      <c r="C25" s="120"/>
      <c r="D25" s="118" t="e">
        <f>VLOOKUP(H23,Planta!$1:$1043,8,FALSE)</f>
        <v>#N/A</v>
      </c>
      <c r="E25" s="118"/>
      <c r="F25" s="118"/>
      <c r="G25" s="118"/>
      <c r="H25" s="116" t="s">
        <v>17</v>
      </c>
      <c r="I25" s="117"/>
      <c r="J25" s="68"/>
      <c r="K25" s="68"/>
      <c r="L25" s="115" t="e">
        <f>VLOOKUP(H23,Planta!A1:F1043,5,FALSE)</f>
        <v>#N/A</v>
      </c>
      <c r="M25" s="115"/>
      <c r="N25" s="115"/>
      <c r="O25" s="115"/>
      <c r="P25" s="116" t="s">
        <v>18</v>
      </c>
      <c r="Q25" s="117"/>
      <c r="R25" s="115" t="e">
        <f>VLOOKUP(H23,Planta!A1:F1043,4,FALSE)</f>
        <v>#N/A</v>
      </c>
      <c r="S25" s="115"/>
      <c r="T25" s="115"/>
      <c r="U25" s="115"/>
      <c r="W25" s="27"/>
    </row>
    <row r="26" spans="2:23" s="25" customFormat="1" ht="8.1" customHeight="1" x14ac:dyDescent="0.25"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W26" s="27"/>
    </row>
    <row r="27" spans="2:23" s="25" customFormat="1" ht="60" customHeight="1" x14ac:dyDescent="0.25">
      <c r="B27" s="171" t="s">
        <v>21</v>
      </c>
      <c r="C27" s="171"/>
      <c r="D27" s="118" t="e">
        <f>VLOOKUP(H23,Planta!A1:F1043,6,FALSE)</f>
        <v>#N/A</v>
      </c>
      <c r="E27" s="118"/>
      <c r="F27" s="118"/>
      <c r="G27" s="118"/>
      <c r="H27" s="117" t="s">
        <v>22</v>
      </c>
      <c r="I27" s="117"/>
      <c r="J27" s="68"/>
      <c r="K27" s="68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W27" s="27"/>
    </row>
    <row r="28" spans="2:23" s="25" customFormat="1" ht="8.1" customHeight="1" x14ac:dyDescent="0.25"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W28" s="27"/>
    </row>
    <row r="29" spans="2:23" s="25" customFormat="1" ht="24.9" customHeight="1" x14ac:dyDescent="0.25">
      <c r="B29" s="122" t="s">
        <v>24</v>
      </c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W29" s="27"/>
    </row>
    <row r="30" spans="2:23" s="25" customFormat="1" ht="8.1" customHeight="1" x14ac:dyDescent="0.25">
      <c r="B30" s="62"/>
      <c r="C30" s="6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W30" s="27"/>
    </row>
    <row r="31" spans="2:23" s="25" customFormat="1" ht="30" customHeight="1" x14ac:dyDescent="0.25">
      <c r="B31" s="153" t="s">
        <v>12</v>
      </c>
      <c r="C31" s="120"/>
      <c r="D31" s="118" t="s">
        <v>13</v>
      </c>
      <c r="E31" s="118"/>
      <c r="F31" s="120" t="s">
        <v>1326</v>
      </c>
      <c r="G31" s="120"/>
      <c r="H31" s="121"/>
      <c r="I31" s="121"/>
      <c r="J31" s="64"/>
      <c r="K31" s="65"/>
      <c r="L31" s="66" t="s">
        <v>14</v>
      </c>
      <c r="M31" s="115" t="e">
        <f>VLOOKUP(H31,Planta!A1:F1043,3,FALSE)</f>
        <v>#N/A</v>
      </c>
      <c r="N31" s="115"/>
      <c r="O31" s="115"/>
      <c r="P31" s="120" t="s">
        <v>15</v>
      </c>
      <c r="Q31" s="120"/>
      <c r="R31" s="115" t="e">
        <f>VLOOKUP(H31,Planta!A1:F1043,2,FALSE)</f>
        <v>#N/A</v>
      </c>
      <c r="S31" s="115"/>
      <c r="T31" s="115"/>
      <c r="U31" s="115"/>
      <c r="W31" s="27"/>
    </row>
    <row r="32" spans="2:23" s="25" customFormat="1" ht="8.1" customHeight="1" x14ac:dyDescent="0.25">
      <c r="B32" s="31"/>
      <c r="C32" s="31"/>
      <c r="D32" s="31"/>
      <c r="E32" s="31"/>
      <c r="F32" s="31"/>
      <c r="G32" s="31"/>
      <c r="H32" s="42"/>
      <c r="I32" s="42"/>
      <c r="J32" s="42"/>
      <c r="K32" s="42"/>
      <c r="L32" s="31"/>
      <c r="M32" s="31"/>
      <c r="N32" s="31"/>
      <c r="O32" s="31"/>
      <c r="P32" s="59"/>
      <c r="Q32" s="59"/>
      <c r="R32" s="31"/>
      <c r="S32" s="31"/>
      <c r="T32" s="31"/>
      <c r="U32" s="31"/>
      <c r="W32" s="27"/>
    </row>
    <row r="33" spans="2:23" s="25" customFormat="1" ht="36.75" customHeight="1" x14ac:dyDescent="0.25">
      <c r="B33" s="153" t="s">
        <v>16</v>
      </c>
      <c r="C33" s="120"/>
      <c r="D33" s="118" t="e">
        <f>VLOOKUP(H31,Planta!$1:$1043,8,FALSE)</f>
        <v>#N/A</v>
      </c>
      <c r="E33" s="118"/>
      <c r="F33" s="118"/>
      <c r="G33" s="118"/>
      <c r="H33" s="116" t="s">
        <v>17</v>
      </c>
      <c r="I33" s="117"/>
      <c r="J33" s="68"/>
      <c r="K33" s="68"/>
      <c r="L33" s="115" t="e">
        <f>VLOOKUP(H31,Planta!A1:F1043,5,FALSE)</f>
        <v>#N/A</v>
      </c>
      <c r="M33" s="115"/>
      <c r="N33" s="115"/>
      <c r="O33" s="115"/>
      <c r="P33" s="116" t="s">
        <v>18</v>
      </c>
      <c r="Q33" s="117"/>
      <c r="R33" s="115" t="e">
        <f>VLOOKUP(H31,Planta!A1:F1043,4,FALSE)</f>
        <v>#N/A</v>
      </c>
      <c r="S33" s="115"/>
      <c r="T33" s="115"/>
      <c r="U33" s="115"/>
      <c r="W33" s="27"/>
    </row>
    <row r="34" spans="2:23" s="25" customFormat="1" ht="8.1" customHeight="1" x14ac:dyDescent="0.25"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W34" s="27"/>
    </row>
    <row r="35" spans="2:23" s="25" customFormat="1" ht="60" customHeight="1" x14ac:dyDescent="0.25">
      <c r="B35" s="171" t="s">
        <v>21</v>
      </c>
      <c r="C35" s="171"/>
      <c r="D35" s="118" t="e">
        <f>VLOOKUP(H31,Planta!A1:F1043,6,FALSE)</f>
        <v>#N/A</v>
      </c>
      <c r="E35" s="118"/>
      <c r="F35" s="118"/>
      <c r="G35" s="118"/>
      <c r="H35" s="117" t="s">
        <v>22</v>
      </c>
      <c r="I35" s="117"/>
      <c r="J35" s="68"/>
      <c r="K35" s="68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W35" s="27"/>
    </row>
    <row r="36" spans="2:23" s="25" customFormat="1" ht="8.1" customHeight="1" x14ac:dyDescent="0.25"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W36" s="27"/>
    </row>
    <row r="37" spans="2:23" s="25" customFormat="1" ht="24.9" customHeight="1" x14ac:dyDescent="0.25">
      <c r="B37" s="122" t="s">
        <v>25</v>
      </c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W37" s="27"/>
    </row>
    <row r="38" spans="2:23" s="25" customFormat="1" ht="8.1" customHeight="1" x14ac:dyDescent="0.25"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W38" s="27"/>
    </row>
    <row r="39" spans="2:23" s="25" customFormat="1" ht="15" customHeight="1" x14ac:dyDescent="0.25">
      <c r="B39" s="209" t="s">
        <v>26</v>
      </c>
      <c r="C39" s="209"/>
      <c r="D39" s="209"/>
      <c r="E39" s="209"/>
      <c r="F39" s="209"/>
      <c r="G39" s="209"/>
      <c r="H39" s="209"/>
      <c r="I39" s="209"/>
      <c r="J39" s="209"/>
      <c r="K39" s="209"/>
      <c r="L39" s="209"/>
      <c r="M39" s="209"/>
      <c r="N39" s="209"/>
      <c r="O39" s="209"/>
      <c r="P39" s="209"/>
      <c r="Q39" s="209"/>
      <c r="R39" s="209"/>
      <c r="S39" s="209"/>
      <c r="T39" s="209"/>
      <c r="U39" s="209"/>
      <c r="W39" s="27"/>
    </row>
    <row r="40" spans="2:23" s="25" customFormat="1" ht="37.5" customHeight="1" x14ac:dyDescent="0.25">
      <c r="B40" s="145" t="s">
        <v>27</v>
      </c>
      <c r="C40" s="145"/>
      <c r="D40" s="145"/>
      <c r="E40" s="145"/>
      <c r="F40" s="145" t="s">
        <v>28</v>
      </c>
      <c r="G40" s="145"/>
      <c r="H40" s="145"/>
      <c r="I40" s="145"/>
      <c r="J40" s="145"/>
      <c r="K40" s="145"/>
      <c r="L40" s="145"/>
      <c r="M40" s="145"/>
      <c r="N40" s="145"/>
      <c r="O40" s="145" t="s">
        <v>29</v>
      </c>
      <c r="P40" s="145"/>
      <c r="Q40" s="145" t="s">
        <v>30</v>
      </c>
      <c r="R40" s="145"/>
      <c r="S40" s="73" t="s">
        <v>31</v>
      </c>
      <c r="T40" s="73" t="s">
        <v>32</v>
      </c>
      <c r="U40" s="73" t="s">
        <v>33</v>
      </c>
      <c r="W40" s="27"/>
    </row>
    <row r="41" spans="2:23" s="25" customFormat="1" ht="54.75" customHeight="1" x14ac:dyDescent="0.25">
      <c r="B41" s="275" t="s">
        <v>1308</v>
      </c>
      <c r="C41" s="276"/>
      <c r="D41" s="276"/>
      <c r="E41" s="276"/>
      <c r="F41" s="276"/>
      <c r="G41" s="276"/>
      <c r="H41" s="276"/>
      <c r="I41" s="276"/>
      <c r="J41" s="276"/>
      <c r="K41" s="276"/>
      <c r="L41" s="276"/>
      <c r="M41" s="276"/>
      <c r="N41" s="276"/>
      <c r="O41" s="276"/>
      <c r="P41" s="276"/>
      <c r="Q41" s="276"/>
      <c r="R41" s="276"/>
      <c r="S41" s="276"/>
      <c r="T41" s="276"/>
      <c r="U41" s="277"/>
      <c r="W41" s="27"/>
    </row>
    <row r="42" spans="2:23" s="25" customFormat="1" ht="55.5" customHeight="1" x14ac:dyDescent="0.25">
      <c r="B42" s="132"/>
      <c r="C42" s="172"/>
      <c r="D42" s="172"/>
      <c r="E42" s="173"/>
      <c r="F42" s="119"/>
      <c r="G42" s="119"/>
      <c r="H42" s="119"/>
      <c r="I42" s="119"/>
      <c r="J42" s="119"/>
      <c r="K42" s="119"/>
      <c r="L42" s="119"/>
      <c r="M42" s="119"/>
      <c r="N42" s="119"/>
      <c r="O42" s="132"/>
      <c r="P42" s="132"/>
      <c r="Q42" s="118" t="e">
        <f>VLOOKUP(O42,Datos!A96:C98,2,FALSE)</f>
        <v>#N/A</v>
      </c>
      <c r="R42" s="118"/>
      <c r="S42" s="63"/>
      <c r="T42" s="134"/>
      <c r="U42" s="133">
        <f>IFERROR(S42/S43,0)</f>
        <v>0</v>
      </c>
      <c r="W42" s="27"/>
    </row>
    <row r="43" spans="2:23" s="25" customFormat="1" ht="12" customHeight="1" x14ac:dyDescent="0.25">
      <c r="B43" s="174"/>
      <c r="C43" s="175"/>
      <c r="D43" s="175"/>
      <c r="E43" s="176"/>
      <c r="F43" s="119"/>
      <c r="G43" s="119"/>
      <c r="H43" s="119"/>
      <c r="I43" s="119"/>
      <c r="J43" s="119"/>
      <c r="K43" s="119"/>
      <c r="L43" s="119"/>
      <c r="M43" s="119"/>
      <c r="N43" s="119"/>
      <c r="O43" s="132"/>
      <c r="P43" s="132"/>
      <c r="Q43" s="118" t="e">
        <f>VLOOKUP(O42,Datos!A96:C98,3,FALSE)</f>
        <v>#N/A</v>
      </c>
      <c r="R43" s="118"/>
      <c r="S43" s="132"/>
      <c r="T43" s="134"/>
      <c r="U43" s="133"/>
      <c r="W43" s="27"/>
    </row>
    <row r="44" spans="2:23" s="25" customFormat="1" ht="60" customHeight="1" x14ac:dyDescent="0.25">
      <c r="B44" s="177"/>
      <c r="C44" s="178"/>
      <c r="D44" s="178"/>
      <c r="E44" s="179"/>
      <c r="F44" s="119"/>
      <c r="G44" s="119"/>
      <c r="H44" s="119"/>
      <c r="I44" s="119"/>
      <c r="J44" s="119"/>
      <c r="K44" s="119"/>
      <c r="L44" s="119"/>
      <c r="M44" s="119"/>
      <c r="N44" s="119"/>
      <c r="O44" s="132"/>
      <c r="P44" s="132"/>
      <c r="Q44" s="118"/>
      <c r="R44" s="118"/>
      <c r="S44" s="132"/>
      <c r="T44" s="134"/>
      <c r="U44" s="133"/>
      <c r="W44" s="27"/>
    </row>
    <row r="45" spans="2:23" s="25" customFormat="1" ht="57.75" customHeight="1" x14ac:dyDescent="0.25">
      <c r="B45" s="132"/>
      <c r="C45" s="172"/>
      <c r="D45" s="172"/>
      <c r="E45" s="173"/>
      <c r="F45" s="119"/>
      <c r="G45" s="119"/>
      <c r="H45" s="119"/>
      <c r="I45" s="119"/>
      <c r="J45" s="119"/>
      <c r="K45" s="119"/>
      <c r="L45" s="119"/>
      <c r="M45" s="119"/>
      <c r="N45" s="119"/>
      <c r="O45" s="132"/>
      <c r="P45" s="132"/>
      <c r="Q45" s="118" t="e">
        <f>VLOOKUP(O45,Datos!A96:C98,2,FALSE)</f>
        <v>#N/A</v>
      </c>
      <c r="R45" s="118"/>
      <c r="S45" s="63"/>
      <c r="T45" s="134"/>
      <c r="U45" s="133">
        <f>IFERROR(S45/S46,0)</f>
        <v>0</v>
      </c>
      <c r="W45" s="27"/>
    </row>
    <row r="46" spans="2:23" s="25" customFormat="1" ht="9.75" customHeight="1" x14ac:dyDescent="0.25">
      <c r="B46" s="174"/>
      <c r="C46" s="175"/>
      <c r="D46" s="175"/>
      <c r="E46" s="176"/>
      <c r="F46" s="119"/>
      <c r="G46" s="119"/>
      <c r="H46" s="119"/>
      <c r="I46" s="119"/>
      <c r="J46" s="119"/>
      <c r="K46" s="119"/>
      <c r="L46" s="119"/>
      <c r="M46" s="119"/>
      <c r="N46" s="119"/>
      <c r="O46" s="132"/>
      <c r="P46" s="132"/>
      <c r="Q46" s="118" t="e">
        <f>VLOOKUP(O45,Datos!A96:C98,3,FALSE)</f>
        <v>#N/A</v>
      </c>
      <c r="R46" s="118"/>
      <c r="S46" s="132"/>
      <c r="T46" s="134"/>
      <c r="U46" s="133"/>
      <c r="W46" s="27"/>
    </row>
    <row r="47" spans="2:23" s="25" customFormat="1" ht="60" customHeight="1" x14ac:dyDescent="0.25">
      <c r="B47" s="177"/>
      <c r="C47" s="178"/>
      <c r="D47" s="178"/>
      <c r="E47" s="179"/>
      <c r="F47" s="119"/>
      <c r="G47" s="119"/>
      <c r="H47" s="119"/>
      <c r="I47" s="119"/>
      <c r="J47" s="119"/>
      <c r="K47" s="119"/>
      <c r="L47" s="119"/>
      <c r="M47" s="119"/>
      <c r="N47" s="119"/>
      <c r="O47" s="132"/>
      <c r="P47" s="132"/>
      <c r="Q47" s="118"/>
      <c r="R47" s="118"/>
      <c r="S47" s="132"/>
      <c r="T47" s="134"/>
      <c r="U47" s="133"/>
      <c r="W47" s="27"/>
    </row>
    <row r="48" spans="2:23" s="25" customFormat="1" ht="60" customHeight="1" x14ac:dyDescent="0.25">
      <c r="B48" s="132"/>
      <c r="C48" s="132"/>
      <c r="D48" s="132"/>
      <c r="E48" s="132"/>
      <c r="F48" s="119"/>
      <c r="G48" s="119"/>
      <c r="H48" s="119"/>
      <c r="I48" s="119"/>
      <c r="J48" s="119"/>
      <c r="K48" s="119"/>
      <c r="L48" s="119"/>
      <c r="M48" s="119"/>
      <c r="N48" s="119"/>
      <c r="O48" s="132"/>
      <c r="P48" s="132"/>
      <c r="Q48" s="118" t="e">
        <f>VLOOKUP(O48,Datos!A96:C98,2,FALSE)</f>
        <v>#N/A</v>
      </c>
      <c r="R48" s="118"/>
      <c r="S48" s="63"/>
      <c r="T48" s="134"/>
      <c r="U48" s="133">
        <f>IFERROR(S48/S49,0)</f>
        <v>0</v>
      </c>
      <c r="W48" s="27"/>
    </row>
    <row r="49" spans="2:23" s="25" customFormat="1" ht="60" customHeight="1" x14ac:dyDescent="0.25">
      <c r="B49" s="132"/>
      <c r="C49" s="132"/>
      <c r="D49" s="132"/>
      <c r="E49" s="132"/>
      <c r="F49" s="119"/>
      <c r="G49" s="119"/>
      <c r="H49" s="119"/>
      <c r="I49" s="119"/>
      <c r="J49" s="119"/>
      <c r="K49" s="119"/>
      <c r="L49" s="119"/>
      <c r="M49" s="119"/>
      <c r="N49" s="119"/>
      <c r="O49" s="132"/>
      <c r="P49" s="132"/>
      <c r="Q49" s="118" t="e">
        <f>VLOOKUP(O48,Datos!A96:C98,3,FALSE)</f>
        <v>#N/A</v>
      </c>
      <c r="R49" s="118"/>
      <c r="S49" s="63"/>
      <c r="T49" s="134"/>
      <c r="U49" s="133"/>
      <c r="W49" s="27"/>
    </row>
    <row r="50" spans="2:23" s="25" customFormat="1" ht="60" customHeight="1" x14ac:dyDescent="0.25">
      <c r="B50" s="132"/>
      <c r="C50" s="132"/>
      <c r="D50" s="132"/>
      <c r="E50" s="132"/>
      <c r="F50" s="119"/>
      <c r="G50" s="119"/>
      <c r="H50" s="119"/>
      <c r="I50" s="119"/>
      <c r="J50" s="119"/>
      <c r="K50" s="119"/>
      <c r="L50" s="119"/>
      <c r="M50" s="119"/>
      <c r="N50" s="119"/>
      <c r="O50" s="132"/>
      <c r="P50" s="132"/>
      <c r="Q50" s="118" t="e">
        <f>VLOOKUP(O50,Datos!A96:C98,2,FALSE)</f>
        <v>#N/A</v>
      </c>
      <c r="R50" s="118"/>
      <c r="S50" s="63"/>
      <c r="T50" s="134"/>
      <c r="U50" s="133">
        <f>IFERROR(S50/S51,0)</f>
        <v>0</v>
      </c>
      <c r="W50" s="27"/>
    </row>
    <row r="51" spans="2:23" s="25" customFormat="1" ht="60" customHeight="1" x14ac:dyDescent="0.25">
      <c r="B51" s="132"/>
      <c r="C51" s="132"/>
      <c r="D51" s="132"/>
      <c r="E51" s="132"/>
      <c r="F51" s="119"/>
      <c r="G51" s="119"/>
      <c r="H51" s="119"/>
      <c r="I51" s="119"/>
      <c r="J51" s="119"/>
      <c r="K51" s="119"/>
      <c r="L51" s="119"/>
      <c r="M51" s="119"/>
      <c r="N51" s="119"/>
      <c r="O51" s="132"/>
      <c r="P51" s="132"/>
      <c r="Q51" s="118" t="e">
        <f>VLOOKUP(O50,Datos!A96:C98,3,FALSE)</f>
        <v>#N/A</v>
      </c>
      <c r="R51" s="118"/>
      <c r="S51" s="63"/>
      <c r="T51" s="134"/>
      <c r="U51" s="133"/>
      <c r="W51" s="27"/>
    </row>
    <row r="52" spans="2:23" s="25" customFormat="1" ht="60" customHeight="1" x14ac:dyDescent="0.25">
      <c r="B52" s="132"/>
      <c r="C52" s="132"/>
      <c r="D52" s="132"/>
      <c r="E52" s="132"/>
      <c r="F52" s="119"/>
      <c r="G52" s="119"/>
      <c r="H52" s="119"/>
      <c r="I52" s="119"/>
      <c r="J52" s="119"/>
      <c r="K52" s="119"/>
      <c r="L52" s="119"/>
      <c r="M52" s="119"/>
      <c r="N52" s="119"/>
      <c r="O52" s="132"/>
      <c r="P52" s="132"/>
      <c r="Q52" s="118" t="e">
        <f>VLOOKUP(O52,Datos!A96:C98,2,FALSE)</f>
        <v>#N/A</v>
      </c>
      <c r="R52" s="118"/>
      <c r="S52" s="63"/>
      <c r="T52" s="134"/>
      <c r="U52" s="133">
        <f>IFERROR(S52/S53,0)</f>
        <v>0</v>
      </c>
      <c r="W52" s="27"/>
    </row>
    <row r="53" spans="2:23" s="25" customFormat="1" ht="60" customHeight="1" x14ac:dyDescent="0.25">
      <c r="B53" s="132"/>
      <c r="C53" s="132"/>
      <c r="D53" s="132"/>
      <c r="E53" s="132"/>
      <c r="F53" s="119"/>
      <c r="G53" s="119"/>
      <c r="H53" s="119"/>
      <c r="I53" s="119"/>
      <c r="J53" s="119"/>
      <c r="K53" s="119"/>
      <c r="L53" s="119"/>
      <c r="M53" s="119"/>
      <c r="N53" s="119"/>
      <c r="O53" s="132"/>
      <c r="P53" s="132"/>
      <c r="Q53" s="118" t="e">
        <f>VLOOKUP(O52,Datos!A96:C98,3,FALSE)</f>
        <v>#N/A</v>
      </c>
      <c r="R53" s="118"/>
      <c r="S53" s="63"/>
      <c r="T53" s="134"/>
      <c r="U53" s="133"/>
      <c r="W53" s="27"/>
    </row>
    <row r="54" spans="2:23" s="25" customFormat="1" ht="54.75" customHeight="1" x14ac:dyDescent="0.25">
      <c r="B54" s="149" t="s">
        <v>37</v>
      </c>
      <c r="C54" s="149"/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50"/>
      <c r="T54" s="75" t="str">
        <f>IF(COUNT(T42:T52)&lt;3,"MÍNIMO TRES (03) COMPROMISOS",IF(SUM(T42:T52)&gt;1,CONCATENATE("ERROR!!: Sumatoria mayor a 100% (",TEXT(SUM(T42:T52),"0%)")),IF(SUM(T42:T52)&lt;1,CONCATENATE("ERROR!!: Sumatoria menor a 100% (",TEXT(SUM(T42:T52),"0%)")),SUM(T42:T52))))</f>
        <v>MÍNIMO TRES (03) COMPROMISOS</v>
      </c>
      <c r="U54" s="76">
        <f>IFERROR(((T42*U42)+(T45*U45)+(T48*U48)+(T50*U50)+(T52*U52))," ")</f>
        <v>0</v>
      </c>
      <c r="W54" s="27"/>
    </row>
    <row r="55" spans="2:23" s="25" customFormat="1" ht="3" customHeight="1" x14ac:dyDescent="0.25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7"/>
      <c r="W55" s="27"/>
    </row>
    <row r="56" spans="2:23" s="25" customFormat="1" ht="15" customHeight="1" x14ac:dyDescent="0.25">
      <c r="B56" s="122" t="s">
        <v>38</v>
      </c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W56" s="27"/>
    </row>
    <row r="57" spans="2:23" ht="3" customHeight="1" x14ac:dyDescent="0.25"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</row>
    <row r="58" spans="2:23" s="25" customFormat="1" ht="17.25" customHeight="1" x14ac:dyDescent="0.25">
      <c r="B58" s="40" t="s">
        <v>39</v>
      </c>
      <c r="C58" s="145" t="s">
        <v>40</v>
      </c>
      <c r="D58" s="145"/>
      <c r="E58" s="145"/>
      <c r="F58" s="144" t="s">
        <v>41</v>
      </c>
      <c r="G58" s="144"/>
      <c r="H58" s="144"/>
      <c r="I58" s="145" t="s">
        <v>42</v>
      </c>
      <c r="J58" s="145"/>
      <c r="K58" s="145"/>
      <c r="L58" s="145"/>
      <c r="M58" s="145"/>
      <c r="N58" s="145"/>
      <c r="O58" s="145"/>
      <c r="P58" s="145"/>
      <c r="Q58" s="145"/>
      <c r="R58" s="73" t="s">
        <v>43</v>
      </c>
      <c r="S58" s="135" t="s">
        <v>44</v>
      </c>
      <c r="T58" s="136"/>
      <c r="U58" s="137"/>
      <c r="W58" s="27"/>
    </row>
    <row r="59" spans="2:23" s="25" customFormat="1" ht="110.1" customHeight="1" x14ac:dyDescent="0.25">
      <c r="B59" s="181" t="str">
        <f>IF(C59="","1.  ",IF(AND(C59&lt;&gt;C61,C59&lt;&gt;C63,C59&lt;&gt;C65,C59&lt;&gt;C67,C59&lt;&gt;C72)=TRUE,"1.  ","REPETIDA"))</f>
        <v xml:space="preserve">1.  </v>
      </c>
      <c r="C59" s="164" t="s">
        <v>45</v>
      </c>
      <c r="D59" s="165"/>
      <c r="E59" s="166"/>
      <c r="F59" s="138" t="str">
        <f>VLOOKUP(C59,Datos!$A$42:$C$47,2,FALSE)</f>
        <v>Realizar las funciones y cumplir los compromisos organizacionales con eﬁcacia, calidad y oportunidad</v>
      </c>
      <c r="G59" s="139"/>
      <c r="H59" s="140"/>
      <c r="I59" s="138" t="str">
        <f>VLOOKUP(C59,Datos!$A$42:$C$47,3,FALSE)</f>
        <v>* Asume la responsabilidad por sus resultados
* Trabaja con base en objetivos claramente establecidos y realistas
* Diseña y utiliza indicadores para medir y comprobar los resultados obtenidos
* Adopta medidas para minimizar riesgos
* Plantea estrategias para alcanzar o superar los resultados esperados
* Se ﬁja metas y obtiene los resultados institucionales esperados
* Cumple con oportunidad las funciones de acuerdo con los estándares, objetivos y tiempos establecidos por la entidad
* Gestiona recursos para mejorar la productividad y toma medidas necesarias para minimizar los riesgos
* Aporta elementos para la consecución de resultados enmarcando sus productos y / o servicios dentro de las normas que rigen a la  entidad
* Evalúa de forma regular el grado de consecución de los objetivos</v>
      </c>
      <c r="J59" s="139"/>
      <c r="K59" s="139"/>
      <c r="L59" s="139"/>
      <c r="M59" s="139"/>
      <c r="N59" s="139"/>
      <c r="O59" s="139"/>
      <c r="P59" s="139"/>
      <c r="Q59" s="140"/>
      <c r="R59" s="78"/>
      <c r="S59" s="138" t="str">
        <f>IFERROR(VLOOKUP(R59,Datos!$A$77:$B$80,2,FALSE)," ")</f>
        <v xml:space="preserve"> </v>
      </c>
      <c r="T59" s="139"/>
      <c r="U59" s="140"/>
      <c r="W59" s="27"/>
    </row>
    <row r="60" spans="2:23" s="25" customFormat="1" ht="87.75" customHeight="1" x14ac:dyDescent="0.25">
      <c r="B60" s="182"/>
      <c r="C60" s="167"/>
      <c r="D60" s="168"/>
      <c r="E60" s="169"/>
      <c r="F60" s="141"/>
      <c r="G60" s="142"/>
      <c r="H60" s="143"/>
      <c r="I60" s="141"/>
      <c r="J60" s="142"/>
      <c r="K60" s="142"/>
      <c r="L60" s="142"/>
      <c r="M60" s="142"/>
      <c r="N60" s="142"/>
      <c r="O60" s="142"/>
      <c r="P60" s="142"/>
      <c r="Q60" s="143"/>
      <c r="R60" s="112" t="str">
        <f>IFERROR(VLOOKUP(R59,Datos!$A$77:$C$80,3,FALSE),"")</f>
        <v/>
      </c>
      <c r="S60" s="141"/>
      <c r="T60" s="142"/>
      <c r="U60" s="143"/>
      <c r="W60" s="79"/>
    </row>
    <row r="61" spans="2:23" s="25" customFormat="1" ht="89.25" customHeight="1" x14ac:dyDescent="0.25">
      <c r="B61" s="181" t="str">
        <f>IF(C61="","2.  ",IF(AND(C59&lt;&gt;C61,C61&lt;&gt;C63,C61&lt;&gt;C65,C61&lt;&gt;C67,C61&lt;&gt;C72)=TRUE,"2.  ","REPETIDA"))</f>
        <v xml:space="preserve">2.  </v>
      </c>
      <c r="C61" s="164" t="s">
        <v>46</v>
      </c>
      <c r="D61" s="165"/>
      <c r="E61" s="166"/>
      <c r="F61" s="138" t="str">
        <f>VLOOKUP(C61,Datos!$A$42:$C$47,2,FALSE)</f>
        <v>Dirigir las decisiones y acciones a la satisfacción de las necesidades e intereses de los usuarios (internos y externos) y de los ciudadanos, de conformidad con las responsabilidades públicas asignadas a la entidad</v>
      </c>
      <c r="G61" s="139"/>
      <c r="H61" s="140"/>
      <c r="I61" s="138" t="str">
        <f>VLOOKUP(C61,Datos!$A$42:$C$47,3,FALSE)</f>
        <v>* Valora y atiende las necesidades y peticiones de los usuarios y de los ciudadanos de forma oportuna
* Reconoce la interdependencia entre su trabajo y el de otros
* Establece mecanismos para conocer las necesidades e inquietudes de los usuarios y ciudadanos
* Incorpora las necesidades de usuarios y ciudadanos en los
proyectos institucionales, teniendo en cuenta la visión de servicio a corto, mediano y largo plazo
* Aplica los conceptos de no estigmatización y no discriminación y genera espacios y lenguaje incluyente
* Escucha activamente e informa con veracidad al usuario o ciudadano</v>
      </c>
      <c r="J61" s="139"/>
      <c r="K61" s="139"/>
      <c r="L61" s="139"/>
      <c r="M61" s="139"/>
      <c r="N61" s="139"/>
      <c r="O61" s="139"/>
      <c r="P61" s="139"/>
      <c r="Q61" s="140"/>
      <c r="R61" s="78"/>
      <c r="S61" s="138" t="str">
        <f>IFERROR(VLOOKUP(R61,Datos!$A$77:$B$80,2,FALSE)," ")</f>
        <v xml:space="preserve"> </v>
      </c>
      <c r="T61" s="139"/>
      <c r="U61" s="140"/>
      <c r="W61" s="27"/>
    </row>
    <row r="62" spans="2:23" s="25" customFormat="1" ht="81.75" customHeight="1" x14ac:dyDescent="0.25">
      <c r="B62" s="182"/>
      <c r="C62" s="167"/>
      <c r="D62" s="168"/>
      <c r="E62" s="169"/>
      <c r="F62" s="141"/>
      <c r="G62" s="142"/>
      <c r="H62" s="143"/>
      <c r="I62" s="141"/>
      <c r="J62" s="142"/>
      <c r="K62" s="142"/>
      <c r="L62" s="142"/>
      <c r="M62" s="142"/>
      <c r="N62" s="142"/>
      <c r="O62" s="142"/>
      <c r="P62" s="142"/>
      <c r="Q62" s="143"/>
      <c r="R62" s="112" t="str">
        <f>IFERROR(VLOOKUP(R61,Datos!$A$77:$C$80,3,FALSE),"")</f>
        <v/>
      </c>
      <c r="S62" s="141"/>
      <c r="T62" s="142"/>
      <c r="U62" s="143"/>
      <c r="W62" s="27"/>
    </row>
    <row r="63" spans="2:23" s="25" customFormat="1" ht="99.9" customHeight="1" x14ac:dyDescent="0.25">
      <c r="B63" s="181" t="str">
        <f>IF(C63="","3.  ",IF(AND(C67&lt;&gt;C63,C59&lt;&gt;C63,C63&lt;&gt;C61,C63&lt;&gt;C65,C63&lt;&gt;C72)=TRUE,"3.  ","REPETIDA"))</f>
        <v xml:space="preserve">3.  </v>
      </c>
      <c r="C63" s="164"/>
      <c r="D63" s="165"/>
      <c r="E63" s="166"/>
      <c r="F63" s="138" t="str">
        <f>IFERROR(VLOOKUP(C63,Datos!$A$50:$D$73,3,FALSE)," ")</f>
        <v xml:space="preserve"> </v>
      </c>
      <c r="G63" s="139"/>
      <c r="H63" s="140"/>
      <c r="I63" s="138" t="str">
        <f>IFERROR(VLOOKUP(C63,Datos!$A$50:$D$73,4,FALSE)," ")</f>
        <v xml:space="preserve"> </v>
      </c>
      <c r="J63" s="139"/>
      <c r="K63" s="139"/>
      <c r="L63" s="139"/>
      <c r="M63" s="139"/>
      <c r="N63" s="139"/>
      <c r="O63" s="139"/>
      <c r="P63" s="139"/>
      <c r="Q63" s="140"/>
      <c r="R63" s="78"/>
      <c r="S63" s="138" t="str">
        <f>IFERROR(VLOOKUP(R63,Datos!$A$77:$B$80,2,FALSE)," ")</f>
        <v xml:space="preserve"> </v>
      </c>
      <c r="T63" s="139"/>
      <c r="U63" s="140"/>
      <c r="W63" s="27"/>
    </row>
    <row r="64" spans="2:23" s="25" customFormat="1" ht="99.9" customHeight="1" x14ac:dyDescent="0.25">
      <c r="B64" s="182"/>
      <c r="C64" s="167"/>
      <c r="D64" s="168"/>
      <c r="E64" s="169"/>
      <c r="F64" s="141"/>
      <c r="G64" s="142"/>
      <c r="H64" s="143"/>
      <c r="I64" s="141"/>
      <c r="J64" s="142"/>
      <c r="K64" s="142"/>
      <c r="L64" s="142"/>
      <c r="M64" s="142"/>
      <c r="N64" s="142"/>
      <c r="O64" s="142"/>
      <c r="P64" s="142"/>
      <c r="Q64" s="143"/>
      <c r="R64" s="112" t="str">
        <f>IFERROR(VLOOKUP(R63,Datos!$A$77:$C$80,3,FALSE),"")</f>
        <v/>
      </c>
      <c r="S64" s="141"/>
      <c r="T64" s="142"/>
      <c r="U64" s="143"/>
      <c r="W64" s="27"/>
    </row>
    <row r="65" spans="2:23" s="25" customFormat="1" ht="80.099999999999994" customHeight="1" x14ac:dyDescent="0.25">
      <c r="B65" s="181" t="str">
        <f>IF(C65="","4.  ",IF(AND(C59&lt;&gt;C65,C65&lt;&gt;C61,C65&lt;&gt;C63,C65&lt;&gt;C67,C65&lt;&gt;C72)=TRUE,"4.  ","REPETIDA"))</f>
        <v xml:space="preserve">4.  </v>
      </c>
      <c r="C65" s="164"/>
      <c r="D65" s="165"/>
      <c r="E65" s="166"/>
      <c r="F65" s="138" t="str">
        <f>IFERROR(VLOOKUP(C65,Datos!$A$50:$D$73,3,FALSE)," ")</f>
        <v xml:space="preserve"> </v>
      </c>
      <c r="G65" s="139"/>
      <c r="H65" s="140"/>
      <c r="I65" s="138" t="str">
        <f>IFERROR(VLOOKUP(C65,Datos!$A$50:$D$73,4,FALSE)," ")</f>
        <v xml:space="preserve"> </v>
      </c>
      <c r="J65" s="139"/>
      <c r="K65" s="139"/>
      <c r="L65" s="139"/>
      <c r="M65" s="139"/>
      <c r="N65" s="139"/>
      <c r="O65" s="139"/>
      <c r="P65" s="139"/>
      <c r="Q65" s="140"/>
      <c r="R65" s="78"/>
      <c r="S65" s="138" t="str">
        <f>IFERROR(VLOOKUP(R65,Datos!$A$77:$B$80,2,FALSE)," ")</f>
        <v xml:space="preserve"> </v>
      </c>
      <c r="T65" s="139"/>
      <c r="U65" s="140"/>
      <c r="W65" s="27"/>
    </row>
    <row r="66" spans="2:23" s="25" customFormat="1" ht="80.099999999999994" customHeight="1" x14ac:dyDescent="0.25">
      <c r="B66" s="182"/>
      <c r="C66" s="167"/>
      <c r="D66" s="168"/>
      <c r="E66" s="169"/>
      <c r="F66" s="141"/>
      <c r="G66" s="142"/>
      <c r="H66" s="143"/>
      <c r="I66" s="141"/>
      <c r="J66" s="142"/>
      <c r="K66" s="142"/>
      <c r="L66" s="142"/>
      <c r="M66" s="142"/>
      <c r="N66" s="142"/>
      <c r="O66" s="142"/>
      <c r="P66" s="142"/>
      <c r="Q66" s="143"/>
      <c r="R66" s="112" t="str">
        <f>IFERROR(VLOOKUP(R65,Datos!$A$77:$C$80,3,FALSE),"")</f>
        <v/>
      </c>
      <c r="S66" s="141"/>
      <c r="T66" s="142"/>
      <c r="U66" s="143"/>
      <c r="W66" s="27"/>
    </row>
    <row r="67" spans="2:23" s="25" customFormat="1" ht="80.099999999999994" customHeight="1" x14ac:dyDescent="0.25">
      <c r="B67" s="145" t="str">
        <f>IF(C67="","5.  ",IF(AND(C72&lt;&gt;C67,C67&lt;&gt;C59,C67&lt;&gt;C61,C67&lt;&gt;C65,C67&lt;&gt;C63)=TRUE,"5.  ","REPETIDA"))</f>
        <v xml:space="preserve">5.  </v>
      </c>
      <c r="C67" s="164"/>
      <c r="D67" s="165"/>
      <c r="E67" s="166"/>
      <c r="F67" s="138" t="str">
        <f>IFERROR(VLOOKUP(C67,Datos!$A$50:$D$73,3,FALSE)," ")</f>
        <v xml:space="preserve"> </v>
      </c>
      <c r="G67" s="139"/>
      <c r="H67" s="140"/>
      <c r="I67" s="138" t="str">
        <f>IFERROR(VLOOKUP(C67,Datos!$A$50:$D$73,4,FALSE)," ")</f>
        <v xml:space="preserve"> </v>
      </c>
      <c r="J67" s="139"/>
      <c r="K67" s="139"/>
      <c r="L67" s="139"/>
      <c r="M67" s="139"/>
      <c r="N67" s="139"/>
      <c r="O67" s="139"/>
      <c r="P67" s="139"/>
      <c r="Q67" s="140"/>
      <c r="R67" s="78"/>
      <c r="S67" s="138" t="str">
        <f>IFERROR(VLOOKUP(R67,Datos!$A$77:$B$80,2,FALSE)," ")</f>
        <v xml:space="preserve"> </v>
      </c>
      <c r="T67" s="139"/>
      <c r="U67" s="140"/>
      <c r="W67" s="27"/>
    </row>
    <row r="68" spans="2:23" s="25" customFormat="1" ht="80.099999999999994" customHeight="1" x14ac:dyDescent="0.25">
      <c r="B68" s="145"/>
      <c r="C68" s="167"/>
      <c r="D68" s="168"/>
      <c r="E68" s="169"/>
      <c r="F68" s="141"/>
      <c r="G68" s="142"/>
      <c r="H68" s="143"/>
      <c r="I68" s="141"/>
      <c r="J68" s="142"/>
      <c r="K68" s="142"/>
      <c r="L68" s="142"/>
      <c r="M68" s="142"/>
      <c r="N68" s="142"/>
      <c r="O68" s="142"/>
      <c r="P68" s="142"/>
      <c r="Q68" s="143"/>
      <c r="R68" s="113" t="str">
        <f>IFERROR(VLOOKUP(R67,Datos!$A$77:$C$80,3,FALSE),"")</f>
        <v/>
      </c>
      <c r="S68" s="141"/>
      <c r="T68" s="142"/>
      <c r="U68" s="143"/>
      <c r="W68" s="27"/>
    </row>
    <row r="69" spans="2:23" s="25" customFormat="1" ht="5.0999999999999996" customHeight="1" x14ac:dyDescent="0.25">
      <c r="B69" s="59"/>
      <c r="C69" s="80"/>
      <c r="D69" s="80"/>
      <c r="E69" s="80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W69" s="27"/>
    </row>
    <row r="70" spans="2:23" s="25" customFormat="1" ht="15" customHeight="1" x14ac:dyDescent="0.25">
      <c r="B70" s="122" t="s">
        <v>47</v>
      </c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W70" s="27"/>
    </row>
    <row r="71" spans="2:23" s="25" customFormat="1" ht="5.0999999999999996" customHeight="1" x14ac:dyDescent="0.25">
      <c r="B71" s="59"/>
      <c r="C71" s="80"/>
      <c r="D71" s="80"/>
      <c r="E71" s="80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W71" s="27"/>
    </row>
    <row r="72" spans="2:23" s="25" customFormat="1" ht="78.75" customHeight="1" x14ac:dyDescent="0.25">
      <c r="B72" s="145" t="s">
        <v>1310</v>
      </c>
      <c r="C72" s="164"/>
      <c r="D72" s="165"/>
      <c r="E72" s="166"/>
      <c r="F72" s="138" t="str">
        <f>IFERROR(VLOOKUP(C72,Datos!$A$50:$D$73,3,FALSE)," ")</f>
        <v xml:space="preserve"> </v>
      </c>
      <c r="G72" s="139"/>
      <c r="H72" s="140"/>
      <c r="I72" s="138" t="str">
        <f>IFERROR(VLOOKUP(C72,Datos!$A$50:$D$73,4,FALSE)," ")</f>
        <v xml:space="preserve"> </v>
      </c>
      <c r="J72" s="139"/>
      <c r="K72" s="139"/>
      <c r="L72" s="139"/>
      <c r="M72" s="139"/>
      <c r="N72" s="139"/>
      <c r="O72" s="139"/>
      <c r="P72" s="139"/>
      <c r="Q72" s="140"/>
      <c r="R72" s="78"/>
      <c r="S72" s="138" t="str">
        <f>IFERROR(VLOOKUP(R72,Datos!$A$77:$B$80,2,FALSE)," ")</f>
        <v xml:space="preserve"> </v>
      </c>
      <c r="T72" s="139"/>
      <c r="U72" s="140"/>
      <c r="W72" s="27"/>
    </row>
    <row r="73" spans="2:23" s="25" customFormat="1" ht="85.5" customHeight="1" x14ac:dyDescent="0.25">
      <c r="B73" s="145"/>
      <c r="C73" s="167"/>
      <c r="D73" s="168"/>
      <c r="E73" s="169"/>
      <c r="F73" s="141"/>
      <c r="G73" s="142"/>
      <c r="H73" s="143"/>
      <c r="I73" s="141"/>
      <c r="J73" s="142"/>
      <c r="K73" s="142"/>
      <c r="L73" s="142"/>
      <c r="M73" s="142"/>
      <c r="N73" s="142"/>
      <c r="O73" s="142"/>
      <c r="P73" s="142"/>
      <c r="Q73" s="143"/>
      <c r="R73" s="112" t="str">
        <f>IFERROR(VLOOKUP(R72,Datos!$A$77:$C$80,3,FALSE),"")</f>
        <v/>
      </c>
      <c r="S73" s="141"/>
      <c r="T73" s="142"/>
      <c r="U73" s="143"/>
      <c r="W73" s="27"/>
    </row>
    <row r="74" spans="2:23" s="25" customFormat="1" ht="3.75" customHeight="1" x14ac:dyDescent="0.25">
      <c r="B74" s="170"/>
      <c r="C74" s="170"/>
      <c r="D74" s="170"/>
      <c r="E74" s="170"/>
      <c r="F74" s="170"/>
      <c r="G74" s="170"/>
      <c r="H74" s="170"/>
      <c r="I74" s="170"/>
      <c r="J74" s="170"/>
      <c r="K74" s="170"/>
      <c r="L74" s="170"/>
      <c r="M74" s="170"/>
      <c r="N74" s="170"/>
      <c r="O74" s="170"/>
      <c r="P74" s="170"/>
      <c r="Q74" s="170"/>
      <c r="R74" s="170"/>
      <c r="S74" s="170"/>
      <c r="T74" s="170"/>
      <c r="U74" s="170"/>
      <c r="W74" s="27"/>
    </row>
    <row r="75" spans="2:23" s="25" customFormat="1" ht="21.9" customHeight="1" x14ac:dyDescent="0.25">
      <c r="B75" s="122" t="s">
        <v>48</v>
      </c>
      <c r="C75" s="122"/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W75" s="27"/>
    </row>
    <row r="76" spans="2:23" s="25" customFormat="1" ht="3" customHeight="1" x14ac:dyDescent="0.25"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W76" s="27"/>
    </row>
    <row r="77" spans="2:23" s="74" customFormat="1" ht="41.25" customHeight="1" x14ac:dyDescent="0.3">
      <c r="C77" s="135" t="s">
        <v>1331</v>
      </c>
      <c r="D77" s="136"/>
      <c r="E77" s="136"/>
      <c r="F77" s="136"/>
      <c r="G77" s="136"/>
      <c r="H77" s="136"/>
      <c r="I77" s="136"/>
      <c r="J77" s="136"/>
      <c r="K77" s="136"/>
      <c r="L77" s="137"/>
      <c r="M77" s="145" t="s">
        <v>43</v>
      </c>
      <c r="N77" s="145"/>
      <c r="O77" s="145" t="s">
        <v>50</v>
      </c>
      <c r="P77" s="145"/>
      <c r="Q77" s="145"/>
      <c r="R77" s="73" t="s">
        <v>51</v>
      </c>
      <c r="S77" s="145" t="s">
        <v>52</v>
      </c>
      <c r="T77" s="145"/>
      <c r="U77" s="145"/>
    </row>
    <row r="78" spans="2:23" s="83" customFormat="1" ht="30" customHeight="1" x14ac:dyDescent="0.25">
      <c r="B78" s="82"/>
      <c r="C78" s="135" t="s">
        <v>53</v>
      </c>
      <c r="D78" s="136"/>
      <c r="E78" s="136"/>
      <c r="F78" s="136"/>
      <c r="G78" s="137"/>
      <c r="H78" s="75" t="str">
        <f>IFERROR(AVERAGE(R60,R62,R64,R66,R68,R73)," ")</f>
        <v xml:space="preserve"> </v>
      </c>
      <c r="I78" s="154" t="str">
        <f>+H78</f>
        <v xml:space="preserve"> </v>
      </c>
      <c r="J78" s="155"/>
      <c r="K78" s="155"/>
      <c r="L78" s="156"/>
      <c r="M78" s="157" t="e">
        <f>+I79+I78</f>
        <v>#VALUE!</v>
      </c>
      <c r="N78" s="158"/>
      <c r="O78" s="187" t="e">
        <f>+IF(M78&lt;65%,"No satisfactorio",IF(M78&gt;=90%,"Sobresaliente",IF(M78&gt;=65%&lt;&gt;90%,"Satisfactorio")))</f>
        <v>#VALUE!</v>
      </c>
      <c r="P78" s="188"/>
      <c r="Q78" s="189"/>
      <c r="R78" s="193" t="s">
        <v>10</v>
      </c>
      <c r="S78" s="199"/>
      <c r="T78" s="200"/>
      <c r="U78" s="201"/>
      <c r="V78" s="82"/>
      <c r="W78" s="82"/>
    </row>
    <row r="79" spans="2:23" s="82" customFormat="1" ht="30" customHeight="1" x14ac:dyDescent="0.25">
      <c r="B79" s="32"/>
      <c r="C79" s="145" t="s">
        <v>28</v>
      </c>
      <c r="D79" s="145"/>
      <c r="E79" s="145"/>
      <c r="F79" s="145"/>
      <c r="G79" s="145"/>
      <c r="H79" s="76">
        <f>+U54</f>
        <v>0</v>
      </c>
      <c r="I79" s="154">
        <f>+H79*85%</f>
        <v>0</v>
      </c>
      <c r="J79" s="155"/>
      <c r="K79" s="155"/>
      <c r="L79" s="156"/>
      <c r="M79" s="159"/>
      <c r="N79" s="160"/>
      <c r="O79" s="190"/>
      <c r="P79" s="191"/>
      <c r="Q79" s="192"/>
      <c r="R79" s="194"/>
      <c r="S79" s="199"/>
      <c r="T79" s="200"/>
      <c r="U79" s="201"/>
    </row>
    <row r="80" spans="2:23" s="25" customFormat="1" ht="6" customHeight="1" x14ac:dyDescent="0.25">
      <c r="W80" s="27"/>
    </row>
    <row r="81" spans="1:26" s="25" customFormat="1" ht="24.9" customHeight="1" x14ac:dyDescent="0.25">
      <c r="B81" s="122" t="s">
        <v>54</v>
      </c>
      <c r="C81" s="122"/>
      <c r="D81" s="122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  <c r="R81" s="122"/>
      <c r="S81" s="122"/>
      <c r="T81" s="122"/>
      <c r="U81" s="122"/>
      <c r="W81" s="27"/>
    </row>
    <row r="82" spans="1:26" s="25" customFormat="1" ht="8.1" customHeight="1" x14ac:dyDescent="0.25"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W82" s="27"/>
    </row>
    <row r="83" spans="1:26" s="25" customFormat="1" ht="15" customHeight="1" x14ac:dyDescent="0.25">
      <c r="B83" s="145" t="s">
        <v>55</v>
      </c>
      <c r="C83" s="145"/>
      <c r="D83" s="145"/>
      <c r="E83" s="145"/>
      <c r="F83" s="145" t="s">
        <v>56</v>
      </c>
      <c r="G83" s="145"/>
      <c r="H83" s="145"/>
      <c r="I83" s="145" t="s">
        <v>57</v>
      </c>
      <c r="J83" s="145"/>
      <c r="K83" s="145"/>
      <c r="L83" s="145"/>
      <c r="M83" s="145"/>
      <c r="N83" s="198" t="s">
        <v>1332</v>
      </c>
      <c r="O83" s="198"/>
      <c r="P83" s="198"/>
      <c r="Q83" s="198"/>
      <c r="R83" s="198"/>
      <c r="S83" s="198"/>
      <c r="T83" s="198"/>
      <c r="U83" s="198"/>
      <c r="W83" s="27"/>
    </row>
    <row r="84" spans="1:26" s="25" customFormat="1" ht="15" customHeight="1" x14ac:dyDescent="0.25">
      <c r="B84" s="145"/>
      <c r="C84" s="145"/>
      <c r="D84" s="145"/>
      <c r="E84" s="145"/>
      <c r="F84" s="145"/>
      <c r="G84" s="145"/>
      <c r="H84" s="145"/>
      <c r="I84" s="145"/>
      <c r="J84" s="145"/>
      <c r="K84" s="145"/>
      <c r="L84" s="145"/>
      <c r="M84" s="145"/>
      <c r="N84" s="145" t="s">
        <v>59</v>
      </c>
      <c r="O84" s="145"/>
      <c r="P84" s="145"/>
      <c r="Q84" s="195" t="s">
        <v>60</v>
      </c>
      <c r="R84" s="195"/>
      <c r="S84" s="195"/>
      <c r="T84" s="195" t="s">
        <v>61</v>
      </c>
      <c r="U84" s="195"/>
      <c r="W84" s="27"/>
    </row>
    <row r="85" spans="1:26" s="25" customFormat="1" ht="45" customHeight="1" x14ac:dyDescent="0.25">
      <c r="B85" s="183"/>
      <c r="C85" s="183"/>
      <c r="D85" s="183"/>
      <c r="E85" s="183"/>
      <c r="F85" s="184"/>
      <c r="G85" s="185"/>
      <c r="H85" s="186"/>
      <c r="I85" s="152" t="str">
        <f>IF(H47&lt;&gt;"","","NO APLICA")</f>
        <v>NO APLICA</v>
      </c>
      <c r="J85" s="152"/>
      <c r="K85" s="152"/>
      <c r="L85" s="152"/>
      <c r="M85" s="152"/>
      <c r="N85" s="132"/>
      <c r="O85" s="132"/>
      <c r="P85" s="132"/>
      <c r="Q85" s="152"/>
      <c r="R85" s="152"/>
      <c r="S85" s="152"/>
      <c r="T85" s="152"/>
      <c r="U85" s="152"/>
      <c r="W85" s="27"/>
    </row>
    <row r="86" spans="1:26" ht="8.1" customHeight="1" x14ac:dyDescent="0.25">
      <c r="A86" s="24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</row>
    <row r="87" spans="1:26" s="25" customFormat="1" ht="39.9" customHeight="1" x14ac:dyDescent="0.25">
      <c r="B87" s="135" t="s">
        <v>62</v>
      </c>
      <c r="C87" s="136"/>
      <c r="D87" s="136"/>
      <c r="E87" s="136"/>
      <c r="F87" s="136"/>
      <c r="G87" s="137"/>
      <c r="H87" s="145" t="s">
        <v>91</v>
      </c>
      <c r="I87" s="145"/>
      <c r="J87" s="145"/>
      <c r="K87" s="145"/>
      <c r="L87" s="145"/>
      <c r="M87" s="145"/>
      <c r="N87" s="195" t="s">
        <v>64</v>
      </c>
      <c r="O87" s="195"/>
      <c r="P87" s="195"/>
      <c r="Q87" s="195"/>
      <c r="R87" s="195"/>
      <c r="S87" s="135" t="s">
        <v>65</v>
      </c>
      <c r="T87" s="136"/>
      <c r="U87" s="137"/>
      <c r="W87" s="27"/>
      <c r="Y87" s="32"/>
      <c r="Z87" s="32"/>
    </row>
    <row r="88" spans="1:26" s="25" customFormat="1" ht="30" customHeight="1" x14ac:dyDescent="0.25">
      <c r="B88" s="118" t="s">
        <v>66</v>
      </c>
      <c r="C88" s="118"/>
      <c r="D88" s="118"/>
      <c r="E88" s="118"/>
      <c r="F88" s="180"/>
      <c r="G88" s="152"/>
      <c r="H88" s="152"/>
      <c r="I88" s="152"/>
      <c r="J88" s="152"/>
      <c r="K88" s="152"/>
      <c r="L88" s="152"/>
      <c r="M88" s="152"/>
      <c r="N88" s="152"/>
      <c r="O88" s="152"/>
      <c r="P88" s="152"/>
      <c r="Q88" s="152"/>
      <c r="R88" s="152"/>
      <c r="S88" s="36" t="s">
        <v>4</v>
      </c>
      <c r="T88" s="36" t="s">
        <v>5</v>
      </c>
      <c r="U88" s="36" t="s">
        <v>6</v>
      </c>
      <c r="W88" s="27"/>
      <c r="Y88" s="32"/>
      <c r="Z88" s="32"/>
    </row>
    <row r="89" spans="1:26" s="25" customFormat="1" ht="30" customHeight="1" x14ac:dyDescent="0.25">
      <c r="B89" s="118" t="s">
        <v>67</v>
      </c>
      <c r="C89" s="118"/>
      <c r="D89" s="118"/>
      <c r="E89" s="118"/>
      <c r="F89" s="151"/>
      <c r="G89" s="151"/>
      <c r="H89" s="152"/>
      <c r="I89" s="152"/>
      <c r="J89" s="152"/>
      <c r="K89" s="152"/>
      <c r="L89" s="152"/>
      <c r="M89" s="152"/>
      <c r="N89" s="152"/>
      <c r="O89" s="152"/>
      <c r="P89" s="152"/>
      <c r="Q89" s="152"/>
      <c r="R89" s="152"/>
      <c r="S89" s="84" t="s">
        <v>9</v>
      </c>
      <c r="T89" s="84" t="s">
        <v>9</v>
      </c>
      <c r="U89" s="84" t="s">
        <v>10</v>
      </c>
      <c r="W89" s="27"/>
      <c r="Y89" s="32"/>
      <c r="Z89" s="32"/>
    </row>
    <row r="91" spans="1:26" x14ac:dyDescent="0.25">
      <c r="B91" s="286" t="s">
        <v>1345</v>
      </c>
      <c r="C91" s="286"/>
      <c r="D91" s="286"/>
      <c r="E91" s="286"/>
      <c r="F91" s="286"/>
      <c r="G91" s="286"/>
      <c r="H91" s="286"/>
      <c r="I91" s="286"/>
      <c r="J91" s="286"/>
      <c r="K91" s="286"/>
      <c r="L91" s="286"/>
      <c r="M91" s="286"/>
      <c r="N91" s="286"/>
      <c r="O91" s="286"/>
      <c r="P91" s="286"/>
      <c r="Q91" s="286"/>
      <c r="R91" s="286"/>
      <c r="S91" s="286"/>
      <c r="T91" s="286"/>
      <c r="U91" s="286"/>
    </row>
    <row r="95" spans="1:26" x14ac:dyDescent="0.25">
      <c r="C95" s="106" t="s">
        <v>1349</v>
      </c>
    </row>
    <row r="97" spans="3:8" ht="34.5" customHeight="1" x14ac:dyDescent="0.25">
      <c r="C97" s="102" t="s">
        <v>1341</v>
      </c>
      <c r="D97" s="102" t="s">
        <v>1342</v>
      </c>
      <c r="E97" s="285" t="s">
        <v>1343</v>
      </c>
      <c r="F97" s="285"/>
      <c r="G97" s="285"/>
      <c r="H97" s="285"/>
    </row>
    <row r="98" spans="3:8" ht="45.75" customHeight="1" x14ac:dyDescent="0.25">
      <c r="C98" s="103">
        <v>1</v>
      </c>
      <c r="D98" s="105">
        <v>42389</v>
      </c>
      <c r="E98" s="284" t="s">
        <v>1347</v>
      </c>
      <c r="F98" s="284"/>
      <c r="G98" s="284"/>
      <c r="H98" s="284"/>
    </row>
    <row r="99" spans="3:8" ht="45.75" customHeight="1" x14ac:dyDescent="0.25">
      <c r="C99" s="103">
        <v>2</v>
      </c>
      <c r="D99" s="105">
        <v>43297</v>
      </c>
      <c r="E99" s="278" t="s">
        <v>1348</v>
      </c>
      <c r="F99" s="279"/>
      <c r="G99" s="279"/>
      <c r="H99" s="280"/>
    </row>
    <row r="100" spans="3:8" ht="45.75" customHeight="1" x14ac:dyDescent="0.25">
      <c r="C100" s="103">
        <v>3</v>
      </c>
      <c r="D100" s="105">
        <v>43525</v>
      </c>
      <c r="E100" s="278" t="s">
        <v>1348</v>
      </c>
      <c r="F100" s="279"/>
      <c r="G100" s="279"/>
      <c r="H100" s="280"/>
    </row>
    <row r="101" spans="3:8" ht="45.75" customHeight="1" x14ac:dyDescent="0.25">
      <c r="C101" s="103">
        <v>4</v>
      </c>
      <c r="D101" s="105">
        <v>43543</v>
      </c>
      <c r="E101" s="278" t="s">
        <v>1348</v>
      </c>
      <c r="F101" s="279"/>
      <c r="G101" s="279"/>
      <c r="H101" s="280"/>
    </row>
    <row r="102" spans="3:8" ht="45.75" customHeight="1" x14ac:dyDescent="0.25">
      <c r="C102" s="103">
        <v>5</v>
      </c>
      <c r="D102" s="105">
        <v>43682</v>
      </c>
      <c r="E102" s="278" t="s">
        <v>1348</v>
      </c>
      <c r="F102" s="279"/>
      <c r="G102" s="279"/>
      <c r="H102" s="280"/>
    </row>
    <row r="103" spans="3:8" ht="54" customHeight="1" x14ac:dyDescent="0.25">
      <c r="C103" s="103">
        <v>6</v>
      </c>
      <c r="D103" s="104">
        <v>45954</v>
      </c>
      <c r="E103" s="281" t="s">
        <v>1346</v>
      </c>
      <c r="F103" s="282"/>
      <c r="G103" s="282"/>
      <c r="H103" s="283"/>
    </row>
  </sheetData>
  <sheetProtection algorithmName="SHA-512" hashValue="oLfuFpdOTz1q41vtXZah9rv+c3maq7YNawWxExWapQiltl/4BXlI1DdiRNBOatpNxROgTRu/EwD+WQYuz8TQyg==" saltValue="LyrEanEgV+xt+U8tMXkYww==" spinCount="100000" sheet="1" formatCells="0" formatColumns="0" formatRows="0"/>
  <dataConsolidate/>
  <mergeCells count="194">
    <mergeCell ref="E99:H99"/>
    <mergeCell ref="E100:H100"/>
    <mergeCell ref="E101:H101"/>
    <mergeCell ref="E102:H102"/>
    <mergeCell ref="E103:H103"/>
    <mergeCell ref="E98:H98"/>
    <mergeCell ref="E97:H97"/>
    <mergeCell ref="F83:H84"/>
    <mergeCell ref="B83:E84"/>
    <mergeCell ref="H87:M87"/>
    <mergeCell ref="B91:U91"/>
    <mergeCell ref="N87:R87"/>
    <mergeCell ref="S87:U87"/>
    <mergeCell ref="H88:M89"/>
    <mergeCell ref="N88:R89"/>
    <mergeCell ref="F89:G89"/>
    <mergeCell ref="T84:U84"/>
    <mergeCell ref="N83:U83"/>
    <mergeCell ref="N85:P85"/>
    <mergeCell ref="Q85:S85"/>
    <mergeCell ref="T85:U85"/>
    <mergeCell ref="I83:M84"/>
    <mergeCell ref="B87:G87"/>
    <mergeCell ref="B88:E88"/>
    <mergeCell ref="F88:G88"/>
    <mergeCell ref="N84:P84"/>
    <mergeCell ref="Q84:S84"/>
    <mergeCell ref="B85:E85"/>
    <mergeCell ref="F85:H85"/>
    <mergeCell ref="I85:M85"/>
    <mergeCell ref="B89:E89"/>
    <mergeCell ref="S78:U78"/>
    <mergeCell ref="C79:G79"/>
    <mergeCell ref="I79:L79"/>
    <mergeCell ref="S79:U79"/>
    <mergeCell ref="B81:U81"/>
    <mergeCell ref="B75:U75"/>
    <mergeCell ref="C77:L77"/>
    <mergeCell ref="M77:N77"/>
    <mergeCell ref="O77:Q77"/>
    <mergeCell ref="S77:U77"/>
    <mergeCell ref="C78:G78"/>
    <mergeCell ref="I78:L78"/>
    <mergeCell ref="M78:N79"/>
    <mergeCell ref="O78:Q79"/>
    <mergeCell ref="R78:R79"/>
    <mergeCell ref="B72:B73"/>
    <mergeCell ref="C72:E73"/>
    <mergeCell ref="F72:H73"/>
    <mergeCell ref="I72:Q73"/>
    <mergeCell ref="S72:U73"/>
    <mergeCell ref="B74:U74"/>
    <mergeCell ref="B65:B66"/>
    <mergeCell ref="C65:E66"/>
    <mergeCell ref="F65:H66"/>
    <mergeCell ref="I65:Q66"/>
    <mergeCell ref="S65:U66"/>
    <mergeCell ref="B67:B68"/>
    <mergeCell ref="C67:E68"/>
    <mergeCell ref="F67:H68"/>
    <mergeCell ref="I67:Q68"/>
    <mergeCell ref="S67:U68"/>
    <mergeCell ref="B70:U70"/>
    <mergeCell ref="B61:B62"/>
    <mergeCell ref="C61:E62"/>
    <mergeCell ref="F61:H62"/>
    <mergeCell ref="I61:Q62"/>
    <mergeCell ref="S61:U62"/>
    <mergeCell ref="B63:B64"/>
    <mergeCell ref="C63:E64"/>
    <mergeCell ref="F63:H64"/>
    <mergeCell ref="I63:Q64"/>
    <mergeCell ref="S63:U64"/>
    <mergeCell ref="B54:S54"/>
    <mergeCell ref="C58:E58"/>
    <mergeCell ref="F58:H58"/>
    <mergeCell ref="I58:Q58"/>
    <mergeCell ref="S58:U58"/>
    <mergeCell ref="B59:B60"/>
    <mergeCell ref="C59:E60"/>
    <mergeCell ref="F59:H60"/>
    <mergeCell ref="I59:Q60"/>
    <mergeCell ref="S59:U60"/>
    <mergeCell ref="B56:U56"/>
    <mergeCell ref="U50:U51"/>
    <mergeCell ref="Q51:R51"/>
    <mergeCell ref="B52:E53"/>
    <mergeCell ref="F52:N53"/>
    <mergeCell ref="O52:P53"/>
    <mergeCell ref="Q52:R52"/>
    <mergeCell ref="T52:T53"/>
    <mergeCell ref="U52:U53"/>
    <mergeCell ref="Q53:R53"/>
    <mergeCell ref="B50:E51"/>
    <mergeCell ref="F50:N51"/>
    <mergeCell ref="O50:P51"/>
    <mergeCell ref="Q50:R50"/>
    <mergeCell ref="T50:T51"/>
    <mergeCell ref="U45:U47"/>
    <mergeCell ref="Q46:R47"/>
    <mergeCell ref="S46:S47"/>
    <mergeCell ref="B48:E49"/>
    <mergeCell ref="F48:N49"/>
    <mergeCell ref="O48:P49"/>
    <mergeCell ref="Q48:R48"/>
    <mergeCell ref="T48:T49"/>
    <mergeCell ref="U48:U49"/>
    <mergeCell ref="B45:E47"/>
    <mergeCell ref="O45:P47"/>
    <mergeCell ref="Q45:R45"/>
    <mergeCell ref="T45:T47"/>
    <mergeCell ref="Q49:R49"/>
    <mergeCell ref="F45:N47"/>
    <mergeCell ref="B42:E44"/>
    <mergeCell ref="O42:P44"/>
    <mergeCell ref="Q42:R42"/>
    <mergeCell ref="B35:C35"/>
    <mergeCell ref="D35:G35"/>
    <mergeCell ref="H35:I35"/>
    <mergeCell ref="L35:U35"/>
    <mergeCell ref="B40:E40"/>
    <mergeCell ref="F40:N40"/>
    <mergeCell ref="O40:P40"/>
    <mergeCell ref="Q40:R40"/>
    <mergeCell ref="T42:T44"/>
    <mergeCell ref="U42:U44"/>
    <mergeCell ref="Q43:R44"/>
    <mergeCell ref="S43:S44"/>
    <mergeCell ref="B41:U41"/>
    <mergeCell ref="F42:N44"/>
    <mergeCell ref="B37:U37"/>
    <mergeCell ref="B39:U39"/>
    <mergeCell ref="R31:U31"/>
    <mergeCell ref="B33:C33"/>
    <mergeCell ref="D33:G33"/>
    <mergeCell ref="H33:I33"/>
    <mergeCell ref="L33:O33"/>
    <mergeCell ref="P33:Q33"/>
    <mergeCell ref="R33:U33"/>
    <mergeCell ref="B27:C27"/>
    <mergeCell ref="D27:G27"/>
    <mergeCell ref="H27:I27"/>
    <mergeCell ref="L27:U27"/>
    <mergeCell ref="B31:C31"/>
    <mergeCell ref="D31:E31"/>
    <mergeCell ref="F31:G31"/>
    <mergeCell ref="H31:I31"/>
    <mergeCell ref="M31:O31"/>
    <mergeCell ref="P31:Q31"/>
    <mergeCell ref="B29:U29"/>
    <mergeCell ref="L25:O25"/>
    <mergeCell ref="P25:Q25"/>
    <mergeCell ref="R25:U25"/>
    <mergeCell ref="B19:C19"/>
    <mergeCell ref="D19:G19"/>
    <mergeCell ref="H19:I19"/>
    <mergeCell ref="L19:U19"/>
    <mergeCell ref="B23:C23"/>
    <mergeCell ref="D23:E23"/>
    <mergeCell ref="F23:G23"/>
    <mergeCell ref="H23:I23"/>
    <mergeCell ref="M23:O23"/>
    <mergeCell ref="P23:Q23"/>
    <mergeCell ref="B21:U21"/>
    <mergeCell ref="R23:U23"/>
    <mergeCell ref="B25:C25"/>
    <mergeCell ref="D25:G25"/>
    <mergeCell ref="H25:I25"/>
    <mergeCell ref="B6:U6"/>
    <mergeCell ref="B7:I7"/>
    <mergeCell ref="L7:P7"/>
    <mergeCell ref="S7:U7"/>
    <mergeCell ref="B8:B9"/>
    <mergeCell ref="F8:F9"/>
    <mergeCell ref="M8:O9"/>
    <mergeCell ref="R15:U15"/>
    <mergeCell ref="B2:C5"/>
    <mergeCell ref="D2:S3"/>
    <mergeCell ref="T2:U2"/>
    <mergeCell ref="T3:U3"/>
    <mergeCell ref="D4:S5"/>
    <mergeCell ref="T4:U4"/>
    <mergeCell ref="T5:U5"/>
    <mergeCell ref="B17:C17"/>
    <mergeCell ref="D17:G17"/>
    <mergeCell ref="H17:I17"/>
    <mergeCell ref="L17:O17"/>
    <mergeCell ref="R17:T17"/>
    <mergeCell ref="B15:C15"/>
    <mergeCell ref="D15:E15"/>
    <mergeCell ref="F15:G15"/>
    <mergeCell ref="H15:I15"/>
    <mergeCell ref="M15:O15"/>
    <mergeCell ref="P15:Q15"/>
  </mergeCells>
  <phoneticPr fontId="21" type="noConversion"/>
  <conditionalFormatting sqref="B59 B61 B63 B65">
    <cfRule type="containsText" dxfId="23" priority="17" operator="containsText" text="REPETIDA">
      <formula>NOT(ISERROR(SEARCH("REPETIDA",B59)))</formula>
    </cfRule>
  </conditionalFormatting>
  <conditionalFormatting sqref="B67">
    <cfRule type="containsText" dxfId="22" priority="16" operator="containsText" text="REPETIDA">
      <formula>NOT(ISERROR(SEARCH("REPETIDA",B67)))</formula>
    </cfRule>
  </conditionalFormatting>
  <conditionalFormatting sqref="B69">
    <cfRule type="containsText" dxfId="21" priority="73" operator="containsText" text="REPETIDA">
      <formula>NOT(ISERROR(SEARCH("REPETIDA",B69)))</formula>
    </cfRule>
  </conditionalFormatting>
  <conditionalFormatting sqref="B71:B72">
    <cfRule type="containsText" dxfId="20" priority="11" operator="containsText" text="REPETIDA">
      <formula>NOT(ISERROR(SEARCH("REPETIDA",B71)))</formula>
    </cfRule>
  </conditionalFormatting>
  <conditionalFormatting sqref="M78:N79">
    <cfRule type="cellIs" dxfId="19" priority="63" operator="greaterThanOrEqual">
      <formula>0.9</formula>
    </cfRule>
    <cfRule type="cellIs" dxfId="18" priority="64" operator="lessThan">
      <formula>0.65</formula>
    </cfRule>
    <cfRule type="cellIs" dxfId="17" priority="65" operator="between">
      <formula>0.65</formula>
      <formula>0.9</formula>
    </cfRule>
  </conditionalFormatting>
  <conditionalFormatting sqref="O78:Q79">
    <cfRule type="containsText" dxfId="16" priority="60" operator="containsText" text="No satisfactorio">
      <formula>NOT(ISERROR(SEARCH("No satisfactorio",O78)))</formula>
    </cfRule>
    <cfRule type="containsText" dxfId="15" priority="61" operator="containsText" text="Satisfactorio">
      <formula>NOT(ISERROR(SEARCH("Satisfactorio",O78)))</formula>
    </cfRule>
    <cfRule type="containsText" dxfId="14" priority="62" operator="containsText" text="Sobresaliente">
      <formula>NOT(ISERROR(SEARCH("Sobresaliente",O78)))</formula>
    </cfRule>
  </conditionalFormatting>
  <conditionalFormatting sqref="R59:R68">
    <cfRule type="containsText" dxfId="13" priority="12" operator="containsText" text="Bajo">
      <formula>NOT(ISERROR(SEARCH("Bajo",R59)))</formula>
    </cfRule>
    <cfRule type="containsText" dxfId="12" priority="13" operator="containsText" text="Aceptable">
      <formula>NOT(ISERROR(SEARCH("Aceptable",R59)))</formula>
    </cfRule>
    <cfRule type="containsText" dxfId="11" priority="14" operator="containsText" text="Muy Alto">
      <formula>NOT(ISERROR(SEARCH("Muy Alto",R59)))</formula>
    </cfRule>
    <cfRule type="containsText" dxfId="10" priority="15" operator="containsText" text="Alto">
      <formula>NOT(ISERROR(SEARCH("Alto",R59)))</formula>
    </cfRule>
  </conditionalFormatting>
  <conditionalFormatting sqref="R72:R73">
    <cfRule type="containsText" dxfId="9" priority="7" operator="containsText" text="Bajo">
      <formula>NOT(ISERROR(SEARCH("Bajo",R72)))</formula>
    </cfRule>
    <cfRule type="containsText" dxfId="8" priority="8" operator="containsText" text="Aceptable">
      <formula>NOT(ISERROR(SEARCH("Aceptable",R72)))</formula>
    </cfRule>
    <cfRule type="containsText" dxfId="7" priority="9" operator="containsText" text="Muy Alto">
      <formula>NOT(ISERROR(SEARCH("Muy Alto",R72)))</formula>
    </cfRule>
    <cfRule type="containsText" dxfId="6" priority="10" operator="containsText" text="Alto">
      <formula>NOT(ISERROR(SEARCH("Alto",R72)))</formula>
    </cfRule>
  </conditionalFormatting>
  <conditionalFormatting sqref="T54">
    <cfRule type="containsText" dxfId="5" priority="1" operator="containsText" text="MÍNIMO TRES (03) COMPROMISOS">
      <formula>NOT(ISERROR(SEARCH("MÍNIMO TRES (03) COMPROMISOS",T54)))</formula>
    </cfRule>
    <cfRule type="containsText" dxfId="4" priority="2" operator="containsText" text="MENOR">
      <formula>NOT(ISERROR(SEARCH("MENOR",T54)))</formula>
    </cfRule>
    <cfRule type="containsText" dxfId="3" priority="3" operator="containsText" text="MAYOR">
      <formula>NOT(ISERROR(SEARCH("MAYOR",T54)))</formula>
    </cfRule>
  </conditionalFormatting>
  <conditionalFormatting sqref="U54:U55">
    <cfRule type="containsText" dxfId="2" priority="4" operator="containsText" text="MÍNIMO TRES (03) COMPROMISOS">
      <formula>NOT(ISERROR(SEARCH("MÍNIMO TRES (03) COMPROMISOS",U54)))</formula>
    </cfRule>
    <cfRule type="containsText" dxfId="1" priority="5" operator="containsText" text="MENOR">
      <formula>NOT(ISERROR(SEARCH("MENOR",U54)))</formula>
    </cfRule>
    <cfRule type="containsText" dxfId="0" priority="6" operator="containsText" text="MAYOR">
      <formula>NOT(ISERROR(SEARCH("MAYOR",U54)))</formula>
    </cfRule>
  </conditionalFormatting>
  <dataValidations xWindow="915" yWindow="682" count="21">
    <dataValidation type="list" allowBlank="1" showInputMessage="1" showErrorMessage="1" sqref="R67 R59 R61 R63 R65 R72" xr:uid="{00000000-0002-0000-0300-000000000000}">
      <formula1>Nivel</formula1>
    </dataValidation>
    <dataValidation type="list" allowBlank="1" showInputMessage="1" showErrorMessage="1" sqref="U17" xr:uid="{7C7907F7-D650-4851-98C7-C7F670FAF7BA}">
      <formula1>"Seleccionar,SI,NO"</formula1>
    </dataValidation>
    <dataValidation type="list" allowBlank="1" showInputMessage="1" showErrorMessage="1" sqref="J9:K10 I10" xr:uid="{00000000-0002-0000-0300-000002000000}">
      <formula1>$C$554:$C$558</formula1>
    </dataValidation>
    <dataValidation type="list" allowBlank="1" showInputMessage="1" showErrorMessage="1" sqref="H10" xr:uid="{00000000-0002-0000-0300-000003000000}">
      <formula1>$B$559:$B$571</formula1>
    </dataValidation>
    <dataValidation type="list" allowBlank="1" showInputMessage="1" showErrorMessage="1" promptTitle="Dias" sqref="G10" xr:uid="{00000000-0002-0000-0300-000004000000}">
      <formula1>$A$559:$A$590</formula1>
    </dataValidation>
    <dataValidation type="decimal" allowBlank="1" showInputMessage="1" showErrorMessage="1" errorTitle="Revisar!" error="El valor no puede ser menor de 1% ni mayor a 70%" promptTitle="Peso de la Actividad!" prompt="Registre un valor entre 1 y 70%" sqref="T48:T53" xr:uid="{0965C031-5CDC-4462-A6E0-48A40FF7408C}">
      <formula1>0</formula1>
      <formula2>0.7</formula2>
    </dataValidation>
    <dataValidation type="list" allowBlank="1" showInputMessage="1" showErrorMessage="1" sqref="R78:R79" xr:uid="{00000000-0002-0000-0300-000006000000}">
      <formula1>"Seleccionar,SI,NO,NA"</formula1>
    </dataValidation>
    <dataValidation type="custom" allowBlank="1" showInputMessage="1" showErrorMessage="1" promptTitle="Compromiso Laboral" prompt="Describa el compromiso laboral de acuerdo a sus funciones y cargo." sqref="F48:N53" xr:uid="{8DFBF1A9-C075-4644-9E47-8A4B03DE2514}">
      <formula1>COUNTA(B48)=1</formula1>
    </dataValidation>
    <dataValidation type="textLength" allowBlank="1" showInputMessage="1" showErrorMessage="1" sqref="F42" xr:uid="{5AB40B41-90EA-429B-8568-594C9AC385E9}">
      <formula1>1</formula1>
      <formula2>3500</formula2>
    </dataValidation>
    <dataValidation allowBlank="1" showInputMessage="1" showErrorMessage="1" errorTitle="Revisar el dato registrado" error="El valor no puede ser menor de 0 ni mayor a 100%_x000a_" promptTitle="Evaluación del Compromiso" prompt="Registre la evaluación del compromiso teniendo en cuenta valores de 0 a 100%" sqref="U48:U53 U45 U42" xr:uid="{36D9CA3C-7BA0-4192-A62B-9122B25D6D54}"/>
    <dataValidation type="decimal" allowBlank="1" showInputMessage="1" showErrorMessage="1" errorTitle="Revisar!" error="El valor no puede ser menor de 1% ni mayor a 100%" promptTitle="Peso de la Actividad!" prompt="Registre un valor entre 1 y 100%" sqref="T45 T42" xr:uid="{0D537C44-7A30-4571-95CC-63B5D8CD2508}">
      <formula1>0</formula1>
      <formula2>1</formula2>
    </dataValidation>
    <dataValidation allowBlank="1" showInputMessage="1" showErrorMessage="1" promptTitle="Número de Cédula" prompt="Registre el número de cédula del funcionario sin comas, espacios,  ni puntos." sqref="H15:I15 H23:I23 H31:I31" xr:uid="{D52C2D34-4334-41E2-A24B-D2CAED7B8CBA}"/>
    <dataValidation type="textLength" allowBlank="1" showInputMessage="1" showErrorMessage="1" promptTitle="Propósito del empleo" prompt="Hace referencia a la información que se encuentra disponible en el Manual de Funciones de la Entidad por cargo." sqref="L19:U19 L27:U27 L35:U35" xr:uid="{4487E56B-E333-4AEF-868C-261A80CE2975}">
      <formula1>1</formula1>
      <formula2>3500</formula2>
    </dataValidation>
    <dataValidation type="custom" allowBlank="1" showInputMessage="1" showErrorMessage="1" sqref="F45" xr:uid="{EB86C6AE-A4FC-4A41-B899-0FF688915A12}">
      <formula1>COUNTA(B45)=1</formula1>
    </dataValidation>
    <dataValidation allowBlank="1" showInputMessage="1" showErrorMessage="1" errorTitle="Revisar!" error="El resultado no puede ser superior al 100%" promptTitle="Porcentaje Asignado" prompt="Es la sumatoria del peso de las actividades" sqref="T54" xr:uid="{3A71216B-0EB7-48D0-B2FD-51825B78A85E}"/>
    <dataValidation type="list" allowBlank="1" showInputMessage="1" showErrorMessage="1" sqref="D15:E15 D23:E23 D31:E31" xr:uid="{05B55DF9-819A-4FAC-995A-2B00A64D7E49}">
      <formula1>"Seleccione, Cédula de Ciudadanía, Pasaporte, Otro"</formula1>
    </dataValidation>
    <dataValidation type="list" allowBlank="1" showInputMessage="1" showErrorMessage="1" sqref="C71:E71 C69:E69" xr:uid="{00000000-0002-0000-0300-000011000000}">
      <formula1>INDIRECT($D$19)</formula1>
    </dataValidation>
    <dataValidation type="list" allowBlank="1" showInputMessage="1" showErrorMessage="1" promptTitle="Dias" sqref="R11:S12 F11:F12" xr:uid="{00000000-0002-0000-0300-000013000000}"/>
    <dataValidation type="list" allowBlank="1" showInputMessage="1" showErrorMessage="1" sqref="T11:U12 G11:H12" xr:uid="{00000000-0002-0000-0300-000014000000}"/>
    <dataValidation type="list" allowBlank="1" showInputMessage="1" showErrorMessage="1" prompt="Seleccionar: Competencias comportamentales comunes" sqref="C63:E68" xr:uid="{99A0B057-8653-4158-8401-F1189C515208}">
      <formula1>INDIRECT($D$19)</formula1>
    </dataValidation>
    <dataValidation type="list" allowBlank="1" showInputMessage="1" showErrorMessage="1" prompt="Seleccionar: Competencias comportamentales comunes" sqref="C72:E73" xr:uid="{2F4497C8-B48C-41CD-B1DA-34787498FB3C}">
      <formula1>INDIRECT($U$17)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scale="42" orientation="portrait" r:id="rId1"/>
  <rowBreaks count="1" manualBreakCount="1">
    <brk id="55" min="1" max="19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915" yWindow="682" count="8">
        <x14:dataValidation type="list" allowBlank="1" showInputMessage="1" showErrorMessage="1" xr:uid="{00000000-0002-0000-0300-000015000000}">
          <x14:formula1>
            <xm:f>Datos!$I$1:$I$4</xm:f>
          </x14:formula1>
          <xm:sqref>M8</xm:sqref>
        </x14:dataValidation>
        <x14:dataValidation type="list" allowBlank="1" showInputMessage="1" showErrorMessage="1" xr:uid="{ECDD3468-4B2B-44BD-B9FB-8296F0876D98}">
          <x14:formula1>
            <xm:f>Datos!$A$96:$A$98</xm:f>
          </x14:formula1>
          <xm:sqref>O42:P53</xm:sqref>
        </x14:dataValidation>
        <x14:dataValidation type="list" allowBlank="1" showInputMessage="1" showErrorMessage="1" xr:uid="{00000000-0002-0000-0300-000017000000}">
          <x14:formula1>
            <xm:f>Datos!$C$9:$C$13</xm:f>
          </x14:formula1>
          <xm:sqref>E10 O13</xm:sqref>
        </x14:dataValidation>
        <x14:dataValidation type="list" allowBlank="1" showInputMessage="1" showErrorMessage="1" xr:uid="{00000000-0002-0000-0300-000018000000}">
          <x14:formula1>
            <xm:f>Datos!$B$9:$B$21</xm:f>
          </x14:formula1>
          <xm:sqref>D9:D10 T9 T89 H9 N13</xm:sqref>
        </x14:dataValidation>
        <x14:dataValidation type="list" allowBlank="1" showInputMessage="1" showErrorMessage="1" promptTitle="Dias" xr:uid="{00000000-0002-0000-0300-000019000000}">
          <x14:formula1>
            <xm:f>Datos!$A$9:$A$40</xm:f>
          </x14:formula1>
          <xm:sqref>C9:C10 S9 S89 G9 M13</xm:sqref>
        </x14:dataValidation>
        <x14:dataValidation type="list" allowBlank="1" showInputMessage="1" showErrorMessage="1" xr:uid="{00000000-0002-0000-0300-00001B000000}">
          <x14:formula1>
            <xm:f>Referencia!$D$2:$D$6</xm:f>
          </x14:formula1>
          <xm:sqref>U9 E9 I9 U89</xm:sqref>
        </x14:dataValidation>
        <x14:dataValidation type="list" allowBlank="1" showInputMessage="1" showErrorMessage="1" prompt="Seleccionar: Competencias comportamentales comunes" xr:uid="{A7E7B24B-7D66-48AD-8AA9-9F8B7B7145C7}">
          <x14:formula1>
            <xm:f>Datos!$A$42:$A$47</xm:f>
          </x14:formula1>
          <xm:sqref>C59:E62</xm:sqref>
        </x14:dataValidation>
        <x14:dataValidation type="list" allowBlank="1" showInputMessage="1" showErrorMessage="1" prompt="Objetivos estratégicos institucionales_x000a_" xr:uid="{EC7291E4-B9B1-450A-81DE-91E49E1BA8C1}">
          <x14:formula1>
            <xm:f>Referencia!$B$3:$B$9</xm:f>
          </x14:formula1>
          <xm:sqref>B42:E53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C7B25-AF9B-4337-82A2-AB3CBBB7AE1D}">
  <sheetPr codeName="Hoja5"/>
  <dimension ref="B2:D10"/>
  <sheetViews>
    <sheetView workbookViewId="0"/>
  </sheetViews>
  <sheetFormatPr baseColWidth="10" defaultColWidth="11.44140625" defaultRowHeight="13.8" x14ac:dyDescent="0.25"/>
  <cols>
    <col min="1" max="1" width="11.44140625" style="24"/>
    <col min="2" max="2" width="21.88671875" style="83" customWidth="1"/>
    <col min="3" max="3" width="18.109375" style="83" customWidth="1"/>
    <col min="4" max="4" width="50.44140625" style="83" customWidth="1"/>
    <col min="5" max="16384" width="11.44140625" style="24"/>
  </cols>
  <sheetData>
    <row r="2" spans="2:4" x14ac:dyDescent="0.25">
      <c r="B2" s="108" t="s">
        <v>1556</v>
      </c>
      <c r="C2" s="108"/>
      <c r="D2" s="108"/>
    </row>
    <row r="4" spans="2:4" ht="28.5" customHeight="1" x14ac:dyDescent="0.25">
      <c r="B4" s="109" t="s">
        <v>1341</v>
      </c>
      <c r="C4" s="109" t="s">
        <v>1342</v>
      </c>
      <c r="D4" s="109" t="s">
        <v>1343</v>
      </c>
    </row>
    <row r="5" spans="2:4" x14ac:dyDescent="0.25">
      <c r="B5" s="110" t="s">
        <v>1559</v>
      </c>
      <c r="C5" s="107">
        <v>42389</v>
      </c>
      <c r="D5" s="111" t="s">
        <v>1347</v>
      </c>
    </row>
    <row r="6" spans="2:4" s="88" customFormat="1" ht="55.2" x14ac:dyDescent="0.3">
      <c r="B6" s="110" t="s">
        <v>1560</v>
      </c>
      <c r="C6" s="107">
        <v>43297</v>
      </c>
      <c r="D6" s="111" t="s">
        <v>1567</v>
      </c>
    </row>
    <row r="7" spans="2:4" x14ac:dyDescent="0.25">
      <c r="B7" s="110" t="s">
        <v>1557</v>
      </c>
      <c r="C7" s="107">
        <v>43525</v>
      </c>
      <c r="D7" s="111" t="s">
        <v>1563</v>
      </c>
    </row>
    <row r="8" spans="2:4" x14ac:dyDescent="0.25">
      <c r="B8" s="110" t="s">
        <v>1558</v>
      </c>
      <c r="C8" s="107">
        <v>43543</v>
      </c>
      <c r="D8" s="111" t="s">
        <v>1563</v>
      </c>
    </row>
    <row r="9" spans="2:4" x14ac:dyDescent="0.25">
      <c r="B9" s="110" t="s">
        <v>1561</v>
      </c>
      <c r="C9" s="107">
        <v>43682</v>
      </c>
      <c r="D9" s="111" t="s">
        <v>1563</v>
      </c>
    </row>
    <row r="10" spans="2:4" ht="69" x14ac:dyDescent="0.25">
      <c r="B10" s="110" t="s">
        <v>1562</v>
      </c>
      <c r="C10" s="107">
        <v>45957</v>
      </c>
      <c r="D10" s="111" t="s">
        <v>1346</v>
      </c>
    </row>
  </sheetData>
  <phoneticPr fontId="2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8EDDD-22BD-4BCB-A4D3-1F70B62D975A}">
  <sheetPr codeName="Hoja6"/>
  <dimension ref="A1:J727"/>
  <sheetViews>
    <sheetView topLeftCell="A690" workbookViewId="0">
      <selection activeCell="A721" sqref="A721"/>
    </sheetView>
  </sheetViews>
  <sheetFormatPr baseColWidth="10" defaultRowHeight="14.4" x14ac:dyDescent="0.3"/>
  <cols>
    <col min="1" max="1" width="15.33203125" bestFit="1" customWidth="1"/>
    <col min="2" max="2" width="25.6640625" bestFit="1" customWidth="1"/>
    <col min="3" max="3" width="31.88671875" bestFit="1" customWidth="1"/>
    <col min="4" max="4" width="7.109375" bestFit="1" customWidth="1"/>
    <col min="5" max="5" width="31.88671875" bestFit="1" customWidth="1"/>
    <col min="6" max="6" width="16.6640625" customWidth="1"/>
    <col min="7" max="7" width="45.109375" customWidth="1"/>
    <col min="8" max="8" width="39.109375" customWidth="1"/>
    <col min="9" max="9" width="17.109375" customWidth="1"/>
    <col min="10" max="10" width="59.109375" bestFit="1" customWidth="1"/>
  </cols>
  <sheetData>
    <row r="1" spans="1:10" x14ac:dyDescent="0.3">
      <c r="A1" s="101" t="s">
        <v>92</v>
      </c>
      <c r="B1" s="101" t="s">
        <v>93</v>
      </c>
      <c r="C1" s="101" t="s">
        <v>94</v>
      </c>
      <c r="D1" s="101" t="s">
        <v>95</v>
      </c>
      <c r="E1" s="101" t="s">
        <v>96</v>
      </c>
      <c r="F1" s="101" t="s">
        <v>50</v>
      </c>
      <c r="G1" s="101" t="s">
        <v>1568</v>
      </c>
      <c r="H1" s="101" t="s">
        <v>1325</v>
      </c>
      <c r="I1" s="114" t="s">
        <v>1350</v>
      </c>
      <c r="J1" s="114" t="s">
        <v>1351</v>
      </c>
    </row>
    <row r="2" spans="1:10" x14ac:dyDescent="0.3">
      <c r="A2" s="287">
        <v>13851452</v>
      </c>
      <c r="B2" s="287" t="s">
        <v>388</v>
      </c>
      <c r="C2" s="287" t="s">
        <v>389</v>
      </c>
      <c r="D2" s="287">
        <v>410314</v>
      </c>
      <c r="E2" s="287" t="s">
        <v>160</v>
      </c>
      <c r="F2" s="287" t="s">
        <v>116</v>
      </c>
      <c r="G2" s="287" t="s">
        <v>390</v>
      </c>
      <c r="H2" s="287" t="s">
        <v>390</v>
      </c>
      <c r="I2" s="114">
        <v>19467764</v>
      </c>
      <c r="J2" s="114" t="s">
        <v>1366</v>
      </c>
    </row>
    <row r="3" spans="1:10" x14ac:dyDescent="0.3">
      <c r="A3" s="287">
        <v>29138212</v>
      </c>
      <c r="B3" s="287" t="s">
        <v>252</v>
      </c>
      <c r="C3" s="287" t="s">
        <v>253</v>
      </c>
      <c r="D3" s="287">
        <v>102013</v>
      </c>
      <c r="E3" s="287" t="s">
        <v>129</v>
      </c>
      <c r="F3" s="287" t="s">
        <v>130</v>
      </c>
      <c r="G3" s="287" t="s">
        <v>390</v>
      </c>
      <c r="H3" s="287" t="s">
        <v>390</v>
      </c>
      <c r="I3" s="114">
        <v>19467764</v>
      </c>
      <c r="J3" s="114" t="s">
        <v>1366</v>
      </c>
    </row>
    <row r="4" spans="1:10" x14ac:dyDescent="0.3">
      <c r="A4" s="287">
        <v>79263733</v>
      </c>
      <c r="B4" s="287" t="s">
        <v>833</v>
      </c>
      <c r="C4" s="287" t="s">
        <v>834</v>
      </c>
      <c r="D4" s="287">
        <v>102016</v>
      </c>
      <c r="E4" s="287" t="s">
        <v>129</v>
      </c>
      <c r="F4" s="287" t="s">
        <v>130</v>
      </c>
      <c r="G4" s="287" t="s">
        <v>390</v>
      </c>
      <c r="H4" s="287" t="s">
        <v>390</v>
      </c>
      <c r="I4" s="114">
        <v>19467764</v>
      </c>
      <c r="J4" s="114" t="s">
        <v>1366</v>
      </c>
    </row>
    <row r="5" spans="1:10" x14ac:dyDescent="0.3">
      <c r="A5" s="287">
        <v>79939972</v>
      </c>
      <c r="B5" s="287" t="s">
        <v>1299</v>
      </c>
      <c r="C5" s="287" t="s">
        <v>1300</v>
      </c>
      <c r="D5" s="287">
        <v>421015</v>
      </c>
      <c r="E5" s="287" t="s">
        <v>115</v>
      </c>
      <c r="F5" s="287" t="s">
        <v>116</v>
      </c>
      <c r="G5" s="287" t="s">
        <v>390</v>
      </c>
      <c r="H5" s="287" t="s">
        <v>390</v>
      </c>
      <c r="I5" s="114">
        <v>19467764</v>
      </c>
      <c r="J5" s="114" t="s">
        <v>1366</v>
      </c>
    </row>
    <row r="6" spans="1:10" x14ac:dyDescent="0.3">
      <c r="A6" s="287">
        <v>93236194</v>
      </c>
      <c r="B6" s="287" t="s">
        <v>1313</v>
      </c>
      <c r="C6" s="287" t="s">
        <v>1314</v>
      </c>
      <c r="D6" s="287">
        <v>410314</v>
      </c>
      <c r="E6" s="287" t="s">
        <v>160</v>
      </c>
      <c r="F6" s="287" t="s">
        <v>116</v>
      </c>
      <c r="G6" s="287" t="s">
        <v>390</v>
      </c>
      <c r="H6" s="287" t="s">
        <v>390</v>
      </c>
      <c r="I6" s="114">
        <v>19467764</v>
      </c>
      <c r="J6" s="114" t="s">
        <v>1366</v>
      </c>
    </row>
    <row r="7" spans="1:10" x14ac:dyDescent="0.3">
      <c r="A7" s="287">
        <v>1003315264</v>
      </c>
      <c r="B7" s="287" t="s">
        <v>1493</v>
      </c>
      <c r="C7" s="287" t="s">
        <v>1494</v>
      </c>
      <c r="D7" s="287">
        <v>421022</v>
      </c>
      <c r="E7" s="287" t="s">
        <v>115</v>
      </c>
      <c r="F7" s="287" t="s">
        <v>116</v>
      </c>
      <c r="G7" s="287" t="s">
        <v>390</v>
      </c>
      <c r="H7" s="287" t="s">
        <v>390</v>
      </c>
      <c r="I7" s="114">
        <v>19467764</v>
      </c>
      <c r="J7" s="114" t="s">
        <v>1366</v>
      </c>
    </row>
    <row r="8" spans="1:10" x14ac:dyDescent="0.3">
      <c r="A8" s="287">
        <v>1026582322</v>
      </c>
      <c r="B8" s="287" t="s">
        <v>1014</v>
      </c>
      <c r="C8" s="287" t="s">
        <v>1015</v>
      </c>
      <c r="D8" s="287">
        <v>204407</v>
      </c>
      <c r="E8" s="287" t="s">
        <v>108</v>
      </c>
      <c r="F8" s="287" t="s">
        <v>98</v>
      </c>
      <c r="G8" s="287" t="s">
        <v>390</v>
      </c>
      <c r="H8" s="287" t="s">
        <v>390</v>
      </c>
      <c r="I8" s="114">
        <v>19467764</v>
      </c>
      <c r="J8" s="114" t="s">
        <v>1366</v>
      </c>
    </row>
    <row r="9" spans="1:10" x14ac:dyDescent="0.3">
      <c r="A9" s="287">
        <v>1070325052</v>
      </c>
      <c r="B9" s="287" t="s">
        <v>831</v>
      </c>
      <c r="C9" s="287" t="s">
        <v>832</v>
      </c>
      <c r="D9" s="287">
        <v>102015</v>
      </c>
      <c r="E9" s="287" t="s">
        <v>129</v>
      </c>
      <c r="F9" s="287" t="s">
        <v>130</v>
      </c>
      <c r="G9" s="287" t="s">
        <v>390</v>
      </c>
      <c r="H9" s="287" t="s">
        <v>390</v>
      </c>
      <c r="I9" s="114">
        <v>19467764</v>
      </c>
      <c r="J9" s="114" t="s">
        <v>1366</v>
      </c>
    </row>
    <row r="10" spans="1:10" x14ac:dyDescent="0.3">
      <c r="A10" s="287">
        <v>33967126</v>
      </c>
      <c r="B10" s="287" t="s">
        <v>1003</v>
      </c>
      <c r="C10" s="287" t="s">
        <v>1004</v>
      </c>
      <c r="D10" s="287">
        <v>100191</v>
      </c>
      <c r="E10" s="287" t="s">
        <v>1005</v>
      </c>
      <c r="F10" s="287" t="s">
        <v>158</v>
      </c>
      <c r="G10" s="287" t="s">
        <v>319</v>
      </c>
      <c r="H10" s="287" t="s">
        <v>319</v>
      </c>
      <c r="I10" s="114">
        <v>19467764</v>
      </c>
      <c r="J10" s="114" t="s">
        <v>1366</v>
      </c>
    </row>
    <row r="11" spans="1:10" x14ac:dyDescent="0.3">
      <c r="A11" s="287">
        <v>14296688</v>
      </c>
      <c r="B11" s="287" t="s">
        <v>1289</v>
      </c>
      <c r="C11" s="287" t="s">
        <v>1290</v>
      </c>
      <c r="D11" s="287">
        <v>10519</v>
      </c>
      <c r="E11" s="287" t="s">
        <v>157</v>
      </c>
      <c r="F11" s="287" t="s">
        <v>158</v>
      </c>
      <c r="G11" s="287" t="s">
        <v>174</v>
      </c>
      <c r="H11" s="287" t="s">
        <v>174</v>
      </c>
      <c r="I11" s="114">
        <v>70095209</v>
      </c>
      <c r="J11" s="114" t="s">
        <v>1353</v>
      </c>
    </row>
    <row r="12" spans="1:10" x14ac:dyDescent="0.3">
      <c r="A12" s="287">
        <v>51851011</v>
      </c>
      <c r="B12" s="287" t="s">
        <v>295</v>
      </c>
      <c r="C12" s="287" t="s">
        <v>296</v>
      </c>
      <c r="D12" s="287">
        <v>204411</v>
      </c>
      <c r="E12" s="287" t="s">
        <v>108</v>
      </c>
      <c r="F12" s="287" t="s">
        <v>98</v>
      </c>
      <c r="G12" s="287" t="s">
        <v>187</v>
      </c>
      <c r="H12" s="287" t="s">
        <v>187</v>
      </c>
      <c r="I12" s="114">
        <v>19467764</v>
      </c>
      <c r="J12" s="114" t="s">
        <v>1366</v>
      </c>
    </row>
    <row r="13" spans="1:10" x14ac:dyDescent="0.3">
      <c r="A13" s="287">
        <v>52352990</v>
      </c>
      <c r="B13" s="287" t="s">
        <v>1630</v>
      </c>
      <c r="C13" s="287" t="s">
        <v>1631</v>
      </c>
      <c r="D13" s="287">
        <v>102011</v>
      </c>
      <c r="E13" s="287" t="s">
        <v>129</v>
      </c>
      <c r="F13" s="287" t="s">
        <v>130</v>
      </c>
      <c r="G13" s="287" t="s">
        <v>187</v>
      </c>
      <c r="H13" s="287" t="s">
        <v>187</v>
      </c>
      <c r="I13" s="114">
        <v>32851381</v>
      </c>
      <c r="J13" s="114" t="s">
        <v>1429</v>
      </c>
    </row>
    <row r="14" spans="1:10" x14ac:dyDescent="0.3">
      <c r="A14" s="287">
        <v>52833087</v>
      </c>
      <c r="B14" s="287" t="s">
        <v>476</v>
      </c>
      <c r="C14" s="287" t="s">
        <v>477</v>
      </c>
      <c r="D14" s="287">
        <v>204407</v>
      </c>
      <c r="E14" s="287" t="s">
        <v>108</v>
      </c>
      <c r="F14" s="287" t="s">
        <v>98</v>
      </c>
      <c r="G14" s="287" t="s">
        <v>187</v>
      </c>
      <c r="H14" s="287" t="s">
        <v>187</v>
      </c>
      <c r="I14" s="114">
        <v>32851381</v>
      </c>
      <c r="J14" s="114" t="s">
        <v>1429</v>
      </c>
    </row>
    <row r="15" spans="1:10" x14ac:dyDescent="0.3">
      <c r="A15" s="287">
        <v>52841969</v>
      </c>
      <c r="B15" s="287" t="s">
        <v>1644</v>
      </c>
      <c r="C15" s="287" t="s">
        <v>1645</v>
      </c>
      <c r="D15" s="287">
        <v>204411</v>
      </c>
      <c r="E15" s="287" t="s">
        <v>108</v>
      </c>
      <c r="F15" s="287" t="s">
        <v>98</v>
      </c>
      <c r="G15" s="287" t="s">
        <v>187</v>
      </c>
      <c r="H15" s="287" t="s">
        <v>187</v>
      </c>
      <c r="I15" s="114">
        <v>32851381</v>
      </c>
      <c r="J15" s="114" t="s">
        <v>1429</v>
      </c>
    </row>
    <row r="16" spans="1:10" x14ac:dyDescent="0.3">
      <c r="A16" s="287">
        <v>55169806</v>
      </c>
      <c r="B16" s="287" t="s">
        <v>1668</v>
      </c>
      <c r="C16" s="287" t="s">
        <v>1669</v>
      </c>
      <c r="D16" s="287">
        <v>204411</v>
      </c>
      <c r="E16" s="287" t="s">
        <v>108</v>
      </c>
      <c r="F16" s="287" t="s">
        <v>98</v>
      </c>
      <c r="G16" s="287" t="s">
        <v>187</v>
      </c>
      <c r="H16" s="287" t="s">
        <v>187</v>
      </c>
      <c r="I16" s="114">
        <v>32851381</v>
      </c>
      <c r="J16" s="114" t="s">
        <v>1429</v>
      </c>
    </row>
    <row r="17" spans="1:10" x14ac:dyDescent="0.3">
      <c r="A17" s="287">
        <v>78702439</v>
      </c>
      <c r="B17" s="287" t="s">
        <v>1670</v>
      </c>
      <c r="C17" s="287" t="s">
        <v>1671</v>
      </c>
      <c r="D17" s="287">
        <v>202814</v>
      </c>
      <c r="E17" s="287" t="s">
        <v>97</v>
      </c>
      <c r="F17" s="287" t="s">
        <v>98</v>
      </c>
      <c r="G17" s="287" t="s">
        <v>187</v>
      </c>
      <c r="H17" s="287" t="s">
        <v>187</v>
      </c>
      <c r="I17" s="114">
        <v>32851381</v>
      </c>
      <c r="J17" s="114" t="s">
        <v>1429</v>
      </c>
    </row>
    <row r="18" spans="1:10" x14ac:dyDescent="0.3">
      <c r="A18" s="287">
        <v>79862992</v>
      </c>
      <c r="B18" s="287" t="s">
        <v>1706</v>
      </c>
      <c r="C18" s="287" t="s">
        <v>1807</v>
      </c>
      <c r="D18" s="287">
        <v>204407</v>
      </c>
      <c r="E18" s="287" t="s">
        <v>108</v>
      </c>
      <c r="F18" s="287" t="s">
        <v>98</v>
      </c>
      <c r="G18" s="287" t="s">
        <v>187</v>
      </c>
      <c r="H18" s="287" t="s">
        <v>187</v>
      </c>
      <c r="I18" s="114">
        <v>32851381</v>
      </c>
      <c r="J18" s="114" t="s">
        <v>1429</v>
      </c>
    </row>
    <row r="19" spans="1:10" x14ac:dyDescent="0.3">
      <c r="A19" s="287">
        <v>88141359</v>
      </c>
      <c r="B19" s="287" t="s">
        <v>695</v>
      </c>
      <c r="C19" s="287" t="s">
        <v>1672</v>
      </c>
      <c r="D19" s="287">
        <v>202816</v>
      </c>
      <c r="E19" s="287" t="s">
        <v>97</v>
      </c>
      <c r="F19" s="287" t="s">
        <v>98</v>
      </c>
      <c r="G19" s="287" t="s">
        <v>187</v>
      </c>
      <c r="H19" s="287" t="s">
        <v>187</v>
      </c>
      <c r="I19" s="114">
        <v>32851381</v>
      </c>
      <c r="J19" s="114" t="s">
        <v>1429</v>
      </c>
    </row>
    <row r="20" spans="1:10" x14ac:dyDescent="0.3">
      <c r="A20" s="287">
        <v>1015430712</v>
      </c>
      <c r="B20" s="287" t="s">
        <v>748</v>
      </c>
      <c r="C20" s="287" t="s">
        <v>749</v>
      </c>
      <c r="D20" s="287">
        <v>20441</v>
      </c>
      <c r="E20" s="287" t="s">
        <v>108</v>
      </c>
      <c r="F20" s="287" t="s">
        <v>98</v>
      </c>
      <c r="G20" s="287" t="s">
        <v>187</v>
      </c>
      <c r="H20" s="287" t="s">
        <v>187</v>
      </c>
      <c r="I20" s="114">
        <v>32851381</v>
      </c>
      <c r="J20" s="114" t="s">
        <v>1429</v>
      </c>
    </row>
    <row r="21" spans="1:10" x14ac:dyDescent="0.3">
      <c r="A21" s="287">
        <v>1032451065</v>
      </c>
      <c r="B21" s="287" t="s">
        <v>113</v>
      </c>
      <c r="C21" s="287" t="s">
        <v>756</v>
      </c>
      <c r="D21" s="287">
        <v>20441</v>
      </c>
      <c r="E21" s="287" t="s">
        <v>108</v>
      </c>
      <c r="F21" s="287" t="s">
        <v>98</v>
      </c>
      <c r="G21" s="287" t="s">
        <v>187</v>
      </c>
      <c r="H21" s="287" t="s">
        <v>187</v>
      </c>
      <c r="I21" s="114">
        <v>32851381</v>
      </c>
      <c r="J21" s="114" t="s">
        <v>1429</v>
      </c>
    </row>
    <row r="22" spans="1:10" x14ac:dyDescent="0.3">
      <c r="A22" s="287">
        <v>45688413</v>
      </c>
      <c r="B22" s="287" t="s">
        <v>1438</v>
      </c>
      <c r="C22" s="287" t="s">
        <v>1808</v>
      </c>
      <c r="D22" s="287">
        <v>10519</v>
      </c>
      <c r="E22" s="287" t="s">
        <v>157</v>
      </c>
      <c r="F22" s="287" t="s">
        <v>158</v>
      </c>
      <c r="G22" s="287" t="s">
        <v>486</v>
      </c>
      <c r="H22" s="287" t="s">
        <v>486</v>
      </c>
      <c r="I22" s="114">
        <v>51778098</v>
      </c>
      <c r="J22" s="114" t="s">
        <v>1362</v>
      </c>
    </row>
    <row r="23" spans="1:10" x14ac:dyDescent="0.3">
      <c r="A23" s="287">
        <v>52052079</v>
      </c>
      <c r="B23" s="287" t="s">
        <v>740</v>
      </c>
      <c r="C23" s="287" t="s">
        <v>741</v>
      </c>
      <c r="D23" s="287">
        <v>421015</v>
      </c>
      <c r="E23" s="287" t="s">
        <v>115</v>
      </c>
      <c r="F23" s="287" t="s">
        <v>116</v>
      </c>
      <c r="G23" s="287" t="s">
        <v>118</v>
      </c>
      <c r="H23" s="287" t="s">
        <v>118</v>
      </c>
      <c r="I23" s="114">
        <v>19467764</v>
      </c>
      <c r="J23" s="114" t="s">
        <v>1366</v>
      </c>
    </row>
    <row r="24" spans="1:10" x14ac:dyDescent="0.3">
      <c r="A24" s="287">
        <v>52991119</v>
      </c>
      <c r="B24" s="287" t="s">
        <v>1573</v>
      </c>
      <c r="C24" s="287" t="s">
        <v>1574</v>
      </c>
      <c r="D24" s="287">
        <v>204407</v>
      </c>
      <c r="E24" s="287" t="s">
        <v>108</v>
      </c>
      <c r="F24" s="287" t="s">
        <v>98</v>
      </c>
      <c r="G24" s="287" t="s">
        <v>118</v>
      </c>
      <c r="H24" s="287" t="s">
        <v>118</v>
      </c>
      <c r="I24" s="114">
        <v>51778098</v>
      </c>
      <c r="J24" s="114" t="s">
        <v>1362</v>
      </c>
    </row>
    <row r="25" spans="1:10" x14ac:dyDescent="0.3">
      <c r="A25" s="287">
        <v>53100785</v>
      </c>
      <c r="B25" s="287" t="s">
        <v>1575</v>
      </c>
      <c r="C25" s="287" t="s">
        <v>1576</v>
      </c>
      <c r="D25" s="287">
        <v>204407</v>
      </c>
      <c r="E25" s="287" t="s">
        <v>108</v>
      </c>
      <c r="F25" s="287" t="s">
        <v>98</v>
      </c>
      <c r="G25" s="287" t="s">
        <v>118</v>
      </c>
      <c r="H25" s="287" t="s">
        <v>118</v>
      </c>
      <c r="I25" s="114">
        <v>51778098</v>
      </c>
      <c r="J25" s="114" t="s">
        <v>1362</v>
      </c>
    </row>
    <row r="26" spans="1:10" x14ac:dyDescent="0.3">
      <c r="A26" s="287">
        <v>79645544</v>
      </c>
      <c r="B26" s="287" t="s">
        <v>1577</v>
      </c>
      <c r="C26" s="287" t="s">
        <v>1578</v>
      </c>
      <c r="D26" s="287">
        <v>204411</v>
      </c>
      <c r="E26" s="287" t="s">
        <v>108</v>
      </c>
      <c r="F26" s="287" t="s">
        <v>98</v>
      </c>
      <c r="G26" s="287" t="s">
        <v>118</v>
      </c>
      <c r="H26" s="287" t="s">
        <v>118</v>
      </c>
      <c r="I26" s="114">
        <v>51778098</v>
      </c>
      <c r="J26" s="114" t="s">
        <v>1362</v>
      </c>
    </row>
    <row r="27" spans="1:10" x14ac:dyDescent="0.3">
      <c r="A27" s="287">
        <v>80178234</v>
      </c>
      <c r="B27" s="287" t="s">
        <v>601</v>
      </c>
      <c r="C27" s="287" t="s">
        <v>602</v>
      </c>
      <c r="D27" s="287">
        <v>202814</v>
      </c>
      <c r="E27" s="287" t="s">
        <v>97</v>
      </c>
      <c r="F27" s="287" t="s">
        <v>98</v>
      </c>
      <c r="G27" s="287" t="s">
        <v>118</v>
      </c>
      <c r="H27" s="287" t="s">
        <v>118</v>
      </c>
      <c r="I27" s="114">
        <v>51778098</v>
      </c>
      <c r="J27" s="114" t="s">
        <v>1362</v>
      </c>
    </row>
    <row r="28" spans="1:10" x14ac:dyDescent="0.3">
      <c r="A28" s="287">
        <v>91011621</v>
      </c>
      <c r="B28" s="287" t="s">
        <v>299</v>
      </c>
      <c r="C28" s="287" t="s">
        <v>300</v>
      </c>
      <c r="D28" s="287">
        <v>204407</v>
      </c>
      <c r="E28" s="287" t="s">
        <v>108</v>
      </c>
      <c r="F28" s="287" t="s">
        <v>98</v>
      </c>
      <c r="G28" s="287" t="s">
        <v>118</v>
      </c>
      <c r="H28" s="287" t="s">
        <v>118</v>
      </c>
      <c r="I28" s="114">
        <v>51778098</v>
      </c>
      <c r="J28" s="114" t="s">
        <v>1362</v>
      </c>
    </row>
    <row r="29" spans="1:10" x14ac:dyDescent="0.3">
      <c r="A29" s="287">
        <v>1015398162</v>
      </c>
      <c r="B29" s="287" t="s">
        <v>435</v>
      </c>
      <c r="C29" s="287" t="s">
        <v>436</v>
      </c>
      <c r="D29" s="287">
        <v>204407</v>
      </c>
      <c r="E29" s="287" t="s">
        <v>108</v>
      </c>
      <c r="F29" s="287" t="s">
        <v>98</v>
      </c>
      <c r="G29" s="287" t="s">
        <v>118</v>
      </c>
      <c r="H29" s="287" t="s">
        <v>118</v>
      </c>
      <c r="I29" s="114">
        <v>51778098</v>
      </c>
      <c r="J29" s="114" t="s">
        <v>1362</v>
      </c>
    </row>
    <row r="30" spans="1:10" x14ac:dyDescent="0.3">
      <c r="A30" s="287">
        <v>53083181</v>
      </c>
      <c r="B30" s="287" t="s">
        <v>435</v>
      </c>
      <c r="C30" s="287" t="s">
        <v>669</v>
      </c>
      <c r="D30" s="287">
        <v>204407</v>
      </c>
      <c r="E30" s="287" t="s">
        <v>108</v>
      </c>
      <c r="F30" s="287" t="s">
        <v>98</v>
      </c>
      <c r="G30" s="287" t="s">
        <v>186</v>
      </c>
      <c r="H30" s="287" t="s">
        <v>186</v>
      </c>
      <c r="I30" s="114">
        <v>51778098</v>
      </c>
      <c r="J30" s="114" t="s">
        <v>1362</v>
      </c>
    </row>
    <row r="31" spans="1:10" x14ac:dyDescent="0.3">
      <c r="A31" s="287">
        <v>57438504</v>
      </c>
      <c r="B31" s="287" t="s">
        <v>1743</v>
      </c>
      <c r="C31" s="287" t="s">
        <v>1744</v>
      </c>
      <c r="D31" s="287">
        <v>202818</v>
      </c>
      <c r="E31" s="287" t="s">
        <v>97</v>
      </c>
      <c r="F31" s="287" t="s">
        <v>98</v>
      </c>
      <c r="G31" s="287" t="s">
        <v>186</v>
      </c>
      <c r="H31" s="287" t="s">
        <v>186</v>
      </c>
      <c r="I31" s="114">
        <v>80843870</v>
      </c>
      <c r="J31" s="114" t="s">
        <v>1454</v>
      </c>
    </row>
    <row r="32" spans="1:10" x14ac:dyDescent="0.3">
      <c r="A32" s="287">
        <v>72179974</v>
      </c>
      <c r="B32" s="287" t="s">
        <v>1747</v>
      </c>
      <c r="C32" s="287" t="s">
        <v>1748</v>
      </c>
      <c r="D32" s="287">
        <v>202820</v>
      </c>
      <c r="E32" s="287" t="s">
        <v>97</v>
      </c>
      <c r="F32" s="287" t="s">
        <v>98</v>
      </c>
      <c r="G32" s="287" t="s">
        <v>186</v>
      </c>
      <c r="H32" s="287" t="s">
        <v>186</v>
      </c>
      <c r="I32" s="114">
        <v>80843870</v>
      </c>
      <c r="J32" s="114" t="s">
        <v>1454</v>
      </c>
    </row>
    <row r="33" spans="1:10" x14ac:dyDescent="0.3">
      <c r="A33" s="287">
        <v>79303913</v>
      </c>
      <c r="B33" s="287" t="s">
        <v>1749</v>
      </c>
      <c r="C33" s="287" t="s">
        <v>1750</v>
      </c>
      <c r="D33" s="287">
        <v>202818</v>
      </c>
      <c r="E33" s="287" t="s">
        <v>97</v>
      </c>
      <c r="F33" s="287" t="s">
        <v>98</v>
      </c>
      <c r="G33" s="287" t="s">
        <v>186</v>
      </c>
      <c r="H33" s="287" t="s">
        <v>186</v>
      </c>
      <c r="I33" s="114">
        <v>80843870</v>
      </c>
      <c r="J33" s="114" t="s">
        <v>1454</v>
      </c>
    </row>
    <row r="34" spans="1:10" x14ac:dyDescent="0.3">
      <c r="A34" s="287">
        <v>79384883</v>
      </c>
      <c r="B34" s="287" t="s">
        <v>1469</v>
      </c>
      <c r="C34" s="287" t="s">
        <v>1470</v>
      </c>
      <c r="D34" s="287">
        <v>102011</v>
      </c>
      <c r="E34" s="287" t="s">
        <v>129</v>
      </c>
      <c r="F34" s="287" t="s">
        <v>130</v>
      </c>
      <c r="G34" s="287" t="s">
        <v>186</v>
      </c>
      <c r="H34" s="287" t="s">
        <v>186</v>
      </c>
      <c r="I34" s="114">
        <v>80843870</v>
      </c>
      <c r="J34" s="114" t="s">
        <v>1454</v>
      </c>
    </row>
    <row r="35" spans="1:10" x14ac:dyDescent="0.3">
      <c r="A35" s="287">
        <v>80370331</v>
      </c>
      <c r="B35" s="287" t="s">
        <v>1751</v>
      </c>
      <c r="C35" s="287" t="s">
        <v>1752</v>
      </c>
      <c r="D35" s="287">
        <v>202816</v>
      </c>
      <c r="E35" s="287" t="s">
        <v>97</v>
      </c>
      <c r="F35" s="287" t="s">
        <v>98</v>
      </c>
      <c r="G35" s="287" t="s">
        <v>186</v>
      </c>
      <c r="H35" s="287" t="s">
        <v>186</v>
      </c>
      <c r="I35" s="114">
        <v>80843870</v>
      </c>
      <c r="J35" s="114" t="s">
        <v>1454</v>
      </c>
    </row>
    <row r="36" spans="1:10" x14ac:dyDescent="0.3">
      <c r="A36" s="287">
        <v>80875014</v>
      </c>
      <c r="B36" s="287" t="s">
        <v>665</v>
      </c>
      <c r="C36" s="287" t="s">
        <v>666</v>
      </c>
      <c r="D36" s="287">
        <v>10519</v>
      </c>
      <c r="E36" s="287" t="s">
        <v>157</v>
      </c>
      <c r="F36" s="287" t="s">
        <v>158</v>
      </c>
      <c r="G36" s="287" t="s">
        <v>1481</v>
      </c>
      <c r="H36" s="287" t="s">
        <v>1481</v>
      </c>
      <c r="I36" s="114">
        <v>19467764</v>
      </c>
      <c r="J36" s="114" t="s">
        <v>1366</v>
      </c>
    </row>
    <row r="37" spans="1:10" x14ac:dyDescent="0.3">
      <c r="A37" s="287">
        <v>1007249039</v>
      </c>
      <c r="B37" s="287" t="s">
        <v>792</v>
      </c>
      <c r="C37" s="287" t="s">
        <v>1029</v>
      </c>
      <c r="D37" s="287">
        <v>20441</v>
      </c>
      <c r="E37" s="287" t="s">
        <v>108</v>
      </c>
      <c r="F37" s="287" t="s">
        <v>98</v>
      </c>
      <c r="G37" s="287" t="s">
        <v>186</v>
      </c>
      <c r="H37" s="287" t="s">
        <v>186</v>
      </c>
      <c r="I37" s="114">
        <v>80843870</v>
      </c>
      <c r="J37" s="114" t="s">
        <v>1454</v>
      </c>
    </row>
    <row r="38" spans="1:10" x14ac:dyDescent="0.3">
      <c r="A38" s="287">
        <v>1010213837</v>
      </c>
      <c r="B38" s="287" t="s">
        <v>878</v>
      </c>
      <c r="C38" s="287" t="s">
        <v>879</v>
      </c>
      <c r="D38" s="287">
        <v>204407</v>
      </c>
      <c r="E38" s="287" t="s">
        <v>108</v>
      </c>
      <c r="F38" s="287" t="s">
        <v>98</v>
      </c>
      <c r="G38" s="287" t="s">
        <v>186</v>
      </c>
      <c r="H38" s="287" t="s">
        <v>186</v>
      </c>
      <c r="I38" s="114">
        <v>80843870</v>
      </c>
      <c r="J38" s="114" t="s">
        <v>1454</v>
      </c>
    </row>
    <row r="39" spans="1:10" x14ac:dyDescent="0.3">
      <c r="A39" s="287">
        <v>1098688933</v>
      </c>
      <c r="B39" s="287" t="s">
        <v>684</v>
      </c>
      <c r="C39" s="287" t="s">
        <v>685</v>
      </c>
      <c r="D39" s="287">
        <v>204407</v>
      </c>
      <c r="E39" s="287" t="s">
        <v>108</v>
      </c>
      <c r="F39" s="287" t="s">
        <v>98</v>
      </c>
      <c r="G39" s="287" t="s">
        <v>186</v>
      </c>
      <c r="H39" s="287" t="s">
        <v>186</v>
      </c>
      <c r="I39" s="114">
        <v>80843870</v>
      </c>
      <c r="J39" s="114" t="s">
        <v>1454</v>
      </c>
    </row>
    <row r="40" spans="1:10" x14ac:dyDescent="0.3">
      <c r="A40" s="287">
        <v>1136911930</v>
      </c>
      <c r="B40" s="287" t="s">
        <v>1636</v>
      </c>
      <c r="C40" s="287" t="s">
        <v>1637</v>
      </c>
      <c r="D40" s="287">
        <v>421015</v>
      </c>
      <c r="E40" s="287" t="s">
        <v>115</v>
      </c>
      <c r="F40" s="287" t="s">
        <v>116</v>
      </c>
      <c r="G40" s="287" t="s">
        <v>186</v>
      </c>
      <c r="H40" s="287" t="s">
        <v>186</v>
      </c>
      <c r="I40" s="114">
        <v>80843870</v>
      </c>
      <c r="J40" s="114" t="s">
        <v>1454</v>
      </c>
    </row>
    <row r="41" spans="1:10" x14ac:dyDescent="0.3">
      <c r="A41" s="287">
        <v>11429923</v>
      </c>
      <c r="B41" s="287" t="s">
        <v>601</v>
      </c>
      <c r="C41" s="287" t="s">
        <v>1703</v>
      </c>
      <c r="D41" s="287">
        <v>202820</v>
      </c>
      <c r="E41" s="287" t="s">
        <v>97</v>
      </c>
      <c r="F41" s="287" t="s">
        <v>98</v>
      </c>
      <c r="G41" s="287" t="s">
        <v>156</v>
      </c>
      <c r="H41" s="287" t="s">
        <v>156</v>
      </c>
      <c r="I41" s="114">
        <v>52777630</v>
      </c>
      <c r="J41" s="114" t="s">
        <v>1384</v>
      </c>
    </row>
    <row r="42" spans="1:10" x14ac:dyDescent="0.3">
      <c r="A42" s="287">
        <v>40028914</v>
      </c>
      <c r="B42" s="287" t="s">
        <v>175</v>
      </c>
      <c r="C42" s="287" t="s">
        <v>176</v>
      </c>
      <c r="D42" s="287">
        <v>202820</v>
      </c>
      <c r="E42" s="287" t="s">
        <v>97</v>
      </c>
      <c r="F42" s="287" t="s">
        <v>98</v>
      </c>
      <c r="G42" s="287" t="s">
        <v>156</v>
      </c>
      <c r="H42" s="287" t="s">
        <v>156</v>
      </c>
      <c r="I42" s="114">
        <v>52777630</v>
      </c>
      <c r="J42" s="114" t="s">
        <v>1384</v>
      </c>
    </row>
    <row r="43" spans="1:10" x14ac:dyDescent="0.3">
      <c r="A43" s="287">
        <v>52777630</v>
      </c>
      <c r="B43" s="287" t="s">
        <v>515</v>
      </c>
      <c r="C43" s="287" t="s">
        <v>516</v>
      </c>
      <c r="D43" s="287">
        <v>202816</v>
      </c>
      <c r="E43" s="287" t="s">
        <v>97</v>
      </c>
      <c r="F43" s="287" t="s">
        <v>98</v>
      </c>
      <c r="G43" s="287" t="s">
        <v>156</v>
      </c>
      <c r="H43" s="287" t="s">
        <v>156</v>
      </c>
      <c r="I43" s="114">
        <v>80843870</v>
      </c>
      <c r="J43" s="114" t="s">
        <v>1454</v>
      </c>
    </row>
    <row r="44" spans="1:10" x14ac:dyDescent="0.3">
      <c r="A44" s="287">
        <v>52889870</v>
      </c>
      <c r="B44" s="287" t="s">
        <v>968</v>
      </c>
      <c r="C44" s="287" t="s">
        <v>969</v>
      </c>
      <c r="D44" s="287">
        <v>204407</v>
      </c>
      <c r="E44" s="287" t="s">
        <v>108</v>
      </c>
      <c r="F44" s="287" t="s">
        <v>98</v>
      </c>
      <c r="G44" s="287" t="s">
        <v>156</v>
      </c>
      <c r="H44" s="287" t="s">
        <v>156</v>
      </c>
      <c r="I44" s="114">
        <v>52777630</v>
      </c>
      <c r="J44" s="114" t="s">
        <v>1384</v>
      </c>
    </row>
    <row r="45" spans="1:10" x14ac:dyDescent="0.3">
      <c r="A45" s="287">
        <v>79512134</v>
      </c>
      <c r="B45" s="287" t="s">
        <v>1704</v>
      </c>
      <c r="C45" s="287" t="s">
        <v>1705</v>
      </c>
      <c r="D45" s="287">
        <v>202816</v>
      </c>
      <c r="E45" s="287" t="s">
        <v>97</v>
      </c>
      <c r="F45" s="287" t="s">
        <v>98</v>
      </c>
      <c r="G45" s="287" t="s">
        <v>156</v>
      </c>
      <c r="H45" s="287" t="s">
        <v>156</v>
      </c>
      <c r="I45" s="114">
        <v>52777630</v>
      </c>
      <c r="J45" s="114" t="s">
        <v>1384</v>
      </c>
    </row>
    <row r="46" spans="1:10" x14ac:dyDescent="0.3">
      <c r="A46" s="287">
        <v>1102870619</v>
      </c>
      <c r="B46" s="287" t="s">
        <v>1548</v>
      </c>
      <c r="C46" s="287" t="s">
        <v>1549</v>
      </c>
      <c r="D46" s="287">
        <v>20441</v>
      </c>
      <c r="E46" s="287" t="s">
        <v>108</v>
      </c>
      <c r="F46" s="287" t="s">
        <v>98</v>
      </c>
      <c r="G46" s="287" t="s">
        <v>156</v>
      </c>
      <c r="H46" s="287" t="s">
        <v>156</v>
      </c>
      <c r="I46" s="114">
        <v>52777630</v>
      </c>
      <c r="J46" s="114" t="s">
        <v>1384</v>
      </c>
    </row>
    <row r="47" spans="1:10" x14ac:dyDescent="0.3">
      <c r="A47" s="287">
        <v>1233502772</v>
      </c>
      <c r="B47" s="287" t="s">
        <v>1291</v>
      </c>
      <c r="C47" s="287" t="s">
        <v>1292</v>
      </c>
      <c r="D47" s="287">
        <v>20441</v>
      </c>
      <c r="E47" s="287" t="s">
        <v>108</v>
      </c>
      <c r="F47" s="287" t="s">
        <v>98</v>
      </c>
      <c r="G47" s="287" t="s">
        <v>156</v>
      </c>
      <c r="H47" s="287" t="s">
        <v>156</v>
      </c>
      <c r="I47" s="114">
        <v>52777630</v>
      </c>
      <c r="J47" s="114" t="s">
        <v>1384</v>
      </c>
    </row>
    <row r="48" spans="1:10" x14ac:dyDescent="0.3">
      <c r="A48" s="287">
        <v>19455782</v>
      </c>
      <c r="B48" s="287" t="s">
        <v>1717</v>
      </c>
      <c r="C48" s="287" t="s">
        <v>1718</v>
      </c>
      <c r="D48" s="287">
        <v>202816</v>
      </c>
      <c r="E48" s="287" t="s">
        <v>97</v>
      </c>
      <c r="F48" s="287" t="s">
        <v>98</v>
      </c>
      <c r="G48" s="287" t="s">
        <v>122</v>
      </c>
      <c r="H48" s="287" t="s">
        <v>122</v>
      </c>
      <c r="I48" s="114">
        <v>63305358</v>
      </c>
      <c r="J48" s="114" t="s">
        <v>1361</v>
      </c>
    </row>
    <row r="49" spans="1:10" x14ac:dyDescent="0.3">
      <c r="A49" s="287">
        <v>28686105</v>
      </c>
      <c r="B49" s="287" t="s">
        <v>513</v>
      </c>
      <c r="C49" s="287" t="s">
        <v>514</v>
      </c>
      <c r="D49" s="287">
        <v>202820</v>
      </c>
      <c r="E49" s="287" t="s">
        <v>97</v>
      </c>
      <c r="F49" s="287" t="s">
        <v>98</v>
      </c>
      <c r="G49" s="287" t="s">
        <v>122</v>
      </c>
      <c r="H49" s="287" t="s">
        <v>122</v>
      </c>
      <c r="I49" s="114">
        <v>63305358</v>
      </c>
      <c r="J49" s="114" t="s">
        <v>1361</v>
      </c>
    </row>
    <row r="50" spans="1:10" x14ac:dyDescent="0.3">
      <c r="A50" s="287">
        <v>39818302</v>
      </c>
      <c r="B50" s="287" t="s">
        <v>384</v>
      </c>
      <c r="C50" s="287" t="s">
        <v>385</v>
      </c>
      <c r="D50" s="287">
        <v>204407</v>
      </c>
      <c r="E50" s="287" t="s">
        <v>108</v>
      </c>
      <c r="F50" s="287" t="s">
        <v>98</v>
      </c>
      <c r="G50" s="287" t="s">
        <v>122</v>
      </c>
      <c r="H50" s="287" t="s">
        <v>122</v>
      </c>
      <c r="I50" s="114">
        <v>63305358</v>
      </c>
      <c r="J50" s="114" t="s">
        <v>1361</v>
      </c>
    </row>
    <row r="51" spans="1:10" x14ac:dyDescent="0.3">
      <c r="A51" s="287">
        <v>52317440</v>
      </c>
      <c r="B51" s="287" t="s">
        <v>1440</v>
      </c>
      <c r="C51" s="287" t="s">
        <v>409</v>
      </c>
      <c r="D51" s="287">
        <v>404414</v>
      </c>
      <c r="E51" s="287" t="s">
        <v>134</v>
      </c>
      <c r="F51" s="287" t="s">
        <v>116</v>
      </c>
      <c r="G51" s="287" t="s">
        <v>122</v>
      </c>
      <c r="H51" s="287" t="s">
        <v>122</v>
      </c>
      <c r="I51" s="114">
        <v>63305358</v>
      </c>
      <c r="J51" s="114" t="s">
        <v>1361</v>
      </c>
    </row>
    <row r="52" spans="1:10" x14ac:dyDescent="0.3">
      <c r="A52" s="287">
        <v>63305358</v>
      </c>
      <c r="B52" s="287" t="s">
        <v>1745</v>
      </c>
      <c r="C52" s="287" t="s">
        <v>1746</v>
      </c>
      <c r="D52" s="287">
        <v>202818</v>
      </c>
      <c r="E52" s="287" t="s">
        <v>97</v>
      </c>
      <c r="F52" s="287" t="s">
        <v>98</v>
      </c>
      <c r="G52" s="287" t="s">
        <v>122</v>
      </c>
      <c r="H52" s="287" t="s">
        <v>122</v>
      </c>
      <c r="I52" s="114">
        <v>63305358</v>
      </c>
      <c r="J52" s="114" t="s">
        <v>1361</v>
      </c>
    </row>
    <row r="53" spans="1:10" x14ac:dyDescent="0.3">
      <c r="A53" s="287">
        <v>1018403236</v>
      </c>
      <c r="B53" s="287" t="s">
        <v>348</v>
      </c>
      <c r="C53" s="287" t="s">
        <v>349</v>
      </c>
      <c r="D53" s="287">
        <v>204407</v>
      </c>
      <c r="E53" s="287" t="s">
        <v>108</v>
      </c>
      <c r="F53" s="287" t="s">
        <v>98</v>
      </c>
      <c r="G53" s="287" t="s">
        <v>122</v>
      </c>
      <c r="H53" s="287" t="s">
        <v>122</v>
      </c>
      <c r="I53" s="114">
        <v>80843870</v>
      </c>
      <c r="J53" s="114" t="s">
        <v>1454</v>
      </c>
    </row>
    <row r="54" spans="1:10" x14ac:dyDescent="0.3">
      <c r="A54" s="287">
        <v>1020814545</v>
      </c>
      <c r="B54" s="287" t="s">
        <v>910</v>
      </c>
      <c r="C54" s="287" t="s">
        <v>1124</v>
      </c>
      <c r="D54" s="287">
        <v>312416</v>
      </c>
      <c r="E54" s="287" t="s">
        <v>101</v>
      </c>
      <c r="F54" s="287" t="s">
        <v>102</v>
      </c>
      <c r="G54" s="287" t="s">
        <v>122</v>
      </c>
      <c r="H54" s="287" t="s">
        <v>122</v>
      </c>
      <c r="I54" s="114">
        <v>63305358</v>
      </c>
      <c r="J54" s="114" t="s">
        <v>1361</v>
      </c>
    </row>
    <row r="55" spans="1:10" x14ac:dyDescent="0.3">
      <c r="A55" s="287">
        <v>1090493344</v>
      </c>
      <c r="B55" s="287" t="s">
        <v>937</v>
      </c>
      <c r="C55" s="287" t="s">
        <v>938</v>
      </c>
      <c r="D55" s="287">
        <v>204407</v>
      </c>
      <c r="E55" s="287" t="s">
        <v>108</v>
      </c>
      <c r="F55" s="287" t="s">
        <v>98</v>
      </c>
      <c r="G55" s="287" t="s">
        <v>122</v>
      </c>
      <c r="H55" s="287" t="s">
        <v>122</v>
      </c>
      <c r="I55" s="114">
        <v>63305358</v>
      </c>
      <c r="J55" s="114" t="s">
        <v>1361</v>
      </c>
    </row>
    <row r="56" spans="1:10" x14ac:dyDescent="0.3">
      <c r="A56" s="287">
        <v>79384448</v>
      </c>
      <c r="B56" s="287" t="s">
        <v>1683</v>
      </c>
      <c r="C56" s="287" t="s">
        <v>1684</v>
      </c>
      <c r="D56" s="287">
        <v>10519</v>
      </c>
      <c r="E56" s="287" t="s">
        <v>157</v>
      </c>
      <c r="F56" s="287" t="s">
        <v>158</v>
      </c>
      <c r="G56" s="287" t="s">
        <v>159</v>
      </c>
      <c r="H56" s="287" t="s">
        <v>159</v>
      </c>
      <c r="I56" s="114">
        <v>63305358</v>
      </c>
      <c r="J56" s="114" t="s">
        <v>1361</v>
      </c>
    </row>
    <row r="57" spans="1:10" x14ac:dyDescent="0.3">
      <c r="A57" s="287">
        <v>79363565</v>
      </c>
      <c r="B57" s="287" t="s">
        <v>820</v>
      </c>
      <c r="C57" s="287" t="s">
        <v>821</v>
      </c>
      <c r="D57" s="287">
        <v>410314</v>
      </c>
      <c r="E57" s="287" t="s">
        <v>160</v>
      </c>
      <c r="F57" s="287" t="s">
        <v>116</v>
      </c>
      <c r="G57" s="287" t="s">
        <v>564</v>
      </c>
      <c r="H57" s="287" t="s">
        <v>564</v>
      </c>
      <c r="I57" s="114">
        <v>19467764</v>
      </c>
      <c r="J57" s="114" t="s">
        <v>1366</v>
      </c>
    </row>
    <row r="58" spans="1:10" x14ac:dyDescent="0.3">
      <c r="A58" s="287">
        <v>1020715141</v>
      </c>
      <c r="B58" s="287" t="s">
        <v>1317</v>
      </c>
      <c r="C58" s="287" t="s">
        <v>1318</v>
      </c>
      <c r="D58" s="287">
        <v>102011</v>
      </c>
      <c r="E58" s="287" t="s">
        <v>129</v>
      </c>
      <c r="F58" s="287" t="s">
        <v>130</v>
      </c>
      <c r="G58" s="287" t="s">
        <v>564</v>
      </c>
      <c r="H58" s="287" t="s">
        <v>564</v>
      </c>
      <c r="I58" s="114">
        <v>11221861</v>
      </c>
      <c r="J58" s="114" t="s">
        <v>1388</v>
      </c>
    </row>
    <row r="59" spans="1:10" x14ac:dyDescent="0.3">
      <c r="A59" s="287">
        <v>1032414545</v>
      </c>
      <c r="B59" s="287" t="s">
        <v>986</v>
      </c>
      <c r="C59" s="287" t="s">
        <v>987</v>
      </c>
      <c r="D59" s="287">
        <v>102013</v>
      </c>
      <c r="E59" s="287" t="s">
        <v>129</v>
      </c>
      <c r="F59" s="287" t="s">
        <v>130</v>
      </c>
      <c r="G59" s="287" t="s">
        <v>564</v>
      </c>
      <c r="H59" s="287" t="s">
        <v>564</v>
      </c>
      <c r="I59" s="114">
        <v>11221861</v>
      </c>
      <c r="J59" s="114" t="s">
        <v>1388</v>
      </c>
    </row>
    <row r="60" spans="1:10" x14ac:dyDescent="0.3">
      <c r="A60" s="287">
        <v>1033768221</v>
      </c>
      <c r="B60" s="287" t="s">
        <v>688</v>
      </c>
      <c r="C60" s="287" t="s">
        <v>689</v>
      </c>
      <c r="D60" s="287">
        <v>421018</v>
      </c>
      <c r="E60" s="287" t="s">
        <v>115</v>
      </c>
      <c r="F60" s="287" t="s">
        <v>116</v>
      </c>
      <c r="G60" s="287" t="s">
        <v>564</v>
      </c>
      <c r="H60" s="287" t="s">
        <v>564</v>
      </c>
      <c r="I60" s="114">
        <v>11221861</v>
      </c>
      <c r="J60" s="114" t="s">
        <v>1388</v>
      </c>
    </row>
    <row r="61" spans="1:10" x14ac:dyDescent="0.3">
      <c r="A61" s="287">
        <v>79398091</v>
      </c>
      <c r="B61" s="287" t="s">
        <v>1660</v>
      </c>
      <c r="C61" s="287" t="s">
        <v>1661</v>
      </c>
      <c r="D61" s="287">
        <v>202814</v>
      </c>
      <c r="E61" s="287" t="s">
        <v>97</v>
      </c>
      <c r="F61" s="287" t="s">
        <v>98</v>
      </c>
      <c r="G61" s="287" t="s">
        <v>126</v>
      </c>
      <c r="H61" s="287" t="s">
        <v>126</v>
      </c>
      <c r="I61" s="114">
        <v>11221861</v>
      </c>
      <c r="J61" s="114" t="s">
        <v>1388</v>
      </c>
    </row>
    <row r="62" spans="1:10" x14ac:dyDescent="0.3">
      <c r="A62" s="287">
        <v>79467043</v>
      </c>
      <c r="B62" s="287" t="s">
        <v>1735</v>
      </c>
      <c r="C62" s="287" t="s">
        <v>1736</v>
      </c>
      <c r="D62" s="287">
        <v>202814</v>
      </c>
      <c r="E62" s="287" t="s">
        <v>97</v>
      </c>
      <c r="F62" s="287" t="s">
        <v>98</v>
      </c>
      <c r="G62" s="287" t="s">
        <v>126</v>
      </c>
      <c r="H62" s="287" t="s">
        <v>126</v>
      </c>
      <c r="I62" s="114">
        <v>11221861</v>
      </c>
      <c r="J62" s="114" t="s">
        <v>1388</v>
      </c>
    </row>
    <row r="63" spans="1:10" x14ac:dyDescent="0.3">
      <c r="A63" s="287">
        <v>79811927</v>
      </c>
      <c r="B63" s="287" t="s">
        <v>505</v>
      </c>
      <c r="C63" s="287" t="s">
        <v>506</v>
      </c>
      <c r="D63" s="287">
        <v>202814</v>
      </c>
      <c r="E63" s="287" t="s">
        <v>97</v>
      </c>
      <c r="F63" s="287" t="s">
        <v>98</v>
      </c>
      <c r="G63" s="287" t="s">
        <v>126</v>
      </c>
      <c r="H63" s="287" t="s">
        <v>126</v>
      </c>
      <c r="I63" s="114">
        <v>14296688</v>
      </c>
      <c r="J63" s="114" t="s">
        <v>1363</v>
      </c>
    </row>
    <row r="64" spans="1:10" x14ac:dyDescent="0.3">
      <c r="A64" s="287">
        <v>1010169298</v>
      </c>
      <c r="B64" s="287" t="s">
        <v>435</v>
      </c>
      <c r="C64" s="287" t="s">
        <v>625</v>
      </c>
      <c r="D64" s="287">
        <v>313214</v>
      </c>
      <c r="E64" s="287" t="s">
        <v>120</v>
      </c>
      <c r="F64" s="287" t="s">
        <v>102</v>
      </c>
      <c r="G64" s="287" t="s">
        <v>126</v>
      </c>
      <c r="H64" s="287" t="s">
        <v>126</v>
      </c>
      <c r="I64" s="114">
        <v>79398091</v>
      </c>
      <c r="J64" s="114" t="s">
        <v>1471</v>
      </c>
    </row>
    <row r="65" spans="1:10" x14ac:dyDescent="0.3">
      <c r="A65" s="287">
        <v>1026561231</v>
      </c>
      <c r="B65" s="287" t="s">
        <v>896</v>
      </c>
      <c r="C65" s="287" t="s">
        <v>897</v>
      </c>
      <c r="D65" s="287">
        <v>204407</v>
      </c>
      <c r="E65" s="287" t="s">
        <v>108</v>
      </c>
      <c r="F65" s="287" t="s">
        <v>98</v>
      </c>
      <c r="G65" s="287" t="s">
        <v>126</v>
      </c>
      <c r="H65" s="287" t="s">
        <v>126</v>
      </c>
      <c r="I65" s="114">
        <v>79398091</v>
      </c>
      <c r="J65" s="114" t="s">
        <v>1471</v>
      </c>
    </row>
    <row r="66" spans="1:10" x14ac:dyDescent="0.3">
      <c r="A66" s="287">
        <v>1104706367</v>
      </c>
      <c r="B66" s="287" t="s">
        <v>695</v>
      </c>
      <c r="C66" s="287" t="s">
        <v>814</v>
      </c>
      <c r="D66" s="287">
        <v>404414</v>
      </c>
      <c r="E66" s="287" t="s">
        <v>134</v>
      </c>
      <c r="F66" s="287" t="s">
        <v>116</v>
      </c>
      <c r="G66" s="287" t="s">
        <v>126</v>
      </c>
      <c r="H66" s="287" t="s">
        <v>126</v>
      </c>
      <c r="I66" s="114">
        <v>79398091</v>
      </c>
      <c r="J66" s="114" t="s">
        <v>1471</v>
      </c>
    </row>
    <row r="67" spans="1:10" x14ac:dyDescent="0.3">
      <c r="A67" s="287">
        <v>7128386</v>
      </c>
      <c r="B67" s="287" t="s">
        <v>241</v>
      </c>
      <c r="C67" s="287" t="s">
        <v>242</v>
      </c>
      <c r="D67" s="287">
        <v>204411</v>
      </c>
      <c r="E67" s="287" t="s">
        <v>108</v>
      </c>
      <c r="F67" s="287" t="s">
        <v>98</v>
      </c>
      <c r="G67" s="287" t="s">
        <v>100</v>
      </c>
      <c r="H67" s="287" t="s">
        <v>100</v>
      </c>
      <c r="I67" s="114">
        <v>79398091</v>
      </c>
      <c r="J67" s="114" t="s">
        <v>1471</v>
      </c>
    </row>
    <row r="68" spans="1:10" x14ac:dyDescent="0.3">
      <c r="A68" s="287">
        <v>19475536</v>
      </c>
      <c r="B68" s="287" t="s">
        <v>1647</v>
      </c>
      <c r="C68" s="287" t="s">
        <v>1648</v>
      </c>
      <c r="D68" s="287">
        <v>202820</v>
      </c>
      <c r="E68" s="287" t="s">
        <v>97</v>
      </c>
      <c r="F68" s="287" t="s">
        <v>98</v>
      </c>
      <c r="G68" s="287" t="s">
        <v>100</v>
      </c>
      <c r="H68" s="287" t="s">
        <v>100</v>
      </c>
      <c r="I68" s="114">
        <v>14296688</v>
      </c>
      <c r="J68" s="114" t="s">
        <v>1363</v>
      </c>
    </row>
    <row r="69" spans="1:10" x14ac:dyDescent="0.3">
      <c r="A69" s="287">
        <v>23689301</v>
      </c>
      <c r="B69" s="287" t="s">
        <v>837</v>
      </c>
      <c r="C69" s="287" t="s">
        <v>1649</v>
      </c>
      <c r="D69" s="287">
        <v>202816</v>
      </c>
      <c r="E69" s="287" t="s">
        <v>97</v>
      </c>
      <c r="F69" s="287" t="s">
        <v>98</v>
      </c>
      <c r="G69" s="287" t="s">
        <v>100</v>
      </c>
      <c r="H69" s="287" t="s">
        <v>100</v>
      </c>
      <c r="I69" s="114">
        <v>7128386</v>
      </c>
      <c r="J69" s="114" t="s">
        <v>1418</v>
      </c>
    </row>
    <row r="70" spans="1:10" x14ac:dyDescent="0.3">
      <c r="A70" s="287">
        <v>36287722</v>
      </c>
      <c r="B70" s="287" t="s">
        <v>894</v>
      </c>
      <c r="C70" s="287" t="s">
        <v>895</v>
      </c>
      <c r="D70" s="287">
        <v>204407</v>
      </c>
      <c r="E70" s="287" t="s">
        <v>108</v>
      </c>
      <c r="F70" s="287" t="s">
        <v>98</v>
      </c>
      <c r="G70" s="287" t="s">
        <v>100</v>
      </c>
      <c r="H70" s="287" t="s">
        <v>100</v>
      </c>
      <c r="I70" s="114">
        <v>7128386</v>
      </c>
      <c r="J70" s="114" t="s">
        <v>1418</v>
      </c>
    </row>
    <row r="71" spans="1:10" x14ac:dyDescent="0.3">
      <c r="A71" s="287">
        <v>39532384</v>
      </c>
      <c r="B71" s="287" t="s">
        <v>1650</v>
      </c>
      <c r="C71" s="287" t="s">
        <v>687</v>
      </c>
      <c r="D71" s="287">
        <v>204411</v>
      </c>
      <c r="E71" s="287" t="s">
        <v>108</v>
      </c>
      <c r="F71" s="287" t="s">
        <v>98</v>
      </c>
      <c r="G71" s="287" t="s">
        <v>100</v>
      </c>
      <c r="H71" s="287" t="s">
        <v>100</v>
      </c>
      <c r="I71" s="114">
        <v>7128386</v>
      </c>
      <c r="J71" s="114" t="s">
        <v>1418</v>
      </c>
    </row>
    <row r="72" spans="1:10" x14ac:dyDescent="0.3">
      <c r="A72" s="287">
        <v>52250504</v>
      </c>
      <c r="B72" s="287" t="s">
        <v>1027</v>
      </c>
      <c r="C72" s="287" t="s">
        <v>1028</v>
      </c>
      <c r="D72" s="287">
        <v>204407</v>
      </c>
      <c r="E72" s="287" t="s">
        <v>108</v>
      </c>
      <c r="F72" s="287" t="s">
        <v>98</v>
      </c>
      <c r="G72" s="287" t="s">
        <v>100</v>
      </c>
      <c r="H72" s="287" t="s">
        <v>100</v>
      </c>
      <c r="I72" s="114">
        <v>7128386</v>
      </c>
      <c r="J72" s="114" t="s">
        <v>1418</v>
      </c>
    </row>
    <row r="73" spans="1:10" x14ac:dyDescent="0.3">
      <c r="A73" s="287">
        <v>1015418963</v>
      </c>
      <c r="B73" s="287" t="s">
        <v>406</v>
      </c>
      <c r="C73" s="287" t="s">
        <v>407</v>
      </c>
      <c r="D73" s="287">
        <v>313214</v>
      </c>
      <c r="E73" s="287" t="s">
        <v>120</v>
      </c>
      <c r="F73" s="287" t="s">
        <v>102</v>
      </c>
      <c r="G73" s="287" t="s">
        <v>100</v>
      </c>
      <c r="H73" s="287" t="s">
        <v>100</v>
      </c>
      <c r="I73" s="114">
        <v>7128386</v>
      </c>
      <c r="J73" s="114" t="s">
        <v>1418</v>
      </c>
    </row>
    <row r="74" spans="1:10" x14ac:dyDescent="0.3">
      <c r="A74" s="287">
        <v>1030674429</v>
      </c>
      <c r="B74" s="287" t="s">
        <v>1020</v>
      </c>
      <c r="C74" s="287" t="s">
        <v>1021</v>
      </c>
      <c r="D74" s="287">
        <v>421015</v>
      </c>
      <c r="E74" s="287" t="s">
        <v>115</v>
      </c>
      <c r="F74" s="287" t="s">
        <v>116</v>
      </c>
      <c r="G74" s="287" t="s">
        <v>100</v>
      </c>
      <c r="H74" s="287" t="s">
        <v>100</v>
      </c>
      <c r="I74" s="114">
        <v>7128386</v>
      </c>
      <c r="J74" s="114" t="s">
        <v>1418</v>
      </c>
    </row>
    <row r="75" spans="1:10" x14ac:dyDescent="0.3">
      <c r="A75" s="287">
        <v>1075317076</v>
      </c>
      <c r="B75" s="287" t="s">
        <v>763</v>
      </c>
      <c r="C75" s="287" t="s">
        <v>1544</v>
      </c>
      <c r="D75" s="287">
        <v>421015</v>
      </c>
      <c r="E75" s="287" t="s">
        <v>115</v>
      </c>
      <c r="F75" s="287" t="s">
        <v>116</v>
      </c>
      <c r="G75" s="287" t="s">
        <v>100</v>
      </c>
      <c r="H75" s="287" t="s">
        <v>100</v>
      </c>
      <c r="I75" s="114">
        <v>7128386</v>
      </c>
      <c r="J75" s="114" t="s">
        <v>1418</v>
      </c>
    </row>
    <row r="76" spans="1:10" x14ac:dyDescent="0.3">
      <c r="A76" s="287">
        <v>1148445048</v>
      </c>
      <c r="B76" s="287" t="s">
        <v>1088</v>
      </c>
      <c r="C76" s="287" t="s">
        <v>1089</v>
      </c>
      <c r="D76" s="287">
        <v>404414</v>
      </c>
      <c r="E76" s="287" t="s">
        <v>134</v>
      </c>
      <c r="F76" s="287" t="s">
        <v>116</v>
      </c>
      <c r="G76" s="287" t="s">
        <v>100</v>
      </c>
      <c r="H76" s="287" t="s">
        <v>100</v>
      </c>
      <c r="I76" s="114">
        <v>7128386</v>
      </c>
      <c r="J76" s="114" t="s">
        <v>1418</v>
      </c>
    </row>
    <row r="77" spans="1:10" x14ac:dyDescent="0.3">
      <c r="A77" s="287">
        <v>51596055</v>
      </c>
      <c r="B77" s="287" t="s">
        <v>228</v>
      </c>
      <c r="C77" s="287" t="s">
        <v>229</v>
      </c>
      <c r="D77" s="287">
        <v>202814</v>
      </c>
      <c r="E77" s="287" t="s">
        <v>97</v>
      </c>
      <c r="F77" s="287" t="s">
        <v>98</v>
      </c>
      <c r="G77" s="287" t="s">
        <v>170</v>
      </c>
      <c r="H77" s="287" t="s">
        <v>170</v>
      </c>
      <c r="I77" s="114">
        <v>7128386</v>
      </c>
      <c r="J77" s="114" t="s">
        <v>1418</v>
      </c>
    </row>
    <row r="78" spans="1:10" x14ac:dyDescent="0.3">
      <c r="A78" s="287">
        <v>51601469</v>
      </c>
      <c r="B78" s="287" t="s">
        <v>168</v>
      </c>
      <c r="C78" s="287" t="s">
        <v>169</v>
      </c>
      <c r="D78" s="287">
        <v>202814</v>
      </c>
      <c r="E78" s="287" t="s">
        <v>97</v>
      </c>
      <c r="F78" s="287" t="s">
        <v>98</v>
      </c>
      <c r="G78" s="287" t="s">
        <v>170</v>
      </c>
      <c r="H78" s="287" t="s">
        <v>170</v>
      </c>
      <c r="I78" s="114">
        <v>7128386</v>
      </c>
      <c r="J78" s="114" t="s">
        <v>1418</v>
      </c>
    </row>
    <row r="79" spans="1:10" x14ac:dyDescent="0.3">
      <c r="A79" s="287">
        <v>52733040</v>
      </c>
      <c r="B79" s="287" t="s">
        <v>1452</v>
      </c>
      <c r="C79" s="287" t="s">
        <v>1453</v>
      </c>
      <c r="D79" s="287">
        <v>421015</v>
      </c>
      <c r="E79" s="287" t="s">
        <v>115</v>
      </c>
      <c r="F79" s="287" t="s">
        <v>116</v>
      </c>
      <c r="G79" s="287" t="s">
        <v>170</v>
      </c>
      <c r="H79" s="287" t="s">
        <v>170</v>
      </c>
      <c r="I79" s="114">
        <v>1152192278</v>
      </c>
      <c r="J79" s="114" t="s">
        <v>1428</v>
      </c>
    </row>
    <row r="80" spans="1:10" x14ac:dyDescent="0.3">
      <c r="A80" s="287">
        <v>1000001669</v>
      </c>
      <c r="B80" s="287" t="s">
        <v>960</v>
      </c>
      <c r="C80" s="287" t="s">
        <v>961</v>
      </c>
      <c r="D80" s="287">
        <v>204407</v>
      </c>
      <c r="E80" s="287" t="s">
        <v>108</v>
      </c>
      <c r="F80" s="287" t="s">
        <v>98</v>
      </c>
      <c r="G80" s="287" t="s">
        <v>170</v>
      </c>
      <c r="H80" s="287" t="s">
        <v>170</v>
      </c>
      <c r="I80" s="114">
        <v>1152192278</v>
      </c>
      <c r="J80" s="114" t="s">
        <v>1428</v>
      </c>
    </row>
    <row r="81" spans="1:10" x14ac:dyDescent="0.3">
      <c r="A81" s="287">
        <v>1014178745</v>
      </c>
      <c r="B81" s="287" t="s">
        <v>648</v>
      </c>
      <c r="C81" s="287" t="s">
        <v>757</v>
      </c>
      <c r="D81" s="287">
        <v>20441</v>
      </c>
      <c r="E81" s="287" t="s">
        <v>108</v>
      </c>
      <c r="F81" s="287" t="s">
        <v>98</v>
      </c>
      <c r="G81" s="287" t="s">
        <v>170</v>
      </c>
      <c r="H81" s="287" t="s">
        <v>170</v>
      </c>
      <c r="I81" s="114">
        <v>1152192278</v>
      </c>
      <c r="J81" s="114" t="s">
        <v>1428</v>
      </c>
    </row>
    <row r="82" spans="1:10" x14ac:dyDescent="0.3">
      <c r="A82" s="287">
        <v>1016070235</v>
      </c>
      <c r="B82" s="287" t="s">
        <v>1122</v>
      </c>
      <c r="C82" s="287" t="s">
        <v>1123</v>
      </c>
      <c r="D82" s="287">
        <v>313214</v>
      </c>
      <c r="E82" s="287" t="s">
        <v>120</v>
      </c>
      <c r="F82" s="287" t="s">
        <v>102</v>
      </c>
      <c r="G82" s="287" t="s">
        <v>170</v>
      </c>
      <c r="H82" s="287" t="s">
        <v>170</v>
      </c>
      <c r="I82" s="114">
        <v>1152192278</v>
      </c>
      <c r="J82" s="114" t="s">
        <v>1428</v>
      </c>
    </row>
    <row r="83" spans="1:10" x14ac:dyDescent="0.3">
      <c r="A83" s="287">
        <v>1019114831</v>
      </c>
      <c r="B83" s="287" t="s">
        <v>1520</v>
      </c>
      <c r="C83" s="287" t="s">
        <v>1521</v>
      </c>
      <c r="D83" s="287">
        <v>421015</v>
      </c>
      <c r="E83" s="287" t="s">
        <v>115</v>
      </c>
      <c r="F83" s="287" t="s">
        <v>116</v>
      </c>
      <c r="G83" s="287" t="s">
        <v>170</v>
      </c>
      <c r="H83" s="287" t="s">
        <v>170</v>
      </c>
      <c r="I83" s="114">
        <v>1152192278</v>
      </c>
      <c r="J83" s="114" t="s">
        <v>1428</v>
      </c>
    </row>
    <row r="84" spans="1:10" x14ac:dyDescent="0.3">
      <c r="A84" s="287">
        <v>1039474314</v>
      </c>
      <c r="B84" s="287" t="s">
        <v>995</v>
      </c>
      <c r="C84" s="287" t="s">
        <v>996</v>
      </c>
      <c r="D84" s="287">
        <v>20441</v>
      </c>
      <c r="E84" s="287" t="s">
        <v>108</v>
      </c>
      <c r="F84" s="287" t="s">
        <v>98</v>
      </c>
      <c r="G84" s="287" t="s">
        <v>170</v>
      </c>
      <c r="H84" s="287" t="s">
        <v>170</v>
      </c>
      <c r="I84" s="114">
        <v>1152192278</v>
      </c>
      <c r="J84" s="114" t="s">
        <v>1428</v>
      </c>
    </row>
    <row r="85" spans="1:10" x14ac:dyDescent="0.3">
      <c r="A85" s="287">
        <v>1152192278</v>
      </c>
      <c r="B85" s="287" t="s">
        <v>519</v>
      </c>
      <c r="C85" s="287" t="s">
        <v>863</v>
      </c>
      <c r="D85" s="287">
        <v>202820</v>
      </c>
      <c r="E85" s="287" t="s">
        <v>97</v>
      </c>
      <c r="F85" s="287" t="s">
        <v>98</v>
      </c>
      <c r="G85" s="287" t="s">
        <v>170</v>
      </c>
      <c r="H85" s="287" t="s">
        <v>170</v>
      </c>
      <c r="I85" s="114">
        <v>1152192278</v>
      </c>
      <c r="J85" s="114" t="s">
        <v>1428</v>
      </c>
    </row>
    <row r="86" spans="1:10" x14ac:dyDescent="0.3">
      <c r="A86" s="287">
        <v>1030560017</v>
      </c>
      <c r="B86" s="287" t="s">
        <v>1536</v>
      </c>
      <c r="C86" s="287" t="s">
        <v>1537</v>
      </c>
      <c r="D86" s="287">
        <v>10519</v>
      </c>
      <c r="E86" s="287" t="s">
        <v>157</v>
      </c>
      <c r="F86" s="287" t="s">
        <v>158</v>
      </c>
      <c r="G86" s="287" t="s">
        <v>724</v>
      </c>
      <c r="H86" s="287" t="s">
        <v>724</v>
      </c>
      <c r="I86" s="114">
        <v>1152192278</v>
      </c>
      <c r="J86" s="114" t="s">
        <v>1428</v>
      </c>
    </row>
    <row r="87" spans="1:10" x14ac:dyDescent="0.3">
      <c r="A87" s="287">
        <v>40044306</v>
      </c>
      <c r="B87" s="287" t="s">
        <v>326</v>
      </c>
      <c r="C87" s="287" t="s">
        <v>327</v>
      </c>
      <c r="D87" s="287">
        <v>204411</v>
      </c>
      <c r="E87" s="287" t="s">
        <v>108</v>
      </c>
      <c r="F87" s="287" t="s">
        <v>98</v>
      </c>
      <c r="G87" s="287" t="s">
        <v>174</v>
      </c>
      <c r="H87" s="287" t="s">
        <v>174</v>
      </c>
      <c r="I87" s="114">
        <v>14296688</v>
      </c>
      <c r="J87" s="114" t="s">
        <v>1363</v>
      </c>
    </row>
    <row r="88" spans="1:10" x14ac:dyDescent="0.3">
      <c r="A88" s="287">
        <v>51646427</v>
      </c>
      <c r="B88" s="287" t="s">
        <v>217</v>
      </c>
      <c r="C88" s="287" t="s">
        <v>1659</v>
      </c>
      <c r="D88" s="287">
        <v>313214</v>
      </c>
      <c r="E88" s="287" t="s">
        <v>120</v>
      </c>
      <c r="F88" s="287" t="s">
        <v>102</v>
      </c>
      <c r="G88" s="287" t="s">
        <v>174</v>
      </c>
      <c r="H88" s="287" t="s">
        <v>174</v>
      </c>
      <c r="I88" s="114">
        <v>11221861</v>
      </c>
      <c r="J88" s="114" t="s">
        <v>1388</v>
      </c>
    </row>
    <row r="89" spans="1:10" x14ac:dyDescent="0.3">
      <c r="A89" s="287">
        <v>52517750</v>
      </c>
      <c r="B89" s="287" t="s">
        <v>182</v>
      </c>
      <c r="C89" s="287" t="s">
        <v>230</v>
      </c>
      <c r="D89" s="287">
        <v>202816</v>
      </c>
      <c r="E89" s="287" t="s">
        <v>97</v>
      </c>
      <c r="F89" s="287" t="s">
        <v>98</v>
      </c>
      <c r="G89" s="287" t="s">
        <v>174</v>
      </c>
      <c r="H89" s="287" t="s">
        <v>174</v>
      </c>
      <c r="I89" s="114">
        <v>14296688</v>
      </c>
      <c r="J89" s="114" t="s">
        <v>1363</v>
      </c>
    </row>
    <row r="90" spans="1:10" x14ac:dyDescent="0.3">
      <c r="A90" s="287">
        <v>80154433</v>
      </c>
      <c r="B90" s="287" t="s">
        <v>735</v>
      </c>
      <c r="C90" s="287" t="s">
        <v>736</v>
      </c>
      <c r="D90" s="287">
        <v>102011</v>
      </c>
      <c r="E90" s="287" t="s">
        <v>129</v>
      </c>
      <c r="F90" s="287" t="s">
        <v>130</v>
      </c>
      <c r="G90" s="287" t="s">
        <v>174</v>
      </c>
      <c r="H90" s="287" t="s">
        <v>174</v>
      </c>
      <c r="I90" s="114">
        <v>14296688</v>
      </c>
      <c r="J90" s="114" t="s">
        <v>1363</v>
      </c>
    </row>
    <row r="91" spans="1:10" x14ac:dyDescent="0.3">
      <c r="A91" s="287">
        <v>1098621606</v>
      </c>
      <c r="B91" s="287" t="s">
        <v>988</v>
      </c>
      <c r="C91" s="287" t="s">
        <v>989</v>
      </c>
      <c r="D91" s="287">
        <v>102014</v>
      </c>
      <c r="E91" s="287" t="s">
        <v>129</v>
      </c>
      <c r="F91" s="287" t="s">
        <v>130</v>
      </c>
      <c r="G91" s="287" t="s">
        <v>174</v>
      </c>
      <c r="H91" s="287" t="s">
        <v>174</v>
      </c>
      <c r="I91" s="114">
        <v>14296688</v>
      </c>
      <c r="J91" s="114" t="s">
        <v>1363</v>
      </c>
    </row>
    <row r="92" spans="1:10" x14ac:dyDescent="0.3">
      <c r="A92" s="287">
        <v>1000940417</v>
      </c>
      <c r="B92" s="287" t="s">
        <v>1605</v>
      </c>
      <c r="C92" s="287" t="s">
        <v>1606</v>
      </c>
      <c r="D92" s="287">
        <v>421015</v>
      </c>
      <c r="E92" s="287" t="s">
        <v>115</v>
      </c>
      <c r="F92" s="287" t="s">
        <v>116</v>
      </c>
      <c r="G92" s="287" t="s">
        <v>100</v>
      </c>
      <c r="H92" s="287" t="s">
        <v>100</v>
      </c>
      <c r="I92" s="114">
        <v>14296688</v>
      </c>
      <c r="J92" s="114" t="s">
        <v>1363</v>
      </c>
    </row>
    <row r="93" spans="1:10" x14ac:dyDescent="0.3">
      <c r="A93" s="287">
        <v>1004967412</v>
      </c>
      <c r="B93" s="287" t="s">
        <v>1510</v>
      </c>
      <c r="C93" s="287" t="s">
        <v>1581</v>
      </c>
      <c r="D93" s="287">
        <v>20441</v>
      </c>
      <c r="E93" s="287" t="s">
        <v>108</v>
      </c>
      <c r="F93" s="287" t="s">
        <v>98</v>
      </c>
      <c r="G93" s="287" t="s">
        <v>100</v>
      </c>
      <c r="H93" s="287" t="s">
        <v>100</v>
      </c>
      <c r="I93" s="114">
        <v>14296688</v>
      </c>
      <c r="J93" s="114" t="s">
        <v>1363</v>
      </c>
    </row>
    <row r="94" spans="1:10" x14ac:dyDescent="0.3">
      <c r="A94" s="287">
        <v>1030613554</v>
      </c>
      <c r="B94" s="287" t="s">
        <v>1579</v>
      </c>
      <c r="C94" s="287" t="s">
        <v>1580</v>
      </c>
      <c r="D94" s="287">
        <v>20441</v>
      </c>
      <c r="E94" s="287" t="s">
        <v>108</v>
      </c>
      <c r="F94" s="287" t="s">
        <v>98</v>
      </c>
      <c r="G94" s="287" t="s">
        <v>100</v>
      </c>
      <c r="H94" s="287" t="s">
        <v>100</v>
      </c>
      <c r="I94" s="114">
        <v>14296688</v>
      </c>
      <c r="J94" s="114" t="s">
        <v>1363</v>
      </c>
    </row>
    <row r="95" spans="1:10" x14ac:dyDescent="0.3">
      <c r="A95" s="287">
        <v>80213648</v>
      </c>
      <c r="B95" s="287" t="s">
        <v>350</v>
      </c>
      <c r="C95" s="287" t="s">
        <v>351</v>
      </c>
      <c r="D95" s="287">
        <v>20441</v>
      </c>
      <c r="E95" s="287" t="s">
        <v>108</v>
      </c>
      <c r="F95" s="287" t="s">
        <v>98</v>
      </c>
      <c r="G95" s="287" t="s">
        <v>231</v>
      </c>
      <c r="H95" s="287" t="s">
        <v>231</v>
      </c>
      <c r="I95" s="114">
        <v>7128386</v>
      </c>
      <c r="J95" s="114" t="s">
        <v>1418</v>
      </c>
    </row>
    <row r="96" spans="1:10" x14ac:dyDescent="0.3">
      <c r="A96" s="287">
        <v>1018410610</v>
      </c>
      <c r="B96" s="287" t="s">
        <v>396</v>
      </c>
      <c r="C96" s="287" t="s">
        <v>397</v>
      </c>
      <c r="D96" s="287">
        <v>204411</v>
      </c>
      <c r="E96" s="287" t="s">
        <v>108</v>
      </c>
      <c r="F96" s="287" t="s">
        <v>98</v>
      </c>
      <c r="G96" s="287" t="s">
        <v>231</v>
      </c>
      <c r="H96" s="287" t="s">
        <v>231</v>
      </c>
      <c r="I96" s="114">
        <v>1018410610</v>
      </c>
      <c r="J96" s="114" t="s">
        <v>1538</v>
      </c>
    </row>
    <row r="97" spans="1:10" x14ac:dyDescent="0.3">
      <c r="A97" s="287">
        <v>1019111908</v>
      </c>
      <c r="B97" s="287" t="s">
        <v>435</v>
      </c>
      <c r="C97" s="287" t="s">
        <v>650</v>
      </c>
      <c r="D97" s="287">
        <v>204407</v>
      </c>
      <c r="E97" s="287" t="s">
        <v>108</v>
      </c>
      <c r="F97" s="287" t="s">
        <v>98</v>
      </c>
      <c r="G97" s="287" t="s">
        <v>231</v>
      </c>
      <c r="H97" s="287" t="s">
        <v>231</v>
      </c>
      <c r="I97" s="114">
        <v>1018410610</v>
      </c>
      <c r="J97" s="114" t="s">
        <v>1538</v>
      </c>
    </row>
    <row r="98" spans="1:10" x14ac:dyDescent="0.3">
      <c r="A98" s="287">
        <v>1032469984</v>
      </c>
      <c r="B98" s="287" t="s">
        <v>226</v>
      </c>
      <c r="C98" s="287" t="s">
        <v>1024</v>
      </c>
      <c r="D98" s="287">
        <v>204407</v>
      </c>
      <c r="E98" s="287" t="s">
        <v>108</v>
      </c>
      <c r="F98" s="287" t="s">
        <v>98</v>
      </c>
      <c r="G98" s="287" t="s">
        <v>231</v>
      </c>
      <c r="H98" s="287" t="s">
        <v>231</v>
      </c>
      <c r="I98" s="114">
        <v>14296688</v>
      </c>
      <c r="J98" s="114" t="s">
        <v>1363</v>
      </c>
    </row>
    <row r="99" spans="1:10" x14ac:dyDescent="0.3">
      <c r="A99" s="287">
        <v>1110553900</v>
      </c>
      <c r="B99" s="287" t="s">
        <v>655</v>
      </c>
      <c r="C99" s="287" t="s">
        <v>1111</v>
      </c>
      <c r="D99" s="287">
        <v>10519</v>
      </c>
      <c r="E99" s="287" t="s">
        <v>157</v>
      </c>
      <c r="F99" s="287" t="s">
        <v>158</v>
      </c>
      <c r="G99" s="287" t="s">
        <v>223</v>
      </c>
      <c r="H99" s="287" t="s">
        <v>223</v>
      </c>
      <c r="I99" s="114">
        <v>1018410610</v>
      </c>
      <c r="J99" s="114" t="s">
        <v>1538</v>
      </c>
    </row>
    <row r="100" spans="1:10" x14ac:dyDescent="0.3">
      <c r="A100" s="287">
        <v>52441516</v>
      </c>
      <c r="B100" s="287" t="s">
        <v>1571</v>
      </c>
      <c r="C100" s="287" t="s">
        <v>1572</v>
      </c>
      <c r="D100" s="287">
        <v>102011</v>
      </c>
      <c r="E100" s="287" t="s">
        <v>129</v>
      </c>
      <c r="F100" s="287" t="s">
        <v>130</v>
      </c>
      <c r="G100" s="287" t="s">
        <v>486</v>
      </c>
      <c r="H100" s="287" t="s">
        <v>486</v>
      </c>
      <c r="I100" s="114">
        <v>1018410610</v>
      </c>
      <c r="J100" s="114" t="s">
        <v>1538</v>
      </c>
    </row>
    <row r="101" spans="1:10" x14ac:dyDescent="0.3">
      <c r="A101" s="287">
        <v>53045694</v>
      </c>
      <c r="B101" s="287" t="s">
        <v>661</v>
      </c>
      <c r="C101" s="287" t="s">
        <v>662</v>
      </c>
      <c r="D101" s="287">
        <v>313214</v>
      </c>
      <c r="E101" s="287" t="s">
        <v>120</v>
      </c>
      <c r="F101" s="287" t="s">
        <v>102</v>
      </c>
      <c r="G101" s="287" t="s">
        <v>486</v>
      </c>
      <c r="H101" s="287" t="s">
        <v>486</v>
      </c>
      <c r="I101" s="114">
        <v>11221861</v>
      </c>
      <c r="J101" s="114" t="s">
        <v>1388</v>
      </c>
    </row>
    <row r="102" spans="1:10" x14ac:dyDescent="0.3">
      <c r="A102" s="287">
        <v>1020806283</v>
      </c>
      <c r="B102" s="287" t="s">
        <v>692</v>
      </c>
      <c r="C102" s="287" t="s">
        <v>693</v>
      </c>
      <c r="D102" s="287">
        <v>204407</v>
      </c>
      <c r="E102" s="287" t="s">
        <v>108</v>
      </c>
      <c r="F102" s="287" t="s">
        <v>98</v>
      </c>
      <c r="G102" s="287" t="s">
        <v>486</v>
      </c>
      <c r="H102" s="287" t="s">
        <v>486</v>
      </c>
      <c r="I102" s="114">
        <v>45688413</v>
      </c>
      <c r="J102" s="114" t="s">
        <v>1367</v>
      </c>
    </row>
    <row r="103" spans="1:10" x14ac:dyDescent="0.3">
      <c r="A103" s="287">
        <v>1003632804</v>
      </c>
      <c r="B103" s="287" t="s">
        <v>934</v>
      </c>
      <c r="C103" s="287" t="s">
        <v>770</v>
      </c>
      <c r="D103" s="287">
        <v>204407</v>
      </c>
      <c r="E103" s="287" t="s">
        <v>108</v>
      </c>
      <c r="F103" s="287" t="s">
        <v>98</v>
      </c>
      <c r="G103" s="287" t="s">
        <v>307</v>
      </c>
      <c r="H103" s="287" t="s">
        <v>307</v>
      </c>
      <c r="I103" s="114">
        <v>45688413</v>
      </c>
      <c r="J103" s="114" t="s">
        <v>1367</v>
      </c>
    </row>
    <row r="104" spans="1:10" x14ac:dyDescent="0.3">
      <c r="A104" s="287">
        <v>1010229341</v>
      </c>
      <c r="B104" s="287" t="s">
        <v>402</v>
      </c>
      <c r="C104" s="287" t="s">
        <v>737</v>
      </c>
      <c r="D104" s="287">
        <v>204411</v>
      </c>
      <c r="E104" s="287" t="s">
        <v>108</v>
      </c>
      <c r="F104" s="287" t="s">
        <v>98</v>
      </c>
      <c r="G104" s="287" t="s">
        <v>307</v>
      </c>
      <c r="H104" s="287" t="s">
        <v>307</v>
      </c>
      <c r="I104" s="114">
        <v>45688413</v>
      </c>
      <c r="J104" s="114" t="s">
        <v>1367</v>
      </c>
    </row>
    <row r="105" spans="1:10" x14ac:dyDescent="0.3">
      <c r="A105" s="287">
        <v>1024495210</v>
      </c>
      <c r="B105" s="287" t="s">
        <v>898</v>
      </c>
      <c r="C105" s="287" t="s">
        <v>899</v>
      </c>
      <c r="D105" s="287">
        <v>204407</v>
      </c>
      <c r="E105" s="287" t="s">
        <v>108</v>
      </c>
      <c r="F105" s="287" t="s">
        <v>98</v>
      </c>
      <c r="G105" s="287" t="s">
        <v>307</v>
      </c>
      <c r="H105" s="287" t="s">
        <v>307</v>
      </c>
      <c r="I105" s="114">
        <v>1016059342</v>
      </c>
      <c r="J105" s="114" t="s">
        <v>1607</v>
      </c>
    </row>
    <row r="106" spans="1:10" x14ac:dyDescent="0.3">
      <c r="A106" s="287">
        <v>1030558840</v>
      </c>
      <c r="B106" s="287" t="s">
        <v>484</v>
      </c>
      <c r="C106" s="287" t="s">
        <v>485</v>
      </c>
      <c r="D106" s="287">
        <v>312416</v>
      </c>
      <c r="E106" s="287" t="s">
        <v>101</v>
      </c>
      <c r="F106" s="287" t="s">
        <v>102</v>
      </c>
      <c r="G106" s="287" t="s">
        <v>307</v>
      </c>
      <c r="H106" s="287" t="s">
        <v>307</v>
      </c>
      <c r="I106" s="114">
        <v>1010229341</v>
      </c>
      <c r="J106" s="114" t="s">
        <v>1495</v>
      </c>
    </row>
    <row r="107" spans="1:10" x14ac:dyDescent="0.3">
      <c r="A107" s="287">
        <v>19442294</v>
      </c>
      <c r="B107" s="287" t="s">
        <v>1753</v>
      </c>
      <c r="C107" s="287" t="s">
        <v>1754</v>
      </c>
      <c r="D107" s="287">
        <v>202816</v>
      </c>
      <c r="E107" s="287" t="s">
        <v>97</v>
      </c>
      <c r="F107" s="287" t="s">
        <v>98</v>
      </c>
      <c r="G107" s="287" t="s">
        <v>153</v>
      </c>
      <c r="H107" s="287" t="s">
        <v>153</v>
      </c>
      <c r="I107" s="114">
        <v>45688413</v>
      </c>
      <c r="J107" s="114" t="s">
        <v>1367</v>
      </c>
    </row>
    <row r="108" spans="1:10" x14ac:dyDescent="0.3">
      <c r="A108" s="287">
        <v>22448705</v>
      </c>
      <c r="B108" s="287" t="s">
        <v>232</v>
      </c>
      <c r="C108" s="287" t="s">
        <v>233</v>
      </c>
      <c r="D108" s="287">
        <v>204411</v>
      </c>
      <c r="E108" s="287" t="s">
        <v>108</v>
      </c>
      <c r="F108" s="287" t="s">
        <v>98</v>
      </c>
      <c r="G108" s="287" t="s">
        <v>153</v>
      </c>
      <c r="H108" s="287" t="s">
        <v>153</v>
      </c>
      <c r="I108" s="114">
        <v>1010229341</v>
      </c>
      <c r="J108" s="114" t="s">
        <v>1495</v>
      </c>
    </row>
    <row r="109" spans="1:10" x14ac:dyDescent="0.3">
      <c r="A109" s="287">
        <v>39548662</v>
      </c>
      <c r="B109" s="287" t="s">
        <v>1755</v>
      </c>
      <c r="C109" s="287" t="s">
        <v>1756</v>
      </c>
      <c r="D109" s="287">
        <v>202820</v>
      </c>
      <c r="E109" s="287" t="s">
        <v>97</v>
      </c>
      <c r="F109" s="287" t="s">
        <v>98</v>
      </c>
      <c r="G109" s="287" t="s">
        <v>153</v>
      </c>
      <c r="H109" s="287" t="s">
        <v>153</v>
      </c>
      <c r="I109" s="114">
        <v>1010229341</v>
      </c>
      <c r="J109" s="114" t="s">
        <v>1495</v>
      </c>
    </row>
    <row r="110" spans="1:10" x14ac:dyDescent="0.3">
      <c r="A110" s="287">
        <v>80921228</v>
      </c>
      <c r="B110" s="287" t="s">
        <v>404</v>
      </c>
      <c r="C110" s="287" t="s">
        <v>405</v>
      </c>
      <c r="D110" s="287">
        <v>204411</v>
      </c>
      <c r="E110" s="287" t="s">
        <v>108</v>
      </c>
      <c r="F110" s="287" t="s">
        <v>98</v>
      </c>
      <c r="G110" s="287" t="s">
        <v>153</v>
      </c>
      <c r="H110" s="287" t="s">
        <v>153</v>
      </c>
      <c r="I110" s="114">
        <v>80921228</v>
      </c>
      <c r="J110" s="114" t="s">
        <v>1399</v>
      </c>
    </row>
    <row r="111" spans="1:10" x14ac:dyDescent="0.3">
      <c r="A111" s="287">
        <v>1000515195</v>
      </c>
      <c r="B111" s="287" t="s">
        <v>980</v>
      </c>
      <c r="C111" s="287" t="s">
        <v>1486</v>
      </c>
      <c r="D111" s="287">
        <v>20441</v>
      </c>
      <c r="E111" s="287" t="s">
        <v>108</v>
      </c>
      <c r="F111" s="287" t="s">
        <v>98</v>
      </c>
      <c r="G111" s="287" t="s">
        <v>153</v>
      </c>
      <c r="H111" s="287" t="s">
        <v>153</v>
      </c>
      <c r="I111" s="114">
        <v>80921228</v>
      </c>
      <c r="J111" s="114" t="s">
        <v>1399</v>
      </c>
    </row>
    <row r="112" spans="1:10" x14ac:dyDescent="0.3">
      <c r="A112" s="287">
        <v>1010247142</v>
      </c>
      <c r="B112" s="287" t="s">
        <v>1106</v>
      </c>
      <c r="C112" s="287" t="s">
        <v>1107</v>
      </c>
      <c r="D112" s="287">
        <v>204407</v>
      </c>
      <c r="E112" s="287" t="s">
        <v>108</v>
      </c>
      <c r="F112" s="287" t="s">
        <v>98</v>
      </c>
      <c r="G112" s="287" t="s">
        <v>153</v>
      </c>
      <c r="H112" s="287" t="s">
        <v>153</v>
      </c>
      <c r="I112" s="114">
        <v>80921228</v>
      </c>
      <c r="J112" s="114" t="s">
        <v>1399</v>
      </c>
    </row>
    <row r="113" spans="1:10" x14ac:dyDescent="0.3">
      <c r="A113" s="287">
        <v>7311878</v>
      </c>
      <c r="B113" s="287" t="s">
        <v>441</v>
      </c>
      <c r="C113" s="287" t="s">
        <v>442</v>
      </c>
      <c r="D113" s="287">
        <v>204411</v>
      </c>
      <c r="E113" s="287" t="s">
        <v>108</v>
      </c>
      <c r="F113" s="287" t="s">
        <v>98</v>
      </c>
      <c r="G113" s="287" t="s">
        <v>152</v>
      </c>
      <c r="H113" s="287" t="s">
        <v>152</v>
      </c>
      <c r="I113" s="114">
        <v>45688413</v>
      </c>
      <c r="J113" s="114" t="s">
        <v>1367</v>
      </c>
    </row>
    <row r="114" spans="1:10" x14ac:dyDescent="0.3">
      <c r="A114" s="287">
        <v>9037956</v>
      </c>
      <c r="B114" s="287" t="s">
        <v>1626</v>
      </c>
      <c r="C114" s="287" t="s">
        <v>1627</v>
      </c>
      <c r="D114" s="287">
        <v>202816</v>
      </c>
      <c r="E114" s="287" t="s">
        <v>97</v>
      </c>
      <c r="F114" s="287" t="s">
        <v>98</v>
      </c>
      <c r="G114" s="287" t="s">
        <v>152</v>
      </c>
      <c r="H114" s="287" t="s">
        <v>152</v>
      </c>
      <c r="I114" s="114">
        <v>80921228</v>
      </c>
      <c r="J114" s="114" t="s">
        <v>1399</v>
      </c>
    </row>
    <row r="115" spans="1:10" x14ac:dyDescent="0.3">
      <c r="A115" s="287">
        <v>12209753</v>
      </c>
      <c r="B115" s="287" t="s">
        <v>305</v>
      </c>
      <c r="C115" s="287" t="s">
        <v>306</v>
      </c>
      <c r="D115" s="287">
        <v>204411</v>
      </c>
      <c r="E115" s="287" t="s">
        <v>108</v>
      </c>
      <c r="F115" s="287" t="s">
        <v>98</v>
      </c>
      <c r="G115" s="287" t="s">
        <v>152</v>
      </c>
      <c r="H115" s="287" t="s">
        <v>152</v>
      </c>
      <c r="I115" s="114">
        <v>80921228</v>
      </c>
      <c r="J115" s="114" t="s">
        <v>1399</v>
      </c>
    </row>
    <row r="116" spans="1:10" x14ac:dyDescent="0.3">
      <c r="A116" s="287">
        <v>51951747</v>
      </c>
      <c r="B116" s="287" t="s">
        <v>1655</v>
      </c>
      <c r="C116" s="287" t="s">
        <v>1656</v>
      </c>
      <c r="D116" s="287">
        <v>312416</v>
      </c>
      <c r="E116" s="287" t="s">
        <v>101</v>
      </c>
      <c r="F116" s="287" t="s">
        <v>102</v>
      </c>
      <c r="G116" s="287" t="s">
        <v>152</v>
      </c>
      <c r="H116" s="287" t="s">
        <v>152</v>
      </c>
      <c r="I116" s="114">
        <v>12209753</v>
      </c>
      <c r="J116" s="114" t="s">
        <v>1608</v>
      </c>
    </row>
    <row r="117" spans="1:10" x14ac:dyDescent="0.3">
      <c r="A117" s="287">
        <v>52328478</v>
      </c>
      <c r="B117" s="287" t="s">
        <v>997</v>
      </c>
      <c r="C117" s="287" t="s">
        <v>998</v>
      </c>
      <c r="D117" s="287">
        <v>204411</v>
      </c>
      <c r="E117" s="287" t="s">
        <v>108</v>
      </c>
      <c r="F117" s="287" t="s">
        <v>98</v>
      </c>
      <c r="G117" s="287" t="s">
        <v>152</v>
      </c>
      <c r="H117" s="287" t="s">
        <v>152</v>
      </c>
      <c r="I117" s="114">
        <v>12209753</v>
      </c>
      <c r="J117" s="114" t="s">
        <v>1608</v>
      </c>
    </row>
    <row r="118" spans="1:10" x14ac:dyDescent="0.3">
      <c r="A118" s="287">
        <v>11797428</v>
      </c>
      <c r="B118" s="287" t="s">
        <v>179</v>
      </c>
      <c r="C118" s="287" t="s">
        <v>180</v>
      </c>
      <c r="D118" s="287">
        <v>202816</v>
      </c>
      <c r="E118" s="287" t="s">
        <v>97</v>
      </c>
      <c r="F118" s="287" t="s">
        <v>98</v>
      </c>
      <c r="G118" s="287" t="s">
        <v>181</v>
      </c>
      <c r="H118" s="287" t="s">
        <v>181</v>
      </c>
      <c r="I118" s="114">
        <v>45688413</v>
      </c>
      <c r="J118" s="114" t="s">
        <v>1367</v>
      </c>
    </row>
    <row r="119" spans="1:10" x14ac:dyDescent="0.3">
      <c r="A119" s="287">
        <v>12236969</v>
      </c>
      <c r="B119" s="287" t="s">
        <v>391</v>
      </c>
      <c r="C119" s="287" t="s">
        <v>392</v>
      </c>
      <c r="D119" s="287">
        <v>204407</v>
      </c>
      <c r="E119" s="287" t="s">
        <v>108</v>
      </c>
      <c r="F119" s="287" t="s">
        <v>98</v>
      </c>
      <c r="G119" s="287" t="s">
        <v>181</v>
      </c>
      <c r="H119" s="287" t="s">
        <v>181</v>
      </c>
      <c r="I119" s="114">
        <v>12209753</v>
      </c>
      <c r="J119" s="114" t="s">
        <v>1608</v>
      </c>
    </row>
    <row r="120" spans="1:10" x14ac:dyDescent="0.3">
      <c r="A120" s="287">
        <v>51948212</v>
      </c>
      <c r="B120" s="287" t="s">
        <v>855</v>
      </c>
      <c r="C120" s="287" t="s">
        <v>856</v>
      </c>
      <c r="D120" s="287">
        <v>421015</v>
      </c>
      <c r="E120" s="287" t="s">
        <v>115</v>
      </c>
      <c r="F120" s="287" t="s">
        <v>116</v>
      </c>
      <c r="G120" s="287" t="s">
        <v>181</v>
      </c>
      <c r="H120" s="287" t="s">
        <v>181</v>
      </c>
      <c r="I120" s="114">
        <v>52112577</v>
      </c>
      <c r="J120" s="114" t="s">
        <v>1393</v>
      </c>
    </row>
    <row r="121" spans="1:10" x14ac:dyDescent="0.3">
      <c r="A121" s="287">
        <v>53119782</v>
      </c>
      <c r="B121" s="287" t="s">
        <v>268</v>
      </c>
      <c r="C121" s="287" t="s">
        <v>269</v>
      </c>
      <c r="D121" s="287">
        <v>10519</v>
      </c>
      <c r="E121" s="287" t="s">
        <v>157</v>
      </c>
      <c r="F121" s="287" t="s">
        <v>158</v>
      </c>
      <c r="G121" s="287" t="s">
        <v>193</v>
      </c>
      <c r="H121" s="287" t="s">
        <v>193</v>
      </c>
      <c r="I121" s="114">
        <v>52112577</v>
      </c>
      <c r="J121" s="114" t="s">
        <v>1393</v>
      </c>
    </row>
    <row r="122" spans="1:10" x14ac:dyDescent="0.3">
      <c r="A122" s="287">
        <v>72346811</v>
      </c>
      <c r="B122" s="287" t="s">
        <v>1466</v>
      </c>
      <c r="C122" s="287" t="s">
        <v>1467</v>
      </c>
      <c r="D122" s="287">
        <v>102011</v>
      </c>
      <c r="E122" s="287" t="s">
        <v>129</v>
      </c>
      <c r="F122" s="287" t="s">
        <v>130</v>
      </c>
      <c r="G122" s="287" t="s">
        <v>181</v>
      </c>
      <c r="H122" s="287" t="s">
        <v>181</v>
      </c>
      <c r="I122" s="114">
        <v>19467764</v>
      </c>
      <c r="J122" s="114" t="s">
        <v>1366</v>
      </c>
    </row>
    <row r="123" spans="1:10" x14ac:dyDescent="0.3">
      <c r="A123" s="287">
        <v>79131643</v>
      </c>
      <c r="B123" s="287" t="s">
        <v>410</v>
      </c>
      <c r="C123" s="287" t="s">
        <v>411</v>
      </c>
      <c r="D123" s="287">
        <v>410314</v>
      </c>
      <c r="E123" s="287" t="s">
        <v>160</v>
      </c>
      <c r="F123" s="287" t="s">
        <v>116</v>
      </c>
      <c r="G123" s="287" t="s">
        <v>181</v>
      </c>
      <c r="H123" s="287" t="s">
        <v>181</v>
      </c>
      <c r="I123" s="114">
        <v>52112577</v>
      </c>
      <c r="J123" s="114" t="s">
        <v>1393</v>
      </c>
    </row>
    <row r="124" spans="1:10" x14ac:dyDescent="0.3">
      <c r="A124" s="287">
        <v>79941064</v>
      </c>
      <c r="B124" s="287" t="s">
        <v>224</v>
      </c>
      <c r="C124" s="287" t="s">
        <v>225</v>
      </c>
      <c r="D124" s="287">
        <v>202818</v>
      </c>
      <c r="E124" s="287" t="s">
        <v>97</v>
      </c>
      <c r="F124" s="287" t="s">
        <v>98</v>
      </c>
      <c r="G124" s="287" t="s">
        <v>181</v>
      </c>
      <c r="H124" s="287" t="s">
        <v>181</v>
      </c>
      <c r="I124" s="114">
        <v>52112577</v>
      </c>
      <c r="J124" s="114" t="s">
        <v>1393</v>
      </c>
    </row>
    <row r="125" spans="1:10" x14ac:dyDescent="0.3">
      <c r="A125" s="287">
        <v>86087051</v>
      </c>
      <c r="B125" s="287" t="s">
        <v>281</v>
      </c>
      <c r="C125" s="287" t="s">
        <v>282</v>
      </c>
      <c r="D125" s="287">
        <v>204411</v>
      </c>
      <c r="E125" s="287" t="s">
        <v>108</v>
      </c>
      <c r="F125" s="287" t="s">
        <v>98</v>
      </c>
      <c r="G125" s="287" t="s">
        <v>181</v>
      </c>
      <c r="H125" s="287" t="s">
        <v>181</v>
      </c>
      <c r="I125" s="114">
        <v>52112577</v>
      </c>
      <c r="J125" s="114" t="s">
        <v>1393</v>
      </c>
    </row>
    <row r="126" spans="1:10" x14ac:dyDescent="0.3">
      <c r="A126" s="287">
        <v>1010196438</v>
      </c>
      <c r="B126" s="287" t="s">
        <v>467</v>
      </c>
      <c r="C126" s="287" t="s">
        <v>468</v>
      </c>
      <c r="D126" s="287">
        <v>204411</v>
      </c>
      <c r="E126" s="287" t="s">
        <v>108</v>
      </c>
      <c r="F126" s="287" t="s">
        <v>98</v>
      </c>
      <c r="G126" s="287" t="s">
        <v>181</v>
      </c>
      <c r="H126" s="287" t="s">
        <v>181</v>
      </c>
      <c r="I126" s="114">
        <v>52112577</v>
      </c>
      <c r="J126" s="114" t="s">
        <v>1393</v>
      </c>
    </row>
    <row r="127" spans="1:10" x14ac:dyDescent="0.3">
      <c r="A127" s="287">
        <v>1061688217</v>
      </c>
      <c r="B127" s="287" t="s">
        <v>720</v>
      </c>
      <c r="C127" s="287" t="s">
        <v>734</v>
      </c>
      <c r="D127" s="287">
        <v>10519</v>
      </c>
      <c r="E127" s="287" t="s">
        <v>157</v>
      </c>
      <c r="F127" s="287" t="s">
        <v>158</v>
      </c>
      <c r="G127" s="287" t="s">
        <v>149</v>
      </c>
      <c r="H127" s="287" t="s">
        <v>149</v>
      </c>
      <c r="I127" s="114">
        <v>52112577</v>
      </c>
      <c r="J127" s="114" t="s">
        <v>1393</v>
      </c>
    </row>
    <row r="128" spans="1:10" x14ac:dyDescent="0.3">
      <c r="A128" s="287">
        <v>6023069</v>
      </c>
      <c r="B128" s="287" t="s">
        <v>1685</v>
      </c>
      <c r="C128" s="287" t="s">
        <v>1686</v>
      </c>
      <c r="D128" s="287">
        <v>421018</v>
      </c>
      <c r="E128" s="287" t="s">
        <v>115</v>
      </c>
      <c r="F128" s="287" t="s">
        <v>116</v>
      </c>
      <c r="G128" s="287" t="s">
        <v>109</v>
      </c>
      <c r="H128" s="287" t="s">
        <v>109</v>
      </c>
      <c r="I128" s="114">
        <v>52112577</v>
      </c>
      <c r="J128" s="114" t="s">
        <v>1393</v>
      </c>
    </row>
    <row r="129" spans="1:10" x14ac:dyDescent="0.3">
      <c r="A129" s="287">
        <v>19417728</v>
      </c>
      <c r="B129" s="287" t="s">
        <v>1687</v>
      </c>
      <c r="C129" s="287" t="s">
        <v>1688</v>
      </c>
      <c r="D129" s="287">
        <v>421018</v>
      </c>
      <c r="E129" s="287" t="s">
        <v>115</v>
      </c>
      <c r="F129" s="287" t="s">
        <v>116</v>
      </c>
      <c r="G129" s="287" t="s">
        <v>109</v>
      </c>
      <c r="H129" s="287" t="s">
        <v>109</v>
      </c>
      <c r="I129" s="114">
        <v>52146401</v>
      </c>
      <c r="J129" s="114" t="s">
        <v>1360</v>
      </c>
    </row>
    <row r="130" spans="1:10" x14ac:dyDescent="0.3">
      <c r="A130" s="287">
        <v>51633696</v>
      </c>
      <c r="B130" s="287" t="s">
        <v>215</v>
      </c>
      <c r="C130" s="287" t="s">
        <v>216</v>
      </c>
      <c r="D130" s="287">
        <v>202814</v>
      </c>
      <c r="E130" s="287" t="s">
        <v>97</v>
      </c>
      <c r="F130" s="287" t="s">
        <v>98</v>
      </c>
      <c r="G130" s="287" t="s">
        <v>109</v>
      </c>
      <c r="H130" s="287" t="s">
        <v>109</v>
      </c>
      <c r="I130" s="114">
        <v>52146401</v>
      </c>
      <c r="J130" s="114" t="s">
        <v>1360</v>
      </c>
    </row>
    <row r="131" spans="1:10" x14ac:dyDescent="0.3">
      <c r="A131" s="287">
        <v>52146401</v>
      </c>
      <c r="B131" s="287" t="s">
        <v>902</v>
      </c>
      <c r="C131" s="287" t="s">
        <v>903</v>
      </c>
      <c r="D131" s="287">
        <v>204411</v>
      </c>
      <c r="E131" s="287" t="s">
        <v>108</v>
      </c>
      <c r="F131" s="287" t="s">
        <v>98</v>
      </c>
      <c r="G131" s="287" t="s">
        <v>109</v>
      </c>
      <c r="H131" s="287" t="s">
        <v>109</v>
      </c>
      <c r="I131" s="114">
        <v>52146401</v>
      </c>
      <c r="J131" s="114" t="s">
        <v>1360</v>
      </c>
    </row>
    <row r="132" spans="1:10" x14ac:dyDescent="0.3">
      <c r="A132" s="287">
        <v>52415215</v>
      </c>
      <c r="B132" s="287" t="s">
        <v>1045</v>
      </c>
      <c r="C132" s="287" t="s">
        <v>1046</v>
      </c>
      <c r="D132" s="287">
        <v>313214</v>
      </c>
      <c r="E132" s="287" t="s">
        <v>120</v>
      </c>
      <c r="F132" s="287" t="s">
        <v>102</v>
      </c>
      <c r="G132" s="287" t="s">
        <v>109</v>
      </c>
      <c r="H132" s="287" t="s">
        <v>109</v>
      </c>
      <c r="I132" s="114">
        <v>1030560017</v>
      </c>
      <c r="J132" s="114" t="s">
        <v>1433</v>
      </c>
    </row>
    <row r="133" spans="1:10" x14ac:dyDescent="0.3">
      <c r="A133" s="287">
        <v>52776583</v>
      </c>
      <c r="B133" s="287" t="s">
        <v>408</v>
      </c>
      <c r="C133" s="287" t="s">
        <v>409</v>
      </c>
      <c r="D133" s="287">
        <v>20441</v>
      </c>
      <c r="E133" s="287" t="s">
        <v>108</v>
      </c>
      <c r="F133" s="287" t="s">
        <v>98</v>
      </c>
      <c r="G133" s="287" t="s">
        <v>109</v>
      </c>
      <c r="H133" s="287" t="s">
        <v>109</v>
      </c>
      <c r="I133" s="114">
        <v>52146401</v>
      </c>
      <c r="J133" s="114" t="s">
        <v>1360</v>
      </c>
    </row>
    <row r="134" spans="1:10" x14ac:dyDescent="0.3">
      <c r="A134" s="287">
        <v>53010239</v>
      </c>
      <c r="B134" s="287" t="s">
        <v>1582</v>
      </c>
      <c r="C134" s="287" t="s">
        <v>1583</v>
      </c>
      <c r="D134" s="287">
        <v>312416</v>
      </c>
      <c r="E134" s="287" t="s">
        <v>101</v>
      </c>
      <c r="F134" s="287" t="s">
        <v>102</v>
      </c>
      <c r="G134" s="287" t="s">
        <v>109</v>
      </c>
      <c r="H134" s="287" t="s">
        <v>109</v>
      </c>
      <c r="I134" s="114">
        <v>52146401</v>
      </c>
      <c r="J134" s="114" t="s">
        <v>1360</v>
      </c>
    </row>
    <row r="135" spans="1:10" x14ac:dyDescent="0.3">
      <c r="A135" s="287">
        <v>79157301</v>
      </c>
      <c r="B135" s="287" t="s">
        <v>1689</v>
      </c>
      <c r="C135" s="287" t="s">
        <v>1690</v>
      </c>
      <c r="D135" s="287">
        <v>204411</v>
      </c>
      <c r="E135" s="287" t="s">
        <v>108</v>
      </c>
      <c r="F135" s="287" t="s">
        <v>98</v>
      </c>
      <c r="G135" s="287" t="s">
        <v>109</v>
      </c>
      <c r="H135" s="287" t="s">
        <v>109</v>
      </c>
      <c r="I135" s="114">
        <v>52146401</v>
      </c>
      <c r="J135" s="114" t="s">
        <v>1360</v>
      </c>
    </row>
    <row r="136" spans="1:10" x14ac:dyDescent="0.3">
      <c r="A136" s="287">
        <v>1000284683</v>
      </c>
      <c r="B136" s="287" t="s">
        <v>1315</v>
      </c>
      <c r="C136" s="287" t="s">
        <v>1316</v>
      </c>
      <c r="D136" s="287">
        <v>20441</v>
      </c>
      <c r="E136" s="287" t="s">
        <v>108</v>
      </c>
      <c r="F136" s="287" t="s">
        <v>98</v>
      </c>
      <c r="G136" s="287" t="s">
        <v>109</v>
      </c>
      <c r="H136" s="287" t="s">
        <v>109</v>
      </c>
      <c r="I136" s="114">
        <v>52146401</v>
      </c>
      <c r="J136" s="114" t="s">
        <v>1360</v>
      </c>
    </row>
    <row r="137" spans="1:10" x14ac:dyDescent="0.3">
      <c r="A137" s="287">
        <v>1001088197</v>
      </c>
      <c r="B137" s="287" t="s">
        <v>980</v>
      </c>
      <c r="C137" s="287" t="s">
        <v>1488</v>
      </c>
      <c r="D137" s="287">
        <v>204407</v>
      </c>
      <c r="E137" s="287" t="s">
        <v>108</v>
      </c>
      <c r="F137" s="287" t="s">
        <v>98</v>
      </c>
      <c r="G137" s="287" t="s">
        <v>109</v>
      </c>
      <c r="H137" s="287" t="s">
        <v>109</v>
      </c>
      <c r="I137" s="114">
        <v>52146401</v>
      </c>
      <c r="J137" s="114" t="s">
        <v>1360</v>
      </c>
    </row>
    <row r="138" spans="1:10" x14ac:dyDescent="0.3">
      <c r="A138" s="287">
        <v>1019118555</v>
      </c>
      <c r="B138" s="287" t="s">
        <v>722</v>
      </c>
      <c r="C138" s="287" t="s">
        <v>723</v>
      </c>
      <c r="D138" s="287">
        <v>204411</v>
      </c>
      <c r="E138" s="287" t="s">
        <v>108</v>
      </c>
      <c r="F138" s="287" t="s">
        <v>98</v>
      </c>
      <c r="G138" s="287" t="s">
        <v>109</v>
      </c>
      <c r="H138" s="287" t="s">
        <v>109</v>
      </c>
      <c r="I138" s="114">
        <v>52146401</v>
      </c>
      <c r="J138" s="114" t="s">
        <v>1360</v>
      </c>
    </row>
    <row r="139" spans="1:10" x14ac:dyDescent="0.3">
      <c r="A139" s="287">
        <v>1020791635</v>
      </c>
      <c r="B139" s="287" t="s">
        <v>876</v>
      </c>
      <c r="C139" s="287" t="s">
        <v>877</v>
      </c>
      <c r="D139" s="287">
        <v>204407</v>
      </c>
      <c r="E139" s="287" t="s">
        <v>108</v>
      </c>
      <c r="F139" s="287" t="s">
        <v>98</v>
      </c>
      <c r="G139" s="287" t="s">
        <v>109</v>
      </c>
      <c r="H139" s="287" t="s">
        <v>109</v>
      </c>
      <c r="I139" s="114">
        <v>52146401</v>
      </c>
      <c r="J139" s="114" t="s">
        <v>1360</v>
      </c>
    </row>
    <row r="140" spans="1:10" x14ac:dyDescent="0.3">
      <c r="A140" s="287">
        <v>1047509632</v>
      </c>
      <c r="B140" s="287" t="s">
        <v>1306</v>
      </c>
      <c r="C140" s="287" t="s">
        <v>1307</v>
      </c>
      <c r="D140" s="287">
        <v>204407</v>
      </c>
      <c r="E140" s="287" t="s">
        <v>108</v>
      </c>
      <c r="F140" s="287" t="s">
        <v>98</v>
      </c>
      <c r="G140" s="287" t="s">
        <v>109</v>
      </c>
      <c r="H140" s="287" t="s">
        <v>109</v>
      </c>
      <c r="I140" s="114">
        <v>52146401</v>
      </c>
      <c r="J140" s="114" t="s">
        <v>1360</v>
      </c>
    </row>
    <row r="141" spans="1:10" x14ac:dyDescent="0.3">
      <c r="A141" s="287">
        <v>1233507078</v>
      </c>
      <c r="B141" s="287" t="s">
        <v>866</v>
      </c>
      <c r="C141" s="287" t="s">
        <v>994</v>
      </c>
      <c r="D141" s="287">
        <v>204407</v>
      </c>
      <c r="E141" s="287" t="s">
        <v>108</v>
      </c>
      <c r="F141" s="287" t="s">
        <v>98</v>
      </c>
      <c r="G141" s="287" t="s">
        <v>109</v>
      </c>
      <c r="H141" s="287" t="s">
        <v>109</v>
      </c>
      <c r="I141" s="114">
        <v>52146401</v>
      </c>
      <c r="J141" s="114" t="s">
        <v>1360</v>
      </c>
    </row>
    <row r="142" spans="1:10" x14ac:dyDescent="0.3">
      <c r="A142" s="287">
        <v>80770896</v>
      </c>
      <c r="B142" s="287" t="s">
        <v>324</v>
      </c>
      <c r="C142" s="287" t="s">
        <v>325</v>
      </c>
      <c r="D142" s="287">
        <v>10519</v>
      </c>
      <c r="E142" s="287" t="s">
        <v>157</v>
      </c>
      <c r="F142" s="287" t="s">
        <v>158</v>
      </c>
      <c r="G142" s="287" t="s">
        <v>383</v>
      </c>
      <c r="H142" s="287" t="s">
        <v>383</v>
      </c>
      <c r="I142" s="114">
        <v>52146401</v>
      </c>
      <c r="J142" s="114" t="s">
        <v>1360</v>
      </c>
    </row>
    <row r="143" spans="1:10" x14ac:dyDescent="0.3">
      <c r="A143" s="287">
        <v>1126078153</v>
      </c>
      <c r="B143" s="287" t="s">
        <v>792</v>
      </c>
      <c r="C143" s="287" t="s">
        <v>793</v>
      </c>
      <c r="D143" s="287">
        <v>204407</v>
      </c>
      <c r="E143" s="287" t="s">
        <v>108</v>
      </c>
      <c r="F143" s="287" t="s">
        <v>98</v>
      </c>
      <c r="G143" s="287" t="s">
        <v>159</v>
      </c>
      <c r="H143" s="287" t="s">
        <v>159</v>
      </c>
      <c r="I143" s="114">
        <v>52112577</v>
      </c>
      <c r="J143" s="114" t="s">
        <v>1393</v>
      </c>
    </row>
    <row r="144" spans="1:10" x14ac:dyDescent="0.3">
      <c r="A144" s="287">
        <v>8495985</v>
      </c>
      <c r="B144" s="287" t="s">
        <v>1377</v>
      </c>
      <c r="C144" s="287" t="s">
        <v>1378</v>
      </c>
      <c r="D144" s="287">
        <v>204411</v>
      </c>
      <c r="E144" s="287" t="s">
        <v>108</v>
      </c>
      <c r="F144" s="287" t="s">
        <v>98</v>
      </c>
      <c r="G144" s="287" t="s">
        <v>146</v>
      </c>
      <c r="H144" s="287" t="s">
        <v>146</v>
      </c>
      <c r="I144" s="114">
        <v>79384448</v>
      </c>
      <c r="J144" s="114" t="s">
        <v>1449</v>
      </c>
    </row>
    <row r="145" spans="1:10" x14ac:dyDescent="0.3">
      <c r="A145" s="287">
        <v>19304942</v>
      </c>
      <c r="B145" s="287" t="s">
        <v>1691</v>
      </c>
      <c r="C145" s="287" t="s">
        <v>1692</v>
      </c>
      <c r="D145" s="287">
        <v>204411</v>
      </c>
      <c r="E145" s="287" t="s">
        <v>108</v>
      </c>
      <c r="F145" s="287" t="s">
        <v>98</v>
      </c>
      <c r="G145" s="287" t="s">
        <v>139</v>
      </c>
      <c r="H145" s="287" t="s">
        <v>139</v>
      </c>
      <c r="I145" s="114">
        <v>52553712</v>
      </c>
      <c r="J145" s="114" t="s">
        <v>1371</v>
      </c>
    </row>
    <row r="146" spans="1:10" x14ac:dyDescent="0.3">
      <c r="A146" s="287">
        <v>24372542</v>
      </c>
      <c r="B146" s="287" t="s">
        <v>612</v>
      </c>
      <c r="C146" s="287" t="s">
        <v>613</v>
      </c>
      <c r="D146" s="287">
        <v>204411</v>
      </c>
      <c r="E146" s="287" t="s">
        <v>108</v>
      </c>
      <c r="F146" s="287" t="s">
        <v>98</v>
      </c>
      <c r="G146" s="287" t="s">
        <v>139</v>
      </c>
      <c r="H146" s="287" t="s">
        <v>139</v>
      </c>
      <c r="I146" s="114">
        <v>52148330</v>
      </c>
      <c r="J146" s="114" t="s">
        <v>1394</v>
      </c>
    </row>
    <row r="147" spans="1:10" x14ac:dyDescent="0.3">
      <c r="A147" s="287">
        <v>26027053</v>
      </c>
      <c r="B147" s="287" t="s">
        <v>368</v>
      </c>
      <c r="C147" s="287" t="s">
        <v>1693</v>
      </c>
      <c r="D147" s="287">
        <v>204411</v>
      </c>
      <c r="E147" s="287" t="s">
        <v>108</v>
      </c>
      <c r="F147" s="287" t="s">
        <v>98</v>
      </c>
      <c r="G147" s="287" t="s">
        <v>139</v>
      </c>
      <c r="H147" s="287" t="s">
        <v>139</v>
      </c>
      <c r="I147" s="114">
        <v>52148330</v>
      </c>
      <c r="J147" s="114" t="s">
        <v>1394</v>
      </c>
    </row>
    <row r="148" spans="1:10" x14ac:dyDescent="0.3">
      <c r="A148" s="287">
        <v>28539692</v>
      </c>
      <c r="B148" s="287" t="s">
        <v>790</v>
      </c>
      <c r="C148" s="287" t="s">
        <v>791</v>
      </c>
      <c r="D148" s="287">
        <v>204407</v>
      </c>
      <c r="E148" s="287" t="s">
        <v>108</v>
      </c>
      <c r="F148" s="287" t="s">
        <v>98</v>
      </c>
      <c r="G148" s="287" t="s">
        <v>139</v>
      </c>
      <c r="H148" s="287" t="s">
        <v>139</v>
      </c>
      <c r="I148" s="114">
        <v>52148330</v>
      </c>
      <c r="J148" s="114" t="s">
        <v>1394</v>
      </c>
    </row>
    <row r="149" spans="1:10" x14ac:dyDescent="0.3">
      <c r="A149" s="287">
        <v>30722469</v>
      </c>
      <c r="B149" s="287" t="s">
        <v>1694</v>
      </c>
      <c r="C149" s="287" t="s">
        <v>1695</v>
      </c>
      <c r="D149" s="287">
        <v>204411</v>
      </c>
      <c r="E149" s="287" t="s">
        <v>108</v>
      </c>
      <c r="F149" s="287" t="s">
        <v>98</v>
      </c>
      <c r="G149" s="287" t="s">
        <v>139</v>
      </c>
      <c r="H149" s="287" t="s">
        <v>139</v>
      </c>
      <c r="I149" s="114">
        <v>52148330</v>
      </c>
      <c r="J149" s="114" t="s">
        <v>1394</v>
      </c>
    </row>
    <row r="150" spans="1:10" x14ac:dyDescent="0.3">
      <c r="A150" s="287">
        <v>36381839</v>
      </c>
      <c r="B150" s="287" t="s">
        <v>368</v>
      </c>
      <c r="C150" s="287" t="s">
        <v>369</v>
      </c>
      <c r="D150" s="287">
        <v>204407</v>
      </c>
      <c r="E150" s="287" t="s">
        <v>108</v>
      </c>
      <c r="F150" s="287" t="s">
        <v>98</v>
      </c>
      <c r="G150" s="287" t="s">
        <v>139</v>
      </c>
      <c r="H150" s="287" t="s">
        <v>139</v>
      </c>
      <c r="I150" s="114">
        <v>52148330</v>
      </c>
      <c r="J150" s="114" t="s">
        <v>1394</v>
      </c>
    </row>
    <row r="151" spans="1:10" x14ac:dyDescent="0.3">
      <c r="A151" s="287">
        <v>39547379</v>
      </c>
      <c r="B151" s="287" t="s">
        <v>1696</v>
      </c>
      <c r="C151" s="287" t="s">
        <v>1697</v>
      </c>
      <c r="D151" s="287">
        <v>204411</v>
      </c>
      <c r="E151" s="287" t="s">
        <v>108</v>
      </c>
      <c r="F151" s="287" t="s">
        <v>98</v>
      </c>
      <c r="G151" s="287" t="s">
        <v>139</v>
      </c>
      <c r="H151" s="287" t="s">
        <v>139</v>
      </c>
      <c r="I151" s="114">
        <v>52148330</v>
      </c>
      <c r="J151" s="114" t="s">
        <v>1394</v>
      </c>
    </row>
    <row r="152" spans="1:10" x14ac:dyDescent="0.3">
      <c r="A152" s="287">
        <v>51660804</v>
      </c>
      <c r="B152" s="287" t="s">
        <v>1698</v>
      </c>
      <c r="C152" s="287" t="s">
        <v>1699</v>
      </c>
      <c r="D152" s="287">
        <v>312416</v>
      </c>
      <c r="E152" s="287" t="s">
        <v>101</v>
      </c>
      <c r="F152" s="287" t="s">
        <v>102</v>
      </c>
      <c r="G152" s="287" t="s">
        <v>139</v>
      </c>
      <c r="H152" s="287" t="s">
        <v>139</v>
      </c>
      <c r="I152" s="114">
        <v>52148330</v>
      </c>
      <c r="J152" s="114" t="s">
        <v>1394</v>
      </c>
    </row>
    <row r="153" spans="1:10" x14ac:dyDescent="0.3">
      <c r="A153" s="287">
        <v>52148330</v>
      </c>
      <c r="B153" s="287" t="s">
        <v>1763</v>
      </c>
      <c r="C153" s="287" t="s">
        <v>1764</v>
      </c>
      <c r="D153" s="287">
        <v>202818</v>
      </c>
      <c r="E153" s="287" t="s">
        <v>97</v>
      </c>
      <c r="F153" s="287" t="s">
        <v>98</v>
      </c>
      <c r="G153" s="287" t="s">
        <v>139</v>
      </c>
      <c r="H153" s="287" t="s">
        <v>139</v>
      </c>
      <c r="I153" s="114">
        <v>52148330</v>
      </c>
      <c r="J153" s="114" t="s">
        <v>1394</v>
      </c>
    </row>
    <row r="154" spans="1:10" x14ac:dyDescent="0.3">
      <c r="A154" s="287">
        <v>52699477</v>
      </c>
      <c r="B154" s="287" t="s">
        <v>312</v>
      </c>
      <c r="C154" s="287" t="s">
        <v>313</v>
      </c>
      <c r="D154" s="287">
        <v>204411</v>
      </c>
      <c r="E154" s="287" t="s">
        <v>108</v>
      </c>
      <c r="F154" s="287" t="s">
        <v>98</v>
      </c>
      <c r="G154" s="287" t="s">
        <v>139</v>
      </c>
      <c r="H154" s="287" t="s">
        <v>139</v>
      </c>
      <c r="I154" s="114">
        <v>52148330</v>
      </c>
      <c r="J154" s="114" t="s">
        <v>1394</v>
      </c>
    </row>
    <row r="155" spans="1:10" x14ac:dyDescent="0.3">
      <c r="A155" s="287">
        <v>53017215</v>
      </c>
      <c r="B155" s="287" t="s">
        <v>422</v>
      </c>
      <c r="C155" s="287" t="s">
        <v>423</v>
      </c>
      <c r="D155" s="287">
        <v>204411</v>
      </c>
      <c r="E155" s="287" t="s">
        <v>108</v>
      </c>
      <c r="F155" s="287" t="s">
        <v>98</v>
      </c>
      <c r="G155" s="287" t="s">
        <v>139</v>
      </c>
      <c r="H155" s="287" t="s">
        <v>139</v>
      </c>
      <c r="I155" s="114">
        <v>1030560017</v>
      </c>
      <c r="J155" s="114" t="s">
        <v>1433</v>
      </c>
    </row>
    <row r="156" spans="1:10" x14ac:dyDescent="0.3">
      <c r="A156" s="287">
        <v>79710498</v>
      </c>
      <c r="B156" s="287" t="s">
        <v>428</v>
      </c>
      <c r="C156" s="287" t="s">
        <v>429</v>
      </c>
      <c r="D156" s="287">
        <v>204407</v>
      </c>
      <c r="E156" s="287" t="s">
        <v>108</v>
      </c>
      <c r="F156" s="287" t="s">
        <v>98</v>
      </c>
      <c r="G156" s="287" t="s">
        <v>139</v>
      </c>
      <c r="H156" s="287" t="s">
        <v>139</v>
      </c>
      <c r="I156" s="114">
        <v>52148330</v>
      </c>
      <c r="J156" s="114" t="s">
        <v>1394</v>
      </c>
    </row>
    <row r="157" spans="1:10" x14ac:dyDescent="0.3">
      <c r="A157" s="287">
        <v>7527667</v>
      </c>
      <c r="B157" s="287" t="s">
        <v>509</v>
      </c>
      <c r="C157" s="287" t="s">
        <v>510</v>
      </c>
      <c r="D157" s="287">
        <v>202820</v>
      </c>
      <c r="E157" s="287" t="s">
        <v>97</v>
      </c>
      <c r="F157" s="287" t="s">
        <v>98</v>
      </c>
      <c r="G157" s="287" t="s">
        <v>138</v>
      </c>
      <c r="H157" s="287" t="s">
        <v>138</v>
      </c>
      <c r="I157" s="114">
        <v>52148330</v>
      </c>
      <c r="J157" s="114" t="s">
        <v>1394</v>
      </c>
    </row>
    <row r="158" spans="1:10" x14ac:dyDescent="0.3">
      <c r="A158" s="287">
        <v>19447482</v>
      </c>
      <c r="B158" s="287" t="s">
        <v>1679</v>
      </c>
      <c r="C158" s="287" t="s">
        <v>1680</v>
      </c>
      <c r="D158" s="287">
        <v>202814</v>
      </c>
      <c r="E158" s="287" t="s">
        <v>97</v>
      </c>
      <c r="F158" s="287" t="s">
        <v>98</v>
      </c>
      <c r="G158" s="287" t="s">
        <v>138</v>
      </c>
      <c r="H158" s="287" t="s">
        <v>138</v>
      </c>
      <c r="I158" s="114">
        <v>52148330</v>
      </c>
      <c r="J158" s="114" t="s">
        <v>1394</v>
      </c>
    </row>
    <row r="159" spans="1:10" x14ac:dyDescent="0.3">
      <c r="A159" s="287">
        <v>30560638</v>
      </c>
      <c r="B159" s="287" t="s">
        <v>1413</v>
      </c>
      <c r="C159" s="287" t="s">
        <v>1414</v>
      </c>
      <c r="D159" s="287">
        <v>312416</v>
      </c>
      <c r="E159" s="287" t="s">
        <v>101</v>
      </c>
      <c r="F159" s="287" t="s">
        <v>102</v>
      </c>
      <c r="G159" s="287" t="s">
        <v>138</v>
      </c>
      <c r="H159" s="287" t="s">
        <v>138</v>
      </c>
      <c r="I159" s="114">
        <v>52057179</v>
      </c>
      <c r="J159" s="114" t="s">
        <v>1368</v>
      </c>
    </row>
    <row r="160" spans="1:10" x14ac:dyDescent="0.3">
      <c r="A160" s="287">
        <v>36301538</v>
      </c>
      <c r="B160" s="287" t="s">
        <v>558</v>
      </c>
      <c r="C160" s="287" t="s">
        <v>559</v>
      </c>
      <c r="D160" s="287">
        <v>313214</v>
      </c>
      <c r="E160" s="287" t="s">
        <v>120</v>
      </c>
      <c r="F160" s="287" t="s">
        <v>102</v>
      </c>
      <c r="G160" s="287" t="s">
        <v>138</v>
      </c>
      <c r="H160" s="287" t="s">
        <v>138</v>
      </c>
      <c r="I160" s="114">
        <v>52057179</v>
      </c>
      <c r="J160" s="114" t="s">
        <v>1368</v>
      </c>
    </row>
    <row r="161" spans="1:10" x14ac:dyDescent="0.3">
      <c r="A161" s="287">
        <v>51883142</v>
      </c>
      <c r="B161" s="287" t="s">
        <v>1681</v>
      </c>
      <c r="C161" s="287" t="s">
        <v>1682</v>
      </c>
      <c r="D161" s="287">
        <v>202820</v>
      </c>
      <c r="E161" s="287" t="s">
        <v>97</v>
      </c>
      <c r="F161" s="287" t="s">
        <v>98</v>
      </c>
      <c r="G161" s="287" t="s">
        <v>138</v>
      </c>
      <c r="H161" s="287" t="s">
        <v>138</v>
      </c>
      <c r="I161" s="114">
        <v>52057179</v>
      </c>
      <c r="J161" s="114" t="s">
        <v>1368</v>
      </c>
    </row>
    <row r="162" spans="1:10" x14ac:dyDescent="0.3">
      <c r="A162" s="287">
        <v>52057179</v>
      </c>
      <c r="B162" s="287" t="s">
        <v>205</v>
      </c>
      <c r="C162" s="287" t="s">
        <v>206</v>
      </c>
      <c r="D162" s="287">
        <v>202820</v>
      </c>
      <c r="E162" s="287" t="s">
        <v>97</v>
      </c>
      <c r="F162" s="287" t="s">
        <v>98</v>
      </c>
      <c r="G162" s="287" t="s">
        <v>138</v>
      </c>
      <c r="H162" s="287" t="s">
        <v>138</v>
      </c>
      <c r="I162" s="114">
        <v>52057179</v>
      </c>
      <c r="J162" s="114" t="s">
        <v>1368</v>
      </c>
    </row>
    <row r="163" spans="1:10" x14ac:dyDescent="0.3">
      <c r="A163" s="287">
        <v>52072582</v>
      </c>
      <c r="B163" s="287" t="s">
        <v>1809</v>
      </c>
      <c r="C163" s="287" t="s">
        <v>1810</v>
      </c>
      <c r="D163" s="287">
        <v>312416</v>
      </c>
      <c r="E163" s="287" t="s">
        <v>101</v>
      </c>
      <c r="F163" s="287" t="s">
        <v>102</v>
      </c>
      <c r="G163" s="287" t="s">
        <v>138</v>
      </c>
      <c r="H163" s="287" t="s">
        <v>138</v>
      </c>
      <c r="I163" s="114">
        <v>52057179</v>
      </c>
      <c r="J163" s="114" t="s">
        <v>1368</v>
      </c>
    </row>
    <row r="164" spans="1:10" x14ac:dyDescent="0.3">
      <c r="A164" s="287">
        <v>66884390</v>
      </c>
      <c r="B164" s="287" t="s">
        <v>356</v>
      </c>
      <c r="C164" s="287" t="s">
        <v>357</v>
      </c>
      <c r="D164" s="287">
        <v>204407</v>
      </c>
      <c r="E164" s="287" t="s">
        <v>108</v>
      </c>
      <c r="F164" s="287" t="s">
        <v>98</v>
      </c>
      <c r="G164" s="287" t="s">
        <v>138</v>
      </c>
      <c r="H164" s="287" t="s">
        <v>138</v>
      </c>
      <c r="I164" s="114">
        <v>80875014</v>
      </c>
      <c r="J164" s="114" t="s">
        <v>1432</v>
      </c>
    </row>
    <row r="165" spans="1:10" x14ac:dyDescent="0.3">
      <c r="A165" s="287">
        <v>73199092</v>
      </c>
      <c r="B165" s="287" t="s">
        <v>802</v>
      </c>
      <c r="C165" s="287" t="s">
        <v>803</v>
      </c>
      <c r="D165" s="287">
        <v>204411</v>
      </c>
      <c r="E165" s="287" t="s">
        <v>108</v>
      </c>
      <c r="F165" s="287" t="s">
        <v>98</v>
      </c>
      <c r="G165" s="287" t="s">
        <v>138</v>
      </c>
      <c r="H165" s="287" t="s">
        <v>138</v>
      </c>
      <c r="I165" s="114">
        <v>52057179</v>
      </c>
      <c r="J165" s="114" t="s">
        <v>1368</v>
      </c>
    </row>
    <row r="166" spans="1:10" x14ac:dyDescent="0.3">
      <c r="A166" s="287">
        <v>1000375516</v>
      </c>
      <c r="B166" s="287" t="s">
        <v>1099</v>
      </c>
      <c r="C166" s="287" t="s">
        <v>1100</v>
      </c>
      <c r="D166" s="287">
        <v>204407</v>
      </c>
      <c r="E166" s="287" t="s">
        <v>108</v>
      </c>
      <c r="F166" s="287" t="s">
        <v>98</v>
      </c>
      <c r="G166" s="287" t="s">
        <v>138</v>
      </c>
      <c r="H166" s="287" t="s">
        <v>138</v>
      </c>
      <c r="I166" s="114">
        <v>52057179</v>
      </c>
      <c r="J166" s="114" t="s">
        <v>1368</v>
      </c>
    </row>
    <row r="167" spans="1:10" x14ac:dyDescent="0.3">
      <c r="A167" s="287">
        <v>1010037129</v>
      </c>
      <c r="B167" s="287" t="s">
        <v>1500</v>
      </c>
      <c r="C167" s="287" t="s">
        <v>1501</v>
      </c>
      <c r="D167" s="287">
        <v>20441</v>
      </c>
      <c r="E167" s="287" t="s">
        <v>108</v>
      </c>
      <c r="F167" s="287" t="s">
        <v>98</v>
      </c>
      <c r="G167" s="287" t="s">
        <v>138</v>
      </c>
      <c r="H167" s="287" t="s">
        <v>138</v>
      </c>
      <c r="I167" s="114">
        <v>52057179</v>
      </c>
      <c r="J167" s="114" t="s">
        <v>1368</v>
      </c>
    </row>
    <row r="168" spans="1:10" x14ac:dyDescent="0.3">
      <c r="A168" s="287">
        <v>1015469366</v>
      </c>
      <c r="B168" s="287" t="s">
        <v>636</v>
      </c>
      <c r="C168" s="287" t="s">
        <v>1511</v>
      </c>
      <c r="D168" s="287">
        <v>204407</v>
      </c>
      <c r="E168" s="287" t="s">
        <v>108</v>
      </c>
      <c r="F168" s="287" t="s">
        <v>98</v>
      </c>
      <c r="G168" s="287" t="s">
        <v>138</v>
      </c>
      <c r="H168" s="287" t="s">
        <v>138</v>
      </c>
      <c r="I168" s="114">
        <v>52057179</v>
      </c>
      <c r="J168" s="114" t="s">
        <v>1368</v>
      </c>
    </row>
    <row r="169" spans="1:10" x14ac:dyDescent="0.3">
      <c r="A169" s="287">
        <v>1020756682</v>
      </c>
      <c r="B169" s="287" t="s">
        <v>758</v>
      </c>
      <c r="C169" s="287" t="s">
        <v>1800</v>
      </c>
      <c r="D169" s="287">
        <v>20441</v>
      </c>
      <c r="E169" s="287" t="s">
        <v>108</v>
      </c>
      <c r="F169" s="287" t="s">
        <v>98</v>
      </c>
      <c r="G169" s="287" t="s">
        <v>138</v>
      </c>
      <c r="H169" s="287" t="s">
        <v>138</v>
      </c>
      <c r="I169" s="114">
        <v>52057179</v>
      </c>
      <c r="J169" s="114" t="s">
        <v>1368</v>
      </c>
    </row>
    <row r="170" spans="1:10" x14ac:dyDescent="0.3">
      <c r="A170" s="287">
        <v>4613213</v>
      </c>
      <c r="B170" s="287" t="s">
        <v>640</v>
      </c>
      <c r="C170" s="287" t="s">
        <v>641</v>
      </c>
      <c r="D170" s="287">
        <v>202820</v>
      </c>
      <c r="E170" s="287" t="s">
        <v>97</v>
      </c>
      <c r="F170" s="287" t="s">
        <v>98</v>
      </c>
      <c r="G170" s="287" t="s">
        <v>162</v>
      </c>
      <c r="H170" s="287" t="s">
        <v>162</v>
      </c>
      <c r="I170" s="114">
        <v>52057179</v>
      </c>
      <c r="J170" s="114" t="s">
        <v>1368</v>
      </c>
    </row>
    <row r="171" spans="1:10" x14ac:dyDescent="0.3">
      <c r="A171" s="287">
        <v>37864490</v>
      </c>
      <c r="B171" s="287" t="s">
        <v>522</v>
      </c>
      <c r="C171" s="287" t="s">
        <v>523</v>
      </c>
      <c r="D171" s="287">
        <v>202818</v>
      </c>
      <c r="E171" s="287" t="s">
        <v>97</v>
      </c>
      <c r="F171" s="287" t="s">
        <v>98</v>
      </c>
      <c r="G171" s="287" t="s">
        <v>162</v>
      </c>
      <c r="H171" s="287" t="s">
        <v>162</v>
      </c>
      <c r="I171" s="114">
        <v>52057179</v>
      </c>
      <c r="J171" s="114" t="s">
        <v>1368</v>
      </c>
    </row>
    <row r="172" spans="1:10" x14ac:dyDescent="0.3">
      <c r="A172" s="287">
        <v>51990252</v>
      </c>
      <c r="B172" s="287" t="s">
        <v>154</v>
      </c>
      <c r="C172" s="287" t="s">
        <v>283</v>
      </c>
      <c r="D172" s="287">
        <v>421015</v>
      </c>
      <c r="E172" s="287" t="s">
        <v>115</v>
      </c>
      <c r="F172" s="287" t="s">
        <v>116</v>
      </c>
      <c r="G172" s="287" t="s">
        <v>162</v>
      </c>
      <c r="H172" s="287" t="s">
        <v>162</v>
      </c>
      <c r="I172" s="114">
        <v>52057179</v>
      </c>
      <c r="J172" s="114" t="s">
        <v>1368</v>
      </c>
    </row>
    <row r="173" spans="1:10" x14ac:dyDescent="0.3">
      <c r="A173" s="287">
        <v>79455842</v>
      </c>
      <c r="B173" s="287" t="s">
        <v>1766</v>
      </c>
      <c r="C173" s="287" t="s">
        <v>1767</v>
      </c>
      <c r="D173" s="287">
        <v>204411</v>
      </c>
      <c r="E173" s="287" t="s">
        <v>108</v>
      </c>
      <c r="F173" s="287" t="s">
        <v>98</v>
      </c>
      <c r="G173" s="287" t="s">
        <v>162</v>
      </c>
      <c r="H173" s="287" t="s">
        <v>162</v>
      </c>
      <c r="I173" s="114">
        <v>52057179</v>
      </c>
      <c r="J173" s="114" t="s">
        <v>1368</v>
      </c>
    </row>
    <row r="174" spans="1:10" x14ac:dyDescent="0.3">
      <c r="A174" s="287">
        <v>80419200</v>
      </c>
      <c r="B174" s="287" t="s">
        <v>1769</v>
      </c>
      <c r="C174" s="287" t="s">
        <v>1770</v>
      </c>
      <c r="D174" s="287">
        <v>202816</v>
      </c>
      <c r="E174" s="287" t="s">
        <v>97</v>
      </c>
      <c r="F174" s="287" t="s">
        <v>98</v>
      </c>
      <c r="G174" s="287" t="s">
        <v>162</v>
      </c>
      <c r="H174" s="287" t="s">
        <v>162</v>
      </c>
      <c r="I174" s="114">
        <v>1032421216</v>
      </c>
      <c r="J174" s="114" t="s">
        <v>1359</v>
      </c>
    </row>
    <row r="175" spans="1:10" x14ac:dyDescent="0.3">
      <c r="A175" s="287">
        <v>1020831560</v>
      </c>
      <c r="B175" s="287" t="s">
        <v>334</v>
      </c>
      <c r="C175" s="287" t="s">
        <v>1127</v>
      </c>
      <c r="D175" s="287">
        <v>20441</v>
      </c>
      <c r="E175" s="287" t="s">
        <v>108</v>
      </c>
      <c r="F175" s="287" t="s">
        <v>98</v>
      </c>
      <c r="G175" s="287" t="s">
        <v>162</v>
      </c>
      <c r="H175" s="287" t="s">
        <v>162</v>
      </c>
      <c r="I175" s="114">
        <v>1032421216</v>
      </c>
      <c r="J175" s="114" t="s">
        <v>1359</v>
      </c>
    </row>
    <row r="176" spans="1:10" x14ac:dyDescent="0.3">
      <c r="A176" s="287">
        <v>1023924677</v>
      </c>
      <c r="B176" s="287" t="s">
        <v>682</v>
      </c>
      <c r="C176" s="287" t="s">
        <v>683</v>
      </c>
      <c r="D176" s="287">
        <v>204407</v>
      </c>
      <c r="E176" s="287" t="s">
        <v>108</v>
      </c>
      <c r="F176" s="287" t="s">
        <v>98</v>
      </c>
      <c r="G176" s="287" t="s">
        <v>162</v>
      </c>
      <c r="H176" s="287" t="s">
        <v>162</v>
      </c>
      <c r="I176" s="114">
        <v>1032421216</v>
      </c>
      <c r="J176" s="114" t="s">
        <v>1359</v>
      </c>
    </row>
    <row r="177" spans="1:10" x14ac:dyDescent="0.3">
      <c r="A177" s="287">
        <v>1032390669</v>
      </c>
      <c r="B177" s="287" t="s">
        <v>1025</v>
      </c>
      <c r="C177" s="287" t="s">
        <v>1026</v>
      </c>
      <c r="D177" s="287">
        <v>20441</v>
      </c>
      <c r="E177" s="287" t="s">
        <v>108</v>
      </c>
      <c r="F177" s="287" t="s">
        <v>98</v>
      </c>
      <c r="G177" s="287" t="s">
        <v>162</v>
      </c>
      <c r="H177" s="287" t="s">
        <v>162</v>
      </c>
      <c r="I177" s="114">
        <v>1032421216</v>
      </c>
      <c r="J177" s="114" t="s">
        <v>1359</v>
      </c>
    </row>
    <row r="178" spans="1:10" x14ac:dyDescent="0.3">
      <c r="A178" s="287">
        <v>1032421216</v>
      </c>
      <c r="B178" s="287" t="s">
        <v>725</v>
      </c>
      <c r="C178" s="287" t="s">
        <v>726</v>
      </c>
      <c r="D178" s="287">
        <v>204411</v>
      </c>
      <c r="E178" s="287" t="s">
        <v>108</v>
      </c>
      <c r="F178" s="287" t="s">
        <v>98</v>
      </c>
      <c r="G178" s="287" t="s">
        <v>162</v>
      </c>
      <c r="H178" s="287" t="s">
        <v>162</v>
      </c>
      <c r="I178" s="114">
        <v>1032421216</v>
      </c>
      <c r="J178" s="114" t="s">
        <v>1359</v>
      </c>
    </row>
    <row r="179" spans="1:10" x14ac:dyDescent="0.3">
      <c r="A179" s="287">
        <v>1067730331</v>
      </c>
      <c r="B179" s="287" t="s">
        <v>1033</v>
      </c>
      <c r="C179" s="287" t="s">
        <v>1034</v>
      </c>
      <c r="D179" s="287">
        <v>20441</v>
      </c>
      <c r="E179" s="287" t="s">
        <v>108</v>
      </c>
      <c r="F179" s="287" t="s">
        <v>98</v>
      </c>
      <c r="G179" s="287" t="s">
        <v>162</v>
      </c>
      <c r="H179" s="287" t="s">
        <v>162</v>
      </c>
      <c r="I179" s="114">
        <v>1032421216</v>
      </c>
      <c r="J179" s="114" t="s">
        <v>1359</v>
      </c>
    </row>
    <row r="180" spans="1:10" x14ac:dyDescent="0.3">
      <c r="A180" s="287">
        <v>1090385569</v>
      </c>
      <c r="B180" s="287" t="s">
        <v>888</v>
      </c>
      <c r="C180" s="287" t="s">
        <v>889</v>
      </c>
      <c r="D180" s="287">
        <v>204411</v>
      </c>
      <c r="E180" s="287" t="s">
        <v>108</v>
      </c>
      <c r="F180" s="287" t="s">
        <v>98</v>
      </c>
      <c r="G180" s="287" t="s">
        <v>162</v>
      </c>
      <c r="H180" s="287" t="s">
        <v>162</v>
      </c>
      <c r="I180" s="114">
        <v>1032421216</v>
      </c>
      <c r="J180" s="114" t="s">
        <v>1359</v>
      </c>
    </row>
    <row r="181" spans="1:10" x14ac:dyDescent="0.3">
      <c r="A181" s="287">
        <v>1192758291</v>
      </c>
      <c r="B181" s="287" t="s">
        <v>1638</v>
      </c>
      <c r="C181" s="287" t="s">
        <v>1639</v>
      </c>
      <c r="D181" s="287">
        <v>404414</v>
      </c>
      <c r="E181" s="287" t="s">
        <v>134</v>
      </c>
      <c r="F181" s="287" t="s">
        <v>116</v>
      </c>
      <c r="G181" s="287" t="s">
        <v>162</v>
      </c>
      <c r="H181" s="287" t="s">
        <v>162</v>
      </c>
      <c r="I181" s="114">
        <v>1032421216</v>
      </c>
      <c r="J181" s="114" t="s">
        <v>1359</v>
      </c>
    </row>
    <row r="182" spans="1:10" x14ac:dyDescent="0.3">
      <c r="A182" s="287">
        <v>43655801</v>
      </c>
      <c r="B182" s="287" t="s">
        <v>857</v>
      </c>
      <c r="C182" s="287" t="s">
        <v>1700</v>
      </c>
      <c r="D182" s="287">
        <v>421018</v>
      </c>
      <c r="E182" s="287" t="s">
        <v>115</v>
      </c>
      <c r="F182" s="287" t="s">
        <v>116</v>
      </c>
      <c r="G182" s="287" t="s">
        <v>146</v>
      </c>
      <c r="H182" s="287" t="s">
        <v>146</v>
      </c>
      <c r="I182" s="114">
        <v>1032421216</v>
      </c>
      <c r="J182" s="114" t="s">
        <v>1359</v>
      </c>
    </row>
    <row r="183" spans="1:10" x14ac:dyDescent="0.3">
      <c r="A183" s="287">
        <v>7714360</v>
      </c>
      <c r="B183" s="287" t="s">
        <v>540</v>
      </c>
      <c r="C183" s="287" t="s">
        <v>541</v>
      </c>
      <c r="D183" s="287">
        <v>202816</v>
      </c>
      <c r="E183" s="287" t="s">
        <v>97</v>
      </c>
      <c r="F183" s="287" t="s">
        <v>98</v>
      </c>
      <c r="G183" s="287" t="s">
        <v>146</v>
      </c>
      <c r="H183" s="287" t="s">
        <v>146</v>
      </c>
      <c r="I183" s="114">
        <v>79384448</v>
      </c>
      <c r="J183" s="114" t="s">
        <v>1449</v>
      </c>
    </row>
    <row r="184" spans="1:10" x14ac:dyDescent="0.3">
      <c r="A184" s="287">
        <v>52015853</v>
      </c>
      <c r="B184" s="287" t="s">
        <v>494</v>
      </c>
      <c r="C184" s="287" t="s">
        <v>495</v>
      </c>
      <c r="D184" s="287">
        <v>312416</v>
      </c>
      <c r="E184" s="287" t="s">
        <v>101</v>
      </c>
      <c r="F184" s="287" t="s">
        <v>102</v>
      </c>
      <c r="G184" s="287" t="s">
        <v>146</v>
      </c>
      <c r="H184" s="287" t="s">
        <v>146</v>
      </c>
      <c r="I184" s="114">
        <v>1032421216</v>
      </c>
      <c r="J184" s="114" t="s">
        <v>1359</v>
      </c>
    </row>
    <row r="185" spans="1:10" x14ac:dyDescent="0.3">
      <c r="A185" s="287">
        <v>52553712</v>
      </c>
      <c r="B185" s="287" t="s">
        <v>1793</v>
      </c>
      <c r="C185" s="287" t="s">
        <v>1794</v>
      </c>
      <c r="D185" s="287">
        <v>204411</v>
      </c>
      <c r="E185" s="287" t="s">
        <v>108</v>
      </c>
      <c r="F185" s="287" t="s">
        <v>98</v>
      </c>
      <c r="G185" s="287" t="s">
        <v>146</v>
      </c>
      <c r="H185" s="287" t="s">
        <v>146</v>
      </c>
      <c r="I185" s="114">
        <v>52553712</v>
      </c>
      <c r="J185" s="114" t="s">
        <v>1371</v>
      </c>
    </row>
    <row r="186" spans="1:10" x14ac:dyDescent="0.3">
      <c r="A186" s="287">
        <v>65701916</v>
      </c>
      <c r="B186" s="287" t="s">
        <v>360</v>
      </c>
      <c r="C186" s="287" t="s">
        <v>361</v>
      </c>
      <c r="D186" s="287">
        <v>204411</v>
      </c>
      <c r="E186" s="287" t="s">
        <v>108</v>
      </c>
      <c r="F186" s="287" t="s">
        <v>98</v>
      </c>
      <c r="G186" s="287" t="s">
        <v>146</v>
      </c>
      <c r="H186" s="287" t="s">
        <v>146</v>
      </c>
      <c r="I186" s="114">
        <v>52553712</v>
      </c>
      <c r="J186" s="114" t="s">
        <v>1371</v>
      </c>
    </row>
    <row r="187" spans="1:10" x14ac:dyDescent="0.3">
      <c r="A187" s="287">
        <v>19448772</v>
      </c>
      <c r="B187" s="287" t="s">
        <v>1706</v>
      </c>
      <c r="C187" s="287" t="s">
        <v>1707</v>
      </c>
      <c r="D187" s="287">
        <v>202820</v>
      </c>
      <c r="E187" s="287" t="s">
        <v>97</v>
      </c>
      <c r="F187" s="287" t="s">
        <v>98</v>
      </c>
      <c r="G187" s="287" t="s">
        <v>105</v>
      </c>
      <c r="H187" s="287" t="s">
        <v>105</v>
      </c>
      <c r="I187" s="114">
        <v>52553712</v>
      </c>
      <c r="J187" s="114" t="s">
        <v>1371</v>
      </c>
    </row>
    <row r="188" spans="1:10" x14ac:dyDescent="0.3">
      <c r="A188" s="287">
        <v>20643921</v>
      </c>
      <c r="B188" s="287" t="s">
        <v>1708</v>
      </c>
      <c r="C188" s="287" t="s">
        <v>1709</v>
      </c>
      <c r="D188" s="287">
        <v>202816</v>
      </c>
      <c r="E188" s="287" t="s">
        <v>97</v>
      </c>
      <c r="F188" s="287" t="s">
        <v>98</v>
      </c>
      <c r="G188" s="287" t="s">
        <v>105</v>
      </c>
      <c r="H188" s="287" t="s">
        <v>105</v>
      </c>
      <c r="I188" s="114">
        <v>79384448</v>
      </c>
      <c r="J188" s="114" t="s">
        <v>1449</v>
      </c>
    </row>
    <row r="189" spans="1:10" x14ac:dyDescent="0.3">
      <c r="A189" s="287">
        <v>28308037</v>
      </c>
      <c r="B189" s="287" t="s">
        <v>163</v>
      </c>
      <c r="C189" s="287" t="s">
        <v>164</v>
      </c>
      <c r="D189" s="287">
        <v>313214</v>
      </c>
      <c r="E189" s="287" t="s">
        <v>120</v>
      </c>
      <c r="F189" s="287" t="s">
        <v>102</v>
      </c>
      <c r="G189" s="287" t="s">
        <v>105</v>
      </c>
      <c r="H189" s="287" t="s">
        <v>105</v>
      </c>
      <c r="I189" s="114">
        <v>52553712</v>
      </c>
      <c r="J189" s="114" t="s">
        <v>1371</v>
      </c>
    </row>
    <row r="190" spans="1:10" x14ac:dyDescent="0.3">
      <c r="A190" s="287">
        <v>51825627</v>
      </c>
      <c r="B190" s="287" t="s">
        <v>303</v>
      </c>
      <c r="C190" s="287" t="s">
        <v>304</v>
      </c>
      <c r="D190" s="287">
        <v>312416</v>
      </c>
      <c r="E190" s="287" t="s">
        <v>101</v>
      </c>
      <c r="F190" s="287" t="s">
        <v>102</v>
      </c>
      <c r="G190" s="287" t="s">
        <v>105</v>
      </c>
      <c r="H190" s="287" t="s">
        <v>105</v>
      </c>
      <c r="I190" s="114">
        <v>52553712</v>
      </c>
      <c r="J190" s="114" t="s">
        <v>1371</v>
      </c>
    </row>
    <row r="191" spans="1:10" x14ac:dyDescent="0.3">
      <c r="A191" s="287">
        <v>52059857</v>
      </c>
      <c r="B191" s="287" t="s">
        <v>1710</v>
      </c>
      <c r="C191" s="287" t="s">
        <v>1711</v>
      </c>
      <c r="D191" s="287">
        <v>202816</v>
      </c>
      <c r="E191" s="287" t="s">
        <v>97</v>
      </c>
      <c r="F191" s="287" t="s">
        <v>98</v>
      </c>
      <c r="G191" s="287" t="s">
        <v>105</v>
      </c>
      <c r="H191" s="287" t="s">
        <v>105</v>
      </c>
      <c r="I191" s="114">
        <v>52818931</v>
      </c>
      <c r="J191" s="114" t="s">
        <v>1401</v>
      </c>
    </row>
    <row r="192" spans="1:10" x14ac:dyDescent="0.3">
      <c r="A192" s="287">
        <v>52717091</v>
      </c>
      <c r="B192" s="287" t="s">
        <v>542</v>
      </c>
      <c r="C192" s="287" t="s">
        <v>543</v>
      </c>
      <c r="D192" s="287">
        <v>204411</v>
      </c>
      <c r="E192" s="287" t="s">
        <v>108</v>
      </c>
      <c r="F192" s="287" t="s">
        <v>98</v>
      </c>
      <c r="G192" s="287" t="s">
        <v>105</v>
      </c>
      <c r="H192" s="287" t="s">
        <v>105</v>
      </c>
      <c r="I192" s="114">
        <v>52818931</v>
      </c>
      <c r="J192" s="114" t="s">
        <v>1401</v>
      </c>
    </row>
    <row r="193" spans="1:10" x14ac:dyDescent="0.3">
      <c r="A193" s="287">
        <v>52818931</v>
      </c>
      <c r="B193" s="287" t="s">
        <v>334</v>
      </c>
      <c r="C193" s="287" t="s">
        <v>335</v>
      </c>
      <c r="D193" s="287">
        <v>202816</v>
      </c>
      <c r="E193" s="287" t="s">
        <v>97</v>
      </c>
      <c r="F193" s="287" t="s">
        <v>98</v>
      </c>
      <c r="G193" s="287" t="s">
        <v>105</v>
      </c>
      <c r="H193" s="287" t="s">
        <v>105</v>
      </c>
      <c r="I193" s="114">
        <v>52818931</v>
      </c>
      <c r="J193" s="114" t="s">
        <v>1401</v>
      </c>
    </row>
    <row r="194" spans="1:10" x14ac:dyDescent="0.3">
      <c r="A194" s="287">
        <v>79136940</v>
      </c>
      <c r="B194" s="287" t="s">
        <v>1712</v>
      </c>
      <c r="C194" s="287" t="s">
        <v>1713</v>
      </c>
      <c r="D194" s="287">
        <v>202814</v>
      </c>
      <c r="E194" s="287" t="s">
        <v>97</v>
      </c>
      <c r="F194" s="287" t="s">
        <v>98</v>
      </c>
      <c r="G194" s="287" t="s">
        <v>105</v>
      </c>
      <c r="H194" s="287" t="s">
        <v>105</v>
      </c>
      <c r="I194" s="114">
        <v>52818931</v>
      </c>
      <c r="J194" s="114" t="s">
        <v>1401</v>
      </c>
    </row>
    <row r="195" spans="1:10" x14ac:dyDescent="0.3">
      <c r="A195" s="287">
        <v>1012329310</v>
      </c>
      <c r="B195" s="287" t="s">
        <v>1502</v>
      </c>
      <c r="C195" s="287" t="s">
        <v>1503</v>
      </c>
      <c r="D195" s="287">
        <v>204411</v>
      </c>
      <c r="E195" s="287" t="s">
        <v>108</v>
      </c>
      <c r="F195" s="287" t="s">
        <v>98</v>
      </c>
      <c r="G195" s="287" t="s">
        <v>105</v>
      </c>
      <c r="H195" s="287" t="s">
        <v>105</v>
      </c>
      <c r="I195" s="114">
        <v>52818931</v>
      </c>
      <c r="J195" s="114" t="s">
        <v>1401</v>
      </c>
    </row>
    <row r="196" spans="1:10" x14ac:dyDescent="0.3">
      <c r="A196" s="287">
        <v>1014196767</v>
      </c>
      <c r="B196" s="287" t="s">
        <v>1149</v>
      </c>
      <c r="C196" s="287" t="s">
        <v>1150</v>
      </c>
      <c r="D196" s="287">
        <v>20441</v>
      </c>
      <c r="E196" s="287" t="s">
        <v>108</v>
      </c>
      <c r="F196" s="287" t="s">
        <v>98</v>
      </c>
      <c r="G196" s="287" t="s">
        <v>105</v>
      </c>
      <c r="H196" s="287" t="s">
        <v>105</v>
      </c>
      <c r="I196" s="114">
        <v>52818931</v>
      </c>
      <c r="J196" s="114" t="s">
        <v>1401</v>
      </c>
    </row>
    <row r="197" spans="1:10" x14ac:dyDescent="0.3">
      <c r="A197" s="287">
        <v>1030575136</v>
      </c>
      <c r="B197" s="287" t="s">
        <v>758</v>
      </c>
      <c r="C197" s="287" t="s">
        <v>759</v>
      </c>
      <c r="D197" s="287">
        <v>20441</v>
      </c>
      <c r="E197" s="287" t="s">
        <v>108</v>
      </c>
      <c r="F197" s="287" t="s">
        <v>98</v>
      </c>
      <c r="G197" s="287" t="s">
        <v>105</v>
      </c>
      <c r="H197" s="287" t="s">
        <v>105</v>
      </c>
      <c r="I197" s="114">
        <v>80875014</v>
      </c>
      <c r="J197" s="114" t="s">
        <v>1432</v>
      </c>
    </row>
    <row r="198" spans="1:10" x14ac:dyDescent="0.3">
      <c r="A198" s="287">
        <v>1018447012</v>
      </c>
      <c r="B198" s="287" t="s">
        <v>426</v>
      </c>
      <c r="C198" s="287" t="s">
        <v>427</v>
      </c>
      <c r="D198" s="287">
        <v>10519</v>
      </c>
      <c r="E198" s="287" t="s">
        <v>157</v>
      </c>
      <c r="F198" s="287" t="s">
        <v>158</v>
      </c>
      <c r="G198" s="287" t="s">
        <v>124</v>
      </c>
      <c r="H198" s="287" t="s">
        <v>124</v>
      </c>
      <c r="I198" s="114">
        <v>52818931</v>
      </c>
      <c r="J198" s="114" t="s">
        <v>1401</v>
      </c>
    </row>
    <row r="199" spans="1:10" x14ac:dyDescent="0.3">
      <c r="A199" s="287">
        <v>52832650</v>
      </c>
      <c r="B199" s="287" t="s">
        <v>1584</v>
      </c>
      <c r="C199" s="287" t="s">
        <v>1585</v>
      </c>
      <c r="D199" s="287">
        <v>20441</v>
      </c>
      <c r="E199" s="287" t="s">
        <v>108</v>
      </c>
      <c r="F199" s="287" t="s">
        <v>98</v>
      </c>
      <c r="G199" s="287" t="s">
        <v>139</v>
      </c>
      <c r="H199" s="287" t="s">
        <v>139</v>
      </c>
      <c r="I199" s="114">
        <v>52818931</v>
      </c>
      <c r="J199" s="114" t="s">
        <v>1401</v>
      </c>
    </row>
    <row r="200" spans="1:10" x14ac:dyDescent="0.3">
      <c r="A200" s="287">
        <v>80397408</v>
      </c>
      <c r="B200" s="287" t="s">
        <v>952</v>
      </c>
      <c r="C200" s="287" t="s">
        <v>953</v>
      </c>
      <c r="D200" s="287">
        <v>204411</v>
      </c>
      <c r="E200" s="287" t="s">
        <v>108</v>
      </c>
      <c r="F200" s="287" t="s">
        <v>98</v>
      </c>
      <c r="G200" s="287" t="s">
        <v>139</v>
      </c>
      <c r="H200" s="287" t="s">
        <v>139</v>
      </c>
      <c r="I200" s="114">
        <v>52818931</v>
      </c>
      <c r="J200" s="114" t="s">
        <v>1401</v>
      </c>
    </row>
    <row r="201" spans="1:10" x14ac:dyDescent="0.3">
      <c r="A201" s="287">
        <v>3198525</v>
      </c>
      <c r="B201" s="287" t="s">
        <v>1721</v>
      </c>
      <c r="C201" s="287" t="s">
        <v>1722</v>
      </c>
      <c r="D201" s="287">
        <v>312416</v>
      </c>
      <c r="E201" s="287" t="s">
        <v>101</v>
      </c>
      <c r="F201" s="287" t="s">
        <v>102</v>
      </c>
      <c r="G201" s="287" t="s">
        <v>223</v>
      </c>
      <c r="H201" s="287" t="s">
        <v>223</v>
      </c>
      <c r="I201" s="114">
        <v>52818931</v>
      </c>
      <c r="J201" s="114" t="s">
        <v>1401</v>
      </c>
    </row>
    <row r="202" spans="1:10" x14ac:dyDescent="0.3">
      <c r="A202" s="287">
        <v>43997783</v>
      </c>
      <c r="B202" s="287" t="s">
        <v>447</v>
      </c>
      <c r="C202" s="287" t="s">
        <v>448</v>
      </c>
      <c r="D202" s="287">
        <v>102015</v>
      </c>
      <c r="E202" s="287" t="s">
        <v>129</v>
      </c>
      <c r="F202" s="287" t="s">
        <v>130</v>
      </c>
      <c r="G202" s="287" t="s">
        <v>223</v>
      </c>
      <c r="H202" s="287" t="s">
        <v>223</v>
      </c>
      <c r="I202" s="114">
        <v>52112577</v>
      </c>
      <c r="J202" s="114" t="s">
        <v>1393</v>
      </c>
    </row>
    <row r="203" spans="1:10" x14ac:dyDescent="0.3">
      <c r="A203" s="287">
        <v>52956417</v>
      </c>
      <c r="B203" s="287" t="s">
        <v>416</v>
      </c>
      <c r="C203" s="287" t="s">
        <v>438</v>
      </c>
      <c r="D203" s="287">
        <v>421018</v>
      </c>
      <c r="E203" s="287" t="s">
        <v>115</v>
      </c>
      <c r="F203" s="287" t="s">
        <v>116</v>
      </c>
      <c r="G203" s="287" t="s">
        <v>223</v>
      </c>
      <c r="H203" s="287" t="s">
        <v>223</v>
      </c>
      <c r="I203" s="114">
        <v>52148330</v>
      </c>
      <c r="J203" s="114" t="s">
        <v>1394</v>
      </c>
    </row>
    <row r="204" spans="1:10" x14ac:dyDescent="0.3">
      <c r="A204" s="287">
        <v>80182549</v>
      </c>
      <c r="B204" s="287" t="s">
        <v>632</v>
      </c>
      <c r="C204" s="287" t="s">
        <v>1141</v>
      </c>
      <c r="D204" s="287">
        <v>10519</v>
      </c>
      <c r="E204" s="287" t="s">
        <v>157</v>
      </c>
      <c r="F204" s="287" t="s">
        <v>158</v>
      </c>
      <c r="G204" s="287" t="s">
        <v>607</v>
      </c>
      <c r="H204" s="287" t="s">
        <v>607</v>
      </c>
      <c r="I204" s="114">
        <v>52148330</v>
      </c>
      <c r="J204" s="114" t="s">
        <v>1394</v>
      </c>
    </row>
    <row r="205" spans="1:10" x14ac:dyDescent="0.3">
      <c r="A205" s="287">
        <v>79642671</v>
      </c>
      <c r="B205" s="287" t="s">
        <v>352</v>
      </c>
      <c r="C205" s="287" t="s">
        <v>353</v>
      </c>
      <c r="D205" s="287">
        <v>410314</v>
      </c>
      <c r="E205" s="287" t="s">
        <v>160</v>
      </c>
      <c r="F205" s="287" t="s">
        <v>116</v>
      </c>
      <c r="G205" s="287" t="s">
        <v>223</v>
      </c>
      <c r="H205" s="287" t="s">
        <v>223</v>
      </c>
      <c r="I205" s="114">
        <v>70095209</v>
      </c>
      <c r="J205" s="114" t="s">
        <v>1353</v>
      </c>
    </row>
    <row r="206" spans="1:10" x14ac:dyDescent="0.3">
      <c r="A206" s="287">
        <v>1015422727</v>
      </c>
      <c r="B206" s="287" t="s">
        <v>1508</v>
      </c>
      <c r="C206" s="287" t="s">
        <v>1509</v>
      </c>
      <c r="D206" s="287">
        <v>102013</v>
      </c>
      <c r="E206" s="287" t="s">
        <v>129</v>
      </c>
      <c r="F206" s="287" t="s">
        <v>130</v>
      </c>
      <c r="G206" s="287" t="s">
        <v>223</v>
      </c>
      <c r="H206" s="287" t="s">
        <v>223</v>
      </c>
      <c r="I206" s="114">
        <v>70095209</v>
      </c>
      <c r="J206" s="114" t="s">
        <v>1353</v>
      </c>
    </row>
    <row r="207" spans="1:10" x14ac:dyDescent="0.3">
      <c r="A207" s="287">
        <v>1016053834</v>
      </c>
      <c r="B207" s="287" t="s">
        <v>1144</v>
      </c>
      <c r="C207" s="287" t="s">
        <v>1145</v>
      </c>
      <c r="D207" s="287">
        <v>102011</v>
      </c>
      <c r="E207" s="287" t="s">
        <v>129</v>
      </c>
      <c r="F207" s="287" t="s">
        <v>130</v>
      </c>
      <c r="G207" s="287" t="s">
        <v>223</v>
      </c>
      <c r="H207" s="287" t="s">
        <v>223</v>
      </c>
      <c r="I207" s="114">
        <v>70095209</v>
      </c>
      <c r="J207" s="114" t="s">
        <v>1353</v>
      </c>
    </row>
    <row r="208" spans="1:10" x14ac:dyDescent="0.3">
      <c r="A208" s="287">
        <v>92548679</v>
      </c>
      <c r="B208" s="287" t="s">
        <v>765</v>
      </c>
      <c r="C208" s="287" t="s">
        <v>975</v>
      </c>
      <c r="D208" s="287">
        <v>10519</v>
      </c>
      <c r="E208" s="287" t="s">
        <v>157</v>
      </c>
      <c r="F208" s="287" t="s">
        <v>158</v>
      </c>
      <c r="G208" s="287" t="s">
        <v>554</v>
      </c>
      <c r="H208" s="287" t="s">
        <v>554</v>
      </c>
      <c r="I208" s="114">
        <v>19467764</v>
      </c>
      <c r="J208" s="114" t="s">
        <v>1366</v>
      </c>
    </row>
    <row r="209" spans="1:10" x14ac:dyDescent="0.3">
      <c r="A209" s="287">
        <v>1140869640</v>
      </c>
      <c r="B209" s="287" t="s">
        <v>1550</v>
      </c>
      <c r="C209" s="287" t="s">
        <v>1551</v>
      </c>
      <c r="D209" s="287">
        <v>102011</v>
      </c>
      <c r="E209" s="287" t="s">
        <v>129</v>
      </c>
      <c r="F209" s="287" t="s">
        <v>130</v>
      </c>
      <c r="G209" s="287" t="s">
        <v>223</v>
      </c>
      <c r="H209" s="287" t="s">
        <v>223</v>
      </c>
      <c r="I209" s="114">
        <v>70095209</v>
      </c>
      <c r="J209" s="114" t="s">
        <v>1353</v>
      </c>
    </row>
    <row r="210" spans="1:10" x14ac:dyDescent="0.3">
      <c r="A210" s="287">
        <v>6890260</v>
      </c>
      <c r="B210" s="287" t="s">
        <v>1777</v>
      </c>
      <c r="C210" s="287" t="s">
        <v>1778</v>
      </c>
      <c r="D210" s="287">
        <v>204411</v>
      </c>
      <c r="E210" s="287" t="s">
        <v>108</v>
      </c>
      <c r="F210" s="287" t="s">
        <v>98</v>
      </c>
      <c r="G210" s="287" t="s">
        <v>110</v>
      </c>
      <c r="H210" s="287" t="s">
        <v>110</v>
      </c>
      <c r="I210" s="114">
        <v>70095209</v>
      </c>
      <c r="J210" s="114" t="s">
        <v>1353</v>
      </c>
    </row>
    <row r="211" spans="1:10" x14ac:dyDescent="0.3">
      <c r="A211" s="287">
        <v>15038709</v>
      </c>
      <c r="B211" s="287" t="s">
        <v>1779</v>
      </c>
      <c r="C211" s="287" t="s">
        <v>1780</v>
      </c>
      <c r="D211" s="287">
        <v>204411</v>
      </c>
      <c r="E211" s="287" t="s">
        <v>108</v>
      </c>
      <c r="F211" s="287" t="s">
        <v>98</v>
      </c>
      <c r="G211" s="287" t="s">
        <v>110</v>
      </c>
      <c r="H211" s="287" t="s">
        <v>110</v>
      </c>
      <c r="I211" s="114">
        <v>70095209</v>
      </c>
      <c r="J211" s="114" t="s">
        <v>1353</v>
      </c>
    </row>
    <row r="212" spans="1:10" x14ac:dyDescent="0.3">
      <c r="A212" s="287">
        <v>80723014</v>
      </c>
      <c r="B212" s="287" t="s">
        <v>1479</v>
      </c>
      <c r="C212" s="287" t="s">
        <v>1480</v>
      </c>
      <c r="D212" s="287">
        <v>20441</v>
      </c>
      <c r="E212" s="287" t="s">
        <v>108</v>
      </c>
      <c r="F212" s="287" t="s">
        <v>98</v>
      </c>
      <c r="G212" s="287" t="s">
        <v>110</v>
      </c>
      <c r="H212" s="287" t="s">
        <v>110</v>
      </c>
      <c r="I212" s="114">
        <v>70095209</v>
      </c>
      <c r="J212" s="114" t="s">
        <v>1353</v>
      </c>
    </row>
    <row r="213" spans="1:10" x14ac:dyDescent="0.3">
      <c r="A213" s="287">
        <v>1013672753</v>
      </c>
      <c r="B213" s="287" t="s">
        <v>781</v>
      </c>
      <c r="C213" s="287" t="s">
        <v>1504</v>
      </c>
      <c r="D213" s="287">
        <v>20441</v>
      </c>
      <c r="E213" s="287" t="s">
        <v>108</v>
      </c>
      <c r="F213" s="287" t="s">
        <v>98</v>
      </c>
      <c r="G213" s="287" t="s">
        <v>110</v>
      </c>
      <c r="H213" s="287" t="s">
        <v>110</v>
      </c>
      <c r="I213" s="114">
        <v>1140842216</v>
      </c>
      <c r="J213" s="114" t="s">
        <v>1609</v>
      </c>
    </row>
    <row r="214" spans="1:10" x14ac:dyDescent="0.3">
      <c r="A214" s="287">
        <v>1018511465</v>
      </c>
      <c r="B214" s="287" t="s">
        <v>636</v>
      </c>
      <c r="C214" s="287" t="s">
        <v>1063</v>
      </c>
      <c r="D214" s="287">
        <v>20441</v>
      </c>
      <c r="E214" s="287" t="s">
        <v>108</v>
      </c>
      <c r="F214" s="287" t="s">
        <v>98</v>
      </c>
      <c r="G214" s="287" t="s">
        <v>110</v>
      </c>
      <c r="H214" s="287" t="s">
        <v>110</v>
      </c>
      <c r="I214" s="114">
        <v>1140842216</v>
      </c>
      <c r="J214" s="114" t="s">
        <v>1609</v>
      </c>
    </row>
    <row r="215" spans="1:10" x14ac:dyDescent="0.3">
      <c r="A215" s="287">
        <v>1077035484</v>
      </c>
      <c r="B215" s="287" t="s">
        <v>1545</v>
      </c>
      <c r="C215" s="287" t="s">
        <v>1546</v>
      </c>
      <c r="D215" s="287">
        <v>20441</v>
      </c>
      <c r="E215" s="287" t="s">
        <v>108</v>
      </c>
      <c r="F215" s="287" t="s">
        <v>98</v>
      </c>
      <c r="G215" s="287" t="s">
        <v>110</v>
      </c>
      <c r="H215" s="287" t="s">
        <v>110</v>
      </c>
      <c r="I215" s="114">
        <v>1140842216</v>
      </c>
      <c r="J215" s="114" t="s">
        <v>1609</v>
      </c>
    </row>
    <row r="216" spans="1:10" x14ac:dyDescent="0.3">
      <c r="A216" s="287">
        <v>1152209816</v>
      </c>
      <c r="B216" s="287" t="s">
        <v>891</v>
      </c>
      <c r="C216" s="287" t="s">
        <v>863</v>
      </c>
      <c r="D216" s="287">
        <v>204411</v>
      </c>
      <c r="E216" s="287" t="s">
        <v>108</v>
      </c>
      <c r="F216" s="287" t="s">
        <v>98</v>
      </c>
      <c r="G216" s="287" t="s">
        <v>110</v>
      </c>
      <c r="H216" s="287" t="s">
        <v>110</v>
      </c>
      <c r="I216" s="114">
        <v>1140842216</v>
      </c>
      <c r="J216" s="114" t="s">
        <v>1609</v>
      </c>
    </row>
    <row r="217" spans="1:10" x14ac:dyDescent="0.3">
      <c r="A217" s="287">
        <v>12241164</v>
      </c>
      <c r="B217" s="287" t="s">
        <v>308</v>
      </c>
      <c r="C217" s="287" t="s">
        <v>309</v>
      </c>
      <c r="D217" s="287">
        <v>204411</v>
      </c>
      <c r="E217" s="287" t="s">
        <v>108</v>
      </c>
      <c r="F217" s="287" t="s">
        <v>98</v>
      </c>
      <c r="G217" s="287" t="s">
        <v>145</v>
      </c>
      <c r="H217" s="287" t="s">
        <v>145</v>
      </c>
      <c r="I217" s="114">
        <v>1140842216</v>
      </c>
      <c r="J217" s="114" t="s">
        <v>1609</v>
      </c>
    </row>
    <row r="218" spans="1:10" x14ac:dyDescent="0.3">
      <c r="A218" s="287">
        <v>1018463976</v>
      </c>
      <c r="B218" s="287" t="s">
        <v>866</v>
      </c>
      <c r="C218" s="287" t="s">
        <v>1610</v>
      </c>
      <c r="D218" s="287">
        <v>20441</v>
      </c>
      <c r="E218" s="287" t="s">
        <v>108</v>
      </c>
      <c r="F218" s="287" t="s">
        <v>98</v>
      </c>
      <c r="G218" s="287" t="s">
        <v>145</v>
      </c>
      <c r="H218" s="287" t="s">
        <v>145</v>
      </c>
      <c r="I218" s="114">
        <v>1140842216</v>
      </c>
      <c r="J218" s="114" t="s">
        <v>1609</v>
      </c>
    </row>
    <row r="219" spans="1:10" x14ac:dyDescent="0.3">
      <c r="A219" s="287">
        <v>1022373048</v>
      </c>
      <c r="B219" s="287" t="s">
        <v>1526</v>
      </c>
      <c r="C219" s="287" t="s">
        <v>1527</v>
      </c>
      <c r="D219" s="287">
        <v>421015</v>
      </c>
      <c r="E219" s="287" t="s">
        <v>115</v>
      </c>
      <c r="F219" s="287" t="s">
        <v>116</v>
      </c>
      <c r="G219" s="287" t="s">
        <v>145</v>
      </c>
      <c r="H219" s="287" t="s">
        <v>145</v>
      </c>
      <c r="I219" s="114">
        <v>70095209</v>
      </c>
      <c r="J219" s="114" t="s">
        <v>1353</v>
      </c>
    </row>
    <row r="220" spans="1:10" x14ac:dyDescent="0.3">
      <c r="A220" s="287">
        <v>1032447898</v>
      </c>
      <c r="B220" s="287" t="s">
        <v>528</v>
      </c>
      <c r="C220" s="287" t="s">
        <v>529</v>
      </c>
      <c r="D220" s="287">
        <v>204407</v>
      </c>
      <c r="E220" s="287" t="s">
        <v>108</v>
      </c>
      <c r="F220" s="287" t="s">
        <v>98</v>
      </c>
      <c r="G220" s="287" t="s">
        <v>145</v>
      </c>
      <c r="H220" s="287" t="s">
        <v>145</v>
      </c>
      <c r="I220" s="114">
        <v>1110553900</v>
      </c>
      <c r="J220" s="114" t="s">
        <v>1385</v>
      </c>
    </row>
    <row r="221" spans="1:10" x14ac:dyDescent="0.3">
      <c r="A221" s="287">
        <v>19439265</v>
      </c>
      <c r="B221" s="287" t="s">
        <v>1761</v>
      </c>
      <c r="C221" s="287" t="s">
        <v>1762</v>
      </c>
      <c r="D221" s="287">
        <v>202820</v>
      </c>
      <c r="E221" s="287" t="s">
        <v>97</v>
      </c>
      <c r="F221" s="287" t="s">
        <v>98</v>
      </c>
      <c r="G221" s="287" t="s">
        <v>188</v>
      </c>
      <c r="H221" s="287" t="s">
        <v>188</v>
      </c>
      <c r="I221" s="114">
        <v>1110553900</v>
      </c>
      <c r="J221" s="114" t="s">
        <v>1385</v>
      </c>
    </row>
    <row r="222" spans="1:10" x14ac:dyDescent="0.3">
      <c r="A222" s="287">
        <v>52182601</v>
      </c>
      <c r="B222" s="287" t="s">
        <v>769</v>
      </c>
      <c r="C222" s="287" t="s">
        <v>770</v>
      </c>
      <c r="D222" s="287">
        <v>204411</v>
      </c>
      <c r="E222" s="287" t="s">
        <v>108</v>
      </c>
      <c r="F222" s="287" t="s">
        <v>98</v>
      </c>
      <c r="G222" s="287" t="s">
        <v>188</v>
      </c>
      <c r="H222" s="287" t="s">
        <v>188</v>
      </c>
      <c r="I222" s="114">
        <v>1110553900</v>
      </c>
      <c r="J222" s="114" t="s">
        <v>1385</v>
      </c>
    </row>
    <row r="223" spans="1:10" x14ac:dyDescent="0.3">
      <c r="A223" s="287">
        <v>1014258603</v>
      </c>
      <c r="B223" s="287" t="s">
        <v>970</v>
      </c>
      <c r="C223" s="287" t="s">
        <v>971</v>
      </c>
      <c r="D223" s="287">
        <v>204407</v>
      </c>
      <c r="E223" s="287" t="s">
        <v>108</v>
      </c>
      <c r="F223" s="287" t="s">
        <v>98</v>
      </c>
      <c r="G223" s="287" t="s">
        <v>188</v>
      </c>
      <c r="H223" s="287" t="s">
        <v>188</v>
      </c>
      <c r="I223" s="114">
        <v>1110553900</v>
      </c>
      <c r="J223" s="114" t="s">
        <v>1385</v>
      </c>
    </row>
    <row r="224" spans="1:10" x14ac:dyDescent="0.3">
      <c r="A224" s="287">
        <v>1030534944</v>
      </c>
      <c r="B224" s="287" t="s">
        <v>414</v>
      </c>
      <c r="C224" s="287" t="s">
        <v>415</v>
      </c>
      <c r="D224" s="287">
        <v>204411</v>
      </c>
      <c r="E224" s="287" t="s">
        <v>108</v>
      </c>
      <c r="F224" s="287" t="s">
        <v>98</v>
      </c>
      <c r="G224" s="287" t="s">
        <v>188</v>
      </c>
      <c r="H224" s="287" t="s">
        <v>188</v>
      </c>
      <c r="I224" s="114">
        <v>1110553900</v>
      </c>
      <c r="J224" s="114" t="s">
        <v>1385</v>
      </c>
    </row>
    <row r="225" spans="1:10" x14ac:dyDescent="0.3">
      <c r="A225" s="287">
        <v>1082970468</v>
      </c>
      <c r="B225" s="287" t="s">
        <v>1031</v>
      </c>
      <c r="C225" s="287" t="s">
        <v>1032</v>
      </c>
      <c r="D225" s="287">
        <v>20441</v>
      </c>
      <c r="E225" s="287" t="s">
        <v>108</v>
      </c>
      <c r="F225" s="287" t="s">
        <v>98</v>
      </c>
      <c r="G225" s="287" t="s">
        <v>188</v>
      </c>
      <c r="H225" s="287" t="s">
        <v>188</v>
      </c>
      <c r="I225" s="114">
        <v>1110553900</v>
      </c>
      <c r="J225" s="114" t="s">
        <v>1385</v>
      </c>
    </row>
    <row r="226" spans="1:10" x14ac:dyDescent="0.3">
      <c r="A226" s="287">
        <v>52249285</v>
      </c>
      <c r="B226" s="287" t="s">
        <v>939</v>
      </c>
      <c r="C226" s="287" t="s">
        <v>865</v>
      </c>
      <c r="D226" s="287">
        <v>20441</v>
      </c>
      <c r="E226" s="287" t="s">
        <v>108</v>
      </c>
      <c r="F226" s="287" t="s">
        <v>98</v>
      </c>
      <c r="G226" s="287" t="s">
        <v>259</v>
      </c>
      <c r="H226" s="287" t="s">
        <v>259</v>
      </c>
      <c r="I226" s="114">
        <v>1030534944</v>
      </c>
      <c r="J226" s="114" t="s">
        <v>1398</v>
      </c>
    </row>
    <row r="227" spans="1:10" x14ac:dyDescent="0.3">
      <c r="A227" s="287">
        <v>80182633</v>
      </c>
      <c r="B227" s="287" t="s">
        <v>628</v>
      </c>
      <c r="C227" s="287" t="s">
        <v>629</v>
      </c>
      <c r="D227" s="287">
        <v>204407</v>
      </c>
      <c r="E227" s="287" t="s">
        <v>108</v>
      </c>
      <c r="F227" s="287" t="s">
        <v>98</v>
      </c>
      <c r="G227" s="287" t="s">
        <v>259</v>
      </c>
      <c r="H227" s="287" t="s">
        <v>259</v>
      </c>
      <c r="I227" s="114">
        <v>1030534944</v>
      </c>
      <c r="J227" s="114" t="s">
        <v>1398</v>
      </c>
    </row>
    <row r="228" spans="1:10" x14ac:dyDescent="0.3">
      <c r="A228" s="287">
        <v>1014304032</v>
      </c>
      <c r="B228" s="287" t="s">
        <v>1587</v>
      </c>
      <c r="C228" s="287" t="s">
        <v>1588</v>
      </c>
      <c r="D228" s="287">
        <v>20441</v>
      </c>
      <c r="E228" s="287" t="s">
        <v>108</v>
      </c>
      <c r="F228" s="287" t="s">
        <v>98</v>
      </c>
      <c r="G228" s="287" t="s">
        <v>259</v>
      </c>
      <c r="H228" s="287" t="s">
        <v>259</v>
      </c>
      <c r="I228" s="114">
        <v>1030534944</v>
      </c>
      <c r="J228" s="114" t="s">
        <v>1398</v>
      </c>
    </row>
    <row r="229" spans="1:10" x14ac:dyDescent="0.3">
      <c r="A229" s="287">
        <v>1030624887</v>
      </c>
      <c r="B229" s="287" t="s">
        <v>621</v>
      </c>
      <c r="C229" s="287" t="s">
        <v>622</v>
      </c>
      <c r="D229" s="287">
        <v>202814</v>
      </c>
      <c r="E229" s="287" t="s">
        <v>97</v>
      </c>
      <c r="F229" s="287" t="s">
        <v>98</v>
      </c>
      <c r="G229" s="287" t="s">
        <v>259</v>
      </c>
      <c r="H229" s="287" t="s">
        <v>259</v>
      </c>
      <c r="I229" s="114">
        <v>70095209</v>
      </c>
      <c r="J229" s="114" t="s">
        <v>1353</v>
      </c>
    </row>
    <row r="230" spans="1:10" x14ac:dyDescent="0.3">
      <c r="A230" s="287">
        <v>1082993130</v>
      </c>
      <c r="B230" s="287" t="s">
        <v>880</v>
      </c>
      <c r="C230" s="287" t="s">
        <v>881</v>
      </c>
      <c r="D230" s="287">
        <v>204407</v>
      </c>
      <c r="E230" s="287" t="s">
        <v>108</v>
      </c>
      <c r="F230" s="287" t="s">
        <v>98</v>
      </c>
      <c r="G230" s="287" t="s">
        <v>259</v>
      </c>
      <c r="H230" s="287" t="s">
        <v>259</v>
      </c>
      <c r="I230" s="114">
        <v>1030534944</v>
      </c>
      <c r="J230" s="114" t="s">
        <v>1398</v>
      </c>
    </row>
    <row r="231" spans="1:10" x14ac:dyDescent="0.3">
      <c r="A231" s="287">
        <v>41795503</v>
      </c>
      <c r="B231" s="287" t="s">
        <v>1716</v>
      </c>
      <c r="C231" s="287" t="s">
        <v>1659</v>
      </c>
      <c r="D231" s="287">
        <v>421022</v>
      </c>
      <c r="E231" s="287" t="s">
        <v>115</v>
      </c>
      <c r="F231" s="287" t="s">
        <v>116</v>
      </c>
      <c r="G231" s="287" t="s">
        <v>193</v>
      </c>
      <c r="H231" s="287" t="s">
        <v>193</v>
      </c>
      <c r="I231" s="114">
        <v>1030624887</v>
      </c>
      <c r="J231" s="114" t="s">
        <v>1437</v>
      </c>
    </row>
    <row r="232" spans="1:10" x14ac:dyDescent="0.3">
      <c r="A232" s="287">
        <v>52700743</v>
      </c>
      <c r="B232" s="287" t="s">
        <v>524</v>
      </c>
      <c r="C232" s="287" t="s">
        <v>525</v>
      </c>
      <c r="D232" s="287">
        <v>202818</v>
      </c>
      <c r="E232" s="287" t="s">
        <v>97</v>
      </c>
      <c r="F232" s="287" t="s">
        <v>98</v>
      </c>
      <c r="G232" s="287" t="s">
        <v>193</v>
      </c>
      <c r="H232" s="287" t="s">
        <v>193</v>
      </c>
      <c r="I232" s="114">
        <v>1030624887</v>
      </c>
      <c r="J232" s="114" t="s">
        <v>1437</v>
      </c>
    </row>
    <row r="233" spans="1:10" x14ac:dyDescent="0.3">
      <c r="A233" s="287">
        <v>53000222</v>
      </c>
      <c r="B233" s="287" t="s">
        <v>655</v>
      </c>
      <c r="C233" s="287" t="s">
        <v>656</v>
      </c>
      <c r="D233" s="287">
        <v>10519</v>
      </c>
      <c r="E233" s="287" t="s">
        <v>157</v>
      </c>
      <c r="F233" s="287" t="s">
        <v>158</v>
      </c>
      <c r="G233" s="287" t="s">
        <v>421</v>
      </c>
      <c r="H233" s="287" t="s">
        <v>421</v>
      </c>
      <c r="I233" s="114">
        <v>1030624887</v>
      </c>
      <c r="J233" s="114" t="s">
        <v>1437</v>
      </c>
    </row>
    <row r="234" spans="1:10" x14ac:dyDescent="0.3">
      <c r="A234" s="287">
        <v>60326737</v>
      </c>
      <c r="B234" s="287" t="s">
        <v>210</v>
      </c>
      <c r="C234" s="287" t="s">
        <v>211</v>
      </c>
      <c r="D234" s="287">
        <v>202814</v>
      </c>
      <c r="E234" s="287" t="s">
        <v>97</v>
      </c>
      <c r="F234" s="287" t="s">
        <v>98</v>
      </c>
      <c r="G234" s="287" t="s">
        <v>193</v>
      </c>
      <c r="H234" s="287" t="s">
        <v>193</v>
      </c>
      <c r="I234" s="114">
        <v>1077148232</v>
      </c>
      <c r="J234" s="114" t="s">
        <v>1586</v>
      </c>
    </row>
    <row r="235" spans="1:10" x14ac:dyDescent="0.3">
      <c r="A235" s="287">
        <v>1000611614</v>
      </c>
      <c r="B235" s="287" t="s">
        <v>976</v>
      </c>
      <c r="C235" s="287" t="s">
        <v>977</v>
      </c>
      <c r="D235" s="287">
        <v>204407</v>
      </c>
      <c r="E235" s="287" t="s">
        <v>108</v>
      </c>
      <c r="F235" s="287" t="s">
        <v>98</v>
      </c>
      <c r="G235" s="287" t="s">
        <v>193</v>
      </c>
      <c r="H235" s="287" t="s">
        <v>193</v>
      </c>
      <c r="I235" s="114">
        <v>53119782</v>
      </c>
      <c r="J235" s="114" t="s">
        <v>1421</v>
      </c>
    </row>
    <row r="236" spans="1:10" x14ac:dyDescent="0.3">
      <c r="A236" s="287">
        <v>1019079979</v>
      </c>
      <c r="B236" s="287" t="s">
        <v>151</v>
      </c>
      <c r="C236" s="287" t="s">
        <v>418</v>
      </c>
      <c r="D236" s="287">
        <v>204407</v>
      </c>
      <c r="E236" s="287" t="s">
        <v>108</v>
      </c>
      <c r="F236" s="287" t="s">
        <v>98</v>
      </c>
      <c r="G236" s="287" t="s">
        <v>193</v>
      </c>
      <c r="H236" s="287" t="s">
        <v>193</v>
      </c>
      <c r="I236" s="114">
        <v>1030624887</v>
      </c>
      <c r="J236" s="114" t="s">
        <v>1437</v>
      </c>
    </row>
    <row r="237" spans="1:10" x14ac:dyDescent="0.3">
      <c r="A237" s="287">
        <v>1032491999</v>
      </c>
      <c r="B237" s="287" t="s">
        <v>1539</v>
      </c>
      <c r="C237" s="287" t="s">
        <v>1540</v>
      </c>
      <c r="D237" s="287">
        <v>204407</v>
      </c>
      <c r="E237" s="287" t="s">
        <v>108</v>
      </c>
      <c r="F237" s="287" t="s">
        <v>98</v>
      </c>
      <c r="G237" s="287" t="s">
        <v>193</v>
      </c>
      <c r="H237" s="287" t="s">
        <v>193</v>
      </c>
      <c r="I237" s="114">
        <v>1030624887</v>
      </c>
      <c r="J237" s="114" t="s">
        <v>1437</v>
      </c>
    </row>
    <row r="238" spans="1:10" x14ac:dyDescent="0.3">
      <c r="A238" s="287">
        <v>1077148232</v>
      </c>
      <c r="B238" s="287" t="s">
        <v>1076</v>
      </c>
      <c r="C238" s="287" t="s">
        <v>1077</v>
      </c>
      <c r="D238" s="287">
        <v>204407</v>
      </c>
      <c r="E238" s="287" t="s">
        <v>108</v>
      </c>
      <c r="F238" s="287" t="s">
        <v>98</v>
      </c>
      <c r="G238" s="287" t="s">
        <v>193</v>
      </c>
      <c r="H238" s="287" t="s">
        <v>193</v>
      </c>
      <c r="I238" s="114">
        <v>53119782</v>
      </c>
      <c r="J238" s="114" t="s">
        <v>1421</v>
      </c>
    </row>
    <row r="239" spans="1:10" x14ac:dyDescent="0.3">
      <c r="A239" s="287">
        <v>19427994</v>
      </c>
      <c r="B239" s="287" t="s">
        <v>1771</v>
      </c>
      <c r="C239" s="287" t="s">
        <v>1772</v>
      </c>
      <c r="D239" s="287">
        <v>202816</v>
      </c>
      <c r="E239" s="287" t="s">
        <v>97</v>
      </c>
      <c r="F239" s="287" t="s">
        <v>98</v>
      </c>
      <c r="G239" s="287" t="s">
        <v>149</v>
      </c>
      <c r="H239" s="287" t="s">
        <v>149</v>
      </c>
      <c r="I239" s="114">
        <v>53119782</v>
      </c>
      <c r="J239" s="114" t="s">
        <v>1421</v>
      </c>
    </row>
    <row r="240" spans="1:10" x14ac:dyDescent="0.3">
      <c r="A240" s="287">
        <v>27683529</v>
      </c>
      <c r="B240" s="287" t="s">
        <v>578</v>
      </c>
      <c r="C240" s="287" t="s">
        <v>579</v>
      </c>
      <c r="D240" s="287">
        <v>202814</v>
      </c>
      <c r="E240" s="287" t="s">
        <v>97</v>
      </c>
      <c r="F240" s="287" t="s">
        <v>98</v>
      </c>
      <c r="G240" s="287" t="s">
        <v>149</v>
      </c>
      <c r="H240" s="287" t="s">
        <v>149</v>
      </c>
      <c r="I240" s="114">
        <v>70095209</v>
      </c>
      <c r="J240" s="114" t="s">
        <v>1353</v>
      </c>
    </row>
    <row r="241" spans="1:10" x14ac:dyDescent="0.3">
      <c r="A241" s="287">
        <v>38290139</v>
      </c>
      <c r="B241" s="287" t="s">
        <v>1611</v>
      </c>
      <c r="C241" s="287" t="s">
        <v>1612</v>
      </c>
      <c r="D241" s="287">
        <v>404414</v>
      </c>
      <c r="E241" s="287" t="s">
        <v>134</v>
      </c>
      <c r="F241" s="287" t="s">
        <v>116</v>
      </c>
      <c r="G241" s="287" t="s">
        <v>149</v>
      </c>
      <c r="H241" s="287" t="s">
        <v>149</v>
      </c>
      <c r="I241" s="114">
        <v>53119782</v>
      </c>
      <c r="J241" s="114" t="s">
        <v>1421</v>
      </c>
    </row>
    <row r="242" spans="1:10" x14ac:dyDescent="0.3">
      <c r="A242" s="287">
        <v>52083990</v>
      </c>
      <c r="B242" s="287" t="s">
        <v>1773</v>
      </c>
      <c r="C242" s="287" t="s">
        <v>1774</v>
      </c>
      <c r="D242" s="287">
        <v>202814</v>
      </c>
      <c r="E242" s="287" t="s">
        <v>97</v>
      </c>
      <c r="F242" s="287" t="s">
        <v>98</v>
      </c>
      <c r="G242" s="287" t="s">
        <v>383</v>
      </c>
      <c r="H242" s="287" t="s">
        <v>383</v>
      </c>
      <c r="I242" s="114">
        <v>53119782</v>
      </c>
      <c r="J242" s="114" t="s">
        <v>1421</v>
      </c>
    </row>
    <row r="243" spans="1:10" x14ac:dyDescent="0.3">
      <c r="A243" s="287">
        <v>79295334</v>
      </c>
      <c r="B243" s="287" t="s">
        <v>1775</v>
      </c>
      <c r="C243" s="287" t="s">
        <v>1776</v>
      </c>
      <c r="D243" s="287">
        <v>202814</v>
      </c>
      <c r="E243" s="287" t="s">
        <v>97</v>
      </c>
      <c r="F243" s="287" t="s">
        <v>98</v>
      </c>
      <c r="G243" s="287" t="s">
        <v>149</v>
      </c>
      <c r="H243" s="287" t="s">
        <v>149</v>
      </c>
      <c r="I243" s="114">
        <v>53119782</v>
      </c>
      <c r="J243" s="114" t="s">
        <v>1421</v>
      </c>
    </row>
    <row r="244" spans="1:10" x14ac:dyDescent="0.3">
      <c r="A244" s="287">
        <v>1020715755</v>
      </c>
      <c r="B244" s="287" t="s">
        <v>463</v>
      </c>
      <c r="C244" s="287" t="s">
        <v>464</v>
      </c>
      <c r="D244" s="287">
        <v>10519</v>
      </c>
      <c r="E244" s="287" t="s">
        <v>157</v>
      </c>
      <c r="F244" s="287" t="s">
        <v>158</v>
      </c>
      <c r="G244" s="287" t="s">
        <v>185</v>
      </c>
      <c r="H244" s="287" t="s">
        <v>185</v>
      </c>
      <c r="I244" s="114">
        <v>53119782</v>
      </c>
      <c r="J244" s="114" t="s">
        <v>1421</v>
      </c>
    </row>
    <row r="245" spans="1:10" x14ac:dyDescent="0.3">
      <c r="A245" s="287">
        <v>52961649</v>
      </c>
      <c r="B245" s="287" t="s">
        <v>381</v>
      </c>
      <c r="C245" s="287" t="s">
        <v>382</v>
      </c>
      <c r="D245" s="287">
        <v>204411</v>
      </c>
      <c r="E245" s="287" t="s">
        <v>108</v>
      </c>
      <c r="F245" s="287" t="s">
        <v>98</v>
      </c>
      <c r="G245" s="287" t="s">
        <v>383</v>
      </c>
      <c r="H245" s="287" t="s">
        <v>383</v>
      </c>
      <c r="I245" s="114">
        <v>1061688217</v>
      </c>
      <c r="J245" s="114" t="s">
        <v>1397</v>
      </c>
    </row>
    <row r="246" spans="1:10" x14ac:dyDescent="0.3">
      <c r="A246" s="287">
        <v>51938674</v>
      </c>
      <c r="B246" s="287" t="s">
        <v>548</v>
      </c>
      <c r="C246" s="287" t="s">
        <v>918</v>
      </c>
      <c r="D246" s="287">
        <v>10519</v>
      </c>
      <c r="E246" s="287" t="s">
        <v>157</v>
      </c>
      <c r="F246" s="287" t="s">
        <v>158</v>
      </c>
      <c r="G246" s="287" t="s">
        <v>437</v>
      </c>
      <c r="H246" s="287" t="s">
        <v>437</v>
      </c>
      <c r="I246" s="114">
        <v>1061688217</v>
      </c>
      <c r="J246" s="114" t="s">
        <v>1397</v>
      </c>
    </row>
    <row r="247" spans="1:10" x14ac:dyDescent="0.3">
      <c r="A247" s="287">
        <v>1016002970</v>
      </c>
      <c r="B247" s="287" t="s">
        <v>1007</v>
      </c>
      <c r="C247" s="287" t="s">
        <v>1008</v>
      </c>
      <c r="D247" s="287">
        <v>204407</v>
      </c>
      <c r="E247" s="287" t="s">
        <v>108</v>
      </c>
      <c r="F247" s="287" t="s">
        <v>98</v>
      </c>
      <c r="G247" s="287" t="s">
        <v>383</v>
      </c>
      <c r="H247" s="287" t="s">
        <v>383</v>
      </c>
      <c r="I247" s="114">
        <v>1061688217</v>
      </c>
      <c r="J247" s="114" t="s">
        <v>1397</v>
      </c>
    </row>
    <row r="248" spans="1:10" x14ac:dyDescent="0.3">
      <c r="A248" s="287">
        <v>1020801754</v>
      </c>
      <c r="B248" s="287" t="s">
        <v>1011</v>
      </c>
      <c r="C248" s="287" t="s">
        <v>1012</v>
      </c>
      <c r="D248" s="287">
        <v>20441</v>
      </c>
      <c r="E248" s="287" t="s">
        <v>108</v>
      </c>
      <c r="F248" s="287" t="s">
        <v>98</v>
      </c>
      <c r="G248" s="287" t="s">
        <v>383</v>
      </c>
      <c r="H248" s="287" t="s">
        <v>383</v>
      </c>
      <c r="I248" s="114">
        <v>1061688217</v>
      </c>
      <c r="J248" s="114" t="s">
        <v>1397</v>
      </c>
    </row>
    <row r="249" spans="1:10" x14ac:dyDescent="0.3">
      <c r="A249" s="287">
        <v>1032372246</v>
      </c>
      <c r="B249" s="287" t="s">
        <v>237</v>
      </c>
      <c r="C249" s="287" t="s">
        <v>238</v>
      </c>
      <c r="D249" s="287">
        <v>202816</v>
      </c>
      <c r="E249" s="287" t="s">
        <v>97</v>
      </c>
      <c r="F249" s="287" t="s">
        <v>98</v>
      </c>
      <c r="G249" s="287" t="s">
        <v>383</v>
      </c>
      <c r="H249" s="287" t="s">
        <v>383</v>
      </c>
      <c r="I249" s="114">
        <v>1061688217</v>
      </c>
      <c r="J249" s="114" t="s">
        <v>1397</v>
      </c>
    </row>
    <row r="250" spans="1:10" x14ac:dyDescent="0.3">
      <c r="A250" s="287">
        <v>1059705267</v>
      </c>
      <c r="B250" s="287" t="s">
        <v>926</v>
      </c>
      <c r="C250" s="287" t="s">
        <v>927</v>
      </c>
      <c r="D250" s="287">
        <v>20441</v>
      </c>
      <c r="E250" s="287" t="s">
        <v>108</v>
      </c>
      <c r="F250" s="287" t="s">
        <v>98</v>
      </c>
      <c r="G250" s="287" t="s">
        <v>383</v>
      </c>
      <c r="H250" s="287" t="s">
        <v>383</v>
      </c>
      <c r="I250" s="114">
        <v>70095209</v>
      </c>
      <c r="J250" s="114" t="s">
        <v>1353</v>
      </c>
    </row>
    <row r="251" spans="1:10" x14ac:dyDescent="0.3">
      <c r="A251" s="287">
        <v>1069726246</v>
      </c>
      <c r="B251" s="287" t="s">
        <v>697</v>
      </c>
      <c r="C251" s="287" t="s">
        <v>698</v>
      </c>
      <c r="D251" s="287">
        <v>204407</v>
      </c>
      <c r="E251" s="287" t="s">
        <v>108</v>
      </c>
      <c r="F251" s="287" t="s">
        <v>98</v>
      </c>
      <c r="G251" s="287" t="s">
        <v>383</v>
      </c>
      <c r="H251" s="287" t="s">
        <v>383</v>
      </c>
      <c r="I251" s="114">
        <v>80770896</v>
      </c>
      <c r="J251" s="114" t="s">
        <v>1458</v>
      </c>
    </row>
    <row r="252" spans="1:10" x14ac:dyDescent="0.3">
      <c r="A252" s="287">
        <v>1146443507</v>
      </c>
      <c r="B252" s="287" t="s">
        <v>891</v>
      </c>
      <c r="C252" s="287" t="s">
        <v>1552</v>
      </c>
      <c r="D252" s="287">
        <v>404414</v>
      </c>
      <c r="E252" s="287" t="s">
        <v>134</v>
      </c>
      <c r="F252" s="287" t="s">
        <v>116</v>
      </c>
      <c r="G252" s="287" t="s">
        <v>383</v>
      </c>
      <c r="H252" s="287" t="s">
        <v>383</v>
      </c>
      <c r="I252" s="114">
        <v>70095209</v>
      </c>
      <c r="J252" s="114" t="s">
        <v>1353</v>
      </c>
    </row>
    <row r="253" spans="1:10" x14ac:dyDescent="0.3">
      <c r="A253" s="287">
        <v>51595056</v>
      </c>
      <c r="B253" s="287" t="s">
        <v>143</v>
      </c>
      <c r="C253" s="287" t="s">
        <v>144</v>
      </c>
      <c r="D253" s="287">
        <v>202814</v>
      </c>
      <c r="E253" s="287" t="s">
        <v>97</v>
      </c>
      <c r="F253" s="287" t="s">
        <v>98</v>
      </c>
      <c r="G253" s="287" t="s">
        <v>124</v>
      </c>
      <c r="H253" s="287" t="s">
        <v>124</v>
      </c>
      <c r="I253" s="114">
        <v>80770896</v>
      </c>
      <c r="J253" s="114" t="s">
        <v>1458</v>
      </c>
    </row>
    <row r="254" spans="1:10" x14ac:dyDescent="0.3">
      <c r="A254" s="287">
        <v>52051014</v>
      </c>
      <c r="B254" s="287" t="s">
        <v>651</v>
      </c>
      <c r="C254" s="287" t="s">
        <v>652</v>
      </c>
      <c r="D254" s="287">
        <v>404414</v>
      </c>
      <c r="E254" s="287" t="s">
        <v>134</v>
      </c>
      <c r="F254" s="287" t="s">
        <v>116</v>
      </c>
      <c r="G254" s="287" t="s">
        <v>124</v>
      </c>
      <c r="H254" s="287" t="s">
        <v>124</v>
      </c>
      <c r="I254" s="114">
        <v>80770896</v>
      </c>
      <c r="J254" s="114" t="s">
        <v>1458</v>
      </c>
    </row>
    <row r="255" spans="1:10" x14ac:dyDescent="0.3">
      <c r="A255" s="287">
        <v>1000461937</v>
      </c>
      <c r="B255" s="287" t="s">
        <v>1484</v>
      </c>
      <c r="C255" s="287" t="s">
        <v>1485</v>
      </c>
      <c r="D255" s="287">
        <v>20441</v>
      </c>
      <c r="E255" s="287" t="s">
        <v>108</v>
      </c>
      <c r="F255" s="287" t="s">
        <v>98</v>
      </c>
      <c r="G255" s="287" t="s">
        <v>150</v>
      </c>
      <c r="H255" s="287" t="s">
        <v>150</v>
      </c>
      <c r="I255" s="114">
        <v>80770896</v>
      </c>
      <c r="J255" s="114" t="s">
        <v>1458</v>
      </c>
    </row>
    <row r="256" spans="1:10" x14ac:dyDescent="0.3">
      <c r="A256" s="287">
        <v>1007470322</v>
      </c>
      <c r="B256" s="287" t="s">
        <v>1498</v>
      </c>
      <c r="C256" s="287" t="s">
        <v>1499</v>
      </c>
      <c r="D256" s="287">
        <v>20441</v>
      </c>
      <c r="E256" s="287" t="s">
        <v>108</v>
      </c>
      <c r="F256" s="287" t="s">
        <v>98</v>
      </c>
      <c r="G256" s="287" t="s">
        <v>124</v>
      </c>
      <c r="H256" s="287" t="s">
        <v>124</v>
      </c>
      <c r="I256" s="114">
        <v>80770896</v>
      </c>
      <c r="J256" s="114" t="s">
        <v>1458</v>
      </c>
    </row>
    <row r="257" spans="1:10" x14ac:dyDescent="0.3">
      <c r="A257" s="287">
        <v>1012339618</v>
      </c>
      <c r="B257" s="287" t="s">
        <v>1104</v>
      </c>
      <c r="C257" s="287" t="s">
        <v>1105</v>
      </c>
      <c r="D257" s="287">
        <v>204407</v>
      </c>
      <c r="E257" s="287" t="s">
        <v>108</v>
      </c>
      <c r="F257" s="287" t="s">
        <v>98</v>
      </c>
      <c r="G257" s="287" t="s">
        <v>124</v>
      </c>
      <c r="H257" s="287" t="s">
        <v>124</v>
      </c>
      <c r="I257" s="114">
        <v>1018447012</v>
      </c>
      <c r="J257" s="114" t="s">
        <v>1427</v>
      </c>
    </row>
    <row r="258" spans="1:10" x14ac:dyDescent="0.3">
      <c r="A258" s="287">
        <v>1013609060</v>
      </c>
      <c r="B258" s="287" t="s">
        <v>1293</v>
      </c>
      <c r="C258" s="287" t="s">
        <v>1294</v>
      </c>
      <c r="D258" s="287">
        <v>204411</v>
      </c>
      <c r="E258" s="287" t="s">
        <v>108</v>
      </c>
      <c r="F258" s="287" t="s">
        <v>98</v>
      </c>
      <c r="G258" s="287" t="s">
        <v>150</v>
      </c>
      <c r="H258" s="287" t="s">
        <v>150</v>
      </c>
      <c r="I258" s="114">
        <v>1018447012</v>
      </c>
      <c r="J258" s="114" t="s">
        <v>1427</v>
      </c>
    </row>
    <row r="259" spans="1:10" x14ac:dyDescent="0.3">
      <c r="A259" s="287">
        <v>1016005516</v>
      </c>
      <c r="B259" s="287" t="s">
        <v>337</v>
      </c>
      <c r="C259" s="287" t="s">
        <v>338</v>
      </c>
      <c r="D259" s="287">
        <v>202814</v>
      </c>
      <c r="E259" s="287" t="s">
        <v>97</v>
      </c>
      <c r="F259" s="287" t="s">
        <v>98</v>
      </c>
      <c r="G259" s="287" t="s">
        <v>124</v>
      </c>
      <c r="H259" s="287" t="s">
        <v>124</v>
      </c>
      <c r="I259" s="114">
        <v>1010215232</v>
      </c>
      <c r="J259" s="114" t="s">
        <v>1465</v>
      </c>
    </row>
    <row r="260" spans="1:10" x14ac:dyDescent="0.3">
      <c r="A260" s="287">
        <v>19444897</v>
      </c>
      <c r="B260" s="287" t="s">
        <v>127</v>
      </c>
      <c r="C260" s="287" t="s">
        <v>128</v>
      </c>
      <c r="D260" s="287">
        <v>10519</v>
      </c>
      <c r="E260" s="287" t="s">
        <v>157</v>
      </c>
      <c r="F260" s="287" t="s">
        <v>158</v>
      </c>
      <c r="G260" s="287" t="s">
        <v>214</v>
      </c>
      <c r="H260" s="287" t="s">
        <v>214</v>
      </c>
      <c r="I260" s="114">
        <v>1018447012</v>
      </c>
      <c r="J260" s="114" t="s">
        <v>1427</v>
      </c>
    </row>
    <row r="261" spans="1:10" x14ac:dyDescent="0.3">
      <c r="A261" s="287">
        <v>1026575027</v>
      </c>
      <c r="B261" s="287" t="s">
        <v>1603</v>
      </c>
      <c r="C261" s="287" t="s">
        <v>1604</v>
      </c>
      <c r="D261" s="287">
        <v>204407</v>
      </c>
      <c r="E261" s="287" t="s">
        <v>108</v>
      </c>
      <c r="F261" s="287" t="s">
        <v>98</v>
      </c>
      <c r="G261" s="287" t="s">
        <v>124</v>
      </c>
      <c r="H261" s="287" t="s">
        <v>124</v>
      </c>
      <c r="I261" s="114">
        <v>1018447012</v>
      </c>
      <c r="J261" s="114" t="s">
        <v>1427</v>
      </c>
    </row>
    <row r="262" spans="1:10" x14ac:dyDescent="0.3">
      <c r="A262" s="287">
        <v>1073681271</v>
      </c>
      <c r="B262" s="287" t="s">
        <v>754</v>
      </c>
      <c r="C262" s="287" t="s">
        <v>755</v>
      </c>
      <c r="D262" s="287">
        <v>204407</v>
      </c>
      <c r="E262" s="287" t="s">
        <v>108</v>
      </c>
      <c r="F262" s="287" t="s">
        <v>98</v>
      </c>
      <c r="G262" s="287" t="s">
        <v>124</v>
      </c>
      <c r="H262" s="287" t="s">
        <v>124</v>
      </c>
      <c r="I262" s="114">
        <v>1010215232</v>
      </c>
      <c r="J262" s="114" t="s">
        <v>1465</v>
      </c>
    </row>
    <row r="263" spans="1:10" x14ac:dyDescent="0.3">
      <c r="A263" s="287">
        <v>1101693937</v>
      </c>
      <c r="B263" s="287" t="s">
        <v>519</v>
      </c>
      <c r="C263" s="287" t="s">
        <v>1547</v>
      </c>
      <c r="D263" s="287">
        <v>20441</v>
      </c>
      <c r="E263" s="287" t="s">
        <v>108</v>
      </c>
      <c r="F263" s="287" t="s">
        <v>98</v>
      </c>
      <c r="G263" s="287" t="s">
        <v>124</v>
      </c>
      <c r="H263" s="287" t="s">
        <v>124</v>
      </c>
      <c r="I263" s="114">
        <v>70095209</v>
      </c>
      <c r="J263" s="114" t="s">
        <v>1353</v>
      </c>
    </row>
    <row r="264" spans="1:10" x14ac:dyDescent="0.3">
      <c r="A264" s="287">
        <v>70127401</v>
      </c>
      <c r="B264" s="287" t="s">
        <v>1758</v>
      </c>
      <c r="C264" s="287" t="s">
        <v>1759</v>
      </c>
      <c r="D264" s="287">
        <v>204411</v>
      </c>
      <c r="E264" s="287" t="s">
        <v>108</v>
      </c>
      <c r="F264" s="287" t="s">
        <v>98</v>
      </c>
      <c r="G264" s="287" t="s">
        <v>150</v>
      </c>
      <c r="H264" s="287" t="s">
        <v>150</v>
      </c>
      <c r="I264" s="114">
        <v>1018447012</v>
      </c>
      <c r="J264" s="114" t="s">
        <v>1427</v>
      </c>
    </row>
    <row r="265" spans="1:10" x14ac:dyDescent="0.3">
      <c r="A265" s="287">
        <v>80241435</v>
      </c>
      <c r="B265" s="287" t="s">
        <v>1600</v>
      </c>
      <c r="C265" s="287" t="s">
        <v>1601</v>
      </c>
      <c r="D265" s="287">
        <v>20441</v>
      </c>
      <c r="E265" s="287" t="s">
        <v>108</v>
      </c>
      <c r="F265" s="287" t="s">
        <v>98</v>
      </c>
      <c r="G265" s="287" t="s">
        <v>150</v>
      </c>
      <c r="H265" s="287" t="s">
        <v>150</v>
      </c>
      <c r="I265" s="114">
        <v>1018447012</v>
      </c>
      <c r="J265" s="114" t="s">
        <v>1427</v>
      </c>
    </row>
    <row r="266" spans="1:10" x14ac:dyDescent="0.3">
      <c r="A266" s="287">
        <v>1010215232</v>
      </c>
      <c r="B266" s="287" t="s">
        <v>798</v>
      </c>
      <c r="C266" s="287" t="s">
        <v>799</v>
      </c>
      <c r="D266" s="287">
        <v>204411</v>
      </c>
      <c r="E266" s="287" t="s">
        <v>108</v>
      </c>
      <c r="F266" s="287" t="s">
        <v>98</v>
      </c>
      <c r="G266" s="287" t="s">
        <v>150</v>
      </c>
      <c r="H266" s="287" t="s">
        <v>150</v>
      </c>
      <c r="I266" s="114">
        <v>1010215232</v>
      </c>
      <c r="J266" s="114" t="s">
        <v>1465</v>
      </c>
    </row>
    <row r="267" spans="1:10" x14ac:dyDescent="0.3">
      <c r="A267" s="287">
        <v>1014176437</v>
      </c>
      <c r="B267" s="287" t="s">
        <v>765</v>
      </c>
      <c r="C267" s="287" t="s">
        <v>766</v>
      </c>
      <c r="D267" s="287">
        <v>204407</v>
      </c>
      <c r="E267" s="287" t="s">
        <v>108</v>
      </c>
      <c r="F267" s="287" t="s">
        <v>98</v>
      </c>
      <c r="G267" s="287" t="s">
        <v>150</v>
      </c>
      <c r="H267" s="287" t="s">
        <v>150</v>
      </c>
      <c r="I267" s="114">
        <v>1018447012</v>
      </c>
      <c r="J267" s="114" t="s">
        <v>1427</v>
      </c>
    </row>
    <row r="268" spans="1:10" x14ac:dyDescent="0.3">
      <c r="A268" s="287">
        <v>1032393869</v>
      </c>
      <c r="B268" s="287" t="s">
        <v>767</v>
      </c>
      <c r="C268" s="287" t="s">
        <v>768</v>
      </c>
      <c r="D268" s="287">
        <v>204411</v>
      </c>
      <c r="E268" s="287" t="s">
        <v>108</v>
      </c>
      <c r="F268" s="287" t="s">
        <v>98</v>
      </c>
      <c r="G268" s="287" t="s">
        <v>150</v>
      </c>
      <c r="H268" s="287" t="s">
        <v>150</v>
      </c>
      <c r="I268" s="114">
        <v>1010215232</v>
      </c>
      <c r="J268" s="114" t="s">
        <v>1465</v>
      </c>
    </row>
    <row r="269" spans="1:10" x14ac:dyDescent="0.3">
      <c r="A269" s="287">
        <v>39046546</v>
      </c>
      <c r="B269" s="287" t="s">
        <v>517</v>
      </c>
      <c r="C269" s="287" t="s">
        <v>518</v>
      </c>
      <c r="D269" s="287">
        <v>202820</v>
      </c>
      <c r="E269" s="287" t="s">
        <v>97</v>
      </c>
      <c r="F269" s="287" t="s">
        <v>98</v>
      </c>
      <c r="G269" s="287" t="s">
        <v>247</v>
      </c>
      <c r="H269" s="287" t="s">
        <v>247</v>
      </c>
      <c r="I269" s="114">
        <v>1010215232</v>
      </c>
      <c r="J269" s="114" t="s">
        <v>1465</v>
      </c>
    </row>
    <row r="270" spans="1:10" x14ac:dyDescent="0.3">
      <c r="A270" s="287">
        <v>52802154</v>
      </c>
      <c r="B270" s="287" t="s">
        <v>245</v>
      </c>
      <c r="C270" s="287" t="s">
        <v>246</v>
      </c>
      <c r="D270" s="287">
        <v>204411</v>
      </c>
      <c r="E270" s="287" t="s">
        <v>108</v>
      </c>
      <c r="F270" s="287" t="s">
        <v>98</v>
      </c>
      <c r="G270" s="287" t="s">
        <v>247</v>
      </c>
      <c r="H270" s="287" t="s">
        <v>247</v>
      </c>
      <c r="I270" s="114">
        <v>1015398666</v>
      </c>
      <c r="J270" s="114" t="s">
        <v>1420</v>
      </c>
    </row>
    <row r="271" spans="1:10" x14ac:dyDescent="0.3">
      <c r="A271" s="287">
        <v>1015398666</v>
      </c>
      <c r="B271" s="287" t="s">
        <v>473</v>
      </c>
      <c r="C271" s="287" t="s">
        <v>569</v>
      </c>
      <c r="D271" s="287">
        <v>202820</v>
      </c>
      <c r="E271" s="287" t="s">
        <v>97</v>
      </c>
      <c r="F271" s="287" t="s">
        <v>98</v>
      </c>
      <c r="G271" s="287" t="s">
        <v>247</v>
      </c>
      <c r="H271" s="287" t="s">
        <v>247</v>
      </c>
      <c r="I271" s="114">
        <v>1015398666</v>
      </c>
      <c r="J271" s="114" t="s">
        <v>1420</v>
      </c>
    </row>
    <row r="272" spans="1:10" x14ac:dyDescent="0.3">
      <c r="A272" s="287">
        <v>1026295527</v>
      </c>
      <c r="B272" s="287" t="s">
        <v>1532</v>
      </c>
      <c r="C272" s="287" t="s">
        <v>1533</v>
      </c>
      <c r="D272" s="287">
        <v>204407</v>
      </c>
      <c r="E272" s="287" t="s">
        <v>108</v>
      </c>
      <c r="F272" s="287" t="s">
        <v>98</v>
      </c>
      <c r="G272" s="287" t="s">
        <v>247</v>
      </c>
      <c r="H272" s="287" t="s">
        <v>247</v>
      </c>
      <c r="I272" s="114">
        <v>70095209</v>
      </c>
      <c r="J272" s="114" t="s">
        <v>1353</v>
      </c>
    </row>
    <row r="273" spans="1:10" x14ac:dyDescent="0.3">
      <c r="A273" s="287">
        <v>1140842216</v>
      </c>
      <c r="B273" s="287" t="s">
        <v>531</v>
      </c>
      <c r="C273" s="287" t="s">
        <v>532</v>
      </c>
      <c r="D273" s="287">
        <v>202816</v>
      </c>
      <c r="E273" s="287" t="s">
        <v>97</v>
      </c>
      <c r="F273" s="287" t="s">
        <v>98</v>
      </c>
      <c r="G273" s="287" t="s">
        <v>247</v>
      </c>
      <c r="H273" s="287" t="s">
        <v>247</v>
      </c>
      <c r="I273" s="114">
        <v>1015398666</v>
      </c>
      <c r="J273" s="114" t="s">
        <v>1420</v>
      </c>
    </row>
    <row r="274" spans="1:10" x14ac:dyDescent="0.3">
      <c r="A274" s="287">
        <v>1152464035</v>
      </c>
      <c r="B274" s="287" t="s">
        <v>966</v>
      </c>
      <c r="C274" s="287" t="s">
        <v>967</v>
      </c>
      <c r="D274" s="287">
        <v>204411</v>
      </c>
      <c r="E274" s="287" t="s">
        <v>108</v>
      </c>
      <c r="F274" s="287" t="s">
        <v>98</v>
      </c>
      <c r="G274" s="287" t="s">
        <v>247</v>
      </c>
      <c r="H274" s="287" t="s">
        <v>247</v>
      </c>
      <c r="I274" s="114">
        <v>1015398666</v>
      </c>
      <c r="J274" s="114" t="s">
        <v>1420</v>
      </c>
    </row>
    <row r="275" spans="1:10" x14ac:dyDescent="0.3">
      <c r="A275" s="287">
        <v>52206560</v>
      </c>
      <c r="B275" s="287" t="s">
        <v>892</v>
      </c>
      <c r="C275" s="287" t="s">
        <v>893</v>
      </c>
      <c r="D275" s="287">
        <v>204411</v>
      </c>
      <c r="E275" s="287" t="s">
        <v>108</v>
      </c>
      <c r="F275" s="287" t="s">
        <v>98</v>
      </c>
      <c r="G275" s="287" t="s">
        <v>123</v>
      </c>
      <c r="H275" s="287" t="s">
        <v>123</v>
      </c>
      <c r="I275" s="114">
        <v>1015398666</v>
      </c>
      <c r="J275" s="114" t="s">
        <v>1420</v>
      </c>
    </row>
    <row r="276" spans="1:10" x14ac:dyDescent="0.3">
      <c r="A276" s="287">
        <v>71370269</v>
      </c>
      <c r="B276" s="287" t="s">
        <v>1082</v>
      </c>
      <c r="C276" s="287" t="s">
        <v>1098</v>
      </c>
      <c r="D276" s="287">
        <v>204407</v>
      </c>
      <c r="E276" s="287" t="s">
        <v>108</v>
      </c>
      <c r="F276" s="287" t="s">
        <v>98</v>
      </c>
      <c r="G276" s="287" t="s">
        <v>123</v>
      </c>
      <c r="H276" s="287" t="s">
        <v>123</v>
      </c>
      <c r="I276" s="114">
        <v>93401438</v>
      </c>
      <c r="J276" s="114" t="s">
        <v>1436</v>
      </c>
    </row>
    <row r="277" spans="1:10" x14ac:dyDescent="0.3">
      <c r="A277" s="287">
        <v>79950594</v>
      </c>
      <c r="B277" s="287" t="s">
        <v>482</v>
      </c>
      <c r="C277" s="287" t="s">
        <v>483</v>
      </c>
      <c r="D277" s="287">
        <v>202816</v>
      </c>
      <c r="E277" s="287" t="s">
        <v>97</v>
      </c>
      <c r="F277" s="287" t="s">
        <v>98</v>
      </c>
      <c r="G277" s="287" t="s">
        <v>123</v>
      </c>
      <c r="H277" s="287" t="s">
        <v>123</v>
      </c>
      <c r="I277" s="114">
        <v>93401438</v>
      </c>
      <c r="J277" s="114" t="s">
        <v>1436</v>
      </c>
    </row>
    <row r="278" spans="1:10" x14ac:dyDescent="0.3">
      <c r="A278" s="287">
        <v>93401438</v>
      </c>
      <c r="B278" s="287" t="s">
        <v>310</v>
      </c>
      <c r="C278" s="287" t="s">
        <v>311</v>
      </c>
      <c r="D278" s="287">
        <v>202818</v>
      </c>
      <c r="E278" s="287" t="s">
        <v>97</v>
      </c>
      <c r="F278" s="287" t="s">
        <v>98</v>
      </c>
      <c r="G278" s="287" t="s">
        <v>123</v>
      </c>
      <c r="H278" s="287" t="s">
        <v>123</v>
      </c>
      <c r="I278" s="114">
        <v>70095209</v>
      </c>
      <c r="J278" s="114" t="s">
        <v>1353</v>
      </c>
    </row>
    <row r="279" spans="1:10" x14ac:dyDescent="0.3">
      <c r="A279" s="287">
        <v>1000331342</v>
      </c>
      <c r="B279" s="287" t="s">
        <v>268</v>
      </c>
      <c r="C279" s="287" t="s">
        <v>1108</v>
      </c>
      <c r="D279" s="287">
        <v>204407</v>
      </c>
      <c r="E279" s="287" t="s">
        <v>108</v>
      </c>
      <c r="F279" s="287" t="s">
        <v>98</v>
      </c>
      <c r="G279" s="287" t="s">
        <v>247</v>
      </c>
      <c r="H279" s="287" t="s">
        <v>247</v>
      </c>
      <c r="I279" s="114">
        <v>1015398666</v>
      </c>
      <c r="J279" s="114" t="s">
        <v>1420</v>
      </c>
    </row>
    <row r="280" spans="1:10" x14ac:dyDescent="0.3">
      <c r="A280" s="287">
        <v>1014189348</v>
      </c>
      <c r="B280" s="287" t="s">
        <v>291</v>
      </c>
      <c r="C280" s="287" t="s">
        <v>1505</v>
      </c>
      <c r="D280" s="287">
        <v>204411</v>
      </c>
      <c r="E280" s="287" t="s">
        <v>108</v>
      </c>
      <c r="F280" s="287" t="s">
        <v>98</v>
      </c>
      <c r="G280" s="287" t="s">
        <v>123</v>
      </c>
      <c r="H280" s="287" t="s">
        <v>123</v>
      </c>
      <c r="I280" s="114">
        <v>93401438</v>
      </c>
      <c r="J280" s="114" t="s">
        <v>1436</v>
      </c>
    </row>
    <row r="281" spans="1:10" x14ac:dyDescent="0.3">
      <c r="A281" s="287">
        <v>1015419746</v>
      </c>
      <c r="B281" s="287" t="s">
        <v>1074</v>
      </c>
      <c r="C281" s="287" t="s">
        <v>1075</v>
      </c>
      <c r="D281" s="287">
        <v>204407</v>
      </c>
      <c r="E281" s="287" t="s">
        <v>108</v>
      </c>
      <c r="F281" s="287" t="s">
        <v>98</v>
      </c>
      <c r="G281" s="287" t="s">
        <v>123</v>
      </c>
      <c r="H281" s="287" t="s">
        <v>123</v>
      </c>
      <c r="I281" s="114">
        <v>93401438</v>
      </c>
      <c r="J281" s="114" t="s">
        <v>1436</v>
      </c>
    </row>
    <row r="282" spans="1:10" x14ac:dyDescent="0.3">
      <c r="A282" s="287">
        <v>1018422241</v>
      </c>
      <c r="B282" s="287" t="s">
        <v>203</v>
      </c>
      <c r="C282" s="287" t="s">
        <v>336</v>
      </c>
      <c r="D282" s="287">
        <v>202814</v>
      </c>
      <c r="E282" s="287" t="s">
        <v>97</v>
      </c>
      <c r="F282" s="287" t="s">
        <v>98</v>
      </c>
      <c r="G282" s="287" t="s">
        <v>123</v>
      </c>
      <c r="H282" s="287" t="s">
        <v>123</v>
      </c>
      <c r="I282" s="114">
        <v>93401438</v>
      </c>
      <c r="J282" s="114" t="s">
        <v>1436</v>
      </c>
    </row>
    <row r="283" spans="1:10" x14ac:dyDescent="0.3">
      <c r="A283" s="287">
        <v>1032434637</v>
      </c>
      <c r="B283" s="287" t="s">
        <v>455</v>
      </c>
      <c r="C283" s="287" t="s">
        <v>456</v>
      </c>
      <c r="D283" s="287">
        <v>204411</v>
      </c>
      <c r="E283" s="287" t="s">
        <v>108</v>
      </c>
      <c r="F283" s="287" t="s">
        <v>98</v>
      </c>
      <c r="G283" s="287" t="s">
        <v>123</v>
      </c>
      <c r="H283" s="287" t="s">
        <v>123</v>
      </c>
      <c r="I283" s="114">
        <v>93401438</v>
      </c>
      <c r="J283" s="114" t="s">
        <v>1436</v>
      </c>
    </row>
    <row r="284" spans="1:10" x14ac:dyDescent="0.3">
      <c r="A284" s="287">
        <v>1094916848</v>
      </c>
      <c r="B284" s="287" t="s">
        <v>636</v>
      </c>
      <c r="C284" s="287" t="s">
        <v>637</v>
      </c>
      <c r="D284" s="287">
        <v>204411</v>
      </c>
      <c r="E284" s="287" t="s">
        <v>108</v>
      </c>
      <c r="F284" s="287" t="s">
        <v>98</v>
      </c>
      <c r="G284" s="287" t="s">
        <v>123</v>
      </c>
      <c r="H284" s="287" t="s">
        <v>123</v>
      </c>
      <c r="I284" s="114">
        <v>93401438</v>
      </c>
      <c r="J284" s="114" t="s">
        <v>1436</v>
      </c>
    </row>
    <row r="285" spans="1:10" x14ac:dyDescent="0.3">
      <c r="A285" s="287">
        <v>7693613</v>
      </c>
      <c r="B285" s="287" t="s">
        <v>946</v>
      </c>
      <c r="C285" s="287" t="s">
        <v>1760</v>
      </c>
      <c r="D285" s="287">
        <v>204411</v>
      </c>
      <c r="E285" s="287" t="s">
        <v>108</v>
      </c>
      <c r="F285" s="287" t="s">
        <v>98</v>
      </c>
      <c r="G285" s="287" t="s">
        <v>104</v>
      </c>
      <c r="H285" s="287" t="s">
        <v>104</v>
      </c>
      <c r="I285" s="114">
        <v>93401438</v>
      </c>
      <c r="J285" s="114" t="s">
        <v>1436</v>
      </c>
    </row>
    <row r="286" spans="1:10" x14ac:dyDescent="0.3">
      <c r="A286" s="287">
        <v>51817579</v>
      </c>
      <c r="B286" s="287" t="s">
        <v>982</v>
      </c>
      <c r="C286" s="287" t="s">
        <v>983</v>
      </c>
      <c r="D286" s="287">
        <v>313214</v>
      </c>
      <c r="E286" s="287" t="s">
        <v>120</v>
      </c>
      <c r="F286" s="287" t="s">
        <v>102</v>
      </c>
      <c r="G286" s="287" t="s">
        <v>104</v>
      </c>
      <c r="H286" s="287" t="s">
        <v>104</v>
      </c>
      <c r="I286" s="114">
        <v>1013657883</v>
      </c>
      <c r="J286" s="114" t="s">
        <v>1369</v>
      </c>
    </row>
    <row r="287" spans="1:10" x14ac:dyDescent="0.3">
      <c r="A287" s="287">
        <v>79784067</v>
      </c>
      <c r="B287" s="287" t="s">
        <v>1474</v>
      </c>
      <c r="C287" s="287" t="s">
        <v>1475</v>
      </c>
      <c r="D287" s="287">
        <v>20441</v>
      </c>
      <c r="E287" s="287" t="s">
        <v>108</v>
      </c>
      <c r="F287" s="287" t="s">
        <v>98</v>
      </c>
      <c r="G287" s="287" t="s">
        <v>104</v>
      </c>
      <c r="H287" s="287" t="s">
        <v>104</v>
      </c>
      <c r="I287" s="114">
        <v>1013657883</v>
      </c>
      <c r="J287" s="114" t="s">
        <v>1369</v>
      </c>
    </row>
    <row r="288" spans="1:10" x14ac:dyDescent="0.3">
      <c r="A288" s="287">
        <v>1013657883</v>
      </c>
      <c r="B288" s="287" t="s">
        <v>226</v>
      </c>
      <c r="C288" s="287" t="s">
        <v>760</v>
      </c>
      <c r="D288" s="287">
        <v>204407</v>
      </c>
      <c r="E288" s="287" t="s">
        <v>108</v>
      </c>
      <c r="F288" s="287" t="s">
        <v>98</v>
      </c>
      <c r="G288" s="287" t="s">
        <v>104</v>
      </c>
      <c r="H288" s="287" t="s">
        <v>104</v>
      </c>
      <c r="I288" s="114">
        <v>1013657883</v>
      </c>
      <c r="J288" s="114" t="s">
        <v>1369</v>
      </c>
    </row>
    <row r="289" spans="1:10" x14ac:dyDescent="0.3">
      <c r="A289" s="287">
        <v>1018428100</v>
      </c>
      <c r="B289" s="287" t="s">
        <v>328</v>
      </c>
      <c r="C289" s="287" t="s">
        <v>329</v>
      </c>
      <c r="D289" s="287">
        <v>204411</v>
      </c>
      <c r="E289" s="287" t="s">
        <v>108</v>
      </c>
      <c r="F289" s="287" t="s">
        <v>98</v>
      </c>
      <c r="G289" s="287" t="s">
        <v>104</v>
      </c>
      <c r="H289" s="287" t="s">
        <v>104</v>
      </c>
      <c r="I289" s="114">
        <v>70095209</v>
      </c>
      <c r="J289" s="114" t="s">
        <v>1353</v>
      </c>
    </row>
    <row r="290" spans="1:10" x14ac:dyDescent="0.3">
      <c r="A290" s="287">
        <v>8498783</v>
      </c>
      <c r="B290" s="287" t="s">
        <v>478</v>
      </c>
      <c r="C290" s="287" t="s">
        <v>479</v>
      </c>
      <c r="D290" s="287">
        <v>421018</v>
      </c>
      <c r="E290" s="287" t="s">
        <v>115</v>
      </c>
      <c r="F290" s="287" t="s">
        <v>116</v>
      </c>
      <c r="G290" s="287" t="s">
        <v>202</v>
      </c>
      <c r="H290" s="287" t="s">
        <v>202</v>
      </c>
      <c r="I290" s="114">
        <v>1013657883</v>
      </c>
      <c r="J290" s="114" t="s">
        <v>1369</v>
      </c>
    </row>
    <row r="291" spans="1:10" x14ac:dyDescent="0.3">
      <c r="A291" s="287">
        <v>52057602</v>
      </c>
      <c r="B291" s="287" t="s">
        <v>1737</v>
      </c>
      <c r="C291" s="287" t="s">
        <v>1738</v>
      </c>
      <c r="D291" s="287">
        <v>202820</v>
      </c>
      <c r="E291" s="287" t="s">
        <v>97</v>
      </c>
      <c r="F291" s="287" t="s">
        <v>98</v>
      </c>
      <c r="G291" s="287" t="s">
        <v>202</v>
      </c>
      <c r="H291" s="287" t="s">
        <v>202</v>
      </c>
      <c r="I291" s="114">
        <v>79554571</v>
      </c>
      <c r="J291" s="114" t="s">
        <v>1379</v>
      </c>
    </row>
    <row r="292" spans="1:10" x14ac:dyDescent="0.3">
      <c r="A292" s="287">
        <v>52715101</v>
      </c>
      <c r="B292" s="287" t="s">
        <v>570</v>
      </c>
      <c r="C292" s="287" t="s">
        <v>571</v>
      </c>
      <c r="D292" s="287">
        <v>202820</v>
      </c>
      <c r="E292" s="287" t="s">
        <v>97</v>
      </c>
      <c r="F292" s="287" t="s">
        <v>98</v>
      </c>
      <c r="G292" s="287" t="s">
        <v>202</v>
      </c>
      <c r="H292" s="287" t="s">
        <v>202</v>
      </c>
      <c r="I292" s="114">
        <v>79554571</v>
      </c>
      <c r="J292" s="114" t="s">
        <v>1379</v>
      </c>
    </row>
    <row r="293" spans="1:10" x14ac:dyDescent="0.3">
      <c r="A293" s="287">
        <v>52992138</v>
      </c>
      <c r="B293" s="287" t="s">
        <v>837</v>
      </c>
      <c r="C293" s="287" t="s">
        <v>838</v>
      </c>
      <c r="D293" s="287">
        <v>102014</v>
      </c>
      <c r="E293" s="287" t="s">
        <v>129</v>
      </c>
      <c r="F293" s="287" t="s">
        <v>130</v>
      </c>
      <c r="G293" s="287" t="s">
        <v>202</v>
      </c>
      <c r="H293" s="287" t="s">
        <v>202</v>
      </c>
      <c r="I293" s="114">
        <v>79554571</v>
      </c>
      <c r="J293" s="114" t="s">
        <v>1379</v>
      </c>
    </row>
    <row r="294" spans="1:10" x14ac:dyDescent="0.3">
      <c r="A294" s="287">
        <v>79432145</v>
      </c>
      <c r="B294" s="287" t="s">
        <v>200</v>
      </c>
      <c r="C294" s="287" t="s">
        <v>201</v>
      </c>
      <c r="D294" s="287">
        <v>313214</v>
      </c>
      <c r="E294" s="287" t="s">
        <v>120</v>
      </c>
      <c r="F294" s="287" t="s">
        <v>102</v>
      </c>
      <c r="G294" s="287" t="s">
        <v>106</v>
      </c>
      <c r="H294" s="287" t="s">
        <v>106</v>
      </c>
      <c r="I294" s="114">
        <v>79554571</v>
      </c>
      <c r="J294" s="114" t="s">
        <v>1379</v>
      </c>
    </row>
    <row r="295" spans="1:10" x14ac:dyDescent="0.3">
      <c r="A295" s="287">
        <v>13514564</v>
      </c>
      <c r="B295" s="287" t="s">
        <v>1386</v>
      </c>
      <c r="C295" s="287" t="s">
        <v>1387</v>
      </c>
      <c r="D295" s="287">
        <v>10519</v>
      </c>
      <c r="E295" s="287" t="s">
        <v>157</v>
      </c>
      <c r="F295" s="287" t="s">
        <v>158</v>
      </c>
      <c r="G295" s="287" t="s">
        <v>119</v>
      </c>
      <c r="H295" s="287" t="s">
        <v>119</v>
      </c>
      <c r="I295" s="114">
        <v>79554571</v>
      </c>
      <c r="J295" s="114" t="s">
        <v>1379</v>
      </c>
    </row>
    <row r="296" spans="1:10" x14ac:dyDescent="0.3">
      <c r="A296" s="287">
        <v>80095086</v>
      </c>
      <c r="B296" s="287" t="s">
        <v>597</v>
      </c>
      <c r="C296" s="287" t="s">
        <v>598</v>
      </c>
      <c r="D296" s="287">
        <v>410314</v>
      </c>
      <c r="E296" s="287" t="s">
        <v>160</v>
      </c>
      <c r="F296" s="287" t="s">
        <v>116</v>
      </c>
      <c r="G296" s="287" t="s">
        <v>202</v>
      </c>
      <c r="H296" s="287" t="s">
        <v>202</v>
      </c>
      <c r="I296" s="114">
        <v>19467764</v>
      </c>
      <c r="J296" s="114" t="s">
        <v>1366</v>
      </c>
    </row>
    <row r="297" spans="1:10" x14ac:dyDescent="0.3">
      <c r="A297" s="287">
        <v>1000795035</v>
      </c>
      <c r="B297" s="287" t="s">
        <v>1589</v>
      </c>
      <c r="C297" s="287" t="s">
        <v>1590</v>
      </c>
      <c r="D297" s="287">
        <v>404414</v>
      </c>
      <c r="E297" s="287" t="s">
        <v>134</v>
      </c>
      <c r="F297" s="287" t="s">
        <v>116</v>
      </c>
      <c r="G297" s="287" t="s">
        <v>202</v>
      </c>
      <c r="H297" s="287" t="s">
        <v>202</v>
      </c>
      <c r="I297" s="114">
        <v>79554571</v>
      </c>
      <c r="J297" s="114" t="s">
        <v>1379</v>
      </c>
    </row>
    <row r="298" spans="1:10" x14ac:dyDescent="0.3">
      <c r="A298" s="287">
        <v>1001188433</v>
      </c>
      <c r="B298" s="287" t="s">
        <v>1489</v>
      </c>
      <c r="C298" s="287" t="s">
        <v>1490</v>
      </c>
      <c r="D298" s="287">
        <v>404414</v>
      </c>
      <c r="E298" s="287" t="s">
        <v>134</v>
      </c>
      <c r="F298" s="287" t="s">
        <v>116</v>
      </c>
      <c r="G298" s="287" t="s">
        <v>280</v>
      </c>
      <c r="H298" s="287" t="s">
        <v>280</v>
      </c>
      <c r="I298" s="114">
        <v>79554571</v>
      </c>
      <c r="J298" s="114" t="s">
        <v>1379</v>
      </c>
    </row>
    <row r="299" spans="1:10" x14ac:dyDescent="0.3">
      <c r="A299" s="287">
        <v>1004214459</v>
      </c>
      <c r="B299" s="287" t="s">
        <v>177</v>
      </c>
      <c r="C299" s="287" t="s">
        <v>974</v>
      </c>
      <c r="D299" s="287">
        <v>204407</v>
      </c>
      <c r="E299" s="287" t="s">
        <v>108</v>
      </c>
      <c r="F299" s="287" t="s">
        <v>98</v>
      </c>
      <c r="G299" s="287" t="s">
        <v>202</v>
      </c>
      <c r="H299" s="287" t="s">
        <v>202</v>
      </c>
      <c r="I299" s="114">
        <v>52440822</v>
      </c>
      <c r="J299" s="114" t="s">
        <v>1464</v>
      </c>
    </row>
    <row r="300" spans="1:10" x14ac:dyDescent="0.3">
      <c r="A300" s="287">
        <v>1020717793</v>
      </c>
      <c r="B300" s="287" t="s">
        <v>1142</v>
      </c>
      <c r="C300" s="287" t="s">
        <v>1143</v>
      </c>
      <c r="D300" s="287">
        <v>102015</v>
      </c>
      <c r="E300" s="287" t="s">
        <v>129</v>
      </c>
      <c r="F300" s="287" t="s">
        <v>130</v>
      </c>
      <c r="G300" s="287" t="s">
        <v>202</v>
      </c>
      <c r="H300" s="287" t="s">
        <v>202</v>
      </c>
      <c r="I300" s="114">
        <v>79554571</v>
      </c>
      <c r="J300" s="114" t="s">
        <v>1379</v>
      </c>
    </row>
    <row r="301" spans="1:10" x14ac:dyDescent="0.3">
      <c r="A301" s="287">
        <v>1020842839</v>
      </c>
      <c r="B301" s="287" t="s">
        <v>636</v>
      </c>
      <c r="C301" s="287" t="s">
        <v>1116</v>
      </c>
      <c r="D301" s="287">
        <v>20441</v>
      </c>
      <c r="E301" s="287" t="s">
        <v>108</v>
      </c>
      <c r="F301" s="287" t="s">
        <v>98</v>
      </c>
      <c r="G301" s="287" t="s">
        <v>202</v>
      </c>
      <c r="H301" s="287" t="s">
        <v>202</v>
      </c>
      <c r="I301" s="114">
        <v>79554571</v>
      </c>
      <c r="J301" s="114" t="s">
        <v>1379</v>
      </c>
    </row>
    <row r="302" spans="1:10" x14ac:dyDescent="0.3">
      <c r="A302" s="287">
        <v>1067846261</v>
      </c>
      <c r="B302" s="287" t="s">
        <v>1634</v>
      </c>
      <c r="C302" s="287" t="s">
        <v>1635</v>
      </c>
      <c r="D302" s="287">
        <v>421022</v>
      </c>
      <c r="E302" s="287" t="s">
        <v>115</v>
      </c>
      <c r="F302" s="287" t="s">
        <v>116</v>
      </c>
      <c r="G302" s="287" t="s">
        <v>202</v>
      </c>
      <c r="H302" s="287" t="s">
        <v>202</v>
      </c>
      <c r="I302" s="114">
        <v>79554571</v>
      </c>
      <c r="J302" s="114" t="s">
        <v>1379</v>
      </c>
    </row>
    <row r="303" spans="1:10" x14ac:dyDescent="0.3">
      <c r="A303" s="287">
        <v>52440822</v>
      </c>
      <c r="B303" s="287" t="s">
        <v>278</v>
      </c>
      <c r="C303" s="287" t="s">
        <v>279</v>
      </c>
      <c r="D303" s="287">
        <v>202814</v>
      </c>
      <c r="E303" s="287" t="s">
        <v>97</v>
      </c>
      <c r="F303" s="287" t="s">
        <v>98</v>
      </c>
      <c r="G303" s="287" t="s">
        <v>280</v>
      </c>
      <c r="H303" s="287" t="s">
        <v>280</v>
      </c>
      <c r="I303" s="114">
        <v>79554571</v>
      </c>
      <c r="J303" s="114" t="s">
        <v>1379</v>
      </c>
    </row>
    <row r="304" spans="1:10" x14ac:dyDescent="0.3">
      <c r="A304" s="287">
        <v>60381162</v>
      </c>
      <c r="B304" s="287" t="s">
        <v>379</v>
      </c>
      <c r="C304" s="287" t="s">
        <v>380</v>
      </c>
      <c r="D304" s="287">
        <v>406408</v>
      </c>
      <c r="E304" s="287" t="s">
        <v>194</v>
      </c>
      <c r="F304" s="287" t="s">
        <v>116</v>
      </c>
      <c r="G304" s="287" t="s">
        <v>280</v>
      </c>
      <c r="H304" s="287" t="s">
        <v>280</v>
      </c>
      <c r="I304" s="114">
        <v>79554571</v>
      </c>
      <c r="J304" s="114" t="s">
        <v>1379</v>
      </c>
    </row>
    <row r="305" spans="1:10" x14ac:dyDescent="0.3">
      <c r="A305" s="287">
        <v>1024516636</v>
      </c>
      <c r="B305" s="287" t="s">
        <v>730</v>
      </c>
      <c r="C305" s="287" t="s">
        <v>731</v>
      </c>
      <c r="D305" s="287">
        <v>204407</v>
      </c>
      <c r="E305" s="287" t="s">
        <v>108</v>
      </c>
      <c r="F305" s="287" t="s">
        <v>98</v>
      </c>
      <c r="G305" s="287" t="s">
        <v>280</v>
      </c>
      <c r="H305" s="287" t="s">
        <v>280</v>
      </c>
      <c r="I305" s="114">
        <v>52440822</v>
      </c>
      <c r="J305" s="114" t="s">
        <v>1464</v>
      </c>
    </row>
    <row r="306" spans="1:10" x14ac:dyDescent="0.3">
      <c r="A306" s="287">
        <v>1016059342</v>
      </c>
      <c r="B306" s="287" t="s">
        <v>334</v>
      </c>
      <c r="C306" s="287" t="s">
        <v>1602</v>
      </c>
      <c r="D306" s="287">
        <v>10519</v>
      </c>
      <c r="E306" s="287" t="s">
        <v>157</v>
      </c>
      <c r="F306" s="287" t="s">
        <v>158</v>
      </c>
      <c r="G306" s="287" t="s">
        <v>172</v>
      </c>
      <c r="H306" s="287" t="s">
        <v>172</v>
      </c>
      <c r="I306" s="114">
        <v>52440822</v>
      </c>
      <c r="J306" s="114" t="s">
        <v>1464</v>
      </c>
    </row>
    <row r="307" spans="1:10" x14ac:dyDescent="0.3">
      <c r="A307" s="287">
        <v>1015435373</v>
      </c>
      <c r="B307" s="287" t="s">
        <v>1320</v>
      </c>
      <c r="C307" s="287" t="s">
        <v>1319</v>
      </c>
      <c r="D307" s="287">
        <v>404414</v>
      </c>
      <c r="E307" s="287" t="s">
        <v>134</v>
      </c>
      <c r="F307" s="287" t="s">
        <v>116</v>
      </c>
      <c r="G307" s="287" t="s">
        <v>607</v>
      </c>
      <c r="H307" s="287" t="s">
        <v>607</v>
      </c>
      <c r="I307" s="114">
        <v>79554571</v>
      </c>
      <c r="J307" s="114" t="s">
        <v>1379</v>
      </c>
    </row>
    <row r="308" spans="1:10" x14ac:dyDescent="0.3">
      <c r="A308" s="287">
        <v>1018428294</v>
      </c>
      <c r="B308" s="287" t="s">
        <v>605</v>
      </c>
      <c r="C308" s="287" t="s">
        <v>606</v>
      </c>
      <c r="D308" s="287">
        <v>202816</v>
      </c>
      <c r="E308" s="287" t="s">
        <v>97</v>
      </c>
      <c r="F308" s="287" t="s">
        <v>98</v>
      </c>
      <c r="G308" s="287" t="s">
        <v>607</v>
      </c>
      <c r="H308" s="287" t="s">
        <v>607</v>
      </c>
      <c r="I308" s="114">
        <v>80182549</v>
      </c>
      <c r="J308" s="114" t="s">
        <v>1514</v>
      </c>
    </row>
    <row r="309" spans="1:10" x14ac:dyDescent="0.3">
      <c r="A309" s="287">
        <v>1018482316</v>
      </c>
      <c r="B309" s="287" t="s">
        <v>644</v>
      </c>
      <c r="C309" s="287" t="s">
        <v>645</v>
      </c>
      <c r="D309" s="287">
        <v>204411</v>
      </c>
      <c r="E309" s="287" t="s">
        <v>108</v>
      </c>
      <c r="F309" s="287" t="s">
        <v>98</v>
      </c>
      <c r="G309" s="287" t="s">
        <v>607</v>
      </c>
      <c r="H309" s="287" t="s">
        <v>607</v>
      </c>
      <c r="I309" s="114">
        <v>80182549</v>
      </c>
      <c r="J309" s="114" t="s">
        <v>1514</v>
      </c>
    </row>
    <row r="310" spans="1:10" x14ac:dyDescent="0.3">
      <c r="A310" s="287">
        <v>52816586</v>
      </c>
      <c r="B310" s="287" t="s">
        <v>552</v>
      </c>
      <c r="C310" s="287" t="s">
        <v>553</v>
      </c>
      <c r="D310" s="287">
        <v>202820</v>
      </c>
      <c r="E310" s="287" t="s">
        <v>97</v>
      </c>
      <c r="F310" s="287" t="s">
        <v>98</v>
      </c>
      <c r="G310" s="287" t="s">
        <v>554</v>
      </c>
      <c r="H310" s="287" t="s">
        <v>554</v>
      </c>
      <c r="I310" s="114">
        <v>80182549</v>
      </c>
      <c r="J310" s="114" t="s">
        <v>1514</v>
      </c>
    </row>
    <row r="311" spans="1:10" x14ac:dyDescent="0.3">
      <c r="A311" s="287">
        <v>19427793</v>
      </c>
      <c r="B311" s="287" t="s">
        <v>398</v>
      </c>
      <c r="C311" s="287" t="s">
        <v>399</v>
      </c>
      <c r="D311" s="287">
        <v>100192</v>
      </c>
      <c r="E311" s="287" t="s">
        <v>400</v>
      </c>
      <c r="F311" s="287" t="s">
        <v>158</v>
      </c>
      <c r="G311" s="287" t="s">
        <v>401</v>
      </c>
      <c r="H311" s="287" t="s">
        <v>401</v>
      </c>
      <c r="I311" s="114">
        <v>80182549</v>
      </c>
      <c r="J311" s="114" t="s">
        <v>1514</v>
      </c>
    </row>
    <row r="312" spans="1:10" x14ac:dyDescent="0.3">
      <c r="A312" s="287">
        <v>1193146658</v>
      </c>
      <c r="B312" s="287" t="s">
        <v>1135</v>
      </c>
      <c r="C312" s="287" t="s">
        <v>1136</v>
      </c>
      <c r="D312" s="287">
        <v>312416</v>
      </c>
      <c r="E312" s="287" t="s">
        <v>101</v>
      </c>
      <c r="F312" s="287" t="s">
        <v>102</v>
      </c>
      <c r="G312" s="287" t="s">
        <v>554</v>
      </c>
      <c r="H312" s="287" t="s">
        <v>554</v>
      </c>
      <c r="I312" s="114">
        <v>92548679</v>
      </c>
      <c r="J312" s="114" t="s">
        <v>1455</v>
      </c>
    </row>
    <row r="313" spans="1:10" x14ac:dyDescent="0.3">
      <c r="A313" s="287">
        <v>52394165</v>
      </c>
      <c r="B313" s="287" t="s">
        <v>928</v>
      </c>
      <c r="C313" s="287" t="s">
        <v>1447</v>
      </c>
      <c r="D313" s="287">
        <v>100193</v>
      </c>
      <c r="E313" s="287" t="s">
        <v>1060</v>
      </c>
      <c r="F313" s="287" t="s">
        <v>158</v>
      </c>
      <c r="G313" s="287" t="s">
        <v>923</v>
      </c>
      <c r="H313" s="287" t="s">
        <v>923</v>
      </c>
      <c r="I313" s="114">
        <v>79554571</v>
      </c>
      <c r="J313" s="114" t="s">
        <v>1379</v>
      </c>
    </row>
    <row r="314" spans="1:10" x14ac:dyDescent="0.3">
      <c r="A314" s="287">
        <v>1001870987</v>
      </c>
      <c r="B314" s="287" t="s">
        <v>864</v>
      </c>
      <c r="C314" s="287" t="s">
        <v>1301</v>
      </c>
      <c r="D314" s="287">
        <v>20441</v>
      </c>
      <c r="E314" s="287" t="s">
        <v>108</v>
      </c>
      <c r="F314" s="287" t="s">
        <v>98</v>
      </c>
      <c r="G314" s="287" t="s">
        <v>421</v>
      </c>
      <c r="H314" s="287" t="s">
        <v>421</v>
      </c>
      <c r="I314" s="114">
        <v>92548679</v>
      </c>
      <c r="J314" s="114" t="s">
        <v>1455</v>
      </c>
    </row>
    <row r="315" spans="1:10" x14ac:dyDescent="0.3">
      <c r="A315" s="287">
        <v>1014271994</v>
      </c>
      <c r="B315" s="287" t="s">
        <v>670</v>
      </c>
      <c r="C315" s="287" t="s">
        <v>671</v>
      </c>
      <c r="D315" s="287">
        <v>204407</v>
      </c>
      <c r="E315" s="287" t="s">
        <v>108</v>
      </c>
      <c r="F315" s="287" t="s">
        <v>98</v>
      </c>
      <c r="G315" s="287" t="s">
        <v>421</v>
      </c>
      <c r="H315" s="287" t="s">
        <v>421</v>
      </c>
      <c r="I315" s="114">
        <v>92548679</v>
      </c>
      <c r="J315" s="114" t="s">
        <v>1455</v>
      </c>
    </row>
    <row r="316" spans="1:10" x14ac:dyDescent="0.3">
      <c r="A316" s="287">
        <v>1020728628</v>
      </c>
      <c r="B316" s="287" t="s">
        <v>419</v>
      </c>
      <c r="C316" s="287" t="s">
        <v>420</v>
      </c>
      <c r="D316" s="287">
        <v>204411</v>
      </c>
      <c r="E316" s="287" t="s">
        <v>108</v>
      </c>
      <c r="F316" s="287" t="s">
        <v>98</v>
      </c>
      <c r="G316" s="287" t="s">
        <v>421</v>
      </c>
      <c r="H316" s="287" t="s">
        <v>421</v>
      </c>
      <c r="I316" s="114">
        <v>79554571</v>
      </c>
      <c r="J316" s="114" t="s">
        <v>1379</v>
      </c>
    </row>
    <row r="317" spans="1:10" x14ac:dyDescent="0.3">
      <c r="A317" s="287">
        <v>1026576774</v>
      </c>
      <c r="B317" s="287" t="s">
        <v>582</v>
      </c>
      <c r="C317" s="287" t="s">
        <v>1130</v>
      </c>
      <c r="D317" s="287">
        <v>20441</v>
      </c>
      <c r="E317" s="287" t="s">
        <v>108</v>
      </c>
      <c r="F317" s="287" t="s">
        <v>98</v>
      </c>
      <c r="G317" s="287" t="s">
        <v>421</v>
      </c>
      <c r="H317" s="287" t="s">
        <v>421</v>
      </c>
      <c r="I317" s="114">
        <v>53000222</v>
      </c>
      <c r="J317" s="114" t="s">
        <v>1506</v>
      </c>
    </row>
    <row r="318" spans="1:10" x14ac:dyDescent="0.3">
      <c r="A318" s="287">
        <v>19409421</v>
      </c>
      <c r="B318" s="287" t="s">
        <v>183</v>
      </c>
      <c r="C318" s="287" t="s">
        <v>184</v>
      </c>
      <c r="D318" s="287">
        <v>421018</v>
      </c>
      <c r="E318" s="287" t="s">
        <v>115</v>
      </c>
      <c r="F318" s="287" t="s">
        <v>116</v>
      </c>
      <c r="G318" s="287" t="s">
        <v>185</v>
      </c>
      <c r="H318" s="287" t="s">
        <v>185</v>
      </c>
      <c r="I318" s="114">
        <v>53000222</v>
      </c>
      <c r="J318" s="114" t="s">
        <v>1506</v>
      </c>
    </row>
    <row r="319" spans="1:10" x14ac:dyDescent="0.3">
      <c r="A319" s="287">
        <v>1010214710</v>
      </c>
      <c r="B319" s="287" t="s">
        <v>763</v>
      </c>
      <c r="C319" s="287" t="s">
        <v>764</v>
      </c>
      <c r="D319" s="287">
        <v>20441</v>
      </c>
      <c r="E319" s="287" t="s">
        <v>108</v>
      </c>
      <c r="F319" s="287" t="s">
        <v>98</v>
      </c>
      <c r="G319" s="287" t="s">
        <v>185</v>
      </c>
      <c r="H319" s="287" t="s">
        <v>185</v>
      </c>
      <c r="I319" s="114">
        <v>53000222</v>
      </c>
      <c r="J319" s="114" t="s">
        <v>1506</v>
      </c>
    </row>
    <row r="320" spans="1:10" x14ac:dyDescent="0.3">
      <c r="A320" s="287">
        <v>32142078</v>
      </c>
      <c r="B320" s="287" t="s">
        <v>293</v>
      </c>
      <c r="C320" s="287" t="s">
        <v>294</v>
      </c>
      <c r="D320" s="287">
        <v>13820</v>
      </c>
      <c r="E320" s="287" t="s">
        <v>236</v>
      </c>
      <c r="F320" s="287" t="s">
        <v>158</v>
      </c>
      <c r="G320" s="287" t="s">
        <v>1389</v>
      </c>
      <c r="H320" s="287" t="s">
        <v>1389</v>
      </c>
      <c r="I320" s="114">
        <v>1020715755</v>
      </c>
      <c r="J320" s="114" t="s">
        <v>1395</v>
      </c>
    </row>
    <row r="321" spans="1:10" x14ac:dyDescent="0.3">
      <c r="A321" s="287">
        <v>1020831528</v>
      </c>
      <c r="B321" s="287" t="s">
        <v>632</v>
      </c>
      <c r="C321" s="287" t="s">
        <v>1525</v>
      </c>
      <c r="D321" s="287">
        <v>20441</v>
      </c>
      <c r="E321" s="287" t="s">
        <v>108</v>
      </c>
      <c r="F321" s="287" t="s">
        <v>98</v>
      </c>
      <c r="G321" s="287" t="s">
        <v>185</v>
      </c>
      <c r="H321" s="287" t="s">
        <v>185</v>
      </c>
      <c r="I321" s="114">
        <v>1020715755</v>
      </c>
      <c r="J321" s="114" t="s">
        <v>1395</v>
      </c>
    </row>
    <row r="322" spans="1:10" x14ac:dyDescent="0.3">
      <c r="A322" s="287">
        <v>1022381171</v>
      </c>
      <c r="B322" s="287" t="s">
        <v>946</v>
      </c>
      <c r="C322" s="287" t="s">
        <v>947</v>
      </c>
      <c r="D322" s="287">
        <v>204407</v>
      </c>
      <c r="E322" s="287" t="s">
        <v>108</v>
      </c>
      <c r="F322" s="287" t="s">
        <v>98</v>
      </c>
      <c r="G322" s="287" t="s">
        <v>185</v>
      </c>
      <c r="H322" s="287" t="s">
        <v>185</v>
      </c>
      <c r="I322" s="114">
        <v>79554571</v>
      </c>
      <c r="J322" s="114" t="s">
        <v>1379</v>
      </c>
    </row>
    <row r="323" spans="1:10" x14ac:dyDescent="0.3">
      <c r="A323" s="287">
        <v>39778996</v>
      </c>
      <c r="B323" s="287" t="s">
        <v>718</v>
      </c>
      <c r="C323" s="287" t="s">
        <v>719</v>
      </c>
      <c r="D323" s="287">
        <v>102015</v>
      </c>
      <c r="E323" s="287" t="s">
        <v>129</v>
      </c>
      <c r="F323" s="287" t="s">
        <v>130</v>
      </c>
      <c r="G323" s="287" t="s">
        <v>161</v>
      </c>
      <c r="H323" s="287" t="s">
        <v>161</v>
      </c>
      <c r="I323" s="114">
        <v>1020715755</v>
      </c>
      <c r="J323" s="114" t="s">
        <v>1395</v>
      </c>
    </row>
    <row r="324" spans="1:10" x14ac:dyDescent="0.3">
      <c r="A324" s="287">
        <v>52078820</v>
      </c>
      <c r="B324" s="287" t="s">
        <v>992</v>
      </c>
      <c r="C324" s="287" t="s">
        <v>993</v>
      </c>
      <c r="D324" s="287">
        <v>421015</v>
      </c>
      <c r="E324" s="287" t="s">
        <v>115</v>
      </c>
      <c r="F324" s="287" t="s">
        <v>116</v>
      </c>
      <c r="G324" s="287" t="s">
        <v>161</v>
      </c>
      <c r="H324" s="287" t="s">
        <v>161</v>
      </c>
      <c r="I324" s="114">
        <v>1020715755</v>
      </c>
      <c r="J324" s="114" t="s">
        <v>1395</v>
      </c>
    </row>
    <row r="325" spans="1:10" x14ac:dyDescent="0.3">
      <c r="A325" s="287">
        <v>52464012</v>
      </c>
      <c r="B325" s="287" t="s">
        <v>1058</v>
      </c>
      <c r="C325" s="287" t="s">
        <v>1059</v>
      </c>
      <c r="D325" s="287">
        <v>102011</v>
      </c>
      <c r="E325" s="287" t="s">
        <v>129</v>
      </c>
      <c r="F325" s="287" t="s">
        <v>130</v>
      </c>
      <c r="G325" s="287" t="s">
        <v>161</v>
      </c>
      <c r="H325" s="287" t="s">
        <v>161</v>
      </c>
      <c r="I325" s="114">
        <v>60379243</v>
      </c>
      <c r="J325" s="114" t="s">
        <v>1430</v>
      </c>
    </row>
    <row r="326" spans="1:10" x14ac:dyDescent="0.3">
      <c r="A326" s="287">
        <v>66812246</v>
      </c>
      <c r="B326" s="287" t="s">
        <v>544</v>
      </c>
      <c r="C326" s="287" t="s">
        <v>545</v>
      </c>
      <c r="D326" s="287">
        <v>13820</v>
      </c>
      <c r="E326" s="287" t="s">
        <v>236</v>
      </c>
      <c r="F326" s="287" t="s">
        <v>158</v>
      </c>
      <c r="G326" s="287" t="s">
        <v>1380</v>
      </c>
      <c r="H326" s="287" t="s">
        <v>1380</v>
      </c>
      <c r="I326" s="114">
        <v>19467764</v>
      </c>
      <c r="J326" s="114" t="s">
        <v>1366</v>
      </c>
    </row>
    <row r="327" spans="1:10" x14ac:dyDescent="0.3">
      <c r="A327" s="287">
        <v>79122115</v>
      </c>
      <c r="B327" s="287" t="s">
        <v>147</v>
      </c>
      <c r="C327" s="287" t="s">
        <v>148</v>
      </c>
      <c r="D327" s="287">
        <v>421018</v>
      </c>
      <c r="E327" s="287" t="s">
        <v>115</v>
      </c>
      <c r="F327" s="287" t="s">
        <v>116</v>
      </c>
      <c r="G327" s="287" t="s">
        <v>161</v>
      </c>
      <c r="H327" s="287" t="s">
        <v>161</v>
      </c>
      <c r="I327" s="114">
        <v>60379243</v>
      </c>
      <c r="J327" s="114" t="s">
        <v>1430</v>
      </c>
    </row>
    <row r="328" spans="1:10" x14ac:dyDescent="0.3">
      <c r="A328" s="287">
        <v>80381043</v>
      </c>
      <c r="B328" s="287" t="s">
        <v>818</v>
      </c>
      <c r="C328" s="287" t="s">
        <v>819</v>
      </c>
      <c r="D328" s="287">
        <v>410314</v>
      </c>
      <c r="E328" s="287" t="s">
        <v>160</v>
      </c>
      <c r="F328" s="287" t="s">
        <v>116</v>
      </c>
      <c r="G328" s="287" t="s">
        <v>161</v>
      </c>
      <c r="H328" s="287" t="s">
        <v>161</v>
      </c>
      <c r="I328" s="114">
        <v>60379243</v>
      </c>
      <c r="J328" s="114" t="s">
        <v>1430</v>
      </c>
    </row>
    <row r="329" spans="1:10" x14ac:dyDescent="0.3">
      <c r="A329" s="287">
        <v>15039081</v>
      </c>
      <c r="B329" s="287" t="s">
        <v>1675</v>
      </c>
      <c r="C329" s="287" t="s">
        <v>1676</v>
      </c>
      <c r="D329" s="287">
        <v>202816</v>
      </c>
      <c r="E329" s="287" t="s">
        <v>97</v>
      </c>
      <c r="F329" s="287" t="s">
        <v>98</v>
      </c>
      <c r="G329" s="287" t="s">
        <v>437</v>
      </c>
      <c r="H329" s="287" t="s">
        <v>437</v>
      </c>
      <c r="I329" s="114">
        <v>51938674</v>
      </c>
      <c r="J329" s="114" t="s">
        <v>1391</v>
      </c>
    </row>
    <row r="330" spans="1:10" x14ac:dyDescent="0.3">
      <c r="A330" s="287">
        <v>32760953</v>
      </c>
      <c r="B330" s="287" t="s">
        <v>1677</v>
      </c>
      <c r="C330" s="287" t="s">
        <v>1678</v>
      </c>
      <c r="D330" s="287">
        <v>202820</v>
      </c>
      <c r="E330" s="287" t="s">
        <v>97</v>
      </c>
      <c r="F330" s="287" t="s">
        <v>98</v>
      </c>
      <c r="G330" s="287" t="s">
        <v>437</v>
      </c>
      <c r="H330" s="287" t="s">
        <v>437</v>
      </c>
      <c r="I330" s="114">
        <v>51938674</v>
      </c>
      <c r="J330" s="114" t="s">
        <v>1391</v>
      </c>
    </row>
    <row r="331" spans="1:10" x14ac:dyDescent="0.3">
      <c r="A331" s="287">
        <v>22468766</v>
      </c>
      <c r="B331" s="287" t="s">
        <v>234</v>
      </c>
      <c r="C331" s="287" t="s">
        <v>235</v>
      </c>
      <c r="D331" s="287">
        <v>13820</v>
      </c>
      <c r="E331" s="287" t="s">
        <v>236</v>
      </c>
      <c r="F331" s="287" t="s">
        <v>158</v>
      </c>
      <c r="G331" s="287" t="s">
        <v>1375</v>
      </c>
      <c r="H331" s="287" t="s">
        <v>1375</v>
      </c>
      <c r="I331" s="114">
        <v>60379243</v>
      </c>
      <c r="J331" s="114" t="s">
        <v>1430</v>
      </c>
    </row>
    <row r="332" spans="1:10" x14ac:dyDescent="0.3">
      <c r="A332" s="287">
        <v>79845791</v>
      </c>
      <c r="B332" s="287" t="s">
        <v>537</v>
      </c>
      <c r="C332" s="287" t="s">
        <v>538</v>
      </c>
      <c r="D332" s="287">
        <v>202818</v>
      </c>
      <c r="E332" s="287" t="s">
        <v>97</v>
      </c>
      <c r="F332" s="287" t="s">
        <v>98</v>
      </c>
      <c r="G332" s="287" t="s">
        <v>437</v>
      </c>
      <c r="H332" s="287" t="s">
        <v>437</v>
      </c>
      <c r="I332" s="114">
        <v>51938674</v>
      </c>
      <c r="J332" s="114" t="s">
        <v>1391</v>
      </c>
    </row>
    <row r="333" spans="1:10" x14ac:dyDescent="0.3">
      <c r="A333" s="287">
        <v>79942980</v>
      </c>
      <c r="B333" s="287" t="s">
        <v>610</v>
      </c>
      <c r="C333" s="287" t="s">
        <v>611</v>
      </c>
      <c r="D333" s="287">
        <v>202820</v>
      </c>
      <c r="E333" s="287" t="s">
        <v>97</v>
      </c>
      <c r="F333" s="287" t="s">
        <v>98</v>
      </c>
      <c r="G333" s="287" t="s">
        <v>437</v>
      </c>
      <c r="H333" s="287" t="s">
        <v>437</v>
      </c>
      <c r="I333" s="114">
        <v>51938674</v>
      </c>
      <c r="J333" s="114" t="s">
        <v>1391</v>
      </c>
    </row>
    <row r="334" spans="1:10" x14ac:dyDescent="0.3">
      <c r="A334" s="287">
        <v>1010166877</v>
      </c>
      <c r="B334" s="287" t="s">
        <v>519</v>
      </c>
      <c r="C334" s="287" t="s">
        <v>520</v>
      </c>
      <c r="D334" s="287">
        <v>202814</v>
      </c>
      <c r="E334" s="287" t="s">
        <v>97</v>
      </c>
      <c r="F334" s="287" t="s">
        <v>98</v>
      </c>
      <c r="G334" s="287" t="s">
        <v>437</v>
      </c>
      <c r="H334" s="287" t="s">
        <v>437</v>
      </c>
      <c r="I334" s="114">
        <v>51938674</v>
      </c>
      <c r="J334" s="114" t="s">
        <v>1391</v>
      </c>
    </row>
    <row r="335" spans="1:10" x14ac:dyDescent="0.3">
      <c r="A335" s="287">
        <v>1020802804</v>
      </c>
      <c r="B335" s="287" t="s">
        <v>783</v>
      </c>
      <c r="C335" s="287" t="s">
        <v>784</v>
      </c>
      <c r="D335" s="287">
        <v>204407</v>
      </c>
      <c r="E335" s="287" t="s">
        <v>108</v>
      </c>
      <c r="F335" s="287" t="s">
        <v>98</v>
      </c>
      <c r="G335" s="287" t="s">
        <v>437</v>
      </c>
      <c r="H335" s="287" t="s">
        <v>437</v>
      </c>
      <c r="I335" s="114">
        <v>51938674</v>
      </c>
      <c r="J335" s="114" t="s">
        <v>1391</v>
      </c>
    </row>
    <row r="336" spans="1:10" x14ac:dyDescent="0.3">
      <c r="A336" s="287">
        <v>1032369329</v>
      </c>
      <c r="B336" s="287" t="s">
        <v>657</v>
      </c>
      <c r="C336" s="287" t="s">
        <v>694</v>
      </c>
      <c r="D336" s="287">
        <v>20441</v>
      </c>
      <c r="E336" s="287" t="s">
        <v>108</v>
      </c>
      <c r="F336" s="287" t="s">
        <v>98</v>
      </c>
      <c r="G336" s="287" t="s">
        <v>521</v>
      </c>
      <c r="H336" s="287" t="s">
        <v>521</v>
      </c>
      <c r="I336" s="114">
        <v>51938674</v>
      </c>
      <c r="J336" s="114" t="s">
        <v>1391</v>
      </c>
    </row>
    <row r="337" spans="1:10" x14ac:dyDescent="0.3">
      <c r="A337" s="287">
        <v>1032439503</v>
      </c>
      <c r="B337" s="287" t="s">
        <v>822</v>
      </c>
      <c r="C337" s="287" t="s">
        <v>823</v>
      </c>
      <c r="D337" s="287">
        <v>313214</v>
      </c>
      <c r="E337" s="287" t="s">
        <v>120</v>
      </c>
      <c r="F337" s="287" t="s">
        <v>102</v>
      </c>
      <c r="G337" s="287" t="s">
        <v>437</v>
      </c>
      <c r="H337" s="287" t="s">
        <v>437</v>
      </c>
      <c r="I337" s="114">
        <v>51938674</v>
      </c>
      <c r="J337" s="114" t="s">
        <v>1391</v>
      </c>
    </row>
    <row r="338" spans="1:10" x14ac:dyDescent="0.3">
      <c r="A338" s="287">
        <v>1073152849</v>
      </c>
      <c r="B338" s="287" t="s">
        <v>1039</v>
      </c>
      <c r="C338" s="287" t="s">
        <v>1040</v>
      </c>
      <c r="D338" s="287">
        <v>204411</v>
      </c>
      <c r="E338" s="287" t="s">
        <v>108</v>
      </c>
      <c r="F338" s="287" t="s">
        <v>98</v>
      </c>
      <c r="G338" s="287" t="s">
        <v>437</v>
      </c>
      <c r="H338" s="287" t="s">
        <v>437</v>
      </c>
      <c r="I338" s="114">
        <v>51938674</v>
      </c>
      <c r="J338" s="114" t="s">
        <v>1391</v>
      </c>
    </row>
    <row r="339" spans="1:10" x14ac:dyDescent="0.3">
      <c r="A339" s="287">
        <v>53068643</v>
      </c>
      <c r="B339" s="287" t="s">
        <v>634</v>
      </c>
      <c r="C339" s="287" t="s">
        <v>635</v>
      </c>
      <c r="D339" s="287">
        <v>204407</v>
      </c>
      <c r="E339" s="287" t="s">
        <v>108</v>
      </c>
      <c r="F339" s="287" t="s">
        <v>98</v>
      </c>
      <c r="G339" s="287" t="s">
        <v>521</v>
      </c>
      <c r="H339" s="287" t="s">
        <v>521</v>
      </c>
      <c r="I339" s="114">
        <v>1022407120</v>
      </c>
      <c r="J339" s="114" t="s">
        <v>1476</v>
      </c>
    </row>
    <row r="340" spans="1:10" x14ac:dyDescent="0.3">
      <c r="A340" s="287">
        <v>79785316</v>
      </c>
      <c r="B340" s="287" t="s">
        <v>248</v>
      </c>
      <c r="C340" s="287" t="s">
        <v>249</v>
      </c>
      <c r="D340" s="287">
        <v>204411</v>
      </c>
      <c r="E340" s="287" t="s">
        <v>108</v>
      </c>
      <c r="F340" s="287" t="s">
        <v>98</v>
      </c>
      <c r="G340" s="287" t="s">
        <v>521</v>
      </c>
      <c r="H340" s="287" t="s">
        <v>521</v>
      </c>
      <c r="I340" s="114">
        <v>1022407120</v>
      </c>
      <c r="J340" s="114" t="s">
        <v>1476</v>
      </c>
    </row>
    <row r="341" spans="1:10" x14ac:dyDescent="0.3">
      <c r="A341" s="287">
        <v>1022407120</v>
      </c>
      <c r="B341" s="287" t="s">
        <v>750</v>
      </c>
      <c r="C341" s="287" t="s">
        <v>751</v>
      </c>
      <c r="D341" s="287">
        <v>204407</v>
      </c>
      <c r="E341" s="287" t="s">
        <v>108</v>
      </c>
      <c r="F341" s="287" t="s">
        <v>98</v>
      </c>
      <c r="G341" s="287" t="s">
        <v>521</v>
      </c>
      <c r="H341" s="287" t="s">
        <v>521</v>
      </c>
      <c r="I341" s="114">
        <v>51938674</v>
      </c>
      <c r="J341" s="114" t="s">
        <v>1391</v>
      </c>
    </row>
    <row r="342" spans="1:10" x14ac:dyDescent="0.3">
      <c r="A342" s="287">
        <v>91497695</v>
      </c>
      <c r="B342" s="287" t="s">
        <v>1043</v>
      </c>
      <c r="C342" s="287" t="s">
        <v>1044</v>
      </c>
      <c r="D342" s="287">
        <v>13820</v>
      </c>
      <c r="E342" s="287" t="s">
        <v>236</v>
      </c>
      <c r="F342" s="287" t="s">
        <v>158</v>
      </c>
      <c r="G342" s="287" t="s">
        <v>1410</v>
      </c>
      <c r="H342" s="287" t="s">
        <v>1410</v>
      </c>
      <c r="I342" s="114">
        <v>60379243</v>
      </c>
      <c r="J342" s="114" t="s">
        <v>1430</v>
      </c>
    </row>
    <row r="343" spans="1:10" x14ac:dyDescent="0.3">
      <c r="A343" s="287">
        <v>35511363</v>
      </c>
      <c r="B343" s="287" t="s">
        <v>1781</v>
      </c>
      <c r="C343" s="287" t="s">
        <v>1782</v>
      </c>
      <c r="D343" s="287">
        <v>202814</v>
      </c>
      <c r="E343" s="287" t="s">
        <v>97</v>
      </c>
      <c r="F343" s="287" t="s">
        <v>98</v>
      </c>
      <c r="G343" s="287" t="s">
        <v>530</v>
      </c>
      <c r="H343" s="287" t="s">
        <v>530</v>
      </c>
      <c r="I343" s="114">
        <v>19444897</v>
      </c>
      <c r="J343" s="114" t="s">
        <v>1613</v>
      </c>
    </row>
    <row r="344" spans="1:10" x14ac:dyDescent="0.3">
      <c r="A344" s="287">
        <v>51890463</v>
      </c>
      <c r="B344" s="287" t="s">
        <v>366</v>
      </c>
      <c r="C344" s="287" t="s">
        <v>367</v>
      </c>
      <c r="D344" s="287">
        <v>312416</v>
      </c>
      <c r="E344" s="287" t="s">
        <v>101</v>
      </c>
      <c r="F344" s="287" t="s">
        <v>102</v>
      </c>
      <c r="G344" s="287" t="s">
        <v>530</v>
      </c>
      <c r="H344" s="287" t="s">
        <v>530</v>
      </c>
      <c r="I344" s="114">
        <v>39778996</v>
      </c>
      <c r="J344" s="114" t="s">
        <v>1400</v>
      </c>
    </row>
    <row r="345" spans="1:10" x14ac:dyDescent="0.3">
      <c r="A345" s="287">
        <v>52256218</v>
      </c>
      <c r="B345" s="287" t="s">
        <v>1438</v>
      </c>
      <c r="C345" s="287" t="s">
        <v>1439</v>
      </c>
      <c r="D345" s="287">
        <v>204407</v>
      </c>
      <c r="E345" s="287" t="s">
        <v>108</v>
      </c>
      <c r="F345" s="287" t="s">
        <v>98</v>
      </c>
      <c r="G345" s="287" t="s">
        <v>530</v>
      </c>
      <c r="H345" s="287" t="s">
        <v>530</v>
      </c>
      <c r="I345" s="114">
        <v>60379243</v>
      </c>
      <c r="J345" s="114" t="s">
        <v>1430</v>
      </c>
    </row>
    <row r="346" spans="1:10" x14ac:dyDescent="0.3">
      <c r="A346" s="287">
        <v>72098770</v>
      </c>
      <c r="B346" s="287" t="s">
        <v>810</v>
      </c>
      <c r="C346" s="287" t="s">
        <v>811</v>
      </c>
      <c r="D346" s="287">
        <v>204407</v>
      </c>
      <c r="E346" s="287" t="s">
        <v>108</v>
      </c>
      <c r="F346" s="287" t="s">
        <v>98</v>
      </c>
      <c r="G346" s="287" t="s">
        <v>530</v>
      </c>
      <c r="H346" s="287" t="s">
        <v>530</v>
      </c>
      <c r="I346" s="114">
        <v>39778996</v>
      </c>
      <c r="J346" s="114" t="s">
        <v>1400</v>
      </c>
    </row>
    <row r="347" spans="1:10" x14ac:dyDescent="0.3">
      <c r="A347" s="287">
        <v>76292490</v>
      </c>
      <c r="B347" s="287" t="s">
        <v>546</v>
      </c>
      <c r="C347" s="287" t="s">
        <v>547</v>
      </c>
      <c r="D347" s="287">
        <v>204411</v>
      </c>
      <c r="E347" s="287" t="s">
        <v>108</v>
      </c>
      <c r="F347" s="287" t="s">
        <v>98</v>
      </c>
      <c r="G347" s="287" t="s">
        <v>530</v>
      </c>
      <c r="H347" s="287" t="s">
        <v>530</v>
      </c>
      <c r="I347" s="114">
        <v>39778996</v>
      </c>
      <c r="J347" s="114" t="s">
        <v>1400</v>
      </c>
    </row>
    <row r="348" spans="1:10" x14ac:dyDescent="0.3">
      <c r="A348" s="287">
        <v>79621828</v>
      </c>
      <c r="B348" s="287" t="s">
        <v>695</v>
      </c>
      <c r="C348" s="287" t="s">
        <v>1768</v>
      </c>
      <c r="D348" s="287">
        <v>204411</v>
      </c>
      <c r="E348" s="287" t="s">
        <v>108</v>
      </c>
      <c r="F348" s="287" t="s">
        <v>98</v>
      </c>
      <c r="G348" s="287" t="s">
        <v>530</v>
      </c>
      <c r="H348" s="287" t="s">
        <v>530</v>
      </c>
      <c r="I348" s="114">
        <v>39778996</v>
      </c>
      <c r="J348" s="114" t="s">
        <v>1400</v>
      </c>
    </row>
    <row r="349" spans="1:10" x14ac:dyDescent="0.3">
      <c r="A349" s="287">
        <v>79879380</v>
      </c>
      <c r="B349" s="287" t="s">
        <v>565</v>
      </c>
      <c r="C349" s="287" t="s">
        <v>566</v>
      </c>
      <c r="D349" s="287">
        <v>204411</v>
      </c>
      <c r="E349" s="287" t="s">
        <v>108</v>
      </c>
      <c r="F349" s="287" t="s">
        <v>98</v>
      </c>
      <c r="G349" s="287" t="s">
        <v>530</v>
      </c>
      <c r="H349" s="287" t="s">
        <v>530</v>
      </c>
      <c r="I349" s="114">
        <v>39778996</v>
      </c>
      <c r="J349" s="114" t="s">
        <v>1400</v>
      </c>
    </row>
    <row r="350" spans="1:10" x14ac:dyDescent="0.3">
      <c r="A350" s="287">
        <v>1018474411</v>
      </c>
      <c r="B350" s="287" t="s">
        <v>928</v>
      </c>
      <c r="C350" s="287" t="s">
        <v>929</v>
      </c>
      <c r="D350" s="287">
        <v>204407</v>
      </c>
      <c r="E350" s="287" t="s">
        <v>108</v>
      </c>
      <c r="F350" s="287" t="s">
        <v>98</v>
      </c>
      <c r="G350" s="287" t="s">
        <v>530</v>
      </c>
      <c r="H350" s="287" t="s">
        <v>530</v>
      </c>
      <c r="I350" s="114">
        <v>39778996</v>
      </c>
      <c r="J350" s="114" t="s">
        <v>1400</v>
      </c>
    </row>
    <row r="351" spans="1:10" x14ac:dyDescent="0.3">
      <c r="A351" s="287">
        <v>19327664</v>
      </c>
      <c r="B351" s="287" t="s">
        <v>1673</v>
      </c>
      <c r="C351" s="287" t="s">
        <v>1674</v>
      </c>
      <c r="D351" s="287">
        <v>202814</v>
      </c>
      <c r="E351" s="287" t="s">
        <v>97</v>
      </c>
      <c r="F351" s="287" t="s">
        <v>98</v>
      </c>
      <c r="G351" s="287" t="s">
        <v>99</v>
      </c>
      <c r="H351" s="287" t="s">
        <v>99</v>
      </c>
      <c r="I351" s="114">
        <v>39758291</v>
      </c>
      <c r="J351" s="114" t="s">
        <v>1614</v>
      </c>
    </row>
    <row r="352" spans="1:10" x14ac:dyDescent="0.3">
      <c r="A352" s="287">
        <v>39758291</v>
      </c>
      <c r="B352" s="287" t="s">
        <v>1569</v>
      </c>
      <c r="C352" s="287" t="s">
        <v>1570</v>
      </c>
      <c r="D352" s="287">
        <v>102011</v>
      </c>
      <c r="E352" s="287" t="s">
        <v>129</v>
      </c>
      <c r="F352" s="287" t="s">
        <v>130</v>
      </c>
      <c r="G352" s="287" t="s">
        <v>99</v>
      </c>
      <c r="H352" s="287" t="s">
        <v>99</v>
      </c>
      <c r="I352" s="114">
        <v>60379243</v>
      </c>
      <c r="J352" s="114" t="s">
        <v>1430</v>
      </c>
    </row>
    <row r="353" spans="1:10" x14ac:dyDescent="0.3">
      <c r="A353" s="287">
        <v>52480704</v>
      </c>
      <c r="B353" s="287" t="s">
        <v>1632</v>
      </c>
      <c r="C353" s="287" t="s">
        <v>1633</v>
      </c>
      <c r="D353" s="287">
        <v>20441</v>
      </c>
      <c r="E353" s="287" t="s">
        <v>108</v>
      </c>
      <c r="F353" s="287" t="s">
        <v>98</v>
      </c>
      <c r="G353" s="287" t="s">
        <v>99</v>
      </c>
      <c r="H353" s="287" t="s">
        <v>99</v>
      </c>
      <c r="I353" s="114">
        <v>39758291</v>
      </c>
      <c r="J353" s="114" t="s">
        <v>1614</v>
      </c>
    </row>
    <row r="354" spans="1:10" x14ac:dyDescent="0.3">
      <c r="A354" s="287">
        <v>52734072</v>
      </c>
      <c r="B354" s="287" t="s">
        <v>742</v>
      </c>
      <c r="C354" s="287" t="s">
        <v>743</v>
      </c>
      <c r="D354" s="287">
        <v>20441</v>
      </c>
      <c r="E354" s="287" t="s">
        <v>108</v>
      </c>
      <c r="F354" s="287" t="s">
        <v>98</v>
      </c>
      <c r="G354" s="287" t="s">
        <v>99</v>
      </c>
      <c r="H354" s="287" t="s">
        <v>99</v>
      </c>
      <c r="I354" s="114">
        <v>39758291</v>
      </c>
      <c r="J354" s="114" t="s">
        <v>1614</v>
      </c>
    </row>
    <row r="355" spans="1:10" x14ac:dyDescent="0.3">
      <c r="A355" s="287">
        <v>79444946</v>
      </c>
      <c r="B355" s="287" t="s">
        <v>1061</v>
      </c>
      <c r="C355" s="287" t="s">
        <v>1062</v>
      </c>
      <c r="D355" s="287">
        <v>204407</v>
      </c>
      <c r="E355" s="287" t="s">
        <v>108</v>
      </c>
      <c r="F355" s="287" t="s">
        <v>98</v>
      </c>
      <c r="G355" s="287" t="s">
        <v>99</v>
      </c>
      <c r="H355" s="287" t="s">
        <v>99</v>
      </c>
      <c r="I355" s="114">
        <v>39758291</v>
      </c>
      <c r="J355" s="114" t="s">
        <v>1614</v>
      </c>
    </row>
    <row r="356" spans="1:10" x14ac:dyDescent="0.3">
      <c r="A356" s="287">
        <v>79447532</v>
      </c>
      <c r="B356" s="287" t="s">
        <v>1066</v>
      </c>
      <c r="C356" s="287" t="s">
        <v>1067</v>
      </c>
      <c r="D356" s="287">
        <v>20441</v>
      </c>
      <c r="E356" s="287" t="s">
        <v>108</v>
      </c>
      <c r="F356" s="287" t="s">
        <v>98</v>
      </c>
      <c r="G356" s="287" t="s">
        <v>99</v>
      </c>
      <c r="H356" s="287" t="s">
        <v>99</v>
      </c>
      <c r="I356" s="114">
        <v>39758291</v>
      </c>
      <c r="J356" s="114" t="s">
        <v>1614</v>
      </c>
    </row>
    <row r="357" spans="1:10" x14ac:dyDescent="0.3">
      <c r="A357" s="287">
        <v>79579228</v>
      </c>
      <c r="B357" s="287" t="s">
        <v>1001</v>
      </c>
      <c r="C357" s="287" t="s">
        <v>1002</v>
      </c>
      <c r="D357" s="287">
        <v>204407</v>
      </c>
      <c r="E357" s="287" t="s">
        <v>108</v>
      </c>
      <c r="F357" s="287" t="s">
        <v>98</v>
      </c>
      <c r="G357" s="287" t="s">
        <v>99</v>
      </c>
      <c r="H357" s="287" t="s">
        <v>99</v>
      </c>
      <c r="I357" s="114">
        <v>39758291</v>
      </c>
      <c r="J357" s="114" t="s">
        <v>1614</v>
      </c>
    </row>
    <row r="358" spans="1:10" x14ac:dyDescent="0.3">
      <c r="A358" s="287">
        <v>79686433</v>
      </c>
      <c r="B358" s="287" t="s">
        <v>1472</v>
      </c>
      <c r="C358" s="287" t="s">
        <v>1473</v>
      </c>
      <c r="D358" s="287">
        <v>202820</v>
      </c>
      <c r="E358" s="287" t="s">
        <v>97</v>
      </c>
      <c r="F358" s="287" t="s">
        <v>98</v>
      </c>
      <c r="G358" s="287" t="s">
        <v>99</v>
      </c>
      <c r="H358" s="287" t="s">
        <v>99</v>
      </c>
      <c r="I358" s="114">
        <v>39758291</v>
      </c>
      <c r="J358" s="114" t="s">
        <v>1614</v>
      </c>
    </row>
    <row r="359" spans="1:10" x14ac:dyDescent="0.3">
      <c r="A359" s="287">
        <v>80857244</v>
      </c>
      <c r="B359" s="287" t="s">
        <v>492</v>
      </c>
      <c r="C359" s="287" t="s">
        <v>493</v>
      </c>
      <c r="D359" s="287">
        <v>202814</v>
      </c>
      <c r="E359" s="287" t="s">
        <v>97</v>
      </c>
      <c r="F359" s="287" t="s">
        <v>98</v>
      </c>
      <c r="G359" s="287" t="s">
        <v>99</v>
      </c>
      <c r="H359" s="287" t="s">
        <v>99</v>
      </c>
      <c r="I359" s="114">
        <v>39758291</v>
      </c>
      <c r="J359" s="114" t="s">
        <v>1614</v>
      </c>
    </row>
    <row r="360" spans="1:10" x14ac:dyDescent="0.3">
      <c r="A360" s="287">
        <v>1016092116</v>
      </c>
      <c r="B360" s="287" t="s">
        <v>1512</v>
      </c>
      <c r="C360" s="287" t="s">
        <v>1513</v>
      </c>
      <c r="D360" s="287">
        <v>20441</v>
      </c>
      <c r="E360" s="287" t="s">
        <v>108</v>
      </c>
      <c r="F360" s="287" t="s">
        <v>98</v>
      </c>
      <c r="G360" s="287" t="s">
        <v>99</v>
      </c>
      <c r="H360" s="287" t="s">
        <v>99</v>
      </c>
      <c r="I360" s="114">
        <v>32142078</v>
      </c>
      <c r="J360" s="114" t="s">
        <v>1390</v>
      </c>
    </row>
    <row r="361" spans="1:10" x14ac:dyDescent="0.3">
      <c r="A361" s="287">
        <v>1019062555</v>
      </c>
      <c r="B361" s="287" t="s">
        <v>632</v>
      </c>
      <c r="C361" s="287" t="s">
        <v>633</v>
      </c>
      <c r="D361" s="287">
        <v>202814</v>
      </c>
      <c r="E361" s="287" t="s">
        <v>97</v>
      </c>
      <c r="F361" s="287" t="s">
        <v>98</v>
      </c>
      <c r="G361" s="287" t="s">
        <v>99</v>
      </c>
      <c r="H361" s="287" t="s">
        <v>99</v>
      </c>
      <c r="I361" s="114">
        <v>19467764</v>
      </c>
      <c r="J361" s="114" t="s">
        <v>1366</v>
      </c>
    </row>
    <row r="362" spans="1:10" x14ac:dyDescent="0.3">
      <c r="A362" s="287">
        <v>15027238</v>
      </c>
      <c r="B362" s="287" t="s">
        <v>177</v>
      </c>
      <c r="C362" s="287" t="s">
        <v>178</v>
      </c>
      <c r="D362" s="287">
        <v>204411</v>
      </c>
      <c r="E362" s="287" t="s">
        <v>108</v>
      </c>
      <c r="F362" s="287" t="s">
        <v>98</v>
      </c>
      <c r="G362" s="287" t="s">
        <v>1389</v>
      </c>
      <c r="H362" s="287" t="s">
        <v>1389</v>
      </c>
      <c r="I362" s="114">
        <v>32142078</v>
      </c>
      <c r="J362" s="114" t="s">
        <v>1390</v>
      </c>
    </row>
    <row r="363" spans="1:10" x14ac:dyDescent="0.3">
      <c r="A363" s="287">
        <v>73582703</v>
      </c>
      <c r="B363" s="287" t="s">
        <v>297</v>
      </c>
      <c r="C363" s="287" t="s">
        <v>298</v>
      </c>
      <c r="D363" s="287">
        <v>13820</v>
      </c>
      <c r="E363" s="287" t="s">
        <v>236</v>
      </c>
      <c r="F363" s="287" t="s">
        <v>158</v>
      </c>
      <c r="G363" s="287" t="s">
        <v>1373</v>
      </c>
      <c r="H363" s="287" t="s">
        <v>1373</v>
      </c>
      <c r="I363" s="114">
        <v>32142078</v>
      </c>
      <c r="J363" s="114" t="s">
        <v>1390</v>
      </c>
    </row>
    <row r="364" spans="1:10" x14ac:dyDescent="0.3">
      <c r="A364" s="287">
        <v>39387018</v>
      </c>
      <c r="B364" s="287" t="s">
        <v>402</v>
      </c>
      <c r="C364" s="287" t="s">
        <v>403</v>
      </c>
      <c r="D364" s="287">
        <v>404414</v>
      </c>
      <c r="E364" s="287" t="s">
        <v>134</v>
      </c>
      <c r="F364" s="287" t="s">
        <v>116</v>
      </c>
      <c r="G364" s="287" t="s">
        <v>1389</v>
      </c>
      <c r="H364" s="287" t="s">
        <v>1389</v>
      </c>
      <c r="I364" s="114">
        <v>32142078</v>
      </c>
      <c r="J364" s="114" t="s">
        <v>1390</v>
      </c>
    </row>
    <row r="365" spans="1:10" x14ac:dyDescent="0.3">
      <c r="A365" s="287">
        <v>41240880</v>
      </c>
      <c r="B365" s="287" t="s">
        <v>1084</v>
      </c>
      <c r="C365" s="287" t="s">
        <v>1085</v>
      </c>
      <c r="D365" s="287">
        <v>20441</v>
      </c>
      <c r="E365" s="287" t="s">
        <v>108</v>
      </c>
      <c r="F365" s="287" t="s">
        <v>98</v>
      </c>
      <c r="G365" s="287" t="s">
        <v>1389</v>
      </c>
      <c r="H365" s="287" t="s">
        <v>1389</v>
      </c>
      <c r="I365" s="114">
        <v>32142078</v>
      </c>
      <c r="J365" s="114" t="s">
        <v>1390</v>
      </c>
    </row>
    <row r="366" spans="1:10" x14ac:dyDescent="0.3">
      <c r="A366" s="287">
        <v>42756572</v>
      </c>
      <c r="B366" s="287" t="s">
        <v>1422</v>
      </c>
      <c r="C366" s="287" t="s">
        <v>1423</v>
      </c>
      <c r="D366" s="287">
        <v>204411</v>
      </c>
      <c r="E366" s="287" t="s">
        <v>108</v>
      </c>
      <c r="F366" s="287" t="s">
        <v>98</v>
      </c>
      <c r="G366" s="287" t="s">
        <v>1389</v>
      </c>
      <c r="H366" s="287" t="s">
        <v>1389</v>
      </c>
      <c r="I366" s="114">
        <v>32142078</v>
      </c>
      <c r="J366" s="114" t="s">
        <v>1390</v>
      </c>
    </row>
    <row r="367" spans="1:10" x14ac:dyDescent="0.3">
      <c r="A367" s="287">
        <v>42791738</v>
      </c>
      <c r="B367" s="287" t="s">
        <v>1785</v>
      </c>
      <c r="C367" s="287" t="s">
        <v>1786</v>
      </c>
      <c r="D367" s="287">
        <v>202816</v>
      </c>
      <c r="E367" s="287" t="s">
        <v>97</v>
      </c>
      <c r="F367" s="287" t="s">
        <v>98</v>
      </c>
      <c r="G367" s="287" t="s">
        <v>1389</v>
      </c>
      <c r="H367" s="287" t="s">
        <v>1389</v>
      </c>
      <c r="I367" s="114">
        <v>32142078</v>
      </c>
      <c r="J367" s="114" t="s">
        <v>1390</v>
      </c>
    </row>
    <row r="368" spans="1:10" x14ac:dyDescent="0.3">
      <c r="A368" s="287">
        <v>42967383</v>
      </c>
      <c r="B368" s="287" t="s">
        <v>173</v>
      </c>
      <c r="C368" s="287" t="s">
        <v>343</v>
      </c>
      <c r="D368" s="287">
        <v>204411</v>
      </c>
      <c r="E368" s="287" t="s">
        <v>108</v>
      </c>
      <c r="F368" s="287" t="s">
        <v>98</v>
      </c>
      <c r="G368" s="287" t="s">
        <v>1389</v>
      </c>
      <c r="H368" s="287" t="s">
        <v>1389</v>
      </c>
      <c r="I368" s="114">
        <v>32142078</v>
      </c>
      <c r="J368" s="114" t="s">
        <v>1390</v>
      </c>
    </row>
    <row r="369" spans="1:10" x14ac:dyDescent="0.3">
      <c r="A369" s="287">
        <v>43031603</v>
      </c>
      <c r="B369" s="287" t="s">
        <v>219</v>
      </c>
      <c r="C369" s="287" t="s">
        <v>220</v>
      </c>
      <c r="D369" s="287">
        <v>202816</v>
      </c>
      <c r="E369" s="287" t="s">
        <v>97</v>
      </c>
      <c r="F369" s="287" t="s">
        <v>98</v>
      </c>
      <c r="G369" s="287" t="s">
        <v>1389</v>
      </c>
      <c r="H369" s="287" t="s">
        <v>1389</v>
      </c>
      <c r="I369" s="114">
        <v>32142078</v>
      </c>
      <c r="J369" s="114" t="s">
        <v>1390</v>
      </c>
    </row>
    <row r="370" spans="1:10" x14ac:dyDescent="0.3">
      <c r="A370" s="287">
        <v>43200461</v>
      </c>
      <c r="B370" s="287" t="s">
        <v>746</v>
      </c>
      <c r="C370" s="287" t="s">
        <v>747</v>
      </c>
      <c r="D370" s="287">
        <v>204407</v>
      </c>
      <c r="E370" s="287" t="s">
        <v>108</v>
      </c>
      <c r="F370" s="287" t="s">
        <v>98</v>
      </c>
      <c r="G370" s="287" t="s">
        <v>1389</v>
      </c>
      <c r="H370" s="287" t="s">
        <v>1389</v>
      </c>
      <c r="I370" s="114">
        <v>32142078</v>
      </c>
      <c r="J370" s="114" t="s">
        <v>1390</v>
      </c>
    </row>
    <row r="371" spans="1:10" x14ac:dyDescent="0.3">
      <c r="A371" s="287">
        <v>43204113</v>
      </c>
      <c r="B371" s="287" t="s">
        <v>572</v>
      </c>
      <c r="C371" s="287" t="s">
        <v>573</v>
      </c>
      <c r="D371" s="287">
        <v>202820</v>
      </c>
      <c r="E371" s="287" t="s">
        <v>97</v>
      </c>
      <c r="F371" s="287" t="s">
        <v>98</v>
      </c>
      <c r="G371" s="287" t="s">
        <v>1389</v>
      </c>
      <c r="H371" s="287" t="s">
        <v>1389</v>
      </c>
      <c r="I371" s="114">
        <v>32142078</v>
      </c>
      <c r="J371" s="114" t="s">
        <v>1390</v>
      </c>
    </row>
    <row r="372" spans="1:10" x14ac:dyDescent="0.3">
      <c r="A372" s="287">
        <v>43573859</v>
      </c>
      <c r="B372" s="287" t="s">
        <v>266</v>
      </c>
      <c r="C372" s="287" t="s">
        <v>267</v>
      </c>
      <c r="D372" s="287">
        <v>204407</v>
      </c>
      <c r="E372" s="287" t="s">
        <v>108</v>
      </c>
      <c r="F372" s="287" t="s">
        <v>98</v>
      </c>
      <c r="G372" s="287" t="s">
        <v>1389</v>
      </c>
      <c r="H372" s="287" t="s">
        <v>1389</v>
      </c>
      <c r="I372" s="114">
        <v>32142078</v>
      </c>
      <c r="J372" s="114" t="s">
        <v>1390</v>
      </c>
    </row>
    <row r="373" spans="1:10" x14ac:dyDescent="0.3">
      <c r="A373" s="287">
        <v>43585785</v>
      </c>
      <c r="B373" s="287" t="s">
        <v>548</v>
      </c>
      <c r="C373" s="287" t="s">
        <v>549</v>
      </c>
      <c r="D373" s="287">
        <v>202814</v>
      </c>
      <c r="E373" s="287" t="s">
        <v>97</v>
      </c>
      <c r="F373" s="287" t="s">
        <v>98</v>
      </c>
      <c r="G373" s="287" t="s">
        <v>1389</v>
      </c>
      <c r="H373" s="287" t="s">
        <v>1389</v>
      </c>
      <c r="I373" s="114">
        <v>32142078</v>
      </c>
      <c r="J373" s="114" t="s">
        <v>1390</v>
      </c>
    </row>
    <row r="374" spans="1:10" x14ac:dyDescent="0.3">
      <c r="A374" s="287">
        <v>43631617</v>
      </c>
      <c r="B374" s="287" t="s">
        <v>1022</v>
      </c>
      <c r="C374" s="287" t="s">
        <v>1023</v>
      </c>
      <c r="D374" s="287">
        <v>204411</v>
      </c>
      <c r="E374" s="287" t="s">
        <v>108</v>
      </c>
      <c r="F374" s="287" t="s">
        <v>98</v>
      </c>
      <c r="G374" s="287" t="s">
        <v>1389</v>
      </c>
      <c r="H374" s="287" t="s">
        <v>1389</v>
      </c>
      <c r="I374" s="114">
        <v>32142078</v>
      </c>
      <c r="J374" s="114" t="s">
        <v>1390</v>
      </c>
    </row>
    <row r="375" spans="1:10" x14ac:dyDescent="0.3">
      <c r="A375" s="287">
        <v>43655033</v>
      </c>
      <c r="B375" s="287" t="s">
        <v>1128</v>
      </c>
      <c r="C375" s="287" t="s">
        <v>1129</v>
      </c>
      <c r="D375" s="287">
        <v>204407</v>
      </c>
      <c r="E375" s="287" t="s">
        <v>108</v>
      </c>
      <c r="F375" s="287" t="s">
        <v>98</v>
      </c>
      <c r="G375" s="287" t="s">
        <v>1389</v>
      </c>
      <c r="H375" s="287" t="s">
        <v>1389</v>
      </c>
      <c r="I375" s="114">
        <v>32142078</v>
      </c>
      <c r="J375" s="114" t="s">
        <v>1390</v>
      </c>
    </row>
    <row r="376" spans="1:10" x14ac:dyDescent="0.3">
      <c r="A376" s="287">
        <v>43725163</v>
      </c>
      <c r="B376" s="287" t="s">
        <v>690</v>
      </c>
      <c r="C376" s="287" t="s">
        <v>691</v>
      </c>
      <c r="D376" s="287">
        <v>421018</v>
      </c>
      <c r="E376" s="287" t="s">
        <v>115</v>
      </c>
      <c r="F376" s="287" t="s">
        <v>116</v>
      </c>
      <c r="G376" s="287" t="s">
        <v>1389</v>
      </c>
      <c r="H376" s="287" t="s">
        <v>1389</v>
      </c>
      <c r="I376" s="114">
        <v>32142078</v>
      </c>
      <c r="J376" s="114" t="s">
        <v>1390</v>
      </c>
    </row>
    <row r="377" spans="1:10" x14ac:dyDescent="0.3">
      <c r="A377" s="287">
        <v>43875726</v>
      </c>
      <c r="B377" s="287" t="s">
        <v>576</v>
      </c>
      <c r="C377" s="287" t="s">
        <v>577</v>
      </c>
      <c r="D377" s="287">
        <v>204411</v>
      </c>
      <c r="E377" s="287" t="s">
        <v>108</v>
      </c>
      <c r="F377" s="287" t="s">
        <v>98</v>
      </c>
      <c r="G377" s="287" t="s">
        <v>1389</v>
      </c>
      <c r="H377" s="287" t="s">
        <v>1389</v>
      </c>
      <c r="I377" s="114">
        <v>32142078</v>
      </c>
      <c r="J377" s="114" t="s">
        <v>1390</v>
      </c>
    </row>
    <row r="378" spans="1:10" x14ac:dyDescent="0.3">
      <c r="A378" s="287">
        <v>43876032</v>
      </c>
      <c r="B378" s="287" t="s">
        <v>744</v>
      </c>
      <c r="C378" s="287" t="s">
        <v>745</v>
      </c>
      <c r="D378" s="287">
        <v>204407</v>
      </c>
      <c r="E378" s="287" t="s">
        <v>108</v>
      </c>
      <c r="F378" s="287" t="s">
        <v>98</v>
      </c>
      <c r="G378" s="287" t="s">
        <v>1389</v>
      </c>
      <c r="H378" s="287" t="s">
        <v>1389</v>
      </c>
      <c r="I378" s="114">
        <v>32142078</v>
      </c>
      <c r="J378" s="114" t="s">
        <v>1390</v>
      </c>
    </row>
    <row r="379" spans="1:10" x14ac:dyDescent="0.3">
      <c r="A379" s="287">
        <v>55144168</v>
      </c>
      <c r="B379" s="287" t="s">
        <v>250</v>
      </c>
      <c r="C379" s="287" t="s">
        <v>251</v>
      </c>
      <c r="D379" s="287">
        <v>204411</v>
      </c>
      <c r="E379" s="287" t="s">
        <v>108</v>
      </c>
      <c r="F379" s="287" t="s">
        <v>98</v>
      </c>
      <c r="G379" s="287" t="s">
        <v>1389</v>
      </c>
      <c r="H379" s="287" t="s">
        <v>1389</v>
      </c>
      <c r="I379" s="114">
        <v>32142078</v>
      </c>
      <c r="J379" s="114" t="s">
        <v>1390</v>
      </c>
    </row>
    <row r="380" spans="1:10" x14ac:dyDescent="0.3">
      <c r="A380" s="287">
        <v>70906776</v>
      </c>
      <c r="B380" s="287" t="s">
        <v>1016</v>
      </c>
      <c r="C380" s="287" t="s">
        <v>1017</v>
      </c>
      <c r="D380" s="287">
        <v>204407</v>
      </c>
      <c r="E380" s="287" t="s">
        <v>108</v>
      </c>
      <c r="F380" s="287" t="s">
        <v>98</v>
      </c>
      <c r="G380" s="287" t="s">
        <v>1389</v>
      </c>
      <c r="H380" s="287" t="s">
        <v>1389</v>
      </c>
      <c r="I380" s="114">
        <v>32142078</v>
      </c>
      <c r="J380" s="114" t="s">
        <v>1390</v>
      </c>
    </row>
    <row r="381" spans="1:10" x14ac:dyDescent="0.3">
      <c r="A381" s="287">
        <v>71731109</v>
      </c>
      <c r="B381" s="287" t="s">
        <v>404</v>
      </c>
      <c r="C381" s="287" t="s">
        <v>1795</v>
      </c>
      <c r="D381" s="287">
        <v>421018</v>
      </c>
      <c r="E381" s="287" t="s">
        <v>115</v>
      </c>
      <c r="F381" s="287" t="s">
        <v>116</v>
      </c>
      <c r="G381" s="287" t="s">
        <v>1389</v>
      </c>
      <c r="H381" s="287" t="s">
        <v>1389</v>
      </c>
      <c r="I381" s="114">
        <v>32142078</v>
      </c>
      <c r="J381" s="114" t="s">
        <v>1390</v>
      </c>
    </row>
    <row r="382" spans="1:10" x14ac:dyDescent="0.3">
      <c r="A382" s="287">
        <v>71877046</v>
      </c>
      <c r="B382" s="287" t="s">
        <v>346</v>
      </c>
      <c r="C382" s="287" t="s">
        <v>347</v>
      </c>
      <c r="D382" s="287">
        <v>202814</v>
      </c>
      <c r="E382" s="287" t="s">
        <v>97</v>
      </c>
      <c r="F382" s="287" t="s">
        <v>98</v>
      </c>
      <c r="G382" s="287" t="s">
        <v>1389</v>
      </c>
      <c r="H382" s="287" t="s">
        <v>1389</v>
      </c>
      <c r="I382" s="114">
        <v>32142078</v>
      </c>
      <c r="J382" s="114" t="s">
        <v>1390</v>
      </c>
    </row>
    <row r="383" spans="1:10" x14ac:dyDescent="0.3">
      <c r="A383" s="287">
        <v>98641910</v>
      </c>
      <c r="B383" s="287" t="s">
        <v>638</v>
      </c>
      <c r="C383" s="287" t="s">
        <v>639</v>
      </c>
      <c r="D383" s="287">
        <v>313214</v>
      </c>
      <c r="E383" s="287" t="s">
        <v>120</v>
      </c>
      <c r="F383" s="287" t="s">
        <v>102</v>
      </c>
      <c r="G383" s="287" t="s">
        <v>1389</v>
      </c>
      <c r="H383" s="287" t="s">
        <v>1389</v>
      </c>
      <c r="I383" s="114">
        <v>32142078</v>
      </c>
      <c r="J383" s="114" t="s">
        <v>1390</v>
      </c>
    </row>
    <row r="384" spans="1:10" x14ac:dyDescent="0.3">
      <c r="A384" s="287">
        <v>1005679895</v>
      </c>
      <c r="B384" s="287" t="s">
        <v>1297</v>
      </c>
      <c r="C384" s="287" t="s">
        <v>1298</v>
      </c>
      <c r="D384" s="287">
        <v>406408</v>
      </c>
      <c r="E384" s="287" t="s">
        <v>194</v>
      </c>
      <c r="F384" s="287" t="s">
        <v>116</v>
      </c>
      <c r="G384" s="287" t="s">
        <v>1389</v>
      </c>
      <c r="H384" s="287" t="s">
        <v>1389</v>
      </c>
      <c r="I384" s="114">
        <v>32142078</v>
      </c>
      <c r="J384" s="114" t="s">
        <v>1390</v>
      </c>
    </row>
    <row r="385" spans="1:10" x14ac:dyDescent="0.3">
      <c r="A385" s="287">
        <v>1036638484</v>
      </c>
      <c r="B385" s="287" t="s">
        <v>599</v>
      </c>
      <c r="C385" s="287" t="s">
        <v>600</v>
      </c>
      <c r="D385" s="287">
        <v>204407</v>
      </c>
      <c r="E385" s="287" t="s">
        <v>108</v>
      </c>
      <c r="F385" s="287" t="s">
        <v>98</v>
      </c>
      <c r="G385" s="287" t="s">
        <v>1389</v>
      </c>
      <c r="H385" s="287" t="s">
        <v>1389</v>
      </c>
      <c r="I385" s="114">
        <v>32142078</v>
      </c>
      <c r="J385" s="114" t="s">
        <v>1390</v>
      </c>
    </row>
    <row r="386" spans="1:10" x14ac:dyDescent="0.3">
      <c r="A386" s="287">
        <v>1036680641</v>
      </c>
      <c r="B386" s="287" t="s">
        <v>1117</v>
      </c>
      <c r="C386" s="287" t="s">
        <v>1118</v>
      </c>
      <c r="D386" s="287">
        <v>20441</v>
      </c>
      <c r="E386" s="287" t="s">
        <v>108</v>
      </c>
      <c r="F386" s="287" t="s">
        <v>98</v>
      </c>
      <c r="G386" s="287" t="s">
        <v>1389</v>
      </c>
      <c r="H386" s="287" t="s">
        <v>1389</v>
      </c>
      <c r="I386" s="114">
        <v>32142078</v>
      </c>
      <c r="J386" s="114" t="s">
        <v>1390</v>
      </c>
    </row>
    <row r="387" spans="1:10" x14ac:dyDescent="0.3">
      <c r="A387" s="287">
        <v>1037619719</v>
      </c>
      <c r="B387" s="287" t="s">
        <v>950</v>
      </c>
      <c r="C387" s="287" t="s">
        <v>951</v>
      </c>
      <c r="D387" s="287">
        <v>20441</v>
      </c>
      <c r="E387" s="287" t="s">
        <v>108</v>
      </c>
      <c r="F387" s="287" t="s">
        <v>98</v>
      </c>
      <c r="G387" s="287" t="s">
        <v>1389</v>
      </c>
      <c r="H387" s="287" t="s">
        <v>1389</v>
      </c>
      <c r="I387" s="114">
        <v>66812246</v>
      </c>
      <c r="J387" s="114" t="s">
        <v>1381</v>
      </c>
    </row>
    <row r="388" spans="1:10" x14ac:dyDescent="0.3">
      <c r="A388" s="287">
        <v>1077443119</v>
      </c>
      <c r="B388" s="287" t="s">
        <v>1640</v>
      </c>
      <c r="C388" s="287" t="s">
        <v>1641</v>
      </c>
      <c r="D388" s="287">
        <v>406408</v>
      </c>
      <c r="E388" s="287" t="s">
        <v>194</v>
      </c>
      <c r="F388" s="287" t="s">
        <v>116</v>
      </c>
      <c r="G388" s="287" t="s">
        <v>1389</v>
      </c>
      <c r="H388" s="287" t="s">
        <v>1389</v>
      </c>
      <c r="I388" s="114">
        <v>66812246</v>
      </c>
      <c r="J388" s="114" t="s">
        <v>1381</v>
      </c>
    </row>
    <row r="389" spans="1:10" x14ac:dyDescent="0.3">
      <c r="A389" s="287">
        <v>10129432</v>
      </c>
      <c r="B389" s="287" t="s">
        <v>1719</v>
      </c>
      <c r="C389" s="287" t="s">
        <v>1720</v>
      </c>
      <c r="D389" s="287">
        <v>204407</v>
      </c>
      <c r="E389" s="287" t="s">
        <v>108</v>
      </c>
      <c r="F389" s="287" t="s">
        <v>98</v>
      </c>
      <c r="G389" s="287" t="s">
        <v>1380</v>
      </c>
      <c r="H389" s="287" t="s">
        <v>1380</v>
      </c>
      <c r="I389" s="114">
        <v>66812246</v>
      </c>
      <c r="J389" s="114" t="s">
        <v>1381</v>
      </c>
    </row>
    <row r="390" spans="1:10" x14ac:dyDescent="0.3">
      <c r="A390" s="287">
        <v>11801914</v>
      </c>
      <c r="B390" s="287" t="s">
        <v>209</v>
      </c>
      <c r="C390" s="287" t="s">
        <v>555</v>
      </c>
      <c r="D390" s="287">
        <v>202820</v>
      </c>
      <c r="E390" s="287" t="s">
        <v>97</v>
      </c>
      <c r="F390" s="287" t="s">
        <v>98</v>
      </c>
      <c r="G390" s="287" t="s">
        <v>1380</v>
      </c>
      <c r="H390" s="287" t="s">
        <v>1380</v>
      </c>
      <c r="I390" s="114">
        <v>66812246</v>
      </c>
      <c r="J390" s="114" t="s">
        <v>1381</v>
      </c>
    </row>
    <row r="391" spans="1:10" x14ac:dyDescent="0.3">
      <c r="A391" s="287">
        <v>38870855</v>
      </c>
      <c r="B391" s="287" t="s">
        <v>452</v>
      </c>
      <c r="C391" s="287" t="s">
        <v>453</v>
      </c>
      <c r="D391" s="287">
        <v>202816</v>
      </c>
      <c r="E391" s="287" t="s">
        <v>97</v>
      </c>
      <c r="F391" s="287" t="s">
        <v>98</v>
      </c>
      <c r="G391" s="287" t="s">
        <v>1380</v>
      </c>
      <c r="H391" s="287" t="s">
        <v>1380</v>
      </c>
      <c r="I391" s="114">
        <v>19467764</v>
      </c>
      <c r="J391" s="114" t="s">
        <v>1366</v>
      </c>
    </row>
    <row r="392" spans="1:10" x14ac:dyDescent="0.3">
      <c r="A392" s="287">
        <v>53082421</v>
      </c>
      <c r="B392" s="287" t="s">
        <v>243</v>
      </c>
      <c r="C392" s="287" t="s">
        <v>244</v>
      </c>
      <c r="D392" s="287">
        <v>313214</v>
      </c>
      <c r="E392" s="287" t="s">
        <v>120</v>
      </c>
      <c r="F392" s="287" t="s">
        <v>102</v>
      </c>
      <c r="G392" s="287" t="s">
        <v>1380</v>
      </c>
      <c r="H392" s="287" t="s">
        <v>1380</v>
      </c>
      <c r="I392" s="114">
        <v>66812246</v>
      </c>
      <c r="J392" s="114" t="s">
        <v>1381</v>
      </c>
    </row>
    <row r="393" spans="1:10" x14ac:dyDescent="0.3">
      <c r="A393" s="287">
        <v>7218074</v>
      </c>
      <c r="B393" s="287" t="s">
        <v>765</v>
      </c>
      <c r="C393" s="287" t="s">
        <v>830</v>
      </c>
      <c r="D393" s="287">
        <v>13820</v>
      </c>
      <c r="E393" s="287" t="s">
        <v>236</v>
      </c>
      <c r="F393" s="287" t="s">
        <v>158</v>
      </c>
      <c r="G393" s="287" t="s">
        <v>1365</v>
      </c>
      <c r="H393" s="287" t="s">
        <v>1365</v>
      </c>
      <c r="I393" s="114">
        <v>66812246</v>
      </c>
      <c r="J393" s="114" t="s">
        <v>1381</v>
      </c>
    </row>
    <row r="394" spans="1:10" x14ac:dyDescent="0.3">
      <c r="A394" s="287">
        <v>66859376</v>
      </c>
      <c r="B394" s="287" t="s">
        <v>580</v>
      </c>
      <c r="C394" s="287" t="s">
        <v>581</v>
      </c>
      <c r="D394" s="287">
        <v>312416</v>
      </c>
      <c r="E394" s="287" t="s">
        <v>101</v>
      </c>
      <c r="F394" s="287" t="s">
        <v>102</v>
      </c>
      <c r="G394" s="287" t="s">
        <v>1380</v>
      </c>
      <c r="H394" s="287" t="s">
        <v>1380</v>
      </c>
      <c r="I394" s="114">
        <v>66812246</v>
      </c>
      <c r="J394" s="114" t="s">
        <v>1381</v>
      </c>
    </row>
    <row r="395" spans="1:10" x14ac:dyDescent="0.3">
      <c r="A395" s="287">
        <v>66949128</v>
      </c>
      <c r="B395" s="287" t="s">
        <v>264</v>
      </c>
      <c r="C395" s="287" t="s">
        <v>265</v>
      </c>
      <c r="D395" s="287">
        <v>204407</v>
      </c>
      <c r="E395" s="287" t="s">
        <v>108</v>
      </c>
      <c r="F395" s="287" t="s">
        <v>98</v>
      </c>
      <c r="G395" s="287" t="s">
        <v>1380</v>
      </c>
      <c r="H395" s="287" t="s">
        <v>1380</v>
      </c>
      <c r="I395" s="114">
        <v>66812246</v>
      </c>
      <c r="J395" s="114" t="s">
        <v>1381</v>
      </c>
    </row>
    <row r="396" spans="1:10" x14ac:dyDescent="0.3">
      <c r="A396" s="287">
        <v>66971402</v>
      </c>
      <c r="B396" s="287" t="s">
        <v>322</v>
      </c>
      <c r="C396" s="287" t="s">
        <v>323</v>
      </c>
      <c r="D396" s="287">
        <v>421022</v>
      </c>
      <c r="E396" s="287" t="s">
        <v>115</v>
      </c>
      <c r="F396" s="287" t="s">
        <v>116</v>
      </c>
      <c r="G396" s="287" t="s">
        <v>1380</v>
      </c>
      <c r="H396" s="287" t="s">
        <v>1380</v>
      </c>
      <c r="I396" s="114">
        <v>66812246</v>
      </c>
      <c r="J396" s="114" t="s">
        <v>1381</v>
      </c>
    </row>
    <row r="397" spans="1:10" x14ac:dyDescent="0.3">
      <c r="A397" s="287">
        <v>67000141</v>
      </c>
      <c r="B397" s="287" t="s">
        <v>908</v>
      </c>
      <c r="C397" s="287" t="s">
        <v>1121</v>
      </c>
      <c r="D397" s="287">
        <v>313214</v>
      </c>
      <c r="E397" s="287" t="s">
        <v>120</v>
      </c>
      <c r="F397" s="287" t="s">
        <v>102</v>
      </c>
      <c r="G397" s="287" t="s">
        <v>1380</v>
      </c>
      <c r="H397" s="287" t="s">
        <v>1380</v>
      </c>
      <c r="I397" s="114">
        <v>66812246</v>
      </c>
      <c r="J397" s="114" t="s">
        <v>1381</v>
      </c>
    </row>
    <row r="398" spans="1:10" x14ac:dyDescent="0.3">
      <c r="A398" s="287">
        <v>79970291</v>
      </c>
      <c r="B398" s="287" t="s">
        <v>591</v>
      </c>
      <c r="C398" s="287" t="s">
        <v>592</v>
      </c>
      <c r="D398" s="287">
        <v>421015</v>
      </c>
      <c r="E398" s="287" t="s">
        <v>115</v>
      </c>
      <c r="F398" s="287" t="s">
        <v>116</v>
      </c>
      <c r="G398" s="287" t="s">
        <v>1380</v>
      </c>
      <c r="H398" s="287" t="s">
        <v>1380</v>
      </c>
      <c r="I398" s="114">
        <v>66812246</v>
      </c>
      <c r="J398" s="114" t="s">
        <v>1381</v>
      </c>
    </row>
    <row r="399" spans="1:10" x14ac:dyDescent="0.3">
      <c r="A399" s="287">
        <v>94063012</v>
      </c>
      <c r="B399" s="287" t="s">
        <v>1482</v>
      </c>
      <c r="C399" s="287" t="s">
        <v>1483</v>
      </c>
      <c r="D399" s="287">
        <v>404414</v>
      </c>
      <c r="E399" s="287" t="s">
        <v>134</v>
      </c>
      <c r="F399" s="287" t="s">
        <v>116</v>
      </c>
      <c r="G399" s="287" t="s">
        <v>1380</v>
      </c>
      <c r="H399" s="287" t="s">
        <v>1380</v>
      </c>
      <c r="I399" s="114">
        <v>66812246</v>
      </c>
      <c r="J399" s="114" t="s">
        <v>1381</v>
      </c>
    </row>
    <row r="400" spans="1:10" x14ac:dyDescent="0.3">
      <c r="A400" s="287">
        <v>94063659</v>
      </c>
      <c r="B400" s="287" t="s">
        <v>487</v>
      </c>
      <c r="C400" s="287" t="s">
        <v>488</v>
      </c>
      <c r="D400" s="287">
        <v>204407</v>
      </c>
      <c r="E400" s="287" t="s">
        <v>108</v>
      </c>
      <c r="F400" s="287" t="s">
        <v>98</v>
      </c>
      <c r="G400" s="287" t="s">
        <v>1380</v>
      </c>
      <c r="H400" s="287" t="s">
        <v>1380</v>
      </c>
      <c r="I400" s="114">
        <v>66812246</v>
      </c>
      <c r="J400" s="114" t="s">
        <v>1381</v>
      </c>
    </row>
    <row r="401" spans="1:10" x14ac:dyDescent="0.3">
      <c r="A401" s="287">
        <v>94313563</v>
      </c>
      <c r="B401" s="287" t="s">
        <v>1083</v>
      </c>
      <c r="C401" s="287" t="s">
        <v>1035</v>
      </c>
      <c r="D401" s="287">
        <v>404414</v>
      </c>
      <c r="E401" s="287" t="s">
        <v>134</v>
      </c>
      <c r="F401" s="287" t="s">
        <v>116</v>
      </c>
      <c r="G401" s="287" t="s">
        <v>1380</v>
      </c>
      <c r="H401" s="287" t="s">
        <v>1380</v>
      </c>
      <c r="I401" s="114">
        <v>66812246</v>
      </c>
      <c r="J401" s="114" t="s">
        <v>1381</v>
      </c>
    </row>
    <row r="402" spans="1:10" x14ac:dyDescent="0.3">
      <c r="A402" s="287">
        <v>1089479687</v>
      </c>
      <c r="B402" s="287" t="s">
        <v>584</v>
      </c>
      <c r="C402" s="287" t="s">
        <v>585</v>
      </c>
      <c r="D402" s="287">
        <v>204407</v>
      </c>
      <c r="E402" s="287" t="s">
        <v>108</v>
      </c>
      <c r="F402" s="287" t="s">
        <v>98</v>
      </c>
      <c r="G402" s="287" t="s">
        <v>1380</v>
      </c>
      <c r="H402" s="287" t="s">
        <v>1380</v>
      </c>
      <c r="I402" s="114">
        <v>66812246</v>
      </c>
      <c r="J402" s="114" t="s">
        <v>1381</v>
      </c>
    </row>
    <row r="403" spans="1:10" x14ac:dyDescent="0.3">
      <c r="A403" s="287">
        <v>1107041617</v>
      </c>
      <c r="B403" s="287" t="s">
        <v>344</v>
      </c>
      <c r="C403" s="287" t="s">
        <v>345</v>
      </c>
      <c r="D403" s="287">
        <v>20441</v>
      </c>
      <c r="E403" s="287" t="s">
        <v>108</v>
      </c>
      <c r="F403" s="287" t="s">
        <v>98</v>
      </c>
      <c r="G403" s="287" t="s">
        <v>1380</v>
      </c>
      <c r="H403" s="287" t="s">
        <v>1380</v>
      </c>
      <c r="I403" s="114">
        <v>66812246</v>
      </c>
      <c r="J403" s="114" t="s">
        <v>1381</v>
      </c>
    </row>
    <row r="404" spans="1:10" x14ac:dyDescent="0.3">
      <c r="A404" s="287">
        <v>1130612945</v>
      </c>
      <c r="B404" s="287" t="s">
        <v>377</v>
      </c>
      <c r="C404" s="287" t="s">
        <v>378</v>
      </c>
      <c r="D404" s="287">
        <v>204407</v>
      </c>
      <c r="E404" s="287" t="s">
        <v>108</v>
      </c>
      <c r="F404" s="287" t="s">
        <v>98</v>
      </c>
      <c r="G404" s="287" t="s">
        <v>1380</v>
      </c>
      <c r="H404" s="287" t="s">
        <v>1380</v>
      </c>
      <c r="I404" s="114">
        <v>66812246</v>
      </c>
      <c r="J404" s="114" t="s">
        <v>1381</v>
      </c>
    </row>
    <row r="405" spans="1:10" x14ac:dyDescent="0.3">
      <c r="A405" s="287">
        <v>1130635467</v>
      </c>
      <c r="B405" s="287" t="s">
        <v>709</v>
      </c>
      <c r="C405" s="287" t="s">
        <v>710</v>
      </c>
      <c r="D405" s="287">
        <v>204407</v>
      </c>
      <c r="E405" s="287" t="s">
        <v>108</v>
      </c>
      <c r="F405" s="287" t="s">
        <v>98</v>
      </c>
      <c r="G405" s="287" t="s">
        <v>1380</v>
      </c>
      <c r="H405" s="287" t="s">
        <v>1380</v>
      </c>
      <c r="I405" s="114">
        <v>66812246</v>
      </c>
      <c r="J405" s="114" t="s">
        <v>1381</v>
      </c>
    </row>
    <row r="406" spans="1:10" x14ac:dyDescent="0.3">
      <c r="A406" s="287">
        <v>1144061945</v>
      </c>
      <c r="B406" s="287" t="s">
        <v>582</v>
      </c>
      <c r="C406" s="287" t="s">
        <v>583</v>
      </c>
      <c r="D406" s="287">
        <v>204407</v>
      </c>
      <c r="E406" s="287" t="s">
        <v>108</v>
      </c>
      <c r="F406" s="287" t="s">
        <v>98</v>
      </c>
      <c r="G406" s="287" t="s">
        <v>1380</v>
      </c>
      <c r="H406" s="287" t="s">
        <v>1380</v>
      </c>
      <c r="I406" s="114">
        <v>66812246</v>
      </c>
      <c r="J406" s="114" t="s">
        <v>1381</v>
      </c>
    </row>
    <row r="407" spans="1:10" x14ac:dyDescent="0.3">
      <c r="A407" s="287">
        <v>1144068501</v>
      </c>
      <c r="B407" s="287" t="s">
        <v>334</v>
      </c>
      <c r="C407" s="287" t="s">
        <v>777</v>
      </c>
      <c r="D407" s="287">
        <v>20441</v>
      </c>
      <c r="E407" s="287" t="s">
        <v>108</v>
      </c>
      <c r="F407" s="287" t="s">
        <v>98</v>
      </c>
      <c r="G407" s="287" t="s">
        <v>1380</v>
      </c>
      <c r="H407" s="287" t="s">
        <v>1380</v>
      </c>
      <c r="I407" s="114">
        <v>66812246</v>
      </c>
      <c r="J407" s="114" t="s">
        <v>1381</v>
      </c>
    </row>
    <row r="408" spans="1:10" x14ac:dyDescent="0.3">
      <c r="A408" s="287">
        <v>1144091761</v>
      </c>
      <c r="B408" s="287" t="s">
        <v>720</v>
      </c>
      <c r="C408" s="287" t="s">
        <v>721</v>
      </c>
      <c r="D408" s="287">
        <v>404414</v>
      </c>
      <c r="E408" s="287" t="s">
        <v>134</v>
      </c>
      <c r="F408" s="287" t="s">
        <v>116</v>
      </c>
      <c r="G408" s="287" t="s">
        <v>1380</v>
      </c>
      <c r="H408" s="287" t="s">
        <v>1380</v>
      </c>
      <c r="I408" s="114">
        <v>66812246</v>
      </c>
      <c r="J408" s="114" t="s">
        <v>1381</v>
      </c>
    </row>
    <row r="409" spans="1:10" x14ac:dyDescent="0.3">
      <c r="A409" s="287">
        <v>1144093645</v>
      </c>
      <c r="B409" s="287" t="s">
        <v>937</v>
      </c>
      <c r="C409" s="287" t="s">
        <v>917</v>
      </c>
      <c r="D409" s="287">
        <v>20441</v>
      </c>
      <c r="E409" s="287" t="s">
        <v>108</v>
      </c>
      <c r="F409" s="287" t="s">
        <v>98</v>
      </c>
      <c r="G409" s="287" t="s">
        <v>1380</v>
      </c>
      <c r="H409" s="287" t="s">
        <v>1380</v>
      </c>
      <c r="I409" s="114">
        <v>66812246</v>
      </c>
      <c r="J409" s="114" t="s">
        <v>1381</v>
      </c>
    </row>
    <row r="410" spans="1:10" x14ac:dyDescent="0.3">
      <c r="A410" s="287">
        <v>1144179813</v>
      </c>
      <c r="B410" s="287" t="s">
        <v>794</v>
      </c>
      <c r="C410" s="287" t="s">
        <v>795</v>
      </c>
      <c r="D410" s="287">
        <v>404414</v>
      </c>
      <c r="E410" s="287" t="s">
        <v>134</v>
      </c>
      <c r="F410" s="287" t="s">
        <v>116</v>
      </c>
      <c r="G410" s="287" t="s">
        <v>1380</v>
      </c>
      <c r="H410" s="287" t="s">
        <v>1380</v>
      </c>
      <c r="I410" s="114">
        <v>66812246</v>
      </c>
      <c r="J410" s="114" t="s">
        <v>1381</v>
      </c>
    </row>
    <row r="411" spans="1:10" x14ac:dyDescent="0.3">
      <c r="A411" s="287">
        <v>1151942302</v>
      </c>
      <c r="B411" s="287" t="s">
        <v>916</v>
      </c>
      <c r="C411" s="287" t="s">
        <v>917</v>
      </c>
      <c r="D411" s="287">
        <v>204407</v>
      </c>
      <c r="E411" s="287" t="s">
        <v>108</v>
      </c>
      <c r="F411" s="287" t="s">
        <v>98</v>
      </c>
      <c r="G411" s="287" t="s">
        <v>1380</v>
      </c>
      <c r="H411" s="287" t="s">
        <v>1380</v>
      </c>
      <c r="I411" s="114">
        <v>22468766</v>
      </c>
      <c r="J411" s="114" t="s">
        <v>1376</v>
      </c>
    </row>
    <row r="412" spans="1:10" x14ac:dyDescent="0.3">
      <c r="A412" s="287">
        <v>8487719</v>
      </c>
      <c r="B412" s="287" t="s">
        <v>738</v>
      </c>
      <c r="C412" s="287" t="s">
        <v>739</v>
      </c>
      <c r="D412" s="287">
        <v>204407</v>
      </c>
      <c r="E412" s="287" t="s">
        <v>108</v>
      </c>
      <c r="F412" s="287" t="s">
        <v>98</v>
      </c>
      <c r="G412" s="287" t="s">
        <v>1375</v>
      </c>
      <c r="H412" s="287" t="s">
        <v>1375</v>
      </c>
      <c r="I412" s="114">
        <v>22468766</v>
      </c>
      <c r="J412" s="114" t="s">
        <v>1376</v>
      </c>
    </row>
    <row r="413" spans="1:10" x14ac:dyDescent="0.3">
      <c r="A413" s="287">
        <v>8495433</v>
      </c>
      <c r="B413" s="287" t="s">
        <v>284</v>
      </c>
      <c r="C413" s="287" t="s">
        <v>285</v>
      </c>
      <c r="D413" s="287">
        <v>313214</v>
      </c>
      <c r="E413" s="287" t="s">
        <v>120</v>
      </c>
      <c r="F413" s="287" t="s">
        <v>102</v>
      </c>
      <c r="G413" s="287" t="s">
        <v>1375</v>
      </c>
      <c r="H413" s="287" t="s">
        <v>1375</v>
      </c>
      <c r="I413" s="114">
        <v>22468766</v>
      </c>
      <c r="J413" s="114" t="s">
        <v>1376</v>
      </c>
    </row>
    <row r="414" spans="1:10" x14ac:dyDescent="0.3">
      <c r="A414" s="287">
        <v>8767281</v>
      </c>
      <c r="B414" s="287" t="s">
        <v>272</v>
      </c>
      <c r="C414" s="287" t="s">
        <v>273</v>
      </c>
      <c r="D414" s="287">
        <v>204411</v>
      </c>
      <c r="E414" s="287" t="s">
        <v>108</v>
      </c>
      <c r="F414" s="287" t="s">
        <v>98</v>
      </c>
      <c r="G414" s="287" t="s">
        <v>1375</v>
      </c>
      <c r="H414" s="287" t="s">
        <v>1375</v>
      </c>
      <c r="I414" s="114">
        <v>22468766</v>
      </c>
      <c r="J414" s="114" t="s">
        <v>1376</v>
      </c>
    </row>
    <row r="415" spans="1:10" x14ac:dyDescent="0.3">
      <c r="A415" s="287">
        <v>17974279</v>
      </c>
      <c r="B415" s="287" t="s">
        <v>350</v>
      </c>
      <c r="C415" s="287" t="s">
        <v>1665</v>
      </c>
      <c r="D415" s="287">
        <v>421018</v>
      </c>
      <c r="E415" s="287" t="s">
        <v>115</v>
      </c>
      <c r="F415" s="287" t="s">
        <v>116</v>
      </c>
      <c r="G415" s="287" t="s">
        <v>1375</v>
      </c>
      <c r="H415" s="287" t="s">
        <v>1375</v>
      </c>
      <c r="I415" s="114">
        <v>19467764</v>
      </c>
      <c r="J415" s="114" t="s">
        <v>1366</v>
      </c>
    </row>
    <row r="416" spans="1:10" x14ac:dyDescent="0.3">
      <c r="A416" s="287">
        <v>51778098</v>
      </c>
      <c r="B416" s="287" t="s">
        <v>727</v>
      </c>
      <c r="C416" s="287" t="s">
        <v>728</v>
      </c>
      <c r="D416" s="287">
        <v>13719</v>
      </c>
      <c r="E416" s="287" t="s">
        <v>729</v>
      </c>
      <c r="F416" s="287" t="s">
        <v>158</v>
      </c>
      <c r="G416" s="287" t="s">
        <v>118</v>
      </c>
      <c r="H416" s="287" t="s">
        <v>118</v>
      </c>
      <c r="I416" s="114">
        <v>22468766</v>
      </c>
      <c r="J416" s="114" t="s">
        <v>1376</v>
      </c>
    </row>
    <row r="417" spans="1:10" x14ac:dyDescent="0.3">
      <c r="A417" s="287">
        <v>22605513</v>
      </c>
      <c r="B417" s="287" t="s">
        <v>445</v>
      </c>
      <c r="C417" s="287" t="s">
        <v>446</v>
      </c>
      <c r="D417" s="287">
        <v>312416</v>
      </c>
      <c r="E417" s="287" t="s">
        <v>101</v>
      </c>
      <c r="F417" s="287" t="s">
        <v>102</v>
      </c>
      <c r="G417" s="287" t="s">
        <v>1375</v>
      </c>
      <c r="H417" s="287" t="s">
        <v>1375</v>
      </c>
      <c r="I417" s="114">
        <v>22468766</v>
      </c>
      <c r="J417" s="114" t="s">
        <v>1376</v>
      </c>
    </row>
    <row r="418" spans="1:10" x14ac:dyDescent="0.3">
      <c r="A418" s="287">
        <v>45515982</v>
      </c>
      <c r="B418" s="287" t="s">
        <v>1424</v>
      </c>
      <c r="C418" s="287" t="s">
        <v>1425</v>
      </c>
      <c r="D418" s="287">
        <v>204411</v>
      </c>
      <c r="E418" s="287" t="s">
        <v>108</v>
      </c>
      <c r="F418" s="287" t="s">
        <v>98</v>
      </c>
      <c r="G418" s="287" t="s">
        <v>1375</v>
      </c>
      <c r="H418" s="287" t="s">
        <v>1375</v>
      </c>
      <c r="I418" s="114">
        <v>22468766</v>
      </c>
      <c r="J418" s="114" t="s">
        <v>1376</v>
      </c>
    </row>
    <row r="419" spans="1:10" x14ac:dyDescent="0.3">
      <c r="A419" s="287">
        <v>57303372</v>
      </c>
      <c r="B419" s="287" t="s">
        <v>314</v>
      </c>
      <c r="C419" s="287" t="s">
        <v>315</v>
      </c>
      <c r="D419" s="287">
        <v>204411</v>
      </c>
      <c r="E419" s="287" t="s">
        <v>108</v>
      </c>
      <c r="F419" s="287" t="s">
        <v>98</v>
      </c>
      <c r="G419" s="287" t="s">
        <v>1375</v>
      </c>
      <c r="H419" s="287" t="s">
        <v>1375</v>
      </c>
      <c r="I419" s="114">
        <v>22468766</v>
      </c>
      <c r="J419" s="114" t="s">
        <v>1376</v>
      </c>
    </row>
    <row r="420" spans="1:10" x14ac:dyDescent="0.3">
      <c r="A420" s="287">
        <v>72261437</v>
      </c>
      <c r="B420" s="287" t="s">
        <v>695</v>
      </c>
      <c r="C420" s="287" t="s">
        <v>696</v>
      </c>
      <c r="D420" s="287">
        <v>404414</v>
      </c>
      <c r="E420" s="287" t="s">
        <v>134</v>
      </c>
      <c r="F420" s="287" t="s">
        <v>116</v>
      </c>
      <c r="G420" s="287" t="s">
        <v>1375</v>
      </c>
      <c r="H420" s="287" t="s">
        <v>1375</v>
      </c>
      <c r="I420" s="114">
        <v>22468766</v>
      </c>
      <c r="J420" s="114" t="s">
        <v>1376</v>
      </c>
    </row>
    <row r="421" spans="1:10" x14ac:dyDescent="0.3">
      <c r="A421" s="287">
        <v>1003233550</v>
      </c>
      <c r="B421" s="287" t="s">
        <v>1642</v>
      </c>
      <c r="C421" s="287" t="s">
        <v>1643</v>
      </c>
      <c r="D421" s="287">
        <v>20441</v>
      </c>
      <c r="E421" s="287" t="s">
        <v>108</v>
      </c>
      <c r="F421" s="287" t="s">
        <v>98</v>
      </c>
      <c r="G421" s="287" t="s">
        <v>1375</v>
      </c>
      <c r="H421" s="287" t="s">
        <v>1375</v>
      </c>
      <c r="I421" s="114">
        <v>22468766</v>
      </c>
      <c r="J421" s="114" t="s">
        <v>1376</v>
      </c>
    </row>
    <row r="422" spans="1:10" x14ac:dyDescent="0.3">
      <c r="A422" s="287">
        <v>1004109717</v>
      </c>
      <c r="B422" s="287" t="s">
        <v>1496</v>
      </c>
      <c r="C422" s="287" t="s">
        <v>1497</v>
      </c>
      <c r="D422" s="287">
        <v>20441</v>
      </c>
      <c r="E422" s="287" t="s">
        <v>108</v>
      </c>
      <c r="F422" s="287" t="s">
        <v>98</v>
      </c>
      <c r="G422" s="287" t="s">
        <v>1375</v>
      </c>
      <c r="H422" s="287" t="s">
        <v>1375</v>
      </c>
      <c r="I422" s="114">
        <v>22468766</v>
      </c>
      <c r="J422" s="114" t="s">
        <v>1376</v>
      </c>
    </row>
    <row r="423" spans="1:10" x14ac:dyDescent="0.3">
      <c r="A423" s="287">
        <v>1042426089</v>
      </c>
      <c r="B423" s="287" t="s">
        <v>884</v>
      </c>
      <c r="C423" s="287" t="s">
        <v>1541</v>
      </c>
      <c r="D423" s="287">
        <v>406408</v>
      </c>
      <c r="E423" s="287" t="s">
        <v>194</v>
      </c>
      <c r="F423" s="287" t="s">
        <v>116</v>
      </c>
      <c r="G423" s="287" t="s">
        <v>1375</v>
      </c>
      <c r="H423" s="287" t="s">
        <v>1375</v>
      </c>
      <c r="I423" s="114">
        <v>22468766</v>
      </c>
      <c r="J423" s="114" t="s">
        <v>1376</v>
      </c>
    </row>
    <row r="424" spans="1:10" x14ac:dyDescent="0.3">
      <c r="A424" s="287">
        <v>1065658598</v>
      </c>
      <c r="B424" s="287" t="s">
        <v>1628</v>
      </c>
      <c r="C424" s="287" t="s">
        <v>1629</v>
      </c>
      <c r="D424" s="287">
        <v>204411</v>
      </c>
      <c r="E424" s="287" t="s">
        <v>108</v>
      </c>
      <c r="F424" s="287" t="s">
        <v>98</v>
      </c>
      <c r="G424" s="287" t="s">
        <v>1375</v>
      </c>
      <c r="H424" s="287" t="s">
        <v>1375</v>
      </c>
      <c r="I424" s="114">
        <v>22468766</v>
      </c>
      <c r="J424" s="114" t="s">
        <v>1376</v>
      </c>
    </row>
    <row r="425" spans="1:10" x14ac:dyDescent="0.3">
      <c r="A425" s="287">
        <v>1098734945</v>
      </c>
      <c r="B425" s="287" t="s">
        <v>980</v>
      </c>
      <c r="C425" s="287" t="s">
        <v>981</v>
      </c>
      <c r="D425" s="287">
        <v>204411</v>
      </c>
      <c r="E425" s="287" t="s">
        <v>108</v>
      </c>
      <c r="F425" s="287" t="s">
        <v>98</v>
      </c>
      <c r="G425" s="287" t="s">
        <v>1375</v>
      </c>
      <c r="H425" s="287" t="s">
        <v>1375</v>
      </c>
      <c r="I425" s="114">
        <v>91497695</v>
      </c>
      <c r="J425" s="114" t="s">
        <v>1411</v>
      </c>
    </row>
    <row r="426" spans="1:10" x14ac:dyDescent="0.3">
      <c r="A426" s="287">
        <v>1140886828</v>
      </c>
      <c r="B426" s="287" t="s">
        <v>978</v>
      </c>
      <c r="C426" s="287" t="s">
        <v>979</v>
      </c>
      <c r="D426" s="287">
        <v>202814</v>
      </c>
      <c r="E426" s="287" t="s">
        <v>97</v>
      </c>
      <c r="F426" s="287" t="s">
        <v>98</v>
      </c>
      <c r="G426" s="287" t="s">
        <v>1375</v>
      </c>
      <c r="H426" s="287" t="s">
        <v>1375</v>
      </c>
      <c r="I426" s="114">
        <v>91497695</v>
      </c>
      <c r="J426" s="114" t="s">
        <v>1411</v>
      </c>
    </row>
    <row r="427" spans="1:10" x14ac:dyDescent="0.3">
      <c r="A427" s="287">
        <v>1234090897</v>
      </c>
      <c r="B427" s="287" t="s">
        <v>1554</v>
      </c>
      <c r="C427" s="287" t="s">
        <v>1555</v>
      </c>
      <c r="D427" s="287">
        <v>204411</v>
      </c>
      <c r="E427" s="287" t="s">
        <v>108</v>
      </c>
      <c r="F427" s="287" t="s">
        <v>98</v>
      </c>
      <c r="G427" s="287" t="s">
        <v>1375</v>
      </c>
      <c r="H427" s="287" t="s">
        <v>1375</v>
      </c>
      <c r="I427" s="114">
        <v>91497695</v>
      </c>
      <c r="J427" s="114" t="s">
        <v>1411</v>
      </c>
    </row>
    <row r="428" spans="1:10" x14ac:dyDescent="0.3">
      <c r="A428" s="287">
        <v>28152582</v>
      </c>
      <c r="B428" s="287" t="s">
        <v>312</v>
      </c>
      <c r="C428" s="287" t="s">
        <v>1115</v>
      </c>
      <c r="D428" s="287">
        <v>406408</v>
      </c>
      <c r="E428" s="287" t="s">
        <v>194</v>
      </c>
      <c r="F428" s="287" t="s">
        <v>116</v>
      </c>
      <c r="G428" s="287" t="s">
        <v>1410</v>
      </c>
      <c r="H428" s="287" t="s">
        <v>1410</v>
      </c>
      <c r="I428" s="114">
        <v>91497695</v>
      </c>
      <c r="J428" s="114" t="s">
        <v>1411</v>
      </c>
    </row>
    <row r="429" spans="1:10" x14ac:dyDescent="0.3">
      <c r="A429" s="287">
        <v>37395857</v>
      </c>
      <c r="B429" s="287" t="s">
        <v>370</v>
      </c>
      <c r="C429" s="287" t="s">
        <v>371</v>
      </c>
      <c r="D429" s="287">
        <v>204407</v>
      </c>
      <c r="E429" s="287" t="s">
        <v>108</v>
      </c>
      <c r="F429" s="287" t="s">
        <v>98</v>
      </c>
      <c r="G429" s="287" t="s">
        <v>1410</v>
      </c>
      <c r="H429" s="287" t="s">
        <v>1410</v>
      </c>
      <c r="I429" s="114">
        <v>91497695</v>
      </c>
      <c r="J429" s="114" t="s">
        <v>1411</v>
      </c>
    </row>
    <row r="430" spans="1:10" x14ac:dyDescent="0.3">
      <c r="A430" s="287">
        <v>37645076</v>
      </c>
      <c r="B430" s="287" t="s">
        <v>168</v>
      </c>
      <c r="C430" s="287" t="s">
        <v>1757</v>
      </c>
      <c r="D430" s="287">
        <v>204411</v>
      </c>
      <c r="E430" s="287" t="s">
        <v>108</v>
      </c>
      <c r="F430" s="287" t="s">
        <v>98</v>
      </c>
      <c r="G430" s="287" t="s">
        <v>1410</v>
      </c>
      <c r="H430" s="287" t="s">
        <v>1410</v>
      </c>
      <c r="I430" s="114">
        <v>91497695</v>
      </c>
      <c r="J430" s="114" t="s">
        <v>1411</v>
      </c>
    </row>
    <row r="431" spans="1:10" x14ac:dyDescent="0.3">
      <c r="A431" s="287">
        <v>37753416</v>
      </c>
      <c r="B431" s="287" t="s">
        <v>1615</v>
      </c>
      <c r="C431" s="287" t="s">
        <v>1616</v>
      </c>
      <c r="D431" s="287">
        <v>204407</v>
      </c>
      <c r="E431" s="287" t="s">
        <v>108</v>
      </c>
      <c r="F431" s="287" t="s">
        <v>98</v>
      </c>
      <c r="G431" s="287" t="s">
        <v>1410</v>
      </c>
      <c r="H431" s="287" t="s">
        <v>1410</v>
      </c>
      <c r="I431" s="114">
        <v>91497695</v>
      </c>
      <c r="J431" s="114" t="s">
        <v>1411</v>
      </c>
    </row>
    <row r="432" spans="1:10" x14ac:dyDescent="0.3">
      <c r="A432" s="287">
        <v>52263851</v>
      </c>
      <c r="B432" s="287" t="s">
        <v>465</v>
      </c>
      <c r="C432" s="287" t="s">
        <v>466</v>
      </c>
      <c r="D432" s="287">
        <v>421015</v>
      </c>
      <c r="E432" s="287" t="s">
        <v>115</v>
      </c>
      <c r="F432" s="287" t="s">
        <v>116</v>
      </c>
      <c r="G432" s="287" t="s">
        <v>1410</v>
      </c>
      <c r="H432" s="287" t="s">
        <v>1410</v>
      </c>
      <c r="I432" s="114">
        <v>19467764</v>
      </c>
      <c r="J432" s="114" t="s">
        <v>1366</v>
      </c>
    </row>
    <row r="433" spans="1:10" x14ac:dyDescent="0.3">
      <c r="A433" s="287">
        <v>60351476</v>
      </c>
      <c r="B433" s="287" t="s">
        <v>239</v>
      </c>
      <c r="C433" s="287" t="s">
        <v>240</v>
      </c>
      <c r="D433" s="287">
        <v>20441</v>
      </c>
      <c r="E433" s="287" t="s">
        <v>108</v>
      </c>
      <c r="F433" s="287" t="s">
        <v>98</v>
      </c>
      <c r="G433" s="287" t="s">
        <v>1410</v>
      </c>
      <c r="H433" s="287" t="s">
        <v>1410</v>
      </c>
      <c r="I433" s="114">
        <v>91497695</v>
      </c>
      <c r="J433" s="114" t="s">
        <v>1411</v>
      </c>
    </row>
    <row r="434" spans="1:10" x14ac:dyDescent="0.3">
      <c r="A434" s="287">
        <v>63323356</v>
      </c>
      <c r="B434" s="287" t="s">
        <v>111</v>
      </c>
      <c r="C434" s="287" t="s">
        <v>112</v>
      </c>
      <c r="D434" s="287">
        <v>202816</v>
      </c>
      <c r="E434" s="287" t="s">
        <v>97</v>
      </c>
      <c r="F434" s="287" t="s">
        <v>98</v>
      </c>
      <c r="G434" s="287" t="s">
        <v>1410</v>
      </c>
      <c r="H434" s="287" t="s">
        <v>1410</v>
      </c>
      <c r="I434" s="114">
        <v>91497695</v>
      </c>
      <c r="J434" s="114" t="s">
        <v>1411</v>
      </c>
    </row>
    <row r="435" spans="1:10" x14ac:dyDescent="0.3">
      <c r="A435" s="287">
        <v>80410740</v>
      </c>
      <c r="B435" s="287" t="s">
        <v>930</v>
      </c>
      <c r="C435" s="287" t="s">
        <v>931</v>
      </c>
      <c r="D435" s="287">
        <v>13719</v>
      </c>
      <c r="E435" s="287" t="s">
        <v>729</v>
      </c>
      <c r="F435" s="287" t="s">
        <v>158</v>
      </c>
      <c r="G435" s="287" t="s">
        <v>932</v>
      </c>
      <c r="H435" s="287" t="s">
        <v>932</v>
      </c>
      <c r="I435" s="114">
        <v>91497695</v>
      </c>
      <c r="J435" s="114" t="s">
        <v>1411</v>
      </c>
    </row>
    <row r="436" spans="1:10" x14ac:dyDescent="0.3">
      <c r="A436" s="287">
        <v>1095931158</v>
      </c>
      <c r="B436" s="287" t="s">
        <v>711</v>
      </c>
      <c r="C436" s="287" t="s">
        <v>712</v>
      </c>
      <c r="D436" s="287">
        <v>204407</v>
      </c>
      <c r="E436" s="287" t="s">
        <v>108</v>
      </c>
      <c r="F436" s="287" t="s">
        <v>98</v>
      </c>
      <c r="G436" s="287" t="s">
        <v>1410</v>
      </c>
      <c r="H436" s="287" t="s">
        <v>1410</v>
      </c>
      <c r="I436" s="114">
        <v>91497695</v>
      </c>
      <c r="J436" s="114" t="s">
        <v>1411</v>
      </c>
    </row>
    <row r="437" spans="1:10" x14ac:dyDescent="0.3">
      <c r="A437" s="287">
        <v>1098611581</v>
      </c>
      <c r="B437" s="287" t="s">
        <v>199</v>
      </c>
      <c r="C437" s="287" t="s">
        <v>454</v>
      </c>
      <c r="D437" s="287">
        <v>406408</v>
      </c>
      <c r="E437" s="287" t="s">
        <v>194</v>
      </c>
      <c r="F437" s="287" t="s">
        <v>116</v>
      </c>
      <c r="G437" s="287" t="s">
        <v>1410</v>
      </c>
      <c r="H437" s="287" t="s">
        <v>1410</v>
      </c>
      <c r="I437" s="114">
        <v>91497695</v>
      </c>
      <c r="J437" s="114" t="s">
        <v>1411</v>
      </c>
    </row>
    <row r="438" spans="1:10" x14ac:dyDescent="0.3">
      <c r="A438" s="287">
        <v>1098614564</v>
      </c>
      <c r="B438" s="287" t="s">
        <v>358</v>
      </c>
      <c r="C438" s="287" t="s">
        <v>359</v>
      </c>
      <c r="D438" s="287">
        <v>202814</v>
      </c>
      <c r="E438" s="287" t="s">
        <v>97</v>
      </c>
      <c r="F438" s="287" t="s">
        <v>98</v>
      </c>
      <c r="G438" s="287" t="s">
        <v>1410</v>
      </c>
      <c r="H438" s="287" t="s">
        <v>1410</v>
      </c>
      <c r="I438" s="114">
        <v>91497695</v>
      </c>
      <c r="J438" s="114" t="s">
        <v>1411</v>
      </c>
    </row>
    <row r="439" spans="1:10" x14ac:dyDescent="0.3">
      <c r="A439" s="287">
        <v>1098630882</v>
      </c>
      <c r="B439" s="287" t="s">
        <v>587</v>
      </c>
      <c r="C439" s="287" t="s">
        <v>588</v>
      </c>
      <c r="D439" s="287">
        <v>204407</v>
      </c>
      <c r="E439" s="287" t="s">
        <v>108</v>
      </c>
      <c r="F439" s="287" t="s">
        <v>98</v>
      </c>
      <c r="G439" s="287" t="s">
        <v>1410</v>
      </c>
      <c r="H439" s="287" t="s">
        <v>1410</v>
      </c>
      <c r="I439" s="114">
        <v>73582703</v>
      </c>
      <c r="J439" s="114" t="s">
        <v>1374</v>
      </c>
    </row>
    <row r="440" spans="1:10" x14ac:dyDescent="0.3">
      <c r="A440" s="287">
        <v>1098653804</v>
      </c>
      <c r="B440" s="287" t="s">
        <v>511</v>
      </c>
      <c r="C440" s="287" t="s">
        <v>512</v>
      </c>
      <c r="D440" s="287">
        <v>202816</v>
      </c>
      <c r="E440" s="287" t="s">
        <v>97</v>
      </c>
      <c r="F440" s="287" t="s">
        <v>98</v>
      </c>
      <c r="G440" s="287" t="s">
        <v>1410</v>
      </c>
      <c r="H440" s="287" t="s">
        <v>1410</v>
      </c>
      <c r="I440" s="114">
        <v>73582703</v>
      </c>
      <c r="J440" s="114" t="s">
        <v>1374</v>
      </c>
    </row>
    <row r="441" spans="1:10" x14ac:dyDescent="0.3">
      <c r="A441" s="287">
        <v>1098771540</v>
      </c>
      <c r="B441" s="287" t="s">
        <v>778</v>
      </c>
      <c r="C441" s="287" t="s">
        <v>779</v>
      </c>
      <c r="D441" s="287">
        <v>20441</v>
      </c>
      <c r="E441" s="287" t="s">
        <v>108</v>
      </c>
      <c r="F441" s="287" t="s">
        <v>98</v>
      </c>
      <c r="G441" s="287" t="s">
        <v>1410</v>
      </c>
      <c r="H441" s="287" t="s">
        <v>1410</v>
      </c>
      <c r="I441" s="114">
        <v>73582703</v>
      </c>
      <c r="J441" s="114" t="s">
        <v>1374</v>
      </c>
    </row>
    <row r="442" spans="1:10" x14ac:dyDescent="0.3">
      <c r="A442" s="287">
        <v>7928906</v>
      </c>
      <c r="B442" s="287" t="s">
        <v>350</v>
      </c>
      <c r="C442" s="287" t="s">
        <v>1372</v>
      </c>
      <c r="D442" s="287">
        <v>313214</v>
      </c>
      <c r="E442" s="287" t="s">
        <v>120</v>
      </c>
      <c r="F442" s="287" t="s">
        <v>102</v>
      </c>
      <c r="G442" s="287" t="s">
        <v>1373</v>
      </c>
      <c r="H442" s="287" t="s">
        <v>1373</v>
      </c>
      <c r="I442" s="114">
        <v>73582703</v>
      </c>
      <c r="J442" s="114" t="s">
        <v>1374</v>
      </c>
    </row>
    <row r="443" spans="1:10" x14ac:dyDescent="0.3">
      <c r="A443" s="287">
        <v>30653790</v>
      </c>
      <c r="B443" s="287" t="s">
        <v>1725</v>
      </c>
      <c r="C443" s="287" t="s">
        <v>1726</v>
      </c>
      <c r="D443" s="287">
        <v>202814</v>
      </c>
      <c r="E443" s="287" t="s">
        <v>97</v>
      </c>
      <c r="F443" s="287" t="s">
        <v>98</v>
      </c>
      <c r="G443" s="287" t="s">
        <v>1373</v>
      </c>
      <c r="H443" s="287" t="s">
        <v>1373</v>
      </c>
      <c r="I443" s="114">
        <v>73582703</v>
      </c>
      <c r="J443" s="114" t="s">
        <v>1374</v>
      </c>
    </row>
    <row r="444" spans="1:10" x14ac:dyDescent="0.3">
      <c r="A444" s="287">
        <v>32936270</v>
      </c>
      <c r="B444" s="287" t="s">
        <v>473</v>
      </c>
      <c r="C444" s="287" t="s">
        <v>733</v>
      </c>
      <c r="D444" s="287">
        <v>20441</v>
      </c>
      <c r="E444" s="287" t="s">
        <v>108</v>
      </c>
      <c r="F444" s="287" t="s">
        <v>98</v>
      </c>
      <c r="G444" s="287" t="s">
        <v>1373</v>
      </c>
      <c r="H444" s="287" t="s">
        <v>1373</v>
      </c>
      <c r="I444" s="114">
        <v>73582703</v>
      </c>
      <c r="J444" s="114" t="s">
        <v>1374</v>
      </c>
    </row>
    <row r="445" spans="1:10" x14ac:dyDescent="0.3">
      <c r="A445" s="287">
        <v>33159741</v>
      </c>
      <c r="B445" s="287" t="s">
        <v>1727</v>
      </c>
      <c r="C445" s="287" t="s">
        <v>1728</v>
      </c>
      <c r="D445" s="287">
        <v>313214</v>
      </c>
      <c r="E445" s="287" t="s">
        <v>120</v>
      </c>
      <c r="F445" s="287" t="s">
        <v>102</v>
      </c>
      <c r="G445" s="287" t="s">
        <v>1373</v>
      </c>
      <c r="H445" s="287" t="s">
        <v>1373</v>
      </c>
      <c r="I445" s="114">
        <v>73582703</v>
      </c>
      <c r="J445" s="114" t="s">
        <v>1374</v>
      </c>
    </row>
    <row r="446" spans="1:10" x14ac:dyDescent="0.3">
      <c r="A446" s="287">
        <v>40993780</v>
      </c>
      <c r="B446" s="287" t="s">
        <v>374</v>
      </c>
      <c r="C446" s="287" t="s">
        <v>375</v>
      </c>
      <c r="D446" s="287">
        <v>312416</v>
      </c>
      <c r="E446" s="287" t="s">
        <v>101</v>
      </c>
      <c r="F446" s="287" t="s">
        <v>102</v>
      </c>
      <c r="G446" s="287" t="s">
        <v>1373</v>
      </c>
      <c r="H446" s="287" t="s">
        <v>1373</v>
      </c>
      <c r="I446" s="114">
        <v>73582703</v>
      </c>
      <c r="J446" s="114" t="s">
        <v>1374</v>
      </c>
    </row>
    <row r="447" spans="1:10" x14ac:dyDescent="0.3">
      <c r="A447" s="287">
        <v>45516577</v>
      </c>
      <c r="B447" s="287" t="s">
        <v>1729</v>
      </c>
      <c r="C447" s="287" t="s">
        <v>1730</v>
      </c>
      <c r="D447" s="287">
        <v>406408</v>
      </c>
      <c r="E447" s="287" t="s">
        <v>194</v>
      </c>
      <c r="F447" s="287" t="s">
        <v>116</v>
      </c>
      <c r="G447" s="287" t="s">
        <v>1373</v>
      </c>
      <c r="H447" s="287" t="s">
        <v>1373</v>
      </c>
      <c r="I447" s="114">
        <v>73582703</v>
      </c>
      <c r="J447" s="114" t="s">
        <v>1374</v>
      </c>
    </row>
    <row r="448" spans="1:10" x14ac:dyDescent="0.3">
      <c r="A448" s="287">
        <v>45754260</v>
      </c>
      <c r="B448" s="287" t="s">
        <v>274</v>
      </c>
      <c r="C448" s="287" t="s">
        <v>275</v>
      </c>
      <c r="D448" s="287">
        <v>312416</v>
      </c>
      <c r="E448" s="287" t="s">
        <v>101</v>
      </c>
      <c r="F448" s="287" t="s">
        <v>102</v>
      </c>
      <c r="G448" s="287" t="s">
        <v>1373</v>
      </c>
      <c r="H448" s="287" t="s">
        <v>1373</v>
      </c>
      <c r="I448" s="114">
        <v>73582703</v>
      </c>
      <c r="J448" s="114" t="s">
        <v>1374</v>
      </c>
    </row>
    <row r="449" spans="1:10" x14ac:dyDescent="0.3">
      <c r="A449" s="287">
        <v>73092984</v>
      </c>
      <c r="B449" s="287" t="s">
        <v>1731</v>
      </c>
      <c r="C449" s="287" t="s">
        <v>1732</v>
      </c>
      <c r="D449" s="287">
        <v>202816</v>
      </c>
      <c r="E449" s="287" t="s">
        <v>97</v>
      </c>
      <c r="F449" s="287" t="s">
        <v>98</v>
      </c>
      <c r="G449" s="287" t="s">
        <v>1373</v>
      </c>
      <c r="H449" s="287" t="s">
        <v>1373</v>
      </c>
      <c r="I449" s="114">
        <v>19467764</v>
      </c>
      <c r="J449" s="114" t="s">
        <v>1366</v>
      </c>
    </row>
    <row r="450" spans="1:10" x14ac:dyDescent="0.3">
      <c r="A450" s="287">
        <v>73113518</v>
      </c>
      <c r="B450" s="287" t="s">
        <v>680</v>
      </c>
      <c r="C450" s="287" t="s">
        <v>681</v>
      </c>
      <c r="D450" s="287">
        <v>20441</v>
      </c>
      <c r="E450" s="287" t="s">
        <v>108</v>
      </c>
      <c r="F450" s="287" t="s">
        <v>98</v>
      </c>
      <c r="G450" s="287" t="s">
        <v>1373</v>
      </c>
      <c r="H450" s="287" t="s">
        <v>1373</v>
      </c>
      <c r="I450" s="114">
        <v>73582703</v>
      </c>
      <c r="J450" s="114" t="s">
        <v>1374</v>
      </c>
    </row>
    <row r="451" spans="1:10" x14ac:dyDescent="0.3">
      <c r="A451" s="287">
        <v>73165755</v>
      </c>
      <c r="B451" s="287" t="s">
        <v>1733</v>
      </c>
      <c r="C451" s="287" t="s">
        <v>1734</v>
      </c>
      <c r="D451" s="287">
        <v>204407</v>
      </c>
      <c r="E451" s="287" t="s">
        <v>108</v>
      </c>
      <c r="F451" s="287" t="s">
        <v>98</v>
      </c>
      <c r="G451" s="287" t="s">
        <v>1373</v>
      </c>
      <c r="H451" s="287" t="s">
        <v>1373</v>
      </c>
      <c r="I451" s="114">
        <v>73582703</v>
      </c>
      <c r="J451" s="114" t="s">
        <v>1374</v>
      </c>
    </row>
    <row r="452" spans="1:10" x14ac:dyDescent="0.3">
      <c r="A452" s="287">
        <v>32851381</v>
      </c>
      <c r="B452" s="287" t="s">
        <v>1146</v>
      </c>
      <c r="C452" s="287" t="s">
        <v>1147</v>
      </c>
      <c r="D452" s="287">
        <v>104513</v>
      </c>
      <c r="E452" s="287" t="s">
        <v>703</v>
      </c>
      <c r="F452" s="287" t="s">
        <v>158</v>
      </c>
      <c r="G452" s="287" t="s">
        <v>187</v>
      </c>
      <c r="H452" s="287" t="s">
        <v>187</v>
      </c>
      <c r="I452" s="114">
        <v>91497695</v>
      </c>
      <c r="J452" s="114" t="s">
        <v>1411</v>
      </c>
    </row>
    <row r="453" spans="1:10" x14ac:dyDescent="0.3">
      <c r="A453" s="287">
        <v>1047379247</v>
      </c>
      <c r="B453" s="287" t="s">
        <v>330</v>
      </c>
      <c r="C453" s="287" t="s">
        <v>331</v>
      </c>
      <c r="D453" s="287">
        <v>202814</v>
      </c>
      <c r="E453" s="287" t="s">
        <v>97</v>
      </c>
      <c r="F453" s="287" t="s">
        <v>98</v>
      </c>
      <c r="G453" s="287" t="s">
        <v>1373</v>
      </c>
      <c r="H453" s="287" t="s">
        <v>1373</v>
      </c>
      <c r="I453" s="114">
        <v>91497695</v>
      </c>
      <c r="J453" s="114" t="s">
        <v>1411</v>
      </c>
    </row>
    <row r="454" spans="1:10" x14ac:dyDescent="0.3">
      <c r="A454" s="287">
        <v>1050951298</v>
      </c>
      <c r="B454" s="287" t="s">
        <v>937</v>
      </c>
      <c r="C454" s="287" t="s">
        <v>944</v>
      </c>
      <c r="D454" s="287">
        <v>204407</v>
      </c>
      <c r="E454" s="287" t="s">
        <v>108</v>
      </c>
      <c r="F454" s="287" t="s">
        <v>98</v>
      </c>
      <c r="G454" s="287" t="s">
        <v>1373</v>
      </c>
      <c r="H454" s="287" t="s">
        <v>1373</v>
      </c>
      <c r="I454" s="114">
        <v>19467764</v>
      </c>
      <c r="J454" s="114" t="s">
        <v>1366</v>
      </c>
    </row>
    <row r="455" spans="1:10" x14ac:dyDescent="0.3">
      <c r="A455" s="287">
        <v>79913613</v>
      </c>
      <c r="B455" s="287" t="s">
        <v>393</v>
      </c>
      <c r="C455" s="287" t="s">
        <v>394</v>
      </c>
      <c r="D455" s="287">
        <v>406408</v>
      </c>
      <c r="E455" s="287" t="s">
        <v>194</v>
      </c>
      <c r="F455" s="287" t="s">
        <v>116</v>
      </c>
      <c r="G455" s="287" t="s">
        <v>395</v>
      </c>
      <c r="H455" s="287" t="s">
        <v>395</v>
      </c>
      <c r="I455" s="114">
        <v>7218074</v>
      </c>
      <c r="J455" s="114" t="s">
        <v>1392</v>
      </c>
    </row>
    <row r="456" spans="1:10" x14ac:dyDescent="0.3">
      <c r="A456" s="287">
        <v>1022428715</v>
      </c>
      <c r="B456" s="287" t="s">
        <v>1109</v>
      </c>
      <c r="C456" s="287" t="s">
        <v>1110</v>
      </c>
      <c r="D456" s="287">
        <v>312416</v>
      </c>
      <c r="E456" s="287" t="s">
        <v>101</v>
      </c>
      <c r="F456" s="287" t="s">
        <v>102</v>
      </c>
      <c r="G456" s="287" t="s">
        <v>395</v>
      </c>
      <c r="H456" s="287" t="s">
        <v>395</v>
      </c>
      <c r="I456" s="114">
        <v>7218074</v>
      </c>
      <c r="J456" s="114" t="s">
        <v>1392</v>
      </c>
    </row>
    <row r="457" spans="1:10" x14ac:dyDescent="0.3">
      <c r="A457" s="287">
        <v>80843870</v>
      </c>
      <c r="B457" s="287" t="s">
        <v>701</v>
      </c>
      <c r="C457" s="287" t="s">
        <v>702</v>
      </c>
      <c r="D457" s="287">
        <v>104513</v>
      </c>
      <c r="E457" s="287" t="s">
        <v>703</v>
      </c>
      <c r="F457" s="287" t="s">
        <v>158</v>
      </c>
      <c r="G457" s="287" t="s">
        <v>186</v>
      </c>
      <c r="H457" s="287" t="s">
        <v>186</v>
      </c>
      <c r="I457" s="114">
        <v>7218074</v>
      </c>
      <c r="J457" s="114" t="s">
        <v>1392</v>
      </c>
    </row>
    <row r="458" spans="1:10" x14ac:dyDescent="0.3">
      <c r="A458" s="287">
        <v>15988257</v>
      </c>
      <c r="B458" s="287" t="s">
        <v>1651</v>
      </c>
      <c r="C458" s="287" t="s">
        <v>1652</v>
      </c>
      <c r="D458" s="287">
        <v>204411</v>
      </c>
      <c r="E458" s="287" t="s">
        <v>108</v>
      </c>
      <c r="F458" s="287" t="s">
        <v>98</v>
      </c>
      <c r="G458" s="287" t="s">
        <v>1365</v>
      </c>
      <c r="H458" s="287" t="s">
        <v>1365</v>
      </c>
      <c r="I458" s="114">
        <v>7218074</v>
      </c>
      <c r="J458" s="114" t="s">
        <v>1392</v>
      </c>
    </row>
    <row r="459" spans="1:10" x14ac:dyDescent="0.3">
      <c r="A459" s="287">
        <v>24870452</v>
      </c>
      <c r="B459" s="287" t="s">
        <v>667</v>
      </c>
      <c r="C459" s="287" t="s">
        <v>668</v>
      </c>
      <c r="D459" s="287">
        <v>202818</v>
      </c>
      <c r="E459" s="287" t="s">
        <v>97</v>
      </c>
      <c r="F459" s="287" t="s">
        <v>98</v>
      </c>
      <c r="G459" s="287" t="s">
        <v>1365</v>
      </c>
      <c r="H459" s="287" t="s">
        <v>1365</v>
      </c>
      <c r="I459" s="114">
        <v>7218074</v>
      </c>
      <c r="J459" s="114" t="s">
        <v>1392</v>
      </c>
    </row>
    <row r="460" spans="1:10" x14ac:dyDescent="0.3">
      <c r="A460" s="287">
        <v>25233840</v>
      </c>
      <c r="B460" s="287" t="s">
        <v>1653</v>
      </c>
      <c r="C460" s="287" t="s">
        <v>1654</v>
      </c>
      <c r="D460" s="287">
        <v>421022</v>
      </c>
      <c r="E460" s="287" t="s">
        <v>115</v>
      </c>
      <c r="F460" s="287" t="s">
        <v>116</v>
      </c>
      <c r="G460" s="287" t="s">
        <v>1365</v>
      </c>
      <c r="H460" s="287" t="s">
        <v>1365</v>
      </c>
      <c r="I460" s="114">
        <v>7218074</v>
      </c>
      <c r="J460" s="114" t="s">
        <v>1392</v>
      </c>
    </row>
    <row r="461" spans="1:10" x14ac:dyDescent="0.3">
      <c r="A461" s="287">
        <v>73231589</v>
      </c>
      <c r="B461" s="287" t="s">
        <v>372</v>
      </c>
      <c r="C461" s="287" t="s">
        <v>373</v>
      </c>
      <c r="D461" s="287">
        <v>202818</v>
      </c>
      <c r="E461" s="287" t="s">
        <v>97</v>
      </c>
      <c r="F461" s="287" t="s">
        <v>98</v>
      </c>
      <c r="G461" s="287" t="s">
        <v>1365</v>
      </c>
      <c r="H461" s="287" t="s">
        <v>1365</v>
      </c>
      <c r="I461" s="114">
        <v>7218074</v>
      </c>
      <c r="J461" s="114" t="s">
        <v>1392</v>
      </c>
    </row>
    <row r="462" spans="1:10" x14ac:dyDescent="0.3">
      <c r="A462" s="287">
        <v>75076630</v>
      </c>
      <c r="B462" s="287" t="s">
        <v>500</v>
      </c>
      <c r="C462" s="287" t="s">
        <v>501</v>
      </c>
      <c r="D462" s="287">
        <v>202818</v>
      </c>
      <c r="E462" s="287" t="s">
        <v>97</v>
      </c>
      <c r="F462" s="287" t="s">
        <v>98</v>
      </c>
      <c r="G462" s="287" t="s">
        <v>1365</v>
      </c>
      <c r="H462" s="287" t="s">
        <v>1365</v>
      </c>
      <c r="I462" s="114">
        <v>7218074</v>
      </c>
      <c r="J462" s="114" t="s">
        <v>1392</v>
      </c>
    </row>
    <row r="463" spans="1:10" x14ac:dyDescent="0.3">
      <c r="A463" s="287">
        <v>1053766735</v>
      </c>
      <c r="B463" s="287" t="s">
        <v>465</v>
      </c>
      <c r="C463" s="287" t="s">
        <v>732</v>
      </c>
      <c r="D463" s="287">
        <v>20441</v>
      </c>
      <c r="E463" s="287" t="s">
        <v>108</v>
      </c>
      <c r="F463" s="287" t="s">
        <v>98</v>
      </c>
      <c r="G463" s="287" t="s">
        <v>1365</v>
      </c>
      <c r="H463" s="287" t="s">
        <v>1365</v>
      </c>
      <c r="I463" s="114">
        <v>1093741669</v>
      </c>
      <c r="J463" s="114" t="s">
        <v>1396</v>
      </c>
    </row>
    <row r="464" spans="1:10" x14ac:dyDescent="0.3">
      <c r="A464" s="287">
        <v>1053777662</v>
      </c>
      <c r="B464" s="287" t="s">
        <v>465</v>
      </c>
      <c r="C464" s="287" t="s">
        <v>502</v>
      </c>
      <c r="D464" s="287">
        <v>312416</v>
      </c>
      <c r="E464" s="287" t="s">
        <v>101</v>
      </c>
      <c r="F464" s="287" t="s">
        <v>102</v>
      </c>
      <c r="G464" s="287" t="s">
        <v>1365</v>
      </c>
      <c r="H464" s="287" t="s">
        <v>1365</v>
      </c>
      <c r="I464" s="114">
        <v>1093741669</v>
      </c>
      <c r="J464" s="114" t="s">
        <v>1396</v>
      </c>
    </row>
    <row r="465" spans="1:10" x14ac:dyDescent="0.3">
      <c r="A465" s="287">
        <v>19489347</v>
      </c>
      <c r="B465" s="287" t="s">
        <v>824</v>
      </c>
      <c r="C465" s="287" t="s">
        <v>825</v>
      </c>
      <c r="D465" s="287">
        <v>102015</v>
      </c>
      <c r="E465" s="287" t="s">
        <v>129</v>
      </c>
      <c r="F465" s="287" t="s">
        <v>130</v>
      </c>
      <c r="G465" s="287" t="s">
        <v>256</v>
      </c>
      <c r="H465" s="287" t="s">
        <v>256</v>
      </c>
      <c r="I465" s="114">
        <v>1093741669</v>
      </c>
      <c r="J465" s="114" t="s">
        <v>1396</v>
      </c>
    </row>
    <row r="466" spans="1:10" x14ac:dyDescent="0.3">
      <c r="A466" s="287">
        <v>19490292</v>
      </c>
      <c r="B466" s="287" t="s">
        <v>254</v>
      </c>
      <c r="C466" s="287" t="s">
        <v>255</v>
      </c>
      <c r="D466" s="287">
        <v>410314</v>
      </c>
      <c r="E466" s="287" t="s">
        <v>160</v>
      </c>
      <c r="F466" s="287" t="s">
        <v>116</v>
      </c>
      <c r="G466" s="287" t="s">
        <v>256</v>
      </c>
      <c r="H466" s="287" t="s">
        <v>256</v>
      </c>
      <c r="I466" s="114">
        <v>1093741669</v>
      </c>
      <c r="J466" s="114" t="s">
        <v>1396</v>
      </c>
    </row>
    <row r="467" spans="1:10" x14ac:dyDescent="0.3">
      <c r="A467" s="287">
        <v>52758233</v>
      </c>
      <c r="B467" s="287" t="s">
        <v>914</v>
      </c>
      <c r="C467" s="287" t="s">
        <v>915</v>
      </c>
      <c r="D467" s="287">
        <v>20441</v>
      </c>
      <c r="E467" s="287" t="s">
        <v>108</v>
      </c>
      <c r="F467" s="287" t="s">
        <v>98</v>
      </c>
      <c r="G467" s="287" t="s">
        <v>256</v>
      </c>
      <c r="H467" s="287" t="s">
        <v>256</v>
      </c>
      <c r="I467" s="114">
        <v>1093741669</v>
      </c>
      <c r="J467" s="114" t="s">
        <v>1396</v>
      </c>
    </row>
    <row r="468" spans="1:10" x14ac:dyDescent="0.3">
      <c r="A468" s="287">
        <v>1022928574</v>
      </c>
      <c r="B468" s="287" t="s">
        <v>1591</v>
      </c>
      <c r="C468" s="287" t="s">
        <v>1592</v>
      </c>
      <c r="D468" s="287">
        <v>406408</v>
      </c>
      <c r="E468" s="287" t="s">
        <v>194</v>
      </c>
      <c r="F468" s="287" t="s">
        <v>116</v>
      </c>
      <c r="G468" s="287" t="s">
        <v>256</v>
      </c>
      <c r="H468" s="287" t="s">
        <v>256</v>
      </c>
      <c r="I468" s="114">
        <v>1093741669</v>
      </c>
      <c r="J468" s="114" t="s">
        <v>1396</v>
      </c>
    </row>
    <row r="469" spans="1:10" x14ac:dyDescent="0.3">
      <c r="A469" s="287">
        <v>1023913323</v>
      </c>
      <c r="B469" s="287" t="s">
        <v>1078</v>
      </c>
      <c r="C469" s="287" t="s">
        <v>1079</v>
      </c>
      <c r="D469" s="287">
        <v>102011</v>
      </c>
      <c r="E469" s="287" t="s">
        <v>129</v>
      </c>
      <c r="F469" s="287" t="s">
        <v>130</v>
      </c>
      <c r="G469" s="287" t="s">
        <v>256</v>
      </c>
      <c r="H469" s="287" t="s">
        <v>256</v>
      </c>
      <c r="I469" s="114">
        <v>1093741669</v>
      </c>
      <c r="J469" s="114" t="s">
        <v>1396</v>
      </c>
    </row>
    <row r="470" spans="1:10" x14ac:dyDescent="0.3">
      <c r="A470" s="287">
        <v>53015282</v>
      </c>
      <c r="B470" s="287" t="s">
        <v>535</v>
      </c>
      <c r="C470" s="287" t="s">
        <v>536</v>
      </c>
      <c r="D470" s="287">
        <v>204411</v>
      </c>
      <c r="E470" s="287" t="s">
        <v>108</v>
      </c>
      <c r="F470" s="287" t="s">
        <v>98</v>
      </c>
      <c r="G470" s="287" t="s">
        <v>131</v>
      </c>
      <c r="H470" s="287" t="s">
        <v>131</v>
      </c>
      <c r="I470" s="114">
        <v>1093741669</v>
      </c>
      <c r="J470" s="114" t="s">
        <v>1396</v>
      </c>
    </row>
    <row r="471" spans="1:10" x14ac:dyDescent="0.3">
      <c r="A471" s="287">
        <v>71776435</v>
      </c>
      <c r="B471" s="287" t="s">
        <v>362</v>
      </c>
      <c r="C471" s="287" t="s">
        <v>363</v>
      </c>
      <c r="D471" s="287">
        <v>202814</v>
      </c>
      <c r="E471" s="287" t="s">
        <v>97</v>
      </c>
      <c r="F471" s="287" t="s">
        <v>98</v>
      </c>
      <c r="G471" s="287" t="s">
        <v>131</v>
      </c>
      <c r="H471" s="287" t="s">
        <v>131</v>
      </c>
      <c r="I471" s="114">
        <v>19467764</v>
      </c>
      <c r="J471" s="114" t="s">
        <v>1366</v>
      </c>
    </row>
    <row r="472" spans="1:10" x14ac:dyDescent="0.3">
      <c r="A472" s="287">
        <v>79303468</v>
      </c>
      <c r="B472" s="287" t="s">
        <v>835</v>
      </c>
      <c r="C472" s="287" t="s">
        <v>836</v>
      </c>
      <c r="D472" s="287">
        <v>102015</v>
      </c>
      <c r="E472" s="287" t="s">
        <v>129</v>
      </c>
      <c r="F472" s="287" t="s">
        <v>130</v>
      </c>
      <c r="G472" s="287" t="s">
        <v>131</v>
      </c>
      <c r="H472" s="287" t="s">
        <v>131</v>
      </c>
      <c r="I472" s="114">
        <v>71776435</v>
      </c>
      <c r="J472" s="114" t="s">
        <v>1459</v>
      </c>
    </row>
    <row r="473" spans="1:10" x14ac:dyDescent="0.3">
      <c r="A473" s="287">
        <v>79579014</v>
      </c>
      <c r="B473" s="287" t="s">
        <v>443</v>
      </c>
      <c r="C473" s="287" t="s">
        <v>444</v>
      </c>
      <c r="D473" s="287">
        <v>421015</v>
      </c>
      <c r="E473" s="287" t="s">
        <v>115</v>
      </c>
      <c r="F473" s="287" t="s">
        <v>116</v>
      </c>
      <c r="G473" s="287" t="s">
        <v>131</v>
      </c>
      <c r="H473" s="287" t="s">
        <v>131</v>
      </c>
      <c r="I473" s="114">
        <v>1093741669</v>
      </c>
      <c r="J473" s="114" t="s">
        <v>1396</v>
      </c>
    </row>
    <row r="474" spans="1:10" x14ac:dyDescent="0.3">
      <c r="A474" s="287">
        <v>80419299</v>
      </c>
      <c r="B474" s="287" t="s">
        <v>1723</v>
      </c>
      <c r="C474" s="287" t="s">
        <v>1724</v>
      </c>
      <c r="D474" s="287">
        <v>204411</v>
      </c>
      <c r="E474" s="287" t="s">
        <v>108</v>
      </c>
      <c r="F474" s="287" t="s">
        <v>98</v>
      </c>
      <c r="G474" s="287" t="s">
        <v>131</v>
      </c>
      <c r="H474" s="287" t="s">
        <v>131</v>
      </c>
      <c r="I474" s="114">
        <v>71776435</v>
      </c>
      <c r="J474" s="114" t="s">
        <v>1459</v>
      </c>
    </row>
    <row r="475" spans="1:10" x14ac:dyDescent="0.3">
      <c r="A475" s="287">
        <v>1016065539</v>
      </c>
      <c r="B475" s="287" t="s">
        <v>686</v>
      </c>
      <c r="C475" s="287" t="s">
        <v>687</v>
      </c>
      <c r="D475" s="287">
        <v>406408</v>
      </c>
      <c r="E475" s="287" t="s">
        <v>194</v>
      </c>
      <c r="F475" s="287" t="s">
        <v>116</v>
      </c>
      <c r="G475" s="287" t="s">
        <v>131</v>
      </c>
      <c r="H475" s="287" t="s">
        <v>131</v>
      </c>
      <c r="I475" s="114">
        <v>71776435</v>
      </c>
      <c r="J475" s="114" t="s">
        <v>1459</v>
      </c>
    </row>
    <row r="476" spans="1:10" x14ac:dyDescent="0.3">
      <c r="A476" s="287">
        <v>1024571071</v>
      </c>
      <c r="B476" s="287" t="s">
        <v>999</v>
      </c>
      <c r="C476" s="287" t="s">
        <v>1000</v>
      </c>
      <c r="D476" s="287">
        <v>204407</v>
      </c>
      <c r="E476" s="287" t="s">
        <v>108</v>
      </c>
      <c r="F476" s="287" t="s">
        <v>98</v>
      </c>
      <c r="G476" s="287" t="s">
        <v>131</v>
      </c>
      <c r="H476" s="287" t="s">
        <v>131</v>
      </c>
      <c r="I476" s="114">
        <v>71776435</v>
      </c>
      <c r="J476" s="114" t="s">
        <v>1459</v>
      </c>
    </row>
    <row r="477" spans="1:10" x14ac:dyDescent="0.3">
      <c r="A477" s="287">
        <v>1026279560</v>
      </c>
      <c r="B477" s="287" t="s">
        <v>771</v>
      </c>
      <c r="C477" s="287" t="s">
        <v>772</v>
      </c>
      <c r="D477" s="287">
        <v>20441</v>
      </c>
      <c r="E477" s="287" t="s">
        <v>108</v>
      </c>
      <c r="F477" s="287" t="s">
        <v>98</v>
      </c>
      <c r="G477" s="287" t="s">
        <v>131</v>
      </c>
      <c r="H477" s="287" t="s">
        <v>131</v>
      </c>
      <c r="I477" s="114">
        <v>71776435</v>
      </c>
      <c r="J477" s="114" t="s">
        <v>1459</v>
      </c>
    </row>
    <row r="478" spans="1:10" x14ac:dyDescent="0.3">
      <c r="A478" s="287">
        <v>3090282</v>
      </c>
      <c r="B478" s="287" t="s">
        <v>195</v>
      </c>
      <c r="C478" s="287" t="s">
        <v>196</v>
      </c>
      <c r="D478" s="287">
        <v>312416</v>
      </c>
      <c r="E478" s="287" t="s">
        <v>101</v>
      </c>
      <c r="F478" s="287" t="s">
        <v>102</v>
      </c>
      <c r="G478" s="287" t="s">
        <v>125</v>
      </c>
      <c r="H478" s="287" t="s">
        <v>125</v>
      </c>
      <c r="I478" s="114">
        <v>71776435</v>
      </c>
      <c r="J478" s="114" t="s">
        <v>1459</v>
      </c>
    </row>
    <row r="479" spans="1:10" x14ac:dyDescent="0.3">
      <c r="A479" s="287">
        <v>15046846</v>
      </c>
      <c r="B479" s="287" t="s">
        <v>680</v>
      </c>
      <c r="C479" s="287" t="s">
        <v>1765</v>
      </c>
      <c r="D479" s="287">
        <v>312416</v>
      </c>
      <c r="E479" s="287" t="s">
        <v>101</v>
      </c>
      <c r="F479" s="287" t="s">
        <v>102</v>
      </c>
      <c r="G479" s="287" t="s">
        <v>162</v>
      </c>
      <c r="H479" s="287" t="s">
        <v>162</v>
      </c>
      <c r="I479" s="114">
        <v>71776435</v>
      </c>
      <c r="J479" s="114" t="s">
        <v>1459</v>
      </c>
    </row>
    <row r="480" spans="1:10" x14ac:dyDescent="0.3">
      <c r="A480" s="287">
        <v>19462253</v>
      </c>
      <c r="B480" s="287" t="s">
        <v>350</v>
      </c>
      <c r="C480" s="287" t="s">
        <v>861</v>
      </c>
      <c r="D480" s="287">
        <v>417814</v>
      </c>
      <c r="E480" s="287" t="s">
        <v>862</v>
      </c>
      <c r="F480" s="287" t="s">
        <v>116</v>
      </c>
      <c r="G480" s="287" t="s">
        <v>125</v>
      </c>
      <c r="H480" s="287" t="s">
        <v>125</v>
      </c>
      <c r="I480" s="114">
        <v>1026565573</v>
      </c>
      <c r="J480" s="114" t="s">
        <v>1352</v>
      </c>
    </row>
    <row r="481" spans="1:10" x14ac:dyDescent="0.3">
      <c r="A481" s="287">
        <v>27388020</v>
      </c>
      <c r="B481" s="287" t="s">
        <v>642</v>
      </c>
      <c r="C481" s="287" t="s">
        <v>643</v>
      </c>
      <c r="D481" s="287">
        <v>404414</v>
      </c>
      <c r="E481" s="287" t="s">
        <v>134</v>
      </c>
      <c r="F481" s="287" t="s">
        <v>116</v>
      </c>
      <c r="G481" s="287" t="s">
        <v>125</v>
      </c>
      <c r="H481" s="287" t="s">
        <v>125</v>
      </c>
      <c r="I481" s="114">
        <v>1032421216</v>
      </c>
      <c r="J481" s="114" t="s">
        <v>1359</v>
      </c>
    </row>
    <row r="482" spans="1:10" x14ac:dyDescent="0.3">
      <c r="A482" s="287">
        <v>39752189</v>
      </c>
      <c r="B482" s="287" t="s">
        <v>1783</v>
      </c>
      <c r="C482" s="287" t="s">
        <v>1784</v>
      </c>
      <c r="D482" s="287">
        <v>421018</v>
      </c>
      <c r="E482" s="287" t="s">
        <v>115</v>
      </c>
      <c r="F482" s="287" t="s">
        <v>116</v>
      </c>
      <c r="G482" s="287" t="s">
        <v>125</v>
      </c>
      <c r="H482" s="287" t="s">
        <v>125</v>
      </c>
      <c r="I482" s="114">
        <v>1026565573</v>
      </c>
      <c r="J482" s="114" t="s">
        <v>1352</v>
      </c>
    </row>
    <row r="483" spans="1:10" x14ac:dyDescent="0.3">
      <c r="A483" s="287">
        <v>51644661</v>
      </c>
      <c r="B483" s="287" t="s">
        <v>1787</v>
      </c>
      <c r="C483" s="287" t="s">
        <v>1788</v>
      </c>
      <c r="D483" s="287">
        <v>421018</v>
      </c>
      <c r="E483" s="287" t="s">
        <v>115</v>
      </c>
      <c r="F483" s="287" t="s">
        <v>116</v>
      </c>
      <c r="G483" s="287" t="s">
        <v>125</v>
      </c>
      <c r="H483" s="287" t="s">
        <v>125</v>
      </c>
      <c r="I483" s="114">
        <v>1026565573</v>
      </c>
      <c r="J483" s="114" t="s">
        <v>1352</v>
      </c>
    </row>
    <row r="484" spans="1:10" x14ac:dyDescent="0.3">
      <c r="A484" s="287">
        <v>51874643</v>
      </c>
      <c r="B484" s="287" t="s">
        <v>548</v>
      </c>
      <c r="C484" s="287" t="s">
        <v>1114</v>
      </c>
      <c r="D484" s="287">
        <v>204407</v>
      </c>
      <c r="E484" s="287" t="s">
        <v>108</v>
      </c>
      <c r="F484" s="287" t="s">
        <v>98</v>
      </c>
      <c r="G484" s="287" t="s">
        <v>125</v>
      </c>
      <c r="H484" s="287" t="s">
        <v>125</v>
      </c>
      <c r="I484" s="114">
        <v>1026565573</v>
      </c>
      <c r="J484" s="114" t="s">
        <v>1352</v>
      </c>
    </row>
    <row r="485" spans="1:10" x14ac:dyDescent="0.3">
      <c r="A485" s="287">
        <v>51900381</v>
      </c>
      <c r="B485" s="287" t="s">
        <v>548</v>
      </c>
      <c r="C485" s="287" t="s">
        <v>1789</v>
      </c>
      <c r="D485" s="287">
        <v>202816</v>
      </c>
      <c r="E485" s="287" t="s">
        <v>97</v>
      </c>
      <c r="F485" s="287" t="s">
        <v>98</v>
      </c>
      <c r="G485" s="287" t="s">
        <v>125</v>
      </c>
      <c r="H485" s="287" t="s">
        <v>125</v>
      </c>
      <c r="I485" s="114">
        <v>1026565573</v>
      </c>
      <c r="J485" s="114" t="s">
        <v>1352</v>
      </c>
    </row>
    <row r="486" spans="1:10" x14ac:dyDescent="0.3">
      <c r="A486" s="287">
        <v>51907954</v>
      </c>
      <c r="B486" s="287" t="s">
        <v>221</v>
      </c>
      <c r="C486" s="287" t="s">
        <v>222</v>
      </c>
      <c r="D486" s="287">
        <v>404414</v>
      </c>
      <c r="E486" s="287" t="s">
        <v>134</v>
      </c>
      <c r="F486" s="287" t="s">
        <v>116</v>
      </c>
      <c r="G486" s="287" t="s">
        <v>125</v>
      </c>
      <c r="H486" s="287" t="s">
        <v>125</v>
      </c>
      <c r="I486" s="114">
        <v>1026565573</v>
      </c>
      <c r="J486" s="114" t="s">
        <v>1352</v>
      </c>
    </row>
    <row r="487" spans="1:10" x14ac:dyDescent="0.3">
      <c r="A487" s="287">
        <v>52111466</v>
      </c>
      <c r="B487" s="287" t="s">
        <v>1790</v>
      </c>
      <c r="C487" s="287" t="s">
        <v>1791</v>
      </c>
      <c r="D487" s="287">
        <v>204411</v>
      </c>
      <c r="E487" s="287" t="s">
        <v>108</v>
      </c>
      <c r="F487" s="287" t="s">
        <v>98</v>
      </c>
      <c r="G487" s="287" t="s">
        <v>125</v>
      </c>
      <c r="H487" s="287" t="s">
        <v>125</v>
      </c>
      <c r="I487" s="114">
        <v>1026565573</v>
      </c>
      <c r="J487" s="114" t="s">
        <v>1352</v>
      </c>
    </row>
    <row r="488" spans="1:10" x14ac:dyDescent="0.3">
      <c r="A488" s="287">
        <v>52342535</v>
      </c>
      <c r="B488" s="287" t="s">
        <v>288</v>
      </c>
      <c r="C488" s="287" t="s">
        <v>289</v>
      </c>
      <c r="D488" s="287">
        <v>202816</v>
      </c>
      <c r="E488" s="287" t="s">
        <v>97</v>
      </c>
      <c r="F488" s="287" t="s">
        <v>98</v>
      </c>
      <c r="G488" s="287" t="s">
        <v>125</v>
      </c>
      <c r="H488" s="287" t="s">
        <v>125</v>
      </c>
      <c r="I488" s="114">
        <v>1026565573</v>
      </c>
      <c r="J488" s="114" t="s">
        <v>1352</v>
      </c>
    </row>
    <row r="489" spans="1:10" x14ac:dyDescent="0.3">
      <c r="A489" s="287">
        <v>52470704</v>
      </c>
      <c r="B489" s="287" t="s">
        <v>312</v>
      </c>
      <c r="C489" s="287" t="s">
        <v>451</v>
      </c>
      <c r="D489" s="287">
        <v>421015</v>
      </c>
      <c r="E489" s="287" t="s">
        <v>115</v>
      </c>
      <c r="F489" s="287" t="s">
        <v>116</v>
      </c>
      <c r="G489" s="287" t="s">
        <v>125</v>
      </c>
      <c r="H489" s="287" t="s">
        <v>125</v>
      </c>
      <c r="I489" s="114">
        <v>1026565573</v>
      </c>
      <c r="J489" s="114" t="s">
        <v>1352</v>
      </c>
    </row>
    <row r="490" spans="1:10" x14ac:dyDescent="0.3">
      <c r="A490" s="287">
        <v>52727276</v>
      </c>
      <c r="B490" s="287" t="s">
        <v>708</v>
      </c>
      <c r="C490" s="287" t="s">
        <v>1451</v>
      </c>
      <c r="D490" s="287">
        <v>20441</v>
      </c>
      <c r="E490" s="287" t="s">
        <v>108</v>
      </c>
      <c r="F490" s="287" t="s">
        <v>98</v>
      </c>
      <c r="G490" s="287" t="s">
        <v>125</v>
      </c>
      <c r="H490" s="287" t="s">
        <v>125</v>
      </c>
      <c r="I490" s="114">
        <v>1026565573</v>
      </c>
      <c r="J490" s="114" t="s">
        <v>1352</v>
      </c>
    </row>
    <row r="491" spans="1:10" x14ac:dyDescent="0.3">
      <c r="A491" s="287">
        <v>52932414</v>
      </c>
      <c r="B491" s="287" t="s">
        <v>657</v>
      </c>
      <c r="C491" s="287" t="s">
        <v>1288</v>
      </c>
      <c r="D491" s="287">
        <v>406408</v>
      </c>
      <c r="E491" s="287" t="s">
        <v>194</v>
      </c>
      <c r="F491" s="287" t="s">
        <v>116</v>
      </c>
      <c r="G491" s="287" t="s">
        <v>125</v>
      </c>
      <c r="H491" s="287" t="s">
        <v>125</v>
      </c>
      <c r="I491" s="114">
        <v>1026565573</v>
      </c>
      <c r="J491" s="114" t="s">
        <v>1352</v>
      </c>
    </row>
    <row r="492" spans="1:10" x14ac:dyDescent="0.3">
      <c r="A492" s="287">
        <v>53063347</v>
      </c>
      <c r="B492" s="287" t="s">
        <v>663</v>
      </c>
      <c r="C492" s="287" t="s">
        <v>664</v>
      </c>
      <c r="D492" s="287">
        <v>404414</v>
      </c>
      <c r="E492" s="287" t="s">
        <v>134</v>
      </c>
      <c r="F492" s="287" t="s">
        <v>116</v>
      </c>
      <c r="G492" s="287" t="s">
        <v>125</v>
      </c>
      <c r="H492" s="287" t="s">
        <v>125</v>
      </c>
      <c r="I492" s="114">
        <v>1026565573</v>
      </c>
      <c r="J492" s="114" t="s">
        <v>1352</v>
      </c>
    </row>
    <row r="493" spans="1:10" x14ac:dyDescent="0.3">
      <c r="A493" s="287">
        <v>79280732</v>
      </c>
      <c r="B493" s="287" t="s">
        <v>874</v>
      </c>
      <c r="C493" s="287" t="s">
        <v>875</v>
      </c>
      <c r="D493" s="287">
        <v>204407</v>
      </c>
      <c r="E493" s="287" t="s">
        <v>108</v>
      </c>
      <c r="F493" s="287" t="s">
        <v>98</v>
      </c>
      <c r="G493" s="287" t="s">
        <v>125</v>
      </c>
      <c r="H493" s="287" t="s">
        <v>125</v>
      </c>
      <c r="I493" s="114">
        <v>1026565573</v>
      </c>
      <c r="J493" s="114" t="s">
        <v>1352</v>
      </c>
    </row>
    <row r="494" spans="1:10" x14ac:dyDescent="0.3">
      <c r="A494" s="287">
        <v>79765378</v>
      </c>
      <c r="B494" s="287" t="s">
        <v>586</v>
      </c>
      <c r="C494" s="287" t="s">
        <v>787</v>
      </c>
      <c r="D494" s="287">
        <v>406408</v>
      </c>
      <c r="E494" s="287" t="s">
        <v>194</v>
      </c>
      <c r="F494" s="287" t="s">
        <v>116</v>
      </c>
      <c r="G494" s="287" t="s">
        <v>125</v>
      </c>
      <c r="H494" s="287" t="s">
        <v>125</v>
      </c>
      <c r="I494" s="114">
        <v>1026565573</v>
      </c>
      <c r="J494" s="114" t="s">
        <v>1352</v>
      </c>
    </row>
    <row r="495" spans="1:10" x14ac:dyDescent="0.3">
      <c r="A495" s="287">
        <v>79784015</v>
      </c>
      <c r="B495" s="287" t="s">
        <v>339</v>
      </c>
      <c r="C495" s="287" t="s">
        <v>340</v>
      </c>
      <c r="D495" s="287">
        <v>421015</v>
      </c>
      <c r="E495" s="287" t="s">
        <v>115</v>
      </c>
      <c r="F495" s="287" t="s">
        <v>116</v>
      </c>
      <c r="G495" s="287" t="s">
        <v>125</v>
      </c>
      <c r="H495" s="287" t="s">
        <v>125</v>
      </c>
      <c r="I495" s="114">
        <v>1026565573</v>
      </c>
      <c r="J495" s="114" t="s">
        <v>1352</v>
      </c>
    </row>
    <row r="496" spans="1:10" x14ac:dyDescent="0.3">
      <c r="A496" s="287">
        <v>79799714</v>
      </c>
      <c r="B496" s="287" t="s">
        <v>1086</v>
      </c>
      <c r="C496" s="287" t="s">
        <v>1087</v>
      </c>
      <c r="D496" s="287">
        <v>404414</v>
      </c>
      <c r="E496" s="287" t="s">
        <v>134</v>
      </c>
      <c r="F496" s="287" t="s">
        <v>116</v>
      </c>
      <c r="G496" s="287" t="s">
        <v>125</v>
      </c>
      <c r="H496" s="287" t="s">
        <v>125</v>
      </c>
      <c r="I496" s="114">
        <v>1026565573</v>
      </c>
      <c r="J496" s="114" t="s">
        <v>1352</v>
      </c>
    </row>
    <row r="497" spans="1:10" x14ac:dyDescent="0.3">
      <c r="A497" s="287">
        <v>1003289942</v>
      </c>
      <c r="B497" s="287" t="s">
        <v>891</v>
      </c>
      <c r="C497" s="287" t="s">
        <v>1593</v>
      </c>
      <c r="D497" s="287">
        <v>421018</v>
      </c>
      <c r="E497" s="287" t="s">
        <v>115</v>
      </c>
      <c r="F497" s="287" t="s">
        <v>116</v>
      </c>
      <c r="G497" s="287" t="s">
        <v>125</v>
      </c>
      <c r="H497" s="287" t="s">
        <v>125</v>
      </c>
      <c r="I497" s="114">
        <v>1026565573</v>
      </c>
      <c r="J497" s="114" t="s">
        <v>1352</v>
      </c>
    </row>
    <row r="498" spans="1:10" x14ac:dyDescent="0.3">
      <c r="A498" s="287">
        <v>1005387135</v>
      </c>
      <c r="B498" s="287" t="s">
        <v>291</v>
      </c>
      <c r="C498" s="287" t="s">
        <v>1148</v>
      </c>
      <c r="D498" s="287">
        <v>20441</v>
      </c>
      <c r="E498" s="287" t="s">
        <v>108</v>
      </c>
      <c r="F498" s="287" t="s">
        <v>98</v>
      </c>
      <c r="G498" s="287" t="s">
        <v>125</v>
      </c>
      <c r="H498" s="287" t="s">
        <v>125</v>
      </c>
      <c r="I498" s="114">
        <v>1026565573</v>
      </c>
      <c r="J498" s="114" t="s">
        <v>1352</v>
      </c>
    </row>
    <row r="499" spans="1:10" x14ac:dyDescent="0.3">
      <c r="A499" s="287">
        <v>1012320635</v>
      </c>
      <c r="B499" s="287" t="s">
        <v>469</v>
      </c>
      <c r="C499" s="287" t="s">
        <v>470</v>
      </c>
      <c r="D499" s="287">
        <v>421018</v>
      </c>
      <c r="E499" s="287" t="s">
        <v>115</v>
      </c>
      <c r="F499" s="287" t="s">
        <v>116</v>
      </c>
      <c r="G499" s="287" t="s">
        <v>125</v>
      </c>
      <c r="H499" s="287" t="s">
        <v>125</v>
      </c>
      <c r="I499" s="114">
        <v>1026565573</v>
      </c>
      <c r="J499" s="114" t="s">
        <v>1352</v>
      </c>
    </row>
    <row r="500" spans="1:10" x14ac:dyDescent="0.3">
      <c r="A500" s="287">
        <v>1014272636</v>
      </c>
      <c r="B500" s="287" t="s">
        <v>1137</v>
      </c>
      <c r="C500" s="287" t="s">
        <v>1138</v>
      </c>
      <c r="D500" s="287">
        <v>421015</v>
      </c>
      <c r="E500" s="287" t="s">
        <v>115</v>
      </c>
      <c r="F500" s="287" t="s">
        <v>116</v>
      </c>
      <c r="G500" s="287" t="s">
        <v>125</v>
      </c>
      <c r="H500" s="287" t="s">
        <v>125</v>
      </c>
      <c r="I500" s="114">
        <v>1026565573</v>
      </c>
      <c r="J500" s="114" t="s">
        <v>1352</v>
      </c>
    </row>
    <row r="501" spans="1:10" x14ac:dyDescent="0.3">
      <c r="A501" s="287">
        <v>1015424390</v>
      </c>
      <c r="B501" s="287" t="s">
        <v>886</v>
      </c>
      <c r="C501" s="287" t="s">
        <v>887</v>
      </c>
      <c r="D501" s="287">
        <v>312416</v>
      </c>
      <c r="E501" s="287" t="s">
        <v>101</v>
      </c>
      <c r="F501" s="287" t="s">
        <v>102</v>
      </c>
      <c r="G501" s="287" t="s">
        <v>125</v>
      </c>
      <c r="H501" s="287" t="s">
        <v>125</v>
      </c>
      <c r="I501" s="114">
        <v>1026565573</v>
      </c>
      <c r="J501" s="114" t="s">
        <v>1352</v>
      </c>
    </row>
    <row r="502" spans="1:10" x14ac:dyDescent="0.3">
      <c r="A502" s="287">
        <v>1026565573</v>
      </c>
      <c r="B502" s="287" t="s">
        <v>424</v>
      </c>
      <c r="C502" s="287" t="s">
        <v>425</v>
      </c>
      <c r="D502" s="287">
        <v>204411</v>
      </c>
      <c r="E502" s="287" t="s">
        <v>108</v>
      </c>
      <c r="F502" s="287" t="s">
        <v>98</v>
      </c>
      <c r="G502" s="287" t="s">
        <v>125</v>
      </c>
      <c r="H502" s="287" t="s">
        <v>125</v>
      </c>
      <c r="I502" s="114">
        <v>1026565573</v>
      </c>
      <c r="J502" s="114" t="s">
        <v>1352</v>
      </c>
    </row>
    <row r="503" spans="1:10" x14ac:dyDescent="0.3">
      <c r="A503" s="287">
        <v>1030546061</v>
      </c>
      <c r="B503" s="287" t="s">
        <v>1534</v>
      </c>
      <c r="C503" s="287" t="s">
        <v>1535</v>
      </c>
      <c r="D503" s="287">
        <v>404414</v>
      </c>
      <c r="E503" s="287" t="s">
        <v>134</v>
      </c>
      <c r="F503" s="287" t="s">
        <v>116</v>
      </c>
      <c r="G503" s="287" t="s">
        <v>125</v>
      </c>
      <c r="H503" s="287" t="s">
        <v>125</v>
      </c>
      <c r="I503" s="114">
        <v>1026565573</v>
      </c>
      <c r="J503" s="114" t="s">
        <v>1352</v>
      </c>
    </row>
    <row r="504" spans="1:10" x14ac:dyDescent="0.3">
      <c r="A504" s="287">
        <v>1032471892</v>
      </c>
      <c r="B504" s="287" t="s">
        <v>804</v>
      </c>
      <c r="C504" s="287" t="s">
        <v>805</v>
      </c>
      <c r="D504" s="287">
        <v>421018</v>
      </c>
      <c r="E504" s="287" t="s">
        <v>115</v>
      </c>
      <c r="F504" s="287" t="s">
        <v>116</v>
      </c>
      <c r="G504" s="287" t="s">
        <v>125</v>
      </c>
      <c r="H504" s="287" t="s">
        <v>125</v>
      </c>
      <c r="I504" s="114">
        <v>1093741669</v>
      </c>
      <c r="J504" s="114" t="s">
        <v>1396</v>
      </c>
    </row>
    <row r="505" spans="1:10" x14ac:dyDescent="0.3">
      <c r="A505" s="287">
        <v>1090381203</v>
      </c>
      <c r="B505" s="287" t="s">
        <v>1619</v>
      </c>
      <c r="C505" s="287" t="s">
        <v>1620</v>
      </c>
      <c r="D505" s="287">
        <v>20441</v>
      </c>
      <c r="E505" s="287" t="s">
        <v>108</v>
      </c>
      <c r="F505" s="287" t="s">
        <v>98</v>
      </c>
      <c r="G505" s="287" t="s">
        <v>125</v>
      </c>
      <c r="H505" s="287" t="s">
        <v>125</v>
      </c>
      <c r="I505" s="114">
        <v>1026565573</v>
      </c>
      <c r="J505" s="114" t="s">
        <v>1352</v>
      </c>
    </row>
    <row r="506" spans="1:10" x14ac:dyDescent="0.3">
      <c r="A506" s="287">
        <v>1093741669</v>
      </c>
      <c r="B506" s="287" t="s">
        <v>842</v>
      </c>
      <c r="C506" s="287" t="s">
        <v>843</v>
      </c>
      <c r="D506" s="287">
        <v>3025</v>
      </c>
      <c r="E506" s="287" t="s">
        <v>815</v>
      </c>
      <c r="F506" s="287" t="s">
        <v>158</v>
      </c>
      <c r="G506" s="287" t="s">
        <v>256</v>
      </c>
      <c r="H506" s="287" t="s">
        <v>256</v>
      </c>
      <c r="I506" s="114">
        <v>1026565573</v>
      </c>
      <c r="J506" s="114" t="s">
        <v>1352</v>
      </c>
    </row>
    <row r="507" spans="1:10" x14ac:dyDescent="0.3">
      <c r="A507" s="287">
        <v>53099417</v>
      </c>
      <c r="B507" s="287" t="s">
        <v>921</v>
      </c>
      <c r="C507" s="287" t="s">
        <v>922</v>
      </c>
      <c r="D507" s="287">
        <v>312416</v>
      </c>
      <c r="E507" s="287" t="s">
        <v>101</v>
      </c>
      <c r="F507" s="287" t="s">
        <v>102</v>
      </c>
      <c r="G507" s="287" t="s">
        <v>923</v>
      </c>
      <c r="H507" s="287" t="s">
        <v>923</v>
      </c>
      <c r="I507" s="114">
        <v>1026565573</v>
      </c>
      <c r="J507" s="114" t="s">
        <v>1352</v>
      </c>
    </row>
    <row r="508" spans="1:10" x14ac:dyDescent="0.3">
      <c r="A508" s="287">
        <v>1026306172</v>
      </c>
      <c r="B508" s="287" t="s">
        <v>1080</v>
      </c>
      <c r="C508" s="287" t="s">
        <v>1081</v>
      </c>
      <c r="D508" s="287">
        <v>102011</v>
      </c>
      <c r="E508" s="287" t="s">
        <v>129</v>
      </c>
      <c r="F508" s="287" t="s">
        <v>130</v>
      </c>
      <c r="G508" s="287" t="s">
        <v>923</v>
      </c>
      <c r="H508" s="287" t="s">
        <v>923</v>
      </c>
      <c r="I508" s="114">
        <v>1093741669</v>
      </c>
      <c r="J508" s="114" t="s">
        <v>1396</v>
      </c>
    </row>
    <row r="509" spans="1:10" x14ac:dyDescent="0.3">
      <c r="A509" s="287">
        <v>1049606297</v>
      </c>
      <c r="B509" s="287" t="s">
        <v>676</v>
      </c>
      <c r="C509" s="287" t="s">
        <v>677</v>
      </c>
      <c r="D509" s="287">
        <v>204407</v>
      </c>
      <c r="E509" s="287" t="s">
        <v>108</v>
      </c>
      <c r="F509" s="287" t="s">
        <v>98</v>
      </c>
      <c r="G509" s="287" t="s">
        <v>923</v>
      </c>
      <c r="H509" s="287" t="s">
        <v>923</v>
      </c>
      <c r="I509" s="114">
        <v>52394165</v>
      </c>
      <c r="J509" s="114" t="s">
        <v>1382</v>
      </c>
    </row>
    <row r="510" spans="1:10" x14ac:dyDescent="0.3">
      <c r="A510" s="287">
        <v>1073689158</v>
      </c>
      <c r="B510" s="287" t="s">
        <v>942</v>
      </c>
      <c r="C510" s="287" t="s">
        <v>943</v>
      </c>
      <c r="D510" s="287">
        <v>421022</v>
      </c>
      <c r="E510" s="287" t="s">
        <v>115</v>
      </c>
      <c r="F510" s="287" t="s">
        <v>116</v>
      </c>
      <c r="G510" s="287" t="s">
        <v>923</v>
      </c>
      <c r="H510" s="287" t="s">
        <v>923</v>
      </c>
      <c r="I510" s="114">
        <v>52394165</v>
      </c>
      <c r="J510" s="114" t="s">
        <v>1382</v>
      </c>
    </row>
    <row r="511" spans="1:10" x14ac:dyDescent="0.3">
      <c r="A511" s="287">
        <v>20687099</v>
      </c>
      <c r="B511" s="287" t="s">
        <v>165</v>
      </c>
      <c r="C511" s="287" t="s">
        <v>192</v>
      </c>
      <c r="D511" s="287">
        <v>312416</v>
      </c>
      <c r="E511" s="287" t="s">
        <v>101</v>
      </c>
      <c r="F511" s="287" t="s">
        <v>102</v>
      </c>
      <c r="G511" s="287" t="s">
        <v>678</v>
      </c>
      <c r="H511" s="287" t="s">
        <v>678</v>
      </c>
      <c r="I511" s="114">
        <v>52394165</v>
      </c>
      <c r="J511" s="114" t="s">
        <v>1382</v>
      </c>
    </row>
    <row r="512" spans="1:10" x14ac:dyDescent="0.3">
      <c r="A512" s="287">
        <v>51952404</v>
      </c>
      <c r="B512" s="287" t="s">
        <v>758</v>
      </c>
      <c r="C512" s="287" t="s">
        <v>890</v>
      </c>
      <c r="D512" s="287">
        <v>204407</v>
      </c>
      <c r="E512" s="287" t="s">
        <v>108</v>
      </c>
      <c r="F512" s="287" t="s">
        <v>98</v>
      </c>
      <c r="G512" s="287" t="s">
        <v>678</v>
      </c>
      <c r="H512" s="287" t="s">
        <v>678</v>
      </c>
      <c r="I512" s="114">
        <v>52394165</v>
      </c>
      <c r="J512" s="114" t="s">
        <v>1382</v>
      </c>
    </row>
    <row r="513" spans="1:10" x14ac:dyDescent="0.3">
      <c r="A513" s="287">
        <v>52493861</v>
      </c>
      <c r="B513" s="287" t="s">
        <v>1068</v>
      </c>
      <c r="C513" s="287" t="s">
        <v>1069</v>
      </c>
      <c r="D513" s="287">
        <v>406408</v>
      </c>
      <c r="E513" s="287" t="s">
        <v>194</v>
      </c>
      <c r="F513" s="287" t="s">
        <v>116</v>
      </c>
      <c r="G513" s="287" t="s">
        <v>678</v>
      </c>
      <c r="H513" s="287" t="s">
        <v>678</v>
      </c>
      <c r="I513" s="114">
        <v>80525553</v>
      </c>
      <c r="J513" s="114" t="s">
        <v>1407</v>
      </c>
    </row>
    <row r="514" spans="1:10" x14ac:dyDescent="0.3">
      <c r="A514" s="287">
        <v>80525553</v>
      </c>
      <c r="B514" s="287" t="s">
        <v>1302</v>
      </c>
      <c r="C514" s="287" t="s">
        <v>1303</v>
      </c>
      <c r="D514" s="287">
        <v>202814</v>
      </c>
      <c r="E514" s="287" t="s">
        <v>97</v>
      </c>
      <c r="F514" s="287" t="s">
        <v>98</v>
      </c>
      <c r="G514" s="287" t="s">
        <v>678</v>
      </c>
      <c r="H514" s="287" t="s">
        <v>678</v>
      </c>
      <c r="I514" s="114">
        <v>80525553</v>
      </c>
      <c r="J514" s="114" t="s">
        <v>1407</v>
      </c>
    </row>
    <row r="515" spans="1:10" x14ac:dyDescent="0.3">
      <c r="A515" s="287">
        <v>1010174544</v>
      </c>
      <c r="B515" s="287" t="s">
        <v>1131</v>
      </c>
      <c r="C515" s="287" t="s">
        <v>1132</v>
      </c>
      <c r="D515" s="287">
        <v>204407</v>
      </c>
      <c r="E515" s="287" t="s">
        <v>108</v>
      </c>
      <c r="F515" s="287" t="s">
        <v>98</v>
      </c>
      <c r="G515" s="287" t="s">
        <v>678</v>
      </c>
      <c r="H515" s="287" t="s">
        <v>678</v>
      </c>
      <c r="I515" s="114">
        <v>80525553</v>
      </c>
      <c r="J515" s="114" t="s">
        <v>1407</v>
      </c>
    </row>
    <row r="516" spans="1:10" x14ac:dyDescent="0.3">
      <c r="A516" s="287">
        <v>1052386383</v>
      </c>
      <c r="B516" s="287" t="s">
        <v>519</v>
      </c>
      <c r="C516" s="287" t="s">
        <v>948</v>
      </c>
      <c r="D516" s="287">
        <v>20441</v>
      </c>
      <c r="E516" s="287" t="s">
        <v>108</v>
      </c>
      <c r="F516" s="287" t="s">
        <v>98</v>
      </c>
      <c r="G516" s="287" t="s">
        <v>678</v>
      </c>
      <c r="H516" s="287" t="s">
        <v>678</v>
      </c>
      <c r="I516" s="114">
        <v>52394165</v>
      </c>
      <c r="J516" s="114" t="s">
        <v>1382</v>
      </c>
    </row>
    <row r="517" spans="1:10" x14ac:dyDescent="0.3">
      <c r="A517" s="287">
        <v>10545584</v>
      </c>
      <c r="B517" s="287" t="s">
        <v>550</v>
      </c>
      <c r="C517" s="287" t="s">
        <v>551</v>
      </c>
      <c r="D517" s="287">
        <v>102014</v>
      </c>
      <c r="E517" s="287" t="s">
        <v>129</v>
      </c>
      <c r="F517" s="287" t="s">
        <v>130</v>
      </c>
      <c r="G517" s="287" t="s">
        <v>171</v>
      </c>
      <c r="H517" s="287" t="s">
        <v>171</v>
      </c>
      <c r="I517" s="114">
        <v>80525553</v>
      </c>
      <c r="J517" s="114" t="s">
        <v>1407</v>
      </c>
    </row>
    <row r="518" spans="1:10" x14ac:dyDescent="0.3">
      <c r="A518" s="287">
        <v>35415256</v>
      </c>
      <c r="B518" s="287" t="s">
        <v>812</v>
      </c>
      <c r="C518" s="287" t="s">
        <v>813</v>
      </c>
      <c r="D518" s="287">
        <v>204407</v>
      </c>
      <c r="E518" s="287" t="s">
        <v>108</v>
      </c>
      <c r="F518" s="287" t="s">
        <v>98</v>
      </c>
      <c r="G518" s="287" t="s">
        <v>171</v>
      </c>
      <c r="H518" s="287" t="s">
        <v>171</v>
      </c>
      <c r="I518" s="114">
        <v>80525553</v>
      </c>
      <c r="J518" s="114" t="s">
        <v>1407</v>
      </c>
    </row>
    <row r="519" spans="1:10" x14ac:dyDescent="0.3">
      <c r="A519" s="287">
        <v>39693223</v>
      </c>
      <c r="B519" s="287" t="s">
        <v>548</v>
      </c>
      <c r="C519" s="287" t="s">
        <v>1414</v>
      </c>
      <c r="D519" s="287">
        <v>313214</v>
      </c>
      <c r="E519" s="287" t="s">
        <v>120</v>
      </c>
      <c r="F519" s="287" t="s">
        <v>102</v>
      </c>
      <c r="G519" s="287" t="s">
        <v>171</v>
      </c>
      <c r="H519" s="287" t="s">
        <v>171</v>
      </c>
      <c r="I519" s="114">
        <v>80525553</v>
      </c>
      <c r="J519" s="114" t="s">
        <v>1407</v>
      </c>
    </row>
    <row r="520" spans="1:10" x14ac:dyDescent="0.3">
      <c r="A520" s="287">
        <v>51969065</v>
      </c>
      <c r="B520" s="287" t="s">
        <v>473</v>
      </c>
      <c r="C520" s="287" t="s">
        <v>474</v>
      </c>
      <c r="D520" s="287">
        <v>204411</v>
      </c>
      <c r="E520" s="287" t="s">
        <v>108</v>
      </c>
      <c r="F520" s="287" t="s">
        <v>98</v>
      </c>
      <c r="G520" s="287" t="s">
        <v>171</v>
      </c>
      <c r="H520" s="287" t="s">
        <v>171</v>
      </c>
      <c r="I520" s="114">
        <v>52394165</v>
      </c>
      <c r="J520" s="114" t="s">
        <v>1382</v>
      </c>
    </row>
    <row r="521" spans="1:10" x14ac:dyDescent="0.3">
      <c r="A521" s="287">
        <v>52305739</v>
      </c>
      <c r="B521" s="287" t="s">
        <v>562</v>
      </c>
      <c r="C521" s="287" t="s">
        <v>563</v>
      </c>
      <c r="D521" s="287">
        <v>313214</v>
      </c>
      <c r="E521" s="287" t="s">
        <v>120</v>
      </c>
      <c r="F521" s="287" t="s">
        <v>102</v>
      </c>
      <c r="G521" s="287" t="s">
        <v>171</v>
      </c>
      <c r="H521" s="287" t="s">
        <v>171</v>
      </c>
      <c r="I521" s="114">
        <v>10545584</v>
      </c>
      <c r="J521" s="114" t="s">
        <v>1417</v>
      </c>
    </row>
    <row r="522" spans="1:10" x14ac:dyDescent="0.3">
      <c r="A522" s="287">
        <v>52475111</v>
      </c>
      <c r="B522" s="287" t="s">
        <v>332</v>
      </c>
      <c r="C522" s="287" t="s">
        <v>333</v>
      </c>
      <c r="D522" s="287">
        <v>204407</v>
      </c>
      <c r="E522" s="287" t="s">
        <v>108</v>
      </c>
      <c r="F522" s="287" t="s">
        <v>98</v>
      </c>
      <c r="G522" s="287" t="s">
        <v>171</v>
      </c>
      <c r="H522" s="287" t="s">
        <v>171</v>
      </c>
      <c r="I522" s="114">
        <v>10545584</v>
      </c>
      <c r="J522" s="114" t="s">
        <v>1417</v>
      </c>
    </row>
    <row r="523" spans="1:10" x14ac:dyDescent="0.3">
      <c r="A523" s="287">
        <v>52476706</v>
      </c>
      <c r="B523" s="287" t="s">
        <v>864</v>
      </c>
      <c r="C523" s="287" t="s">
        <v>865</v>
      </c>
      <c r="D523" s="287">
        <v>20441</v>
      </c>
      <c r="E523" s="287" t="s">
        <v>108</v>
      </c>
      <c r="F523" s="287" t="s">
        <v>98</v>
      </c>
      <c r="G523" s="287" t="s">
        <v>171</v>
      </c>
      <c r="H523" s="287" t="s">
        <v>171</v>
      </c>
      <c r="I523" s="114">
        <v>10545584</v>
      </c>
      <c r="J523" s="114" t="s">
        <v>1417</v>
      </c>
    </row>
    <row r="524" spans="1:10" x14ac:dyDescent="0.3">
      <c r="A524" s="287">
        <v>52889857</v>
      </c>
      <c r="B524" s="287" t="s">
        <v>1456</v>
      </c>
      <c r="C524" s="287" t="s">
        <v>1457</v>
      </c>
      <c r="D524" s="287">
        <v>312416</v>
      </c>
      <c r="E524" s="287" t="s">
        <v>101</v>
      </c>
      <c r="F524" s="287" t="s">
        <v>102</v>
      </c>
      <c r="G524" s="287" t="s">
        <v>171</v>
      </c>
      <c r="H524" s="287" t="s">
        <v>171</v>
      </c>
      <c r="I524" s="114">
        <v>10545584</v>
      </c>
      <c r="J524" s="114" t="s">
        <v>1417</v>
      </c>
    </row>
    <row r="525" spans="1:10" x14ac:dyDescent="0.3">
      <c r="A525" s="287">
        <v>80086873</v>
      </c>
      <c r="B525" s="287" t="s">
        <v>1049</v>
      </c>
      <c r="C525" s="287" t="s">
        <v>1050</v>
      </c>
      <c r="D525" s="287">
        <v>312416</v>
      </c>
      <c r="E525" s="287" t="s">
        <v>101</v>
      </c>
      <c r="F525" s="287" t="s">
        <v>102</v>
      </c>
      <c r="G525" s="287" t="s">
        <v>171</v>
      </c>
      <c r="H525" s="287" t="s">
        <v>171</v>
      </c>
      <c r="I525" s="114">
        <v>10545584</v>
      </c>
      <c r="J525" s="114" t="s">
        <v>1417</v>
      </c>
    </row>
    <row r="526" spans="1:10" x14ac:dyDescent="0.3">
      <c r="A526" s="287">
        <v>80409912</v>
      </c>
      <c r="B526" s="287" t="s">
        <v>354</v>
      </c>
      <c r="C526" s="287" t="s">
        <v>355</v>
      </c>
      <c r="D526" s="287">
        <v>204411</v>
      </c>
      <c r="E526" s="287" t="s">
        <v>108</v>
      </c>
      <c r="F526" s="287" t="s">
        <v>98</v>
      </c>
      <c r="G526" s="287" t="s">
        <v>171</v>
      </c>
      <c r="H526" s="287" t="s">
        <v>171</v>
      </c>
      <c r="I526" s="114">
        <v>10545584</v>
      </c>
      <c r="J526" s="114" t="s">
        <v>1417</v>
      </c>
    </row>
    <row r="527" spans="1:10" x14ac:dyDescent="0.3">
      <c r="A527" s="287">
        <v>80827562</v>
      </c>
      <c r="B527" s="287" t="s">
        <v>1070</v>
      </c>
      <c r="C527" s="287" t="s">
        <v>1071</v>
      </c>
      <c r="D527" s="287">
        <v>204411</v>
      </c>
      <c r="E527" s="287" t="s">
        <v>108</v>
      </c>
      <c r="F527" s="287" t="s">
        <v>98</v>
      </c>
      <c r="G527" s="287" t="s">
        <v>171</v>
      </c>
      <c r="H527" s="287" t="s">
        <v>171</v>
      </c>
      <c r="I527" s="114">
        <v>10545584</v>
      </c>
      <c r="J527" s="114" t="s">
        <v>1417</v>
      </c>
    </row>
    <row r="528" spans="1:10" x14ac:dyDescent="0.3">
      <c r="A528" s="287">
        <v>1001204612</v>
      </c>
      <c r="B528" s="287" t="s">
        <v>1491</v>
      </c>
      <c r="C528" s="287" t="s">
        <v>1492</v>
      </c>
      <c r="D528" s="287">
        <v>20441</v>
      </c>
      <c r="E528" s="287" t="s">
        <v>108</v>
      </c>
      <c r="F528" s="287" t="s">
        <v>98</v>
      </c>
      <c r="G528" s="287" t="s">
        <v>171</v>
      </c>
      <c r="H528" s="287" t="s">
        <v>171</v>
      </c>
      <c r="I528" s="114">
        <v>10545584</v>
      </c>
      <c r="J528" s="114" t="s">
        <v>1417</v>
      </c>
    </row>
    <row r="529" spans="1:10" x14ac:dyDescent="0.3">
      <c r="A529" s="287">
        <v>1010184946</v>
      </c>
      <c r="B529" s="287" t="s">
        <v>449</v>
      </c>
      <c r="C529" s="287" t="s">
        <v>450</v>
      </c>
      <c r="D529" s="287">
        <v>404414</v>
      </c>
      <c r="E529" s="287" t="s">
        <v>134</v>
      </c>
      <c r="F529" s="287" t="s">
        <v>116</v>
      </c>
      <c r="G529" s="287" t="s">
        <v>171</v>
      </c>
      <c r="H529" s="287" t="s">
        <v>171</v>
      </c>
      <c r="I529" s="114">
        <v>10545584</v>
      </c>
      <c r="J529" s="114" t="s">
        <v>1417</v>
      </c>
    </row>
    <row r="530" spans="1:10" x14ac:dyDescent="0.3">
      <c r="A530" s="287">
        <v>1024517064</v>
      </c>
      <c r="B530" s="287" t="s">
        <v>1096</v>
      </c>
      <c r="C530" s="287" t="s">
        <v>1097</v>
      </c>
      <c r="D530" s="287">
        <v>406408</v>
      </c>
      <c r="E530" s="287" t="s">
        <v>194</v>
      </c>
      <c r="F530" s="287" t="s">
        <v>116</v>
      </c>
      <c r="G530" s="287" t="s">
        <v>171</v>
      </c>
      <c r="H530" s="287" t="s">
        <v>171</v>
      </c>
      <c r="I530" s="114">
        <v>10545584</v>
      </c>
      <c r="J530" s="114" t="s">
        <v>1417</v>
      </c>
    </row>
    <row r="531" spans="1:10" x14ac:dyDescent="0.3">
      <c r="A531" s="287">
        <v>1032481250</v>
      </c>
      <c r="B531" s="287" t="s">
        <v>674</v>
      </c>
      <c r="C531" s="287" t="s">
        <v>675</v>
      </c>
      <c r="D531" s="287">
        <v>313214</v>
      </c>
      <c r="E531" s="287" t="s">
        <v>120</v>
      </c>
      <c r="F531" s="287" t="s">
        <v>102</v>
      </c>
      <c r="G531" s="287" t="s">
        <v>171</v>
      </c>
      <c r="H531" s="287" t="s">
        <v>171</v>
      </c>
      <c r="I531" s="114">
        <v>10545584</v>
      </c>
      <c r="J531" s="114" t="s">
        <v>1417</v>
      </c>
    </row>
    <row r="532" spans="1:10" x14ac:dyDescent="0.3">
      <c r="A532" s="287">
        <v>45523720</v>
      </c>
      <c r="B532" s="287" t="s">
        <v>919</v>
      </c>
      <c r="C532" s="287" t="s">
        <v>920</v>
      </c>
      <c r="D532" s="287">
        <v>20441</v>
      </c>
      <c r="E532" s="287" t="s">
        <v>108</v>
      </c>
      <c r="F532" s="287" t="s">
        <v>98</v>
      </c>
      <c r="G532" s="287" t="s">
        <v>191</v>
      </c>
      <c r="H532" s="287" t="s">
        <v>191</v>
      </c>
      <c r="I532" s="114">
        <v>10545584</v>
      </c>
      <c r="J532" s="114" t="s">
        <v>1417</v>
      </c>
    </row>
    <row r="533" spans="1:10" x14ac:dyDescent="0.3">
      <c r="A533" s="287">
        <v>51940947</v>
      </c>
      <c r="B533" s="287" t="s">
        <v>217</v>
      </c>
      <c r="C533" s="287" t="s">
        <v>218</v>
      </c>
      <c r="D533" s="287">
        <v>202814</v>
      </c>
      <c r="E533" s="287" t="s">
        <v>97</v>
      </c>
      <c r="F533" s="287" t="s">
        <v>98</v>
      </c>
      <c r="G533" s="287" t="s">
        <v>191</v>
      </c>
      <c r="H533" s="287" t="s">
        <v>191</v>
      </c>
      <c r="I533" s="114">
        <v>10545584</v>
      </c>
      <c r="J533" s="114" t="s">
        <v>1417</v>
      </c>
    </row>
    <row r="534" spans="1:10" x14ac:dyDescent="0.3">
      <c r="A534" s="287">
        <v>52171355</v>
      </c>
      <c r="B534" s="287" t="s">
        <v>1434</v>
      </c>
      <c r="C534" s="287" t="s">
        <v>1435</v>
      </c>
      <c r="D534" s="287">
        <v>204407</v>
      </c>
      <c r="E534" s="287" t="s">
        <v>108</v>
      </c>
      <c r="F534" s="287" t="s">
        <v>98</v>
      </c>
      <c r="G534" s="287" t="s">
        <v>191</v>
      </c>
      <c r="H534" s="287" t="s">
        <v>191</v>
      </c>
      <c r="I534" s="114">
        <v>10545584</v>
      </c>
      <c r="J534" s="114" t="s">
        <v>1417</v>
      </c>
    </row>
    <row r="535" spans="1:10" x14ac:dyDescent="0.3">
      <c r="A535" s="287">
        <v>52329486</v>
      </c>
      <c r="B535" s="287" t="s">
        <v>268</v>
      </c>
      <c r="C535" s="287" t="s">
        <v>1792</v>
      </c>
      <c r="D535" s="287">
        <v>202818</v>
      </c>
      <c r="E535" s="287" t="s">
        <v>97</v>
      </c>
      <c r="F535" s="287" t="s">
        <v>98</v>
      </c>
      <c r="G535" s="287" t="s">
        <v>191</v>
      </c>
      <c r="H535" s="287" t="s">
        <v>191</v>
      </c>
      <c r="I535" s="114">
        <v>10545584</v>
      </c>
      <c r="J535" s="114" t="s">
        <v>1417</v>
      </c>
    </row>
    <row r="536" spans="1:10" x14ac:dyDescent="0.3">
      <c r="A536" s="287">
        <v>52905300</v>
      </c>
      <c r="B536" s="287" t="s">
        <v>626</v>
      </c>
      <c r="C536" s="287" t="s">
        <v>627</v>
      </c>
      <c r="D536" s="287">
        <v>204411</v>
      </c>
      <c r="E536" s="287" t="s">
        <v>108</v>
      </c>
      <c r="F536" s="287" t="s">
        <v>98</v>
      </c>
      <c r="G536" s="287" t="s">
        <v>191</v>
      </c>
      <c r="H536" s="287" t="s">
        <v>191</v>
      </c>
      <c r="I536" s="114">
        <v>52329486</v>
      </c>
      <c r="J536" s="114" t="s">
        <v>1426</v>
      </c>
    </row>
    <row r="537" spans="1:10" x14ac:dyDescent="0.3">
      <c r="A537" s="287">
        <v>73201392</v>
      </c>
      <c r="B537" s="287" t="s">
        <v>1047</v>
      </c>
      <c r="C537" s="287" t="s">
        <v>1048</v>
      </c>
      <c r="D537" s="287">
        <v>20441</v>
      </c>
      <c r="E537" s="287" t="s">
        <v>108</v>
      </c>
      <c r="F537" s="287" t="s">
        <v>98</v>
      </c>
      <c r="G537" s="287" t="s">
        <v>191</v>
      </c>
      <c r="H537" s="287" t="s">
        <v>191</v>
      </c>
      <c r="I537" s="114">
        <v>52329486</v>
      </c>
      <c r="J537" s="114" t="s">
        <v>1426</v>
      </c>
    </row>
    <row r="538" spans="1:10" x14ac:dyDescent="0.3">
      <c r="A538" s="287">
        <v>1014220089</v>
      </c>
      <c r="B538" s="287" t="s">
        <v>816</v>
      </c>
      <c r="C538" s="287" t="s">
        <v>817</v>
      </c>
      <c r="D538" s="287">
        <v>404414</v>
      </c>
      <c r="E538" s="287" t="s">
        <v>134</v>
      </c>
      <c r="F538" s="287" t="s">
        <v>116</v>
      </c>
      <c r="G538" s="287" t="s">
        <v>191</v>
      </c>
      <c r="H538" s="287" t="s">
        <v>191</v>
      </c>
      <c r="I538" s="114">
        <v>52329486</v>
      </c>
      <c r="J538" s="114" t="s">
        <v>1426</v>
      </c>
    </row>
    <row r="539" spans="1:10" x14ac:dyDescent="0.3">
      <c r="A539" s="287">
        <v>1014305007</v>
      </c>
      <c r="B539" s="287" t="s">
        <v>792</v>
      </c>
      <c r="C539" s="287" t="s">
        <v>1507</v>
      </c>
      <c r="D539" s="287">
        <v>204411</v>
      </c>
      <c r="E539" s="287" t="s">
        <v>108</v>
      </c>
      <c r="F539" s="287" t="s">
        <v>98</v>
      </c>
      <c r="G539" s="287" t="s">
        <v>191</v>
      </c>
      <c r="H539" s="287" t="s">
        <v>191</v>
      </c>
      <c r="I539" s="114">
        <v>52394165</v>
      </c>
      <c r="J539" s="114" t="s">
        <v>1382</v>
      </c>
    </row>
    <row r="540" spans="1:10" x14ac:dyDescent="0.3">
      <c r="A540" s="287">
        <v>1020793342</v>
      </c>
      <c r="B540" s="287" t="s">
        <v>334</v>
      </c>
      <c r="C540" s="287" t="s">
        <v>660</v>
      </c>
      <c r="D540" s="287">
        <v>20441</v>
      </c>
      <c r="E540" s="287" t="s">
        <v>108</v>
      </c>
      <c r="F540" s="287" t="s">
        <v>98</v>
      </c>
      <c r="G540" s="287" t="s">
        <v>191</v>
      </c>
      <c r="H540" s="287" t="s">
        <v>191</v>
      </c>
      <c r="I540" s="114">
        <v>52329486</v>
      </c>
      <c r="J540" s="114" t="s">
        <v>1426</v>
      </c>
    </row>
    <row r="541" spans="1:10" x14ac:dyDescent="0.3">
      <c r="A541" s="287">
        <v>11221861</v>
      </c>
      <c r="B541" s="287" t="s">
        <v>1041</v>
      </c>
      <c r="C541" s="287" t="s">
        <v>1042</v>
      </c>
      <c r="D541" s="287">
        <v>11023</v>
      </c>
      <c r="E541" s="287" t="s">
        <v>213</v>
      </c>
      <c r="F541" s="287" t="s">
        <v>158</v>
      </c>
      <c r="G541" s="287" t="s">
        <v>564</v>
      </c>
      <c r="H541" s="287" t="s">
        <v>564</v>
      </c>
      <c r="I541" s="114">
        <v>52329486</v>
      </c>
      <c r="J541" s="114" t="s">
        <v>1426</v>
      </c>
    </row>
    <row r="542" spans="1:10" x14ac:dyDescent="0.3">
      <c r="A542" s="287">
        <v>39736711</v>
      </c>
      <c r="B542" s="287" t="s">
        <v>151</v>
      </c>
      <c r="C542" s="287" t="s">
        <v>318</v>
      </c>
      <c r="D542" s="287">
        <v>313214</v>
      </c>
      <c r="E542" s="287" t="s">
        <v>120</v>
      </c>
      <c r="F542" s="287" t="s">
        <v>102</v>
      </c>
      <c r="G542" s="287" t="s">
        <v>319</v>
      </c>
      <c r="H542" s="287" t="s">
        <v>319</v>
      </c>
      <c r="I542" s="114">
        <v>52329486</v>
      </c>
      <c r="J542" s="114" t="s">
        <v>1426</v>
      </c>
    </row>
    <row r="543" spans="1:10" x14ac:dyDescent="0.3">
      <c r="A543" s="287">
        <v>52272625</v>
      </c>
      <c r="B543" s="287" t="s">
        <v>480</v>
      </c>
      <c r="C543" s="287" t="s">
        <v>481</v>
      </c>
      <c r="D543" s="287">
        <v>313214</v>
      </c>
      <c r="E543" s="287" t="s">
        <v>120</v>
      </c>
      <c r="F543" s="287" t="s">
        <v>102</v>
      </c>
      <c r="G543" s="287" t="s">
        <v>319</v>
      </c>
      <c r="H543" s="287" t="s">
        <v>319</v>
      </c>
      <c r="I543" s="114">
        <v>52329486</v>
      </c>
      <c r="J543" s="114" t="s">
        <v>1426</v>
      </c>
    </row>
    <row r="544" spans="1:10" x14ac:dyDescent="0.3">
      <c r="A544" s="287">
        <v>52915101</v>
      </c>
      <c r="B544" s="287" t="s">
        <v>364</v>
      </c>
      <c r="C544" s="287" t="s">
        <v>365</v>
      </c>
      <c r="D544" s="287">
        <v>202816</v>
      </c>
      <c r="E544" s="287" t="s">
        <v>97</v>
      </c>
      <c r="F544" s="287" t="s">
        <v>98</v>
      </c>
      <c r="G544" s="287" t="s">
        <v>319</v>
      </c>
      <c r="H544" s="287" t="s">
        <v>319</v>
      </c>
      <c r="I544" s="114">
        <v>1093741669</v>
      </c>
      <c r="J544" s="114" t="s">
        <v>1396</v>
      </c>
    </row>
    <row r="545" spans="1:10" x14ac:dyDescent="0.3">
      <c r="A545" s="287">
        <v>1019013511</v>
      </c>
      <c r="B545" s="287" t="s">
        <v>430</v>
      </c>
      <c r="C545" s="287" t="s">
        <v>431</v>
      </c>
      <c r="D545" s="287">
        <v>204407</v>
      </c>
      <c r="E545" s="287" t="s">
        <v>108</v>
      </c>
      <c r="F545" s="287" t="s">
        <v>98</v>
      </c>
      <c r="G545" s="287" t="s">
        <v>432</v>
      </c>
      <c r="H545" s="287" t="s">
        <v>432</v>
      </c>
      <c r="I545" s="114">
        <v>33967126</v>
      </c>
      <c r="J545" s="114" t="s">
        <v>1419</v>
      </c>
    </row>
    <row r="546" spans="1:10" x14ac:dyDescent="0.3">
      <c r="A546" s="287">
        <v>1019130812</v>
      </c>
      <c r="B546" s="287" t="s">
        <v>1522</v>
      </c>
      <c r="C546" s="287" t="s">
        <v>1523</v>
      </c>
      <c r="D546" s="287">
        <v>421015</v>
      </c>
      <c r="E546" s="287" t="s">
        <v>115</v>
      </c>
      <c r="F546" s="287" t="s">
        <v>116</v>
      </c>
      <c r="G546" s="287" t="s">
        <v>432</v>
      </c>
      <c r="H546" s="287" t="s">
        <v>432</v>
      </c>
      <c r="I546" s="114">
        <v>33967126</v>
      </c>
      <c r="J546" s="114" t="s">
        <v>1419</v>
      </c>
    </row>
    <row r="547" spans="1:10" x14ac:dyDescent="0.3">
      <c r="A547" s="287">
        <v>1022377977</v>
      </c>
      <c r="B547" s="287" t="s">
        <v>716</v>
      </c>
      <c r="C547" s="287" t="s">
        <v>717</v>
      </c>
      <c r="D547" s="287">
        <v>406408</v>
      </c>
      <c r="E547" s="287" t="s">
        <v>194</v>
      </c>
      <c r="F547" s="287" t="s">
        <v>116</v>
      </c>
      <c r="G547" s="287" t="s">
        <v>432</v>
      </c>
      <c r="H547" s="287" t="s">
        <v>432</v>
      </c>
      <c r="I547" s="114">
        <v>40385846</v>
      </c>
      <c r="J547" s="114" t="s">
        <v>1450</v>
      </c>
    </row>
    <row r="548" spans="1:10" x14ac:dyDescent="0.3">
      <c r="A548" s="287">
        <v>1032497752</v>
      </c>
      <c r="B548" s="287" t="s">
        <v>1054</v>
      </c>
      <c r="C548" s="287" t="s">
        <v>1055</v>
      </c>
      <c r="D548" s="287">
        <v>20441</v>
      </c>
      <c r="E548" s="287" t="s">
        <v>108</v>
      </c>
      <c r="F548" s="287" t="s">
        <v>98</v>
      </c>
      <c r="G548" s="287" t="s">
        <v>432</v>
      </c>
      <c r="H548" s="287" t="s">
        <v>432</v>
      </c>
      <c r="I548" s="114">
        <v>33967126</v>
      </c>
      <c r="J548" s="114" t="s">
        <v>1419</v>
      </c>
    </row>
    <row r="549" spans="1:10" x14ac:dyDescent="0.3">
      <c r="A549" s="287">
        <v>1061807826</v>
      </c>
      <c r="B549" s="287" t="s">
        <v>904</v>
      </c>
      <c r="C549" s="287" t="s">
        <v>905</v>
      </c>
      <c r="D549" s="287">
        <v>204407</v>
      </c>
      <c r="E549" s="287" t="s">
        <v>108</v>
      </c>
      <c r="F549" s="287" t="s">
        <v>98</v>
      </c>
      <c r="G549" s="287" t="s">
        <v>432</v>
      </c>
      <c r="H549" s="287" t="s">
        <v>432</v>
      </c>
      <c r="I549" s="114">
        <v>33967126</v>
      </c>
      <c r="J549" s="114" t="s">
        <v>1419</v>
      </c>
    </row>
    <row r="550" spans="1:10" x14ac:dyDescent="0.3">
      <c r="A550" s="287">
        <v>1075290438</v>
      </c>
      <c r="B550" s="287" t="s">
        <v>773</v>
      </c>
      <c r="C550" s="287" t="s">
        <v>774</v>
      </c>
      <c r="D550" s="287">
        <v>20441</v>
      </c>
      <c r="E550" s="287" t="s">
        <v>108</v>
      </c>
      <c r="F550" s="287" t="s">
        <v>98</v>
      </c>
      <c r="G550" s="287" t="s">
        <v>432</v>
      </c>
      <c r="H550" s="287" t="s">
        <v>432</v>
      </c>
      <c r="I550" s="114">
        <v>1136881704</v>
      </c>
      <c r="J550" s="114" t="s">
        <v>1517</v>
      </c>
    </row>
    <row r="551" spans="1:10" x14ac:dyDescent="0.3">
      <c r="A551" s="287">
        <v>1136881704</v>
      </c>
      <c r="B551" s="287" t="s">
        <v>402</v>
      </c>
      <c r="C551" s="287" t="s">
        <v>1051</v>
      </c>
      <c r="D551" s="287">
        <v>102011</v>
      </c>
      <c r="E551" s="287" t="s">
        <v>129</v>
      </c>
      <c r="F551" s="287" t="s">
        <v>130</v>
      </c>
      <c r="G551" s="287" t="s">
        <v>432</v>
      </c>
      <c r="H551" s="287" t="s">
        <v>432</v>
      </c>
      <c r="I551" s="114">
        <v>1136881704</v>
      </c>
      <c r="J551" s="114" t="s">
        <v>1517</v>
      </c>
    </row>
    <row r="552" spans="1:10" x14ac:dyDescent="0.3">
      <c r="A552" s="287">
        <v>26425268</v>
      </c>
      <c r="B552" s="287" t="s">
        <v>316</v>
      </c>
      <c r="C552" s="287" t="s">
        <v>317</v>
      </c>
      <c r="D552" s="287">
        <v>404414</v>
      </c>
      <c r="E552" s="287" t="s">
        <v>134</v>
      </c>
      <c r="F552" s="287" t="s">
        <v>116</v>
      </c>
      <c r="G552" s="287" t="s">
        <v>103</v>
      </c>
      <c r="H552" s="287" t="s">
        <v>103</v>
      </c>
      <c r="I552" s="114">
        <v>1136881704</v>
      </c>
      <c r="J552" s="114" t="s">
        <v>1517</v>
      </c>
    </row>
    <row r="553" spans="1:10" x14ac:dyDescent="0.3">
      <c r="A553" s="287">
        <v>33104109</v>
      </c>
      <c r="B553" s="287" t="s">
        <v>1009</v>
      </c>
      <c r="C553" s="287" t="s">
        <v>1010</v>
      </c>
      <c r="D553" s="287">
        <v>204407</v>
      </c>
      <c r="E553" s="287" t="s">
        <v>108</v>
      </c>
      <c r="F553" s="287" t="s">
        <v>98</v>
      </c>
      <c r="G553" s="287" t="s">
        <v>103</v>
      </c>
      <c r="H553" s="287" t="s">
        <v>103</v>
      </c>
      <c r="I553" s="114">
        <v>1136881704</v>
      </c>
      <c r="J553" s="114" t="s">
        <v>1517</v>
      </c>
    </row>
    <row r="554" spans="1:10" x14ac:dyDescent="0.3">
      <c r="A554" s="287">
        <v>39785588</v>
      </c>
      <c r="B554" s="287" t="s">
        <v>257</v>
      </c>
      <c r="C554" s="287" t="s">
        <v>258</v>
      </c>
      <c r="D554" s="287">
        <v>204407</v>
      </c>
      <c r="E554" s="287" t="s">
        <v>108</v>
      </c>
      <c r="F554" s="287" t="s">
        <v>98</v>
      </c>
      <c r="G554" s="287" t="s">
        <v>103</v>
      </c>
      <c r="H554" s="287" t="s">
        <v>103</v>
      </c>
      <c r="I554" s="114">
        <v>1136881704</v>
      </c>
      <c r="J554" s="114" t="s">
        <v>1517</v>
      </c>
    </row>
    <row r="555" spans="1:10" x14ac:dyDescent="0.3">
      <c r="A555" s="287">
        <v>1018442332</v>
      </c>
      <c r="B555" s="287" t="s">
        <v>459</v>
      </c>
      <c r="C555" s="287" t="s">
        <v>460</v>
      </c>
      <c r="D555" s="287">
        <v>204411</v>
      </c>
      <c r="E555" s="287" t="s">
        <v>108</v>
      </c>
      <c r="F555" s="287" t="s">
        <v>98</v>
      </c>
      <c r="G555" s="287" t="s">
        <v>103</v>
      </c>
      <c r="H555" s="287" t="s">
        <v>103</v>
      </c>
      <c r="I555" s="114">
        <v>1136881704</v>
      </c>
      <c r="J555" s="114" t="s">
        <v>1517</v>
      </c>
    </row>
    <row r="556" spans="1:10" x14ac:dyDescent="0.3">
      <c r="A556" s="287">
        <v>1031169239</v>
      </c>
      <c r="B556" s="287" t="s">
        <v>950</v>
      </c>
      <c r="C556" s="287" t="s">
        <v>1006</v>
      </c>
      <c r="D556" s="287">
        <v>20441</v>
      </c>
      <c r="E556" s="287" t="s">
        <v>108</v>
      </c>
      <c r="F556" s="287" t="s">
        <v>98</v>
      </c>
      <c r="G556" s="287" t="s">
        <v>103</v>
      </c>
      <c r="H556" s="287" t="s">
        <v>103</v>
      </c>
      <c r="I556" s="114">
        <v>33967126</v>
      </c>
      <c r="J556" s="114" t="s">
        <v>1419</v>
      </c>
    </row>
    <row r="557" spans="1:10" x14ac:dyDescent="0.3">
      <c r="A557" s="287">
        <v>1032448519</v>
      </c>
      <c r="B557" s="287" t="s">
        <v>864</v>
      </c>
      <c r="C557" s="287" t="s">
        <v>949</v>
      </c>
      <c r="D557" s="287">
        <v>20441</v>
      </c>
      <c r="E557" s="287" t="s">
        <v>108</v>
      </c>
      <c r="F557" s="287" t="s">
        <v>98</v>
      </c>
      <c r="G557" s="287" t="s">
        <v>103</v>
      </c>
      <c r="H557" s="287" t="s">
        <v>103</v>
      </c>
      <c r="I557" s="114">
        <v>1018442332</v>
      </c>
      <c r="J557" s="114" t="s">
        <v>1406</v>
      </c>
    </row>
    <row r="558" spans="1:10" x14ac:dyDescent="0.3">
      <c r="A558" s="287">
        <v>36758398</v>
      </c>
      <c r="B558" s="287" t="s">
        <v>853</v>
      </c>
      <c r="C558" s="287" t="s">
        <v>854</v>
      </c>
      <c r="D558" s="287">
        <v>204407</v>
      </c>
      <c r="E558" s="287" t="s">
        <v>108</v>
      </c>
      <c r="F558" s="287" t="s">
        <v>98</v>
      </c>
      <c r="G558" s="287" t="s">
        <v>121</v>
      </c>
      <c r="H558" s="287" t="s">
        <v>121</v>
      </c>
      <c r="I558" s="114">
        <v>1018442332</v>
      </c>
      <c r="J558" s="114" t="s">
        <v>1406</v>
      </c>
    </row>
    <row r="559" spans="1:10" x14ac:dyDescent="0.3">
      <c r="A559" s="287">
        <v>38868348</v>
      </c>
      <c r="B559" s="287" t="s">
        <v>507</v>
      </c>
      <c r="C559" s="287" t="s">
        <v>508</v>
      </c>
      <c r="D559" s="287">
        <v>421022</v>
      </c>
      <c r="E559" s="287" t="s">
        <v>115</v>
      </c>
      <c r="F559" s="287" t="s">
        <v>116</v>
      </c>
      <c r="G559" s="287" t="s">
        <v>121</v>
      </c>
      <c r="H559" s="287" t="s">
        <v>121</v>
      </c>
      <c r="I559" s="114">
        <v>1018442332</v>
      </c>
      <c r="J559" s="114" t="s">
        <v>1406</v>
      </c>
    </row>
    <row r="560" spans="1:10" x14ac:dyDescent="0.3">
      <c r="A560" s="287">
        <v>51991177</v>
      </c>
      <c r="B560" s="287" t="s">
        <v>1064</v>
      </c>
      <c r="C560" s="287" t="s">
        <v>1065</v>
      </c>
      <c r="D560" s="287">
        <v>406408</v>
      </c>
      <c r="E560" s="287" t="s">
        <v>194</v>
      </c>
      <c r="F560" s="287" t="s">
        <v>116</v>
      </c>
      <c r="G560" s="287" t="s">
        <v>121</v>
      </c>
      <c r="H560" s="287" t="s">
        <v>121</v>
      </c>
      <c r="I560" s="114">
        <v>33967126</v>
      </c>
      <c r="J560" s="114" t="s">
        <v>1419</v>
      </c>
    </row>
    <row r="561" spans="1:10" x14ac:dyDescent="0.3">
      <c r="A561" s="287">
        <v>52743646</v>
      </c>
      <c r="B561" s="287" t="s">
        <v>935</v>
      </c>
      <c r="C561" s="287" t="s">
        <v>936</v>
      </c>
      <c r="D561" s="287">
        <v>406408</v>
      </c>
      <c r="E561" s="287" t="s">
        <v>194</v>
      </c>
      <c r="F561" s="287" t="s">
        <v>116</v>
      </c>
      <c r="G561" s="287" t="s">
        <v>121</v>
      </c>
      <c r="H561" s="287" t="s">
        <v>121</v>
      </c>
      <c r="I561" s="114">
        <v>1018442332</v>
      </c>
      <c r="J561" s="114" t="s">
        <v>1406</v>
      </c>
    </row>
    <row r="562" spans="1:10" x14ac:dyDescent="0.3">
      <c r="A562" s="287">
        <v>79584212</v>
      </c>
      <c r="B562" s="287" t="s">
        <v>1311</v>
      </c>
      <c r="C562" s="287" t="s">
        <v>1312</v>
      </c>
      <c r="D562" s="287">
        <v>406408</v>
      </c>
      <c r="E562" s="287" t="s">
        <v>194</v>
      </c>
      <c r="F562" s="287" t="s">
        <v>116</v>
      </c>
      <c r="G562" s="287" t="s">
        <v>121</v>
      </c>
      <c r="H562" s="287" t="s">
        <v>121</v>
      </c>
      <c r="I562" s="114">
        <v>33967126</v>
      </c>
      <c r="J562" s="114" t="s">
        <v>1419</v>
      </c>
    </row>
    <row r="563" spans="1:10" x14ac:dyDescent="0.3">
      <c r="A563" s="287">
        <v>1020723720</v>
      </c>
      <c r="B563" s="287" t="s">
        <v>1056</v>
      </c>
      <c r="C563" s="287" t="s">
        <v>1057</v>
      </c>
      <c r="D563" s="287">
        <v>204407</v>
      </c>
      <c r="E563" s="287" t="s">
        <v>108</v>
      </c>
      <c r="F563" s="287" t="s">
        <v>98</v>
      </c>
      <c r="G563" s="287" t="s">
        <v>121</v>
      </c>
      <c r="H563" s="287" t="s">
        <v>121</v>
      </c>
      <c r="I563" s="114">
        <v>36758398</v>
      </c>
      <c r="J563" s="114" t="s">
        <v>1354</v>
      </c>
    </row>
    <row r="564" spans="1:10" x14ac:dyDescent="0.3">
      <c r="A564" s="287">
        <v>1023026271</v>
      </c>
      <c r="B564" s="287" t="s">
        <v>1594</v>
      </c>
      <c r="C564" s="287" t="s">
        <v>1595</v>
      </c>
      <c r="D564" s="287">
        <v>313214</v>
      </c>
      <c r="E564" s="287" t="s">
        <v>120</v>
      </c>
      <c r="F564" s="287" t="s">
        <v>102</v>
      </c>
      <c r="G564" s="287" t="s">
        <v>121</v>
      </c>
      <c r="H564" s="287" t="s">
        <v>121</v>
      </c>
      <c r="I564" s="114">
        <v>36758398</v>
      </c>
      <c r="J564" s="114" t="s">
        <v>1354</v>
      </c>
    </row>
    <row r="565" spans="1:10" x14ac:dyDescent="0.3">
      <c r="A565" s="287">
        <v>1049659103</v>
      </c>
      <c r="B565" s="287" t="s">
        <v>1596</v>
      </c>
      <c r="C565" s="287" t="s">
        <v>1597</v>
      </c>
      <c r="D565" s="287">
        <v>204407</v>
      </c>
      <c r="E565" s="287" t="s">
        <v>108</v>
      </c>
      <c r="F565" s="287" t="s">
        <v>98</v>
      </c>
      <c r="G565" s="287" t="s">
        <v>121</v>
      </c>
      <c r="H565" s="287" t="s">
        <v>121</v>
      </c>
      <c r="I565" s="114">
        <v>36758398</v>
      </c>
      <c r="J565" s="114" t="s">
        <v>1354</v>
      </c>
    </row>
    <row r="566" spans="1:10" x14ac:dyDescent="0.3">
      <c r="A566" s="287">
        <v>1072662279</v>
      </c>
      <c r="B566" s="287" t="s">
        <v>872</v>
      </c>
      <c r="C566" s="287" t="s">
        <v>873</v>
      </c>
      <c r="D566" s="287">
        <v>204407</v>
      </c>
      <c r="E566" s="287" t="s">
        <v>108</v>
      </c>
      <c r="F566" s="287" t="s">
        <v>98</v>
      </c>
      <c r="G566" s="287" t="s">
        <v>121</v>
      </c>
      <c r="H566" s="287" t="s">
        <v>121</v>
      </c>
      <c r="I566" s="114">
        <v>36758398</v>
      </c>
      <c r="J566" s="114" t="s">
        <v>1354</v>
      </c>
    </row>
    <row r="567" spans="1:10" x14ac:dyDescent="0.3">
      <c r="A567" s="287">
        <v>1073380473</v>
      </c>
      <c r="B567" s="287" t="s">
        <v>601</v>
      </c>
      <c r="C567" s="287" t="s">
        <v>1133</v>
      </c>
      <c r="D567" s="287">
        <v>410314</v>
      </c>
      <c r="E567" s="287" t="s">
        <v>160</v>
      </c>
      <c r="F567" s="287" t="s">
        <v>116</v>
      </c>
      <c r="G567" s="287" t="s">
        <v>121</v>
      </c>
      <c r="H567" s="287" t="s">
        <v>121</v>
      </c>
      <c r="I567" s="114">
        <v>36758398</v>
      </c>
      <c r="J567" s="114" t="s">
        <v>1354</v>
      </c>
    </row>
    <row r="568" spans="1:10" x14ac:dyDescent="0.3">
      <c r="A568" s="287">
        <v>1083865747</v>
      </c>
      <c r="B568" s="287" t="s">
        <v>226</v>
      </c>
      <c r="C568" s="287" t="s">
        <v>713</v>
      </c>
      <c r="D568" s="287">
        <v>313214</v>
      </c>
      <c r="E568" s="287" t="s">
        <v>120</v>
      </c>
      <c r="F568" s="287" t="s">
        <v>102</v>
      </c>
      <c r="G568" s="287" t="s">
        <v>121</v>
      </c>
      <c r="H568" s="287" t="s">
        <v>121</v>
      </c>
      <c r="I568" s="114">
        <v>36758398</v>
      </c>
      <c r="J568" s="114" t="s">
        <v>1354</v>
      </c>
    </row>
    <row r="569" spans="1:10" x14ac:dyDescent="0.3">
      <c r="A569" s="287">
        <v>1101683370</v>
      </c>
      <c r="B569" s="287" t="s">
        <v>1092</v>
      </c>
      <c r="C569" s="287" t="s">
        <v>1093</v>
      </c>
      <c r="D569" s="287">
        <v>312416</v>
      </c>
      <c r="E569" s="287" t="s">
        <v>101</v>
      </c>
      <c r="F569" s="287" t="s">
        <v>102</v>
      </c>
      <c r="G569" s="287" t="s">
        <v>121</v>
      </c>
      <c r="H569" s="287" t="s">
        <v>121</v>
      </c>
      <c r="I569" s="114">
        <v>36758398</v>
      </c>
      <c r="J569" s="114" t="s">
        <v>1354</v>
      </c>
    </row>
    <row r="570" spans="1:10" x14ac:dyDescent="0.3">
      <c r="A570" s="287">
        <v>1122409840</v>
      </c>
      <c r="B570" s="287" t="s">
        <v>990</v>
      </c>
      <c r="C570" s="287" t="s">
        <v>991</v>
      </c>
      <c r="D570" s="287">
        <v>313214</v>
      </c>
      <c r="E570" s="287" t="s">
        <v>120</v>
      </c>
      <c r="F570" s="287" t="s">
        <v>102</v>
      </c>
      <c r="G570" s="287" t="s">
        <v>121</v>
      </c>
      <c r="H570" s="287" t="s">
        <v>121</v>
      </c>
      <c r="I570" s="114">
        <v>36758398</v>
      </c>
      <c r="J570" s="114" t="s">
        <v>1354</v>
      </c>
    </row>
    <row r="571" spans="1:10" x14ac:dyDescent="0.3">
      <c r="A571" s="287">
        <v>4133703</v>
      </c>
      <c r="B571" s="287" t="s">
        <v>132</v>
      </c>
      <c r="C571" s="287" t="s">
        <v>133</v>
      </c>
      <c r="D571" s="287">
        <v>404414</v>
      </c>
      <c r="E571" s="287" t="s">
        <v>134</v>
      </c>
      <c r="F571" s="287" t="s">
        <v>116</v>
      </c>
      <c r="G571" s="287" t="s">
        <v>135</v>
      </c>
      <c r="H571" s="287" t="s">
        <v>135</v>
      </c>
      <c r="I571" s="114">
        <v>36758398</v>
      </c>
      <c r="J571" s="114" t="s">
        <v>1354</v>
      </c>
    </row>
    <row r="572" spans="1:10" x14ac:dyDescent="0.3">
      <c r="A572" s="287">
        <v>17342281</v>
      </c>
      <c r="B572" s="287" t="s">
        <v>956</v>
      </c>
      <c r="C572" s="287" t="s">
        <v>957</v>
      </c>
      <c r="D572" s="287">
        <v>404414</v>
      </c>
      <c r="E572" s="287" t="s">
        <v>134</v>
      </c>
      <c r="F572" s="287" t="s">
        <v>116</v>
      </c>
      <c r="G572" s="287" t="s">
        <v>135</v>
      </c>
      <c r="H572" s="287" t="s">
        <v>135</v>
      </c>
      <c r="I572" s="114">
        <v>36758398</v>
      </c>
      <c r="J572" s="114" t="s">
        <v>1354</v>
      </c>
    </row>
    <row r="573" spans="1:10" x14ac:dyDescent="0.3">
      <c r="A573" s="287">
        <v>20740070</v>
      </c>
      <c r="B573" s="287" t="s">
        <v>496</v>
      </c>
      <c r="C573" s="287" t="s">
        <v>497</v>
      </c>
      <c r="D573" s="287">
        <v>313214</v>
      </c>
      <c r="E573" s="287" t="s">
        <v>120</v>
      </c>
      <c r="F573" s="287" t="s">
        <v>102</v>
      </c>
      <c r="G573" s="287" t="s">
        <v>135</v>
      </c>
      <c r="H573" s="287" t="s">
        <v>135</v>
      </c>
      <c r="I573" s="114">
        <v>36758398</v>
      </c>
      <c r="J573" s="114" t="s">
        <v>1354</v>
      </c>
    </row>
    <row r="574" spans="1:10" x14ac:dyDescent="0.3">
      <c r="A574" s="287">
        <v>36168358</v>
      </c>
      <c r="B574" s="287" t="s">
        <v>262</v>
      </c>
      <c r="C574" s="287" t="s">
        <v>263</v>
      </c>
      <c r="D574" s="287">
        <v>421015</v>
      </c>
      <c r="E574" s="287" t="s">
        <v>115</v>
      </c>
      <c r="F574" s="287" t="s">
        <v>116</v>
      </c>
      <c r="G574" s="287" t="s">
        <v>135</v>
      </c>
      <c r="H574" s="287" t="s">
        <v>135</v>
      </c>
      <c r="I574" s="114">
        <v>53116861</v>
      </c>
      <c r="J574" s="114" t="s">
        <v>1355</v>
      </c>
    </row>
    <row r="575" spans="1:10" x14ac:dyDescent="0.3">
      <c r="A575" s="287">
        <v>39584424</v>
      </c>
      <c r="B575" s="287" t="s">
        <v>560</v>
      </c>
      <c r="C575" s="287" t="s">
        <v>561</v>
      </c>
      <c r="D575" s="287">
        <v>313214</v>
      </c>
      <c r="E575" s="287" t="s">
        <v>120</v>
      </c>
      <c r="F575" s="287" t="s">
        <v>102</v>
      </c>
      <c r="G575" s="287" t="s">
        <v>135</v>
      </c>
      <c r="H575" s="287" t="s">
        <v>135</v>
      </c>
      <c r="I575" s="114">
        <v>53116861</v>
      </c>
      <c r="J575" s="114" t="s">
        <v>1355</v>
      </c>
    </row>
    <row r="576" spans="1:10" x14ac:dyDescent="0.3">
      <c r="A576" s="287">
        <v>39736610</v>
      </c>
      <c r="B576" s="287" t="s">
        <v>207</v>
      </c>
      <c r="C576" s="287" t="s">
        <v>208</v>
      </c>
      <c r="D576" s="287">
        <v>421018</v>
      </c>
      <c r="E576" s="287" t="s">
        <v>115</v>
      </c>
      <c r="F576" s="287" t="s">
        <v>116</v>
      </c>
      <c r="G576" s="287" t="s">
        <v>135</v>
      </c>
      <c r="H576" s="287" t="s">
        <v>135</v>
      </c>
      <c r="I576" s="114">
        <v>53116861</v>
      </c>
      <c r="J576" s="114" t="s">
        <v>1355</v>
      </c>
    </row>
    <row r="577" spans="1:10" x14ac:dyDescent="0.3">
      <c r="A577" s="287">
        <v>41729784</v>
      </c>
      <c r="B577" s="287" t="s">
        <v>1714</v>
      </c>
      <c r="C577" s="287" t="s">
        <v>1715</v>
      </c>
      <c r="D577" s="287">
        <v>421015</v>
      </c>
      <c r="E577" s="287" t="s">
        <v>115</v>
      </c>
      <c r="F577" s="287" t="s">
        <v>116</v>
      </c>
      <c r="G577" s="287" t="s">
        <v>135</v>
      </c>
      <c r="H577" s="287" t="s">
        <v>135</v>
      </c>
      <c r="I577" s="114">
        <v>53116861</v>
      </c>
      <c r="J577" s="114" t="s">
        <v>1355</v>
      </c>
    </row>
    <row r="578" spans="1:10" x14ac:dyDescent="0.3">
      <c r="A578" s="287">
        <v>52257398</v>
      </c>
      <c r="B578" s="287" t="s">
        <v>412</v>
      </c>
      <c r="C578" s="287" t="s">
        <v>413</v>
      </c>
      <c r="D578" s="287">
        <v>406408</v>
      </c>
      <c r="E578" s="287" t="s">
        <v>194</v>
      </c>
      <c r="F578" s="287" t="s">
        <v>116</v>
      </c>
      <c r="G578" s="287" t="s">
        <v>135</v>
      </c>
      <c r="H578" s="287" t="s">
        <v>135</v>
      </c>
      <c r="I578" s="114">
        <v>53116861</v>
      </c>
      <c r="J578" s="114" t="s">
        <v>1355</v>
      </c>
    </row>
    <row r="579" spans="1:10" x14ac:dyDescent="0.3">
      <c r="A579" s="287">
        <v>52278605</v>
      </c>
      <c r="B579" s="287" t="s">
        <v>439</v>
      </c>
      <c r="C579" s="287" t="s">
        <v>440</v>
      </c>
      <c r="D579" s="287">
        <v>406408</v>
      </c>
      <c r="E579" s="287" t="s">
        <v>194</v>
      </c>
      <c r="F579" s="287" t="s">
        <v>116</v>
      </c>
      <c r="G579" s="287" t="s">
        <v>135</v>
      </c>
      <c r="H579" s="287" t="s">
        <v>135</v>
      </c>
      <c r="I579" s="114">
        <v>53116861</v>
      </c>
      <c r="J579" s="114" t="s">
        <v>1355</v>
      </c>
    </row>
    <row r="580" spans="1:10" x14ac:dyDescent="0.3">
      <c r="A580" s="287">
        <v>52690403</v>
      </c>
      <c r="B580" s="287" t="s">
        <v>699</v>
      </c>
      <c r="C580" s="287" t="s">
        <v>700</v>
      </c>
      <c r="D580" s="287">
        <v>204407</v>
      </c>
      <c r="E580" s="287" t="s">
        <v>108</v>
      </c>
      <c r="F580" s="287" t="s">
        <v>98</v>
      </c>
      <c r="G580" s="287" t="s">
        <v>135</v>
      </c>
      <c r="H580" s="287" t="s">
        <v>135</v>
      </c>
      <c r="I580" s="114">
        <v>53116861</v>
      </c>
      <c r="J580" s="114" t="s">
        <v>1355</v>
      </c>
    </row>
    <row r="581" spans="1:10" x14ac:dyDescent="0.3">
      <c r="A581" s="287">
        <v>52935910</v>
      </c>
      <c r="B581" s="287" t="s">
        <v>1090</v>
      </c>
      <c r="C581" s="287" t="s">
        <v>1091</v>
      </c>
      <c r="D581" s="287">
        <v>421015</v>
      </c>
      <c r="E581" s="287" t="s">
        <v>115</v>
      </c>
      <c r="F581" s="287" t="s">
        <v>116</v>
      </c>
      <c r="G581" s="287" t="s">
        <v>135</v>
      </c>
      <c r="H581" s="287" t="s">
        <v>135</v>
      </c>
      <c r="I581" s="114">
        <v>53116861</v>
      </c>
      <c r="J581" s="114" t="s">
        <v>1355</v>
      </c>
    </row>
    <row r="582" spans="1:10" x14ac:dyDescent="0.3">
      <c r="A582" s="287">
        <v>53116861</v>
      </c>
      <c r="B582" s="287" t="s">
        <v>260</v>
      </c>
      <c r="C582" s="287" t="s">
        <v>261</v>
      </c>
      <c r="D582" s="287">
        <v>204411</v>
      </c>
      <c r="E582" s="287" t="s">
        <v>108</v>
      </c>
      <c r="F582" s="287" t="s">
        <v>98</v>
      </c>
      <c r="G582" s="287" t="s">
        <v>135</v>
      </c>
      <c r="H582" s="287" t="s">
        <v>135</v>
      </c>
      <c r="I582" s="114">
        <v>53116861</v>
      </c>
      <c r="J582" s="114" t="s">
        <v>1355</v>
      </c>
    </row>
    <row r="583" spans="1:10" x14ac:dyDescent="0.3">
      <c r="A583" s="287">
        <v>80154811</v>
      </c>
      <c r="B583" s="287" t="s">
        <v>775</v>
      </c>
      <c r="C583" s="287" t="s">
        <v>776</v>
      </c>
      <c r="D583" s="287">
        <v>406408</v>
      </c>
      <c r="E583" s="287" t="s">
        <v>194</v>
      </c>
      <c r="F583" s="287" t="s">
        <v>116</v>
      </c>
      <c r="G583" s="287" t="s">
        <v>135</v>
      </c>
      <c r="H583" s="287" t="s">
        <v>135</v>
      </c>
      <c r="I583" s="114">
        <v>53116861</v>
      </c>
      <c r="J583" s="114" t="s">
        <v>1355</v>
      </c>
    </row>
    <row r="584" spans="1:10" x14ac:dyDescent="0.3">
      <c r="A584" s="287">
        <v>1000119037</v>
      </c>
      <c r="B584" s="287" t="s">
        <v>972</v>
      </c>
      <c r="C584" s="287" t="s">
        <v>973</v>
      </c>
      <c r="D584" s="287">
        <v>406408</v>
      </c>
      <c r="E584" s="287" t="s">
        <v>194</v>
      </c>
      <c r="F584" s="287" t="s">
        <v>116</v>
      </c>
      <c r="G584" s="287" t="s">
        <v>135</v>
      </c>
      <c r="H584" s="287" t="s">
        <v>135</v>
      </c>
      <c r="I584" s="114">
        <v>1093741669</v>
      </c>
      <c r="J584" s="114" t="s">
        <v>1396</v>
      </c>
    </row>
    <row r="585" spans="1:10" x14ac:dyDescent="0.3">
      <c r="A585" s="287">
        <v>1015478145</v>
      </c>
      <c r="B585" s="287" t="s">
        <v>940</v>
      </c>
      <c r="C585" s="287" t="s">
        <v>941</v>
      </c>
      <c r="D585" s="287">
        <v>404414</v>
      </c>
      <c r="E585" s="287" t="s">
        <v>134</v>
      </c>
      <c r="F585" s="287" t="s">
        <v>116</v>
      </c>
      <c r="G585" s="287" t="s">
        <v>135</v>
      </c>
      <c r="H585" s="287" t="s">
        <v>135</v>
      </c>
      <c r="I585" s="114">
        <v>53116861</v>
      </c>
      <c r="J585" s="114" t="s">
        <v>1355</v>
      </c>
    </row>
    <row r="586" spans="1:10" x14ac:dyDescent="0.3">
      <c r="A586" s="287">
        <v>1022964508</v>
      </c>
      <c r="B586" s="287" t="s">
        <v>1094</v>
      </c>
      <c r="C586" s="287" t="s">
        <v>1621</v>
      </c>
      <c r="D586" s="287">
        <v>404414</v>
      </c>
      <c r="E586" s="287" t="s">
        <v>134</v>
      </c>
      <c r="F586" s="287" t="s">
        <v>116</v>
      </c>
      <c r="G586" s="287" t="s">
        <v>135</v>
      </c>
      <c r="H586" s="287" t="s">
        <v>135</v>
      </c>
      <c r="I586" s="114">
        <v>53116861</v>
      </c>
      <c r="J586" s="114" t="s">
        <v>1355</v>
      </c>
    </row>
    <row r="587" spans="1:10" x14ac:dyDescent="0.3">
      <c r="A587" s="287">
        <v>1022969039</v>
      </c>
      <c r="B587" s="287" t="s">
        <v>416</v>
      </c>
      <c r="C587" s="287" t="s">
        <v>1013</v>
      </c>
      <c r="D587" s="287">
        <v>406408</v>
      </c>
      <c r="E587" s="287" t="s">
        <v>194</v>
      </c>
      <c r="F587" s="287" t="s">
        <v>116</v>
      </c>
      <c r="G587" s="287" t="s">
        <v>135</v>
      </c>
      <c r="H587" s="287" t="s">
        <v>135</v>
      </c>
      <c r="I587" s="114">
        <v>53116861</v>
      </c>
      <c r="J587" s="114" t="s">
        <v>1355</v>
      </c>
    </row>
    <row r="588" spans="1:10" x14ac:dyDescent="0.3">
      <c r="A588" s="287">
        <v>1023019109</v>
      </c>
      <c r="B588" s="287" t="s">
        <v>1617</v>
      </c>
      <c r="C588" s="287" t="s">
        <v>1618</v>
      </c>
      <c r="D588" s="287">
        <v>313214</v>
      </c>
      <c r="E588" s="287" t="s">
        <v>120</v>
      </c>
      <c r="F588" s="287" t="s">
        <v>102</v>
      </c>
      <c r="G588" s="287" t="s">
        <v>135</v>
      </c>
      <c r="H588" s="287" t="s">
        <v>135</v>
      </c>
      <c r="I588" s="114">
        <v>53116861</v>
      </c>
      <c r="J588" s="114" t="s">
        <v>1355</v>
      </c>
    </row>
    <row r="589" spans="1:10" x14ac:dyDescent="0.3">
      <c r="A589" s="287">
        <v>1032459564</v>
      </c>
      <c r="B589" s="287" t="s">
        <v>826</v>
      </c>
      <c r="C589" s="287" t="s">
        <v>827</v>
      </c>
      <c r="D589" s="287">
        <v>421015</v>
      </c>
      <c r="E589" s="287" t="s">
        <v>115</v>
      </c>
      <c r="F589" s="287" t="s">
        <v>116</v>
      </c>
      <c r="G589" s="287" t="s">
        <v>135</v>
      </c>
      <c r="H589" s="287" t="s">
        <v>135</v>
      </c>
      <c r="I589" s="114">
        <v>53116861</v>
      </c>
      <c r="J589" s="114" t="s">
        <v>1355</v>
      </c>
    </row>
    <row r="590" spans="1:10" x14ac:dyDescent="0.3">
      <c r="A590" s="287">
        <v>1111193241</v>
      </c>
      <c r="B590" s="287" t="s">
        <v>1094</v>
      </c>
      <c r="C590" s="287" t="s">
        <v>1095</v>
      </c>
      <c r="D590" s="287">
        <v>421018</v>
      </c>
      <c r="E590" s="287" t="s">
        <v>115</v>
      </c>
      <c r="F590" s="287" t="s">
        <v>116</v>
      </c>
      <c r="G590" s="287" t="s">
        <v>135</v>
      </c>
      <c r="H590" s="287" t="s">
        <v>135</v>
      </c>
      <c r="I590" s="114">
        <v>53116861</v>
      </c>
      <c r="J590" s="114" t="s">
        <v>1355</v>
      </c>
    </row>
    <row r="591" spans="1:10" x14ac:dyDescent="0.3">
      <c r="A591" s="287">
        <v>23694448</v>
      </c>
      <c r="B591" s="287" t="s">
        <v>276</v>
      </c>
      <c r="C591" s="287" t="s">
        <v>277</v>
      </c>
      <c r="D591" s="287">
        <v>204411</v>
      </c>
      <c r="E591" s="287" t="s">
        <v>108</v>
      </c>
      <c r="F591" s="287" t="s">
        <v>98</v>
      </c>
      <c r="G591" s="287" t="s">
        <v>539</v>
      </c>
      <c r="H591" s="287" t="s">
        <v>539</v>
      </c>
      <c r="I591" s="114">
        <v>53116861</v>
      </c>
      <c r="J591" s="114" t="s">
        <v>1355</v>
      </c>
    </row>
    <row r="592" spans="1:10" x14ac:dyDescent="0.3">
      <c r="A592" s="287">
        <v>52952916</v>
      </c>
      <c r="B592" s="287" t="s">
        <v>800</v>
      </c>
      <c r="C592" s="287" t="s">
        <v>801</v>
      </c>
      <c r="D592" s="287">
        <v>20441</v>
      </c>
      <c r="E592" s="287" t="s">
        <v>108</v>
      </c>
      <c r="F592" s="287" t="s">
        <v>98</v>
      </c>
      <c r="G592" s="287" t="s">
        <v>539</v>
      </c>
      <c r="H592" s="287" t="s">
        <v>539</v>
      </c>
      <c r="I592" s="114">
        <v>52328478</v>
      </c>
      <c r="J592" s="114" t="s">
        <v>1408</v>
      </c>
    </row>
    <row r="593" spans="1:10" x14ac:dyDescent="0.3">
      <c r="A593" s="287">
        <v>79154529</v>
      </c>
      <c r="B593" s="287" t="s">
        <v>1796</v>
      </c>
      <c r="C593" s="287" t="s">
        <v>1797</v>
      </c>
      <c r="D593" s="287">
        <v>204411</v>
      </c>
      <c r="E593" s="287" t="s">
        <v>108</v>
      </c>
      <c r="F593" s="287" t="s">
        <v>98</v>
      </c>
      <c r="G593" s="287" t="s">
        <v>539</v>
      </c>
      <c r="H593" s="287" t="s">
        <v>539</v>
      </c>
      <c r="I593" s="114">
        <v>1093741669</v>
      </c>
      <c r="J593" s="114" t="s">
        <v>1396</v>
      </c>
    </row>
    <row r="594" spans="1:10" x14ac:dyDescent="0.3">
      <c r="A594" s="287">
        <v>79368595</v>
      </c>
      <c r="B594" s="287" t="s">
        <v>1798</v>
      </c>
      <c r="C594" s="287" t="s">
        <v>1799</v>
      </c>
      <c r="D594" s="287">
        <v>204411</v>
      </c>
      <c r="E594" s="287" t="s">
        <v>108</v>
      </c>
      <c r="F594" s="287" t="s">
        <v>98</v>
      </c>
      <c r="G594" s="287" t="s">
        <v>539</v>
      </c>
      <c r="H594" s="287" t="s">
        <v>539</v>
      </c>
      <c r="I594" s="114">
        <v>52328478</v>
      </c>
      <c r="J594" s="114" t="s">
        <v>1408</v>
      </c>
    </row>
    <row r="595" spans="1:10" x14ac:dyDescent="0.3">
      <c r="A595" s="287">
        <v>1020792761</v>
      </c>
      <c r="B595" s="287" t="s">
        <v>781</v>
      </c>
      <c r="C595" s="287" t="s">
        <v>1524</v>
      </c>
      <c r="D595" s="287">
        <v>20441</v>
      </c>
      <c r="E595" s="287" t="s">
        <v>108</v>
      </c>
      <c r="F595" s="287" t="s">
        <v>98</v>
      </c>
      <c r="G595" s="287" t="s">
        <v>539</v>
      </c>
      <c r="H595" s="287" t="s">
        <v>539</v>
      </c>
      <c r="I595" s="114">
        <v>52328478</v>
      </c>
      <c r="J595" s="114" t="s">
        <v>1408</v>
      </c>
    </row>
    <row r="596" spans="1:10" x14ac:dyDescent="0.3">
      <c r="A596" s="287">
        <v>1022342317</v>
      </c>
      <c r="B596" s="287" t="s">
        <v>958</v>
      </c>
      <c r="C596" s="287" t="s">
        <v>959</v>
      </c>
      <c r="D596" s="287">
        <v>406408</v>
      </c>
      <c r="E596" s="287" t="s">
        <v>194</v>
      </c>
      <c r="F596" s="287" t="s">
        <v>116</v>
      </c>
      <c r="G596" s="287" t="s">
        <v>539</v>
      </c>
      <c r="H596" s="287" t="s">
        <v>539</v>
      </c>
      <c r="I596" s="114">
        <v>52328478</v>
      </c>
      <c r="J596" s="114" t="s">
        <v>1408</v>
      </c>
    </row>
    <row r="597" spans="1:10" x14ac:dyDescent="0.3">
      <c r="A597" s="287">
        <v>1033737765</v>
      </c>
      <c r="B597" s="287" t="s">
        <v>859</v>
      </c>
      <c r="C597" s="287" t="s">
        <v>860</v>
      </c>
      <c r="D597" s="287">
        <v>20441</v>
      </c>
      <c r="E597" s="287" t="s">
        <v>108</v>
      </c>
      <c r="F597" s="287" t="s">
        <v>98</v>
      </c>
      <c r="G597" s="287" t="s">
        <v>539</v>
      </c>
      <c r="H597" s="287" t="s">
        <v>539</v>
      </c>
      <c r="I597" s="114">
        <v>52328478</v>
      </c>
      <c r="J597" s="114" t="s">
        <v>1408</v>
      </c>
    </row>
    <row r="598" spans="1:10" x14ac:dyDescent="0.3">
      <c r="A598" s="287">
        <v>1092339467</v>
      </c>
      <c r="B598" s="287" t="s">
        <v>653</v>
      </c>
      <c r="C598" s="287" t="s">
        <v>654</v>
      </c>
      <c r="D598" s="287">
        <v>204411</v>
      </c>
      <c r="E598" s="287" t="s">
        <v>108</v>
      </c>
      <c r="F598" s="287" t="s">
        <v>98</v>
      </c>
      <c r="G598" s="287" t="s">
        <v>539</v>
      </c>
      <c r="H598" s="287" t="s">
        <v>539</v>
      </c>
      <c r="I598" s="114">
        <v>52328478</v>
      </c>
      <c r="J598" s="114" t="s">
        <v>1408</v>
      </c>
    </row>
    <row r="599" spans="1:10" x14ac:dyDescent="0.3">
      <c r="A599" s="287">
        <v>4551098</v>
      </c>
      <c r="B599" s="287" t="s">
        <v>1356</v>
      </c>
      <c r="C599" s="287" t="s">
        <v>1357</v>
      </c>
      <c r="D599" s="287">
        <v>406408</v>
      </c>
      <c r="E599" s="287" t="s">
        <v>194</v>
      </c>
      <c r="F599" s="287" t="s">
        <v>116</v>
      </c>
      <c r="G599" s="287" t="s">
        <v>155</v>
      </c>
      <c r="H599" s="287" t="s">
        <v>155</v>
      </c>
      <c r="I599" s="114">
        <v>52328478</v>
      </c>
      <c r="J599" s="114" t="s">
        <v>1408</v>
      </c>
    </row>
    <row r="600" spans="1:10" x14ac:dyDescent="0.3">
      <c r="A600" s="287">
        <v>6767826</v>
      </c>
      <c r="B600" s="287" t="s">
        <v>136</v>
      </c>
      <c r="C600" s="287" t="s">
        <v>137</v>
      </c>
      <c r="D600" s="287">
        <v>421022</v>
      </c>
      <c r="E600" s="287" t="s">
        <v>115</v>
      </c>
      <c r="F600" s="287" t="s">
        <v>116</v>
      </c>
      <c r="G600" s="287" t="s">
        <v>155</v>
      </c>
      <c r="H600" s="287" t="s">
        <v>155</v>
      </c>
      <c r="I600" s="114">
        <v>52708723</v>
      </c>
      <c r="J600" s="114" t="s">
        <v>1358</v>
      </c>
    </row>
    <row r="601" spans="1:10" x14ac:dyDescent="0.3">
      <c r="A601" s="287">
        <v>52708723</v>
      </c>
      <c r="B601" s="287" t="s">
        <v>1295</v>
      </c>
      <c r="C601" s="287" t="s">
        <v>1296</v>
      </c>
      <c r="D601" s="287">
        <v>204411</v>
      </c>
      <c r="E601" s="287" t="s">
        <v>108</v>
      </c>
      <c r="F601" s="287" t="s">
        <v>98</v>
      </c>
      <c r="G601" s="287" t="s">
        <v>155</v>
      </c>
      <c r="H601" s="287" t="s">
        <v>155</v>
      </c>
      <c r="I601" s="114">
        <v>52708723</v>
      </c>
      <c r="J601" s="114" t="s">
        <v>1358</v>
      </c>
    </row>
    <row r="602" spans="1:10" x14ac:dyDescent="0.3">
      <c r="A602" s="287">
        <v>79590624</v>
      </c>
      <c r="B602" s="287" t="s">
        <v>1701</v>
      </c>
      <c r="C602" s="287" t="s">
        <v>1702</v>
      </c>
      <c r="D602" s="287">
        <v>204407</v>
      </c>
      <c r="E602" s="287" t="s">
        <v>108</v>
      </c>
      <c r="F602" s="287" t="s">
        <v>98</v>
      </c>
      <c r="G602" s="287" t="s">
        <v>155</v>
      </c>
      <c r="H602" s="287" t="s">
        <v>155</v>
      </c>
      <c r="I602" s="114">
        <v>52708723</v>
      </c>
      <c r="J602" s="114" t="s">
        <v>1358</v>
      </c>
    </row>
    <row r="603" spans="1:10" x14ac:dyDescent="0.3">
      <c r="A603" s="287">
        <v>79726074</v>
      </c>
      <c r="B603" s="287" t="s">
        <v>498</v>
      </c>
      <c r="C603" s="287" t="s">
        <v>499</v>
      </c>
      <c r="D603" s="287">
        <v>313214</v>
      </c>
      <c r="E603" s="287" t="s">
        <v>120</v>
      </c>
      <c r="F603" s="287" t="s">
        <v>102</v>
      </c>
      <c r="G603" s="287" t="s">
        <v>155</v>
      </c>
      <c r="H603" s="287" t="s">
        <v>155</v>
      </c>
      <c r="I603" s="114">
        <v>33967126</v>
      </c>
      <c r="J603" s="114" t="s">
        <v>1419</v>
      </c>
    </row>
    <row r="604" spans="1:10" x14ac:dyDescent="0.3">
      <c r="A604" s="287">
        <v>79989448</v>
      </c>
      <c r="B604" s="287" t="s">
        <v>680</v>
      </c>
      <c r="C604" s="287" t="s">
        <v>945</v>
      </c>
      <c r="D604" s="287">
        <v>406408</v>
      </c>
      <c r="E604" s="287" t="s">
        <v>194</v>
      </c>
      <c r="F604" s="287" t="s">
        <v>116</v>
      </c>
      <c r="G604" s="287" t="s">
        <v>155</v>
      </c>
      <c r="H604" s="287" t="s">
        <v>155</v>
      </c>
      <c r="I604" s="114">
        <v>52708723</v>
      </c>
      <c r="J604" s="114" t="s">
        <v>1358</v>
      </c>
    </row>
    <row r="605" spans="1:10" x14ac:dyDescent="0.3">
      <c r="A605" s="287">
        <v>79998310</v>
      </c>
      <c r="B605" s="287" t="s">
        <v>1018</v>
      </c>
      <c r="C605" s="287" t="s">
        <v>1019</v>
      </c>
      <c r="D605" s="287">
        <v>406408</v>
      </c>
      <c r="E605" s="287" t="s">
        <v>194</v>
      </c>
      <c r="F605" s="287" t="s">
        <v>116</v>
      </c>
      <c r="G605" s="287" t="s">
        <v>155</v>
      </c>
      <c r="H605" s="287" t="s">
        <v>155</v>
      </c>
      <c r="I605" s="114">
        <v>52708723</v>
      </c>
      <c r="J605" s="114" t="s">
        <v>1358</v>
      </c>
    </row>
    <row r="606" spans="1:10" x14ac:dyDescent="0.3">
      <c r="A606" s="287">
        <v>80727566</v>
      </c>
      <c r="B606" s="287" t="s">
        <v>704</v>
      </c>
      <c r="C606" s="287" t="s">
        <v>705</v>
      </c>
      <c r="D606" s="287">
        <v>204407</v>
      </c>
      <c r="E606" s="287" t="s">
        <v>108</v>
      </c>
      <c r="F606" s="287" t="s">
        <v>98</v>
      </c>
      <c r="G606" s="287" t="s">
        <v>155</v>
      </c>
      <c r="H606" s="287" t="s">
        <v>155</v>
      </c>
      <c r="I606" s="114">
        <v>52708723</v>
      </c>
      <c r="J606" s="114" t="s">
        <v>1358</v>
      </c>
    </row>
    <row r="607" spans="1:10" x14ac:dyDescent="0.3">
      <c r="A607" s="287">
        <v>1026264810</v>
      </c>
      <c r="B607" s="287" t="s">
        <v>1530</v>
      </c>
      <c r="C607" s="287" t="s">
        <v>1531</v>
      </c>
      <c r="D607" s="287">
        <v>421015</v>
      </c>
      <c r="E607" s="287" t="s">
        <v>115</v>
      </c>
      <c r="F607" s="287" t="s">
        <v>116</v>
      </c>
      <c r="G607" s="287" t="s">
        <v>155</v>
      </c>
      <c r="H607" s="287" t="s">
        <v>155</v>
      </c>
      <c r="I607" s="114">
        <v>52708723</v>
      </c>
      <c r="J607" s="114" t="s">
        <v>1358</v>
      </c>
    </row>
    <row r="608" spans="1:10" x14ac:dyDescent="0.3">
      <c r="A608" s="287">
        <v>52112577</v>
      </c>
      <c r="B608" s="287" t="s">
        <v>1663</v>
      </c>
      <c r="C608" s="287" t="s">
        <v>1664</v>
      </c>
      <c r="D608" s="287">
        <v>11023</v>
      </c>
      <c r="E608" s="287" t="s">
        <v>213</v>
      </c>
      <c r="F608" s="287" t="s">
        <v>158</v>
      </c>
      <c r="G608" s="287" t="s">
        <v>181</v>
      </c>
      <c r="H608" s="287" t="s">
        <v>181</v>
      </c>
      <c r="I608" s="114">
        <v>52708723</v>
      </c>
      <c r="J608" s="114" t="s">
        <v>1358</v>
      </c>
    </row>
    <row r="609" spans="1:10" x14ac:dyDescent="0.3">
      <c r="A609" s="287">
        <v>53164623</v>
      </c>
      <c r="B609" s="287" t="s">
        <v>461</v>
      </c>
      <c r="C609" s="287" t="s">
        <v>462</v>
      </c>
      <c r="D609" s="287">
        <v>404414</v>
      </c>
      <c r="E609" s="287" t="s">
        <v>134</v>
      </c>
      <c r="F609" s="287" t="s">
        <v>116</v>
      </c>
      <c r="G609" s="287" t="s">
        <v>401</v>
      </c>
      <c r="H609" s="287" t="s">
        <v>401</v>
      </c>
      <c r="I609" s="114">
        <v>1093741669</v>
      </c>
      <c r="J609" s="114" t="s">
        <v>1396</v>
      </c>
    </row>
    <row r="610" spans="1:10" x14ac:dyDescent="0.3">
      <c r="A610" s="287">
        <v>79300089</v>
      </c>
      <c r="B610" s="287" t="s">
        <v>574</v>
      </c>
      <c r="C610" s="287" t="s">
        <v>575</v>
      </c>
      <c r="D610" s="287">
        <v>202820</v>
      </c>
      <c r="E610" s="287" t="s">
        <v>97</v>
      </c>
      <c r="F610" s="287" t="s">
        <v>98</v>
      </c>
      <c r="G610" s="287" t="s">
        <v>401</v>
      </c>
      <c r="H610" s="287" t="s">
        <v>401</v>
      </c>
      <c r="I610" s="114">
        <v>19427793</v>
      </c>
      <c r="J610" s="114" t="s">
        <v>1412</v>
      </c>
    </row>
    <row r="611" spans="1:10" x14ac:dyDescent="0.3">
      <c r="A611" s="287">
        <v>1010208908</v>
      </c>
      <c r="B611" s="287" t="s">
        <v>758</v>
      </c>
      <c r="C611" s="287" t="s">
        <v>1038</v>
      </c>
      <c r="D611" s="287">
        <v>204407</v>
      </c>
      <c r="E611" s="287" t="s">
        <v>108</v>
      </c>
      <c r="F611" s="287" t="s">
        <v>98</v>
      </c>
      <c r="G611" s="287" t="s">
        <v>190</v>
      </c>
      <c r="H611" s="287" t="s">
        <v>190</v>
      </c>
      <c r="I611" s="114">
        <v>19427793</v>
      </c>
      <c r="J611" s="114" t="s">
        <v>1412</v>
      </c>
    </row>
    <row r="612" spans="1:10" x14ac:dyDescent="0.3">
      <c r="A612" s="287">
        <v>1018464831</v>
      </c>
      <c r="B612" s="287" t="s">
        <v>781</v>
      </c>
      <c r="C612" s="287" t="s">
        <v>782</v>
      </c>
      <c r="D612" s="287">
        <v>313214</v>
      </c>
      <c r="E612" s="287" t="s">
        <v>120</v>
      </c>
      <c r="F612" s="287" t="s">
        <v>102</v>
      </c>
      <c r="G612" s="287" t="s">
        <v>401</v>
      </c>
      <c r="H612" s="287" t="s">
        <v>401</v>
      </c>
      <c r="I612" s="114">
        <v>40385846</v>
      </c>
      <c r="J612" s="114" t="s">
        <v>1450</v>
      </c>
    </row>
    <row r="613" spans="1:10" x14ac:dyDescent="0.3">
      <c r="A613" s="287">
        <v>1022374253</v>
      </c>
      <c r="B613" s="287" t="s">
        <v>603</v>
      </c>
      <c r="C613" s="287" t="s">
        <v>604</v>
      </c>
      <c r="D613" s="287">
        <v>313214</v>
      </c>
      <c r="E613" s="287" t="s">
        <v>120</v>
      </c>
      <c r="F613" s="287" t="s">
        <v>102</v>
      </c>
      <c r="G613" s="287" t="s">
        <v>401</v>
      </c>
      <c r="H613" s="287" t="s">
        <v>401</v>
      </c>
      <c r="I613" s="114">
        <v>40385846</v>
      </c>
      <c r="J613" s="114" t="s">
        <v>1450</v>
      </c>
    </row>
    <row r="614" spans="1:10" x14ac:dyDescent="0.3">
      <c r="A614" s="287">
        <v>1032384193</v>
      </c>
      <c r="B614" s="287" t="s">
        <v>900</v>
      </c>
      <c r="C614" s="287" t="s">
        <v>901</v>
      </c>
      <c r="D614" s="287">
        <v>204411</v>
      </c>
      <c r="E614" s="287" t="s">
        <v>108</v>
      </c>
      <c r="F614" s="287" t="s">
        <v>98</v>
      </c>
      <c r="G614" s="287" t="s">
        <v>190</v>
      </c>
      <c r="H614" s="287" t="s">
        <v>190</v>
      </c>
      <c r="I614" s="114">
        <v>19427793</v>
      </c>
      <c r="J614" s="114" t="s">
        <v>1412</v>
      </c>
    </row>
    <row r="615" spans="1:10" x14ac:dyDescent="0.3">
      <c r="A615" s="287">
        <v>1032423466</v>
      </c>
      <c r="B615" s="287" t="s">
        <v>1036</v>
      </c>
      <c r="C615" s="287" t="s">
        <v>1037</v>
      </c>
      <c r="D615" s="287">
        <v>421018</v>
      </c>
      <c r="E615" s="287" t="s">
        <v>115</v>
      </c>
      <c r="F615" s="287" t="s">
        <v>116</v>
      </c>
      <c r="G615" s="287" t="s">
        <v>401</v>
      </c>
      <c r="H615" s="287" t="s">
        <v>401</v>
      </c>
      <c r="I615" s="114">
        <v>19427793</v>
      </c>
      <c r="J615" s="114" t="s">
        <v>1412</v>
      </c>
    </row>
    <row r="616" spans="1:10" x14ac:dyDescent="0.3">
      <c r="A616" s="287">
        <v>1072447064</v>
      </c>
      <c r="B616" s="287" t="s">
        <v>924</v>
      </c>
      <c r="C616" s="287" t="s">
        <v>925</v>
      </c>
      <c r="D616" s="287">
        <v>421015</v>
      </c>
      <c r="E616" s="287" t="s">
        <v>115</v>
      </c>
      <c r="F616" s="287" t="s">
        <v>116</v>
      </c>
      <c r="G616" s="287" t="s">
        <v>401</v>
      </c>
      <c r="H616" s="287" t="s">
        <v>401</v>
      </c>
      <c r="I616" s="114">
        <v>1018442332</v>
      </c>
      <c r="J616" s="114" t="s">
        <v>1406</v>
      </c>
    </row>
    <row r="617" spans="1:10" x14ac:dyDescent="0.3">
      <c r="A617" s="287">
        <v>19475196</v>
      </c>
      <c r="B617" s="287" t="s">
        <v>1404</v>
      </c>
      <c r="C617" s="287" t="s">
        <v>1405</v>
      </c>
      <c r="D617" s="287">
        <v>312416</v>
      </c>
      <c r="E617" s="287" t="s">
        <v>101</v>
      </c>
      <c r="F617" s="287" t="s">
        <v>102</v>
      </c>
      <c r="G617" s="287" t="s">
        <v>103</v>
      </c>
      <c r="H617" s="287" t="s">
        <v>103</v>
      </c>
      <c r="I617" s="114">
        <v>19427793</v>
      </c>
      <c r="J617" s="114" t="s">
        <v>1412</v>
      </c>
    </row>
    <row r="618" spans="1:10" x14ac:dyDescent="0.3">
      <c r="A618" s="287">
        <v>40385846</v>
      </c>
      <c r="B618" s="287" t="s">
        <v>648</v>
      </c>
      <c r="C618" s="287" t="s">
        <v>649</v>
      </c>
      <c r="D618" s="287">
        <v>202820</v>
      </c>
      <c r="E618" s="287" t="s">
        <v>97</v>
      </c>
      <c r="F618" s="287" t="s">
        <v>98</v>
      </c>
      <c r="G618" s="287" t="s">
        <v>190</v>
      </c>
      <c r="H618" s="287" t="s">
        <v>190</v>
      </c>
      <c r="I618" s="114">
        <v>40385846</v>
      </c>
      <c r="J618" s="114" t="s">
        <v>1450</v>
      </c>
    </row>
    <row r="619" spans="1:10" x14ac:dyDescent="0.3">
      <c r="A619" s="287">
        <v>52410581</v>
      </c>
      <c r="B619" s="287" t="s">
        <v>320</v>
      </c>
      <c r="C619" s="287" t="s">
        <v>321</v>
      </c>
      <c r="D619" s="287">
        <v>202814</v>
      </c>
      <c r="E619" s="287" t="s">
        <v>97</v>
      </c>
      <c r="F619" s="287" t="s">
        <v>98</v>
      </c>
      <c r="G619" s="287" t="s">
        <v>190</v>
      </c>
      <c r="H619" s="287" t="s">
        <v>190</v>
      </c>
      <c r="I619" s="114">
        <v>1018442332</v>
      </c>
      <c r="J619" s="114" t="s">
        <v>1406</v>
      </c>
    </row>
    <row r="620" spans="1:10" x14ac:dyDescent="0.3">
      <c r="A620" s="287">
        <v>53003866</v>
      </c>
      <c r="B620" s="287" t="s">
        <v>1801</v>
      </c>
      <c r="C620" s="287" t="s">
        <v>1802</v>
      </c>
      <c r="D620" s="287">
        <v>404414</v>
      </c>
      <c r="E620" s="287" t="s">
        <v>134</v>
      </c>
      <c r="F620" s="287" t="s">
        <v>116</v>
      </c>
      <c r="G620" s="287" t="s">
        <v>103</v>
      </c>
      <c r="H620" s="287" t="s">
        <v>103</v>
      </c>
      <c r="I620" s="114">
        <v>40385846</v>
      </c>
      <c r="J620" s="114" t="s">
        <v>1450</v>
      </c>
    </row>
    <row r="621" spans="1:10" x14ac:dyDescent="0.3">
      <c r="A621" s="287">
        <v>1000518955</v>
      </c>
      <c r="B621" s="287" t="s">
        <v>1054</v>
      </c>
      <c r="C621" s="287" t="s">
        <v>1134</v>
      </c>
      <c r="D621" s="287">
        <v>406408</v>
      </c>
      <c r="E621" s="287" t="s">
        <v>194</v>
      </c>
      <c r="F621" s="287" t="s">
        <v>116</v>
      </c>
      <c r="G621" s="287" t="s">
        <v>190</v>
      </c>
      <c r="H621" s="287" t="s">
        <v>190</v>
      </c>
      <c r="I621" s="114">
        <v>1018442332</v>
      </c>
      <c r="J621" s="114" t="s">
        <v>1406</v>
      </c>
    </row>
    <row r="622" spans="1:10" x14ac:dyDescent="0.3">
      <c r="A622" s="287">
        <v>30280203</v>
      </c>
      <c r="B622" s="287" t="s">
        <v>366</v>
      </c>
      <c r="C622" s="287" t="s">
        <v>503</v>
      </c>
      <c r="D622" s="287">
        <v>202820</v>
      </c>
      <c r="E622" s="287" t="s">
        <v>97</v>
      </c>
      <c r="F622" s="287" t="s">
        <v>98</v>
      </c>
      <c r="G622" s="287" t="s">
        <v>504</v>
      </c>
      <c r="H622" s="287" t="s">
        <v>504</v>
      </c>
      <c r="I622" s="114">
        <v>19427793</v>
      </c>
      <c r="J622" s="114" t="s">
        <v>1412</v>
      </c>
    </row>
    <row r="623" spans="1:10" x14ac:dyDescent="0.3">
      <c r="A623" s="287">
        <v>52392242</v>
      </c>
      <c r="B623" s="287" t="s">
        <v>589</v>
      </c>
      <c r="C623" s="287" t="s">
        <v>590</v>
      </c>
      <c r="D623" s="287">
        <v>312416</v>
      </c>
      <c r="E623" s="287" t="s">
        <v>101</v>
      </c>
      <c r="F623" s="287" t="s">
        <v>102</v>
      </c>
      <c r="G623" s="287" t="s">
        <v>504</v>
      </c>
      <c r="H623" s="287" t="s">
        <v>504</v>
      </c>
      <c r="I623" s="114">
        <v>30280203</v>
      </c>
      <c r="J623" s="114" t="s">
        <v>1446</v>
      </c>
    </row>
    <row r="624" spans="1:10" x14ac:dyDescent="0.3">
      <c r="A624" s="287">
        <v>52585396</v>
      </c>
      <c r="B624" s="287" t="s">
        <v>808</v>
      </c>
      <c r="C624" s="287" t="s">
        <v>809</v>
      </c>
      <c r="D624" s="287">
        <v>20441</v>
      </c>
      <c r="E624" s="287" t="s">
        <v>108</v>
      </c>
      <c r="F624" s="287" t="s">
        <v>98</v>
      </c>
      <c r="G624" s="287" t="s">
        <v>504</v>
      </c>
      <c r="H624" s="287" t="s">
        <v>504</v>
      </c>
      <c r="I624" s="114">
        <v>30280203</v>
      </c>
      <c r="J624" s="114" t="s">
        <v>1446</v>
      </c>
    </row>
    <row r="625" spans="1:10" x14ac:dyDescent="0.3">
      <c r="A625" s="287">
        <v>60372216</v>
      </c>
      <c r="B625" s="287" t="s">
        <v>1666</v>
      </c>
      <c r="C625" s="287" t="s">
        <v>1667</v>
      </c>
      <c r="D625" s="287">
        <v>204411</v>
      </c>
      <c r="E625" s="287" t="s">
        <v>108</v>
      </c>
      <c r="F625" s="287" t="s">
        <v>98</v>
      </c>
      <c r="G625" s="287" t="s">
        <v>504</v>
      </c>
      <c r="H625" s="287" t="s">
        <v>504</v>
      </c>
      <c r="I625" s="114">
        <v>30280203</v>
      </c>
      <c r="J625" s="114" t="s">
        <v>1446</v>
      </c>
    </row>
    <row r="626" spans="1:10" x14ac:dyDescent="0.3">
      <c r="A626" s="287">
        <v>1015414696</v>
      </c>
      <c r="B626" s="287" t="s">
        <v>672</v>
      </c>
      <c r="C626" s="287" t="s">
        <v>673</v>
      </c>
      <c r="D626" s="287">
        <v>204407</v>
      </c>
      <c r="E626" s="287" t="s">
        <v>108</v>
      </c>
      <c r="F626" s="287" t="s">
        <v>98</v>
      </c>
      <c r="G626" s="287" t="s">
        <v>504</v>
      </c>
      <c r="H626" s="287" t="s">
        <v>504</v>
      </c>
      <c r="I626" s="114">
        <v>30280203</v>
      </c>
      <c r="J626" s="114" t="s">
        <v>1446</v>
      </c>
    </row>
    <row r="627" spans="1:10" x14ac:dyDescent="0.3">
      <c r="A627" s="287">
        <v>1090434111</v>
      </c>
      <c r="B627" s="287" t="s">
        <v>1139</v>
      </c>
      <c r="C627" s="287" t="s">
        <v>1140</v>
      </c>
      <c r="D627" s="287">
        <v>421015</v>
      </c>
      <c r="E627" s="287" t="s">
        <v>115</v>
      </c>
      <c r="F627" s="287" t="s">
        <v>116</v>
      </c>
      <c r="G627" s="287" t="s">
        <v>504</v>
      </c>
      <c r="H627" s="287" t="s">
        <v>504</v>
      </c>
      <c r="I627" s="114">
        <v>30280203</v>
      </c>
      <c r="J627" s="114" t="s">
        <v>1446</v>
      </c>
    </row>
    <row r="628" spans="1:10" x14ac:dyDescent="0.3">
      <c r="A628" s="287">
        <v>52366080</v>
      </c>
      <c r="B628" s="287" t="s">
        <v>1441</v>
      </c>
      <c r="C628" s="287" t="s">
        <v>1442</v>
      </c>
      <c r="D628" s="287">
        <v>421015</v>
      </c>
      <c r="E628" s="287" t="s">
        <v>115</v>
      </c>
      <c r="F628" s="287" t="s">
        <v>116</v>
      </c>
      <c r="G628" s="287" t="s">
        <v>107</v>
      </c>
      <c r="H628" s="287" t="s">
        <v>107</v>
      </c>
      <c r="I628" s="114">
        <v>30280203</v>
      </c>
      <c r="J628" s="114" t="s">
        <v>1446</v>
      </c>
    </row>
    <row r="629" spans="1:10" x14ac:dyDescent="0.3">
      <c r="A629" s="287">
        <v>52762350</v>
      </c>
      <c r="B629" s="287" t="s">
        <v>386</v>
      </c>
      <c r="C629" s="287" t="s">
        <v>387</v>
      </c>
      <c r="D629" s="287">
        <v>202816</v>
      </c>
      <c r="E629" s="287" t="s">
        <v>97</v>
      </c>
      <c r="F629" s="287" t="s">
        <v>98</v>
      </c>
      <c r="G629" s="287" t="s">
        <v>107</v>
      </c>
      <c r="H629" s="287" t="s">
        <v>107</v>
      </c>
      <c r="I629" s="114">
        <v>79746049</v>
      </c>
      <c r="J629" s="114" t="s">
        <v>1443</v>
      </c>
    </row>
    <row r="630" spans="1:10" x14ac:dyDescent="0.3">
      <c r="A630" s="287">
        <v>77100934</v>
      </c>
      <c r="B630" s="287" t="s">
        <v>197</v>
      </c>
      <c r="C630" s="287" t="s">
        <v>198</v>
      </c>
      <c r="D630" s="287">
        <v>202816</v>
      </c>
      <c r="E630" s="287" t="s">
        <v>97</v>
      </c>
      <c r="F630" s="287" t="s">
        <v>98</v>
      </c>
      <c r="G630" s="287" t="s">
        <v>107</v>
      </c>
      <c r="H630" s="287" t="s">
        <v>107</v>
      </c>
      <c r="I630" s="114">
        <v>79746049</v>
      </c>
      <c r="J630" s="114" t="s">
        <v>1443</v>
      </c>
    </row>
    <row r="631" spans="1:10" x14ac:dyDescent="0.3">
      <c r="A631" s="287">
        <v>79482081</v>
      </c>
      <c r="B631" s="287" t="s">
        <v>619</v>
      </c>
      <c r="C631" s="287" t="s">
        <v>620</v>
      </c>
      <c r="D631" s="287">
        <v>202820</v>
      </c>
      <c r="E631" s="287" t="s">
        <v>97</v>
      </c>
      <c r="F631" s="287" t="s">
        <v>98</v>
      </c>
      <c r="G631" s="287" t="s">
        <v>190</v>
      </c>
      <c r="H631" s="287" t="s">
        <v>190</v>
      </c>
      <c r="I631" s="114">
        <v>79746049</v>
      </c>
      <c r="J631" s="114" t="s">
        <v>1443</v>
      </c>
    </row>
    <row r="632" spans="1:10" x14ac:dyDescent="0.3">
      <c r="A632" s="287">
        <v>79746049</v>
      </c>
      <c r="B632" s="287" t="s">
        <v>617</v>
      </c>
      <c r="C632" s="287" t="s">
        <v>618</v>
      </c>
      <c r="D632" s="287">
        <v>202820</v>
      </c>
      <c r="E632" s="287" t="s">
        <v>97</v>
      </c>
      <c r="F632" s="287" t="s">
        <v>98</v>
      </c>
      <c r="G632" s="287" t="s">
        <v>107</v>
      </c>
      <c r="H632" s="287" t="s">
        <v>107</v>
      </c>
      <c r="I632" s="114">
        <v>40385846</v>
      </c>
      <c r="J632" s="114" t="s">
        <v>1450</v>
      </c>
    </row>
    <row r="633" spans="1:10" x14ac:dyDescent="0.3">
      <c r="A633" s="287">
        <v>23874480</v>
      </c>
      <c r="B633" s="287" t="s">
        <v>140</v>
      </c>
      <c r="C633" s="287" t="s">
        <v>141</v>
      </c>
      <c r="D633" s="287">
        <v>421018</v>
      </c>
      <c r="E633" s="287" t="s">
        <v>115</v>
      </c>
      <c r="F633" s="287" t="s">
        <v>116</v>
      </c>
      <c r="G633" s="287" t="s">
        <v>142</v>
      </c>
      <c r="H633" s="287" t="s">
        <v>142</v>
      </c>
      <c r="I633" s="114">
        <v>19427793</v>
      </c>
      <c r="J633" s="114" t="s">
        <v>1412</v>
      </c>
    </row>
    <row r="634" spans="1:10" x14ac:dyDescent="0.3">
      <c r="A634" s="287">
        <v>52214673</v>
      </c>
      <c r="B634" s="287" t="s">
        <v>556</v>
      </c>
      <c r="C634" s="287" t="s">
        <v>557</v>
      </c>
      <c r="D634" s="287">
        <v>202820</v>
      </c>
      <c r="E634" s="287" t="s">
        <v>97</v>
      </c>
      <c r="F634" s="287" t="s">
        <v>98</v>
      </c>
      <c r="G634" s="287" t="s">
        <v>142</v>
      </c>
      <c r="H634" s="287" t="s">
        <v>142</v>
      </c>
      <c r="I634" s="114">
        <v>52796639</v>
      </c>
      <c r="J634" s="114" t="s">
        <v>1409</v>
      </c>
    </row>
    <row r="635" spans="1:10" x14ac:dyDescent="0.3">
      <c r="A635" s="287">
        <v>52796639</v>
      </c>
      <c r="B635" s="287" t="s">
        <v>433</v>
      </c>
      <c r="C635" s="287" t="s">
        <v>434</v>
      </c>
      <c r="D635" s="287">
        <v>204411</v>
      </c>
      <c r="E635" s="287" t="s">
        <v>108</v>
      </c>
      <c r="F635" s="287" t="s">
        <v>98</v>
      </c>
      <c r="G635" s="287" t="s">
        <v>142</v>
      </c>
      <c r="H635" s="287" t="s">
        <v>142</v>
      </c>
      <c r="I635" s="114">
        <v>52796639</v>
      </c>
      <c r="J635" s="114" t="s">
        <v>1409</v>
      </c>
    </row>
    <row r="636" spans="1:10" x14ac:dyDescent="0.3">
      <c r="A636" s="287">
        <v>52801286</v>
      </c>
      <c r="B636" s="287" t="s">
        <v>964</v>
      </c>
      <c r="C636" s="287" t="s">
        <v>965</v>
      </c>
      <c r="D636" s="287">
        <v>404414</v>
      </c>
      <c r="E636" s="287" t="s">
        <v>134</v>
      </c>
      <c r="F636" s="287" t="s">
        <v>116</v>
      </c>
      <c r="G636" s="287" t="s">
        <v>142</v>
      </c>
      <c r="H636" s="287" t="s">
        <v>142</v>
      </c>
      <c r="I636" s="114">
        <v>19427793</v>
      </c>
      <c r="J636" s="114" t="s">
        <v>1412</v>
      </c>
    </row>
    <row r="637" spans="1:10" x14ac:dyDescent="0.3">
      <c r="A637" s="287">
        <v>80031883</v>
      </c>
      <c r="B637" s="287" t="s">
        <v>1052</v>
      </c>
      <c r="C637" s="287" t="s">
        <v>1053</v>
      </c>
      <c r="D637" s="287">
        <v>421018</v>
      </c>
      <c r="E637" s="287" t="s">
        <v>115</v>
      </c>
      <c r="F637" s="287" t="s">
        <v>116</v>
      </c>
      <c r="G637" s="287" t="s">
        <v>142</v>
      </c>
      <c r="H637" s="287" t="s">
        <v>142</v>
      </c>
      <c r="I637" s="114">
        <v>52796639</v>
      </c>
      <c r="J637" s="114" t="s">
        <v>1409</v>
      </c>
    </row>
    <row r="638" spans="1:10" x14ac:dyDescent="0.3">
      <c r="A638" s="287">
        <v>1013672000</v>
      </c>
      <c r="B638" s="287" t="s">
        <v>582</v>
      </c>
      <c r="C638" s="287" t="s">
        <v>679</v>
      </c>
      <c r="D638" s="287">
        <v>20441</v>
      </c>
      <c r="E638" s="287" t="s">
        <v>108</v>
      </c>
      <c r="F638" s="287" t="s">
        <v>98</v>
      </c>
      <c r="G638" s="287" t="s">
        <v>142</v>
      </c>
      <c r="H638" s="287" t="s">
        <v>142</v>
      </c>
      <c r="I638" s="114">
        <v>52796639</v>
      </c>
      <c r="J638" s="114" t="s">
        <v>1409</v>
      </c>
    </row>
    <row r="639" spans="1:10" x14ac:dyDescent="0.3">
      <c r="A639" s="287">
        <v>1018508619</v>
      </c>
      <c r="B639" s="287" t="s">
        <v>1515</v>
      </c>
      <c r="C639" s="287" t="s">
        <v>1516</v>
      </c>
      <c r="D639" s="287">
        <v>20441</v>
      </c>
      <c r="E639" s="287" t="s">
        <v>108</v>
      </c>
      <c r="F639" s="287" t="s">
        <v>98</v>
      </c>
      <c r="G639" s="287" t="s">
        <v>142</v>
      </c>
      <c r="H639" s="287" t="s">
        <v>142</v>
      </c>
      <c r="I639" s="114">
        <v>52796639</v>
      </c>
      <c r="J639" s="114" t="s">
        <v>1409</v>
      </c>
    </row>
    <row r="640" spans="1:10" x14ac:dyDescent="0.3">
      <c r="A640" s="287">
        <v>1075212401</v>
      </c>
      <c r="B640" s="287" t="s">
        <v>291</v>
      </c>
      <c r="C640" s="287" t="s">
        <v>292</v>
      </c>
      <c r="D640" s="287">
        <v>204407</v>
      </c>
      <c r="E640" s="287" t="s">
        <v>108</v>
      </c>
      <c r="F640" s="287" t="s">
        <v>98</v>
      </c>
      <c r="G640" s="287" t="s">
        <v>142</v>
      </c>
      <c r="H640" s="287" t="s">
        <v>142</v>
      </c>
      <c r="I640" s="114">
        <v>52796639</v>
      </c>
      <c r="J640" s="114" t="s">
        <v>1409</v>
      </c>
    </row>
    <row r="641" spans="1:10" x14ac:dyDescent="0.3">
      <c r="A641" s="287">
        <v>1121887826</v>
      </c>
      <c r="B641" s="287" t="s">
        <v>1112</v>
      </c>
      <c r="C641" s="287" t="s">
        <v>1113</v>
      </c>
      <c r="D641" s="287">
        <v>404414</v>
      </c>
      <c r="E641" s="287" t="s">
        <v>134</v>
      </c>
      <c r="F641" s="287" t="s">
        <v>116</v>
      </c>
      <c r="G641" s="287" t="s">
        <v>142</v>
      </c>
      <c r="H641" s="287" t="s">
        <v>142</v>
      </c>
      <c r="I641" s="114">
        <v>52796639</v>
      </c>
      <c r="J641" s="114" t="s">
        <v>1409</v>
      </c>
    </row>
    <row r="642" spans="1:10" x14ac:dyDescent="0.3">
      <c r="A642" s="287">
        <v>51692879</v>
      </c>
      <c r="B642" s="287" t="s">
        <v>1739</v>
      </c>
      <c r="C642" s="287" t="s">
        <v>1740</v>
      </c>
      <c r="D642" s="287">
        <v>421018</v>
      </c>
      <c r="E642" s="287" t="s">
        <v>115</v>
      </c>
      <c r="F642" s="287" t="s">
        <v>116</v>
      </c>
      <c r="G642" s="287" t="s">
        <v>106</v>
      </c>
      <c r="H642" s="287" t="s">
        <v>106</v>
      </c>
      <c r="I642" s="114">
        <v>52796639</v>
      </c>
      <c r="J642" s="114" t="s">
        <v>1409</v>
      </c>
    </row>
    <row r="643" spans="1:10" x14ac:dyDescent="0.3">
      <c r="A643" s="287">
        <v>52201174</v>
      </c>
      <c r="B643" s="287" t="s">
        <v>301</v>
      </c>
      <c r="C643" s="287" t="s">
        <v>302</v>
      </c>
      <c r="D643" s="287">
        <v>204407</v>
      </c>
      <c r="E643" s="287" t="s">
        <v>108</v>
      </c>
      <c r="F643" s="287" t="s">
        <v>98</v>
      </c>
      <c r="G643" s="287" t="s">
        <v>106</v>
      </c>
      <c r="H643" s="287" t="s">
        <v>106</v>
      </c>
      <c r="I643" s="114">
        <v>52796639</v>
      </c>
      <c r="J643" s="114" t="s">
        <v>1409</v>
      </c>
    </row>
    <row r="644" spans="1:10" x14ac:dyDescent="0.3">
      <c r="A644" s="287">
        <v>52881200</v>
      </c>
      <c r="B644" s="287" t="s">
        <v>471</v>
      </c>
      <c r="C644" s="287" t="s">
        <v>472</v>
      </c>
      <c r="D644" s="287">
        <v>204411</v>
      </c>
      <c r="E644" s="287" t="s">
        <v>108</v>
      </c>
      <c r="F644" s="287" t="s">
        <v>98</v>
      </c>
      <c r="G644" s="287" t="s">
        <v>106</v>
      </c>
      <c r="H644" s="287" t="s">
        <v>106</v>
      </c>
      <c r="I644" s="114">
        <v>79629408</v>
      </c>
      <c r="J644" s="114" t="s">
        <v>1370</v>
      </c>
    </row>
    <row r="645" spans="1:10" x14ac:dyDescent="0.3">
      <c r="A645" s="287">
        <v>65699373</v>
      </c>
      <c r="B645" s="287" t="s">
        <v>189</v>
      </c>
      <c r="C645" s="287" t="s">
        <v>376</v>
      </c>
      <c r="D645" s="287">
        <v>204411</v>
      </c>
      <c r="E645" s="287" t="s">
        <v>108</v>
      </c>
      <c r="F645" s="287" t="s">
        <v>98</v>
      </c>
      <c r="G645" s="287" t="s">
        <v>106</v>
      </c>
      <c r="H645" s="287" t="s">
        <v>106</v>
      </c>
      <c r="I645" s="114">
        <v>79629408</v>
      </c>
      <c r="J645" s="114" t="s">
        <v>1370</v>
      </c>
    </row>
    <row r="646" spans="1:10" x14ac:dyDescent="0.3">
      <c r="A646" s="287">
        <v>79126306</v>
      </c>
      <c r="B646" s="287" t="s">
        <v>1741</v>
      </c>
      <c r="C646" s="287" t="s">
        <v>1742</v>
      </c>
      <c r="D646" s="287">
        <v>312416</v>
      </c>
      <c r="E646" s="287" t="s">
        <v>101</v>
      </c>
      <c r="F646" s="287" t="s">
        <v>102</v>
      </c>
      <c r="G646" s="287" t="s">
        <v>106</v>
      </c>
      <c r="H646" s="287" t="s">
        <v>106</v>
      </c>
      <c r="I646" s="114">
        <v>79629408</v>
      </c>
      <c r="J646" s="114" t="s">
        <v>1370</v>
      </c>
    </row>
    <row r="647" spans="1:10" x14ac:dyDescent="0.3">
      <c r="A647" s="287">
        <v>79629408</v>
      </c>
      <c r="B647" s="287" t="s">
        <v>567</v>
      </c>
      <c r="C647" s="287" t="s">
        <v>568</v>
      </c>
      <c r="D647" s="287">
        <v>202820</v>
      </c>
      <c r="E647" s="287" t="s">
        <v>97</v>
      </c>
      <c r="F647" s="287" t="s">
        <v>98</v>
      </c>
      <c r="G647" s="287" t="s">
        <v>106</v>
      </c>
      <c r="H647" s="287" t="s">
        <v>106</v>
      </c>
      <c r="I647" s="114">
        <v>79629408</v>
      </c>
      <c r="J647" s="114" t="s">
        <v>1370</v>
      </c>
    </row>
    <row r="648" spans="1:10" x14ac:dyDescent="0.3">
      <c r="A648" s="287">
        <v>79784153</v>
      </c>
      <c r="B648" s="287" t="s">
        <v>341</v>
      </c>
      <c r="C648" s="287" t="s">
        <v>342</v>
      </c>
      <c r="D648" s="287">
        <v>204411</v>
      </c>
      <c r="E648" s="287" t="s">
        <v>108</v>
      </c>
      <c r="F648" s="287" t="s">
        <v>98</v>
      </c>
      <c r="G648" s="287" t="s">
        <v>106</v>
      </c>
      <c r="H648" s="287" t="s">
        <v>106</v>
      </c>
      <c r="I648" s="114">
        <v>79629408</v>
      </c>
      <c r="J648" s="114" t="s">
        <v>1370</v>
      </c>
    </row>
    <row r="649" spans="1:10" x14ac:dyDescent="0.3">
      <c r="A649" s="287">
        <v>1019095333</v>
      </c>
      <c r="B649" s="287" t="s">
        <v>1518</v>
      </c>
      <c r="C649" s="287" t="s">
        <v>1519</v>
      </c>
      <c r="D649" s="287">
        <v>20441</v>
      </c>
      <c r="E649" s="287" t="s">
        <v>108</v>
      </c>
      <c r="F649" s="287" t="s">
        <v>98</v>
      </c>
      <c r="G649" s="287" t="s">
        <v>106</v>
      </c>
      <c r="H649" s="287" t="s">
        <v>106</v>
      </c>
      <c r="I649" s="114">
        <v>79629408</v>
      </c>
      <c r="J649" s="114" t="s">
        <v>1370</v>
      </c>
    </row>
    <row r="650" spans="1:10" x14ac:dyDescent="0.3">
      <c r="A650" s="287">
        <v>1019130643</v>
      </c>
      <c r="B650" s="287" t="s">
        <v>781</v>
      </c>
      <c r="C650" s="287" t="s">
        <v>536</v>
      </c>
      <c r="D650" s="287">
        <v>204407</v>
      </c>
      <c r="E650" s="287" t="s">
        <v>108</v>
      </c>
      <c r="F650" s="287" t="s">
        <v>98</v>
      </c>
      <c r="G650" s="287" t="s">
        <v>106</v>
      </c>
      <c r="H650" s="287" t="s">
        <v>106</v>
      </c>
      <c r="I650" s="114">
        <v>19427793</v>
      </c>
      <c r="J650" s="114" t="s">
        <v>1412</v>
      </c>
    </row>
    <row r="651" spans="1:10" x14ac:dyDescent="0.3">
      <c r="A651" s="287">
        <v>1030584614</v>
      </c>
      <c r="B651" s="287" t="s">
        <v>593</v>
      </c>
      <c r="C651" s="287" t="s">
        <v>594</v>
      </c>
      <c r="D651" s="287">
        <v>406408</v>
      </c>
      <c r="E651" s="287" t="s">
        <v>194</v>
      </c>
      <c r="F651" s="287" t="s">
        <v>116</v>
      </c>
      <c r="G651" s="287" t="s">
        <v>106</v>
      </c>
      <c r="H651" s="287" t="s">
        <v>106</v>
      </c>
      <c r="I651" s="114">
        <v>79629408</v>
      </c>
      <c r="J651" s="114" t="s">
        <v>1370</v>
      </c>
    </row>
    <row r="652" spans="1:10" x14ac:dyDescent="0.3">
      <c r="A652" s="287">
        <v>1101754133</v>
      </c>
      <c r="B652" s="287" t="s">
        <v>1125</v>
      </c>
      <c r="C652" s="287" t="s">
        <v>1126</v>
      </c>
      <c r="D652" s="287">
        <v>20441</v>
      </c>
      <c r="E652" s="287" t="s">
        <v>108</v>
      </c>
      <c r="F652" s="287" t="s">
        <v>98</v>
      </c>
      <c r="G652" s="287" t="s">
        <v>106</v>
      </c>
      <c r="H652" s="287" t="s">
        <v>106</v>
      </c>
      <c r="I652" s="114">
        <v>79629408</v>
      </c>
      <c r="J652" s="114" t="s">
        <v>1370</v>
      </c>
    </row>
    <row r="653" spans="1:10" x14ac:dyDescent="0.3">
      <c r="A653" s="287">
        <v>70095209</v>
      </c>
      <c r="B653" s="287" t="s">
        <v>891</v>
      </c>
      <c r="C653" s="287" t="s">
        <v>1662</v>
      </c>
      <c r="D653" s="287">
        <v>11023</v>
      </c>
      <c r="E653" s="287" t="s">
        <v>213</v>
      </c>
      <c r="F653" s="287" t="s">
        <v>158</v>
      </c>
      <c r="G653" s="287" t="s">
        <v>223</v>
      </c>
      <c r="H653" s="287" t="s">
        <v>223</v>
      </c>
      <c r="I653" s="114">
        <v>79629408</v>
      </c>
      <c r="J653" s="114" t="s">
        <v>1370</v>
      </c>
    </row>
    <row r="654" spans="1:10" x14ac:dyDescent="0.3">
      <c r="A654" s="287">
        <v>1000572992</v>
      </c>
      <c r="B654" s="287" t="s">
        <v>1322</v>
      </c>
      <c r="C654" s="287" t="s">
        <v>1321</v>
      </c>
      <c r="D654" s="287">
        <v>404414</v>
      </c>
      <c r="E654" s="287" t="s">
        <v>134</v>
      </c>
      <c r="F654" s="287" t="s">
        <v>116</v>
      </c>
      <c r="G654" s="287" t="s">
        <v>932</v>
      </c>
      <c r="H654" s="287" t="s">
        <v>932</v>
      </c>
      <c r="I654" s="114">
        <v>79629408</v>
      </c>
      <c r="J654" s="114" t="s">
        <v>1370</v>
      </c>
    </row>
    <row r="655" spans="1:10" x14ac:dyDescent="0.3">
      <c r="A655" s="287">
        <v>33369663</v>
      </c>
      <c r="B655" s="287" t="s">
        <v>796</v>
      </c>
      <c r="C655" s="287" t="s">
        <v>797</v>
      </c>
      <c r="D655" s="287">
        <v>204407</v>
      </c>
      <c r="E655" s="287" t="s">
        <v>108</v>
      </c>
      <c r="F655" s="287" t="s">
        <v>98</v>
      </c>
      <c r="G655" s="287" t="s">
        <v>616</v>
      </c>
      <c r="H655" s="287" t="s">
        <v>616</v>
      </c>
      <c r="I655" s="114">
        <v>79629408</v>
      </c>
      <c r="J655" s="114" t="s">
        <v>1370</v>
      </c>
    </row>
    <row r="656" spans="1:10" x14ac:dyDescent="0.3">
      <c r="A656" s="287">
        <v>33702784</v>
      </c>
      <c r="B656" s="287" t="s">
        <v>1072</v>
      </c>
      <c r="C656" s="287" t="s">
        <v>1073</v>
      </c>
      <c r="D656" s="287">
        <v>20441</v>
      </c>
      <c r="E656" s="287" t="s">
        <v>108</v>
      </c>
      <c r="F656" s="287" t="s">
        <v>98</v>
      </c>
      <c r="G656" s="287" t="s">
        <v>616</v>
      </c>
      <c r="H656" s="287" t="s">
        <v>616</v>
      </c>
      <c r="I656" s="114">
        <v>19467764</v>
      </c>
      <c r="J656" s="114" t="s">
        <v>1366</v>
      </c>
    </row>
    <row r="657" spans="1:10" x14ac:dyDescent="0.3">
      <c r="A657" s="287">
        <v>52840788</v>
      </c>
      <c r="B657" s="287" t="s">
        <v>614</v>
      </c>
      <c r="C657" s="287" t="s">
        <v>615</v>
      </c>
      <c r="D657" s="287">
        <v>421018</v>
      </c>
      <c r="E657" s="287" t="s">
        <v>115</v>
      </c>
      <c r="F657" s="287" t="s">
        <v>116</v>
      </c>
      <c r="G657" s="287" t="s">
        <v>616</v>
      </c>
      <c r="H657" s="287" t="s">
        <v>616</v>
      </c>
      <c r="I657" s="114">
        <v>80410740</v>
      </c>
      <c r="J657" s="114" t="s">
        <v>1487</v>
      </c>
    </row>
    <row r="658" spans="1:10" x14ac:dyDescent="0.3">
      <c r="A658" s="287">
        <v>1052960417</v>
      </c>
      <c r="B658" s="287" t="s">
        <v>1119</v>
      </c>
      <c r="C658" s="287" t="s">
        <v>1120</v>
      </c>
      <c r="D658" s="287">
        <v>20441</v>
      </c>
      <c r="E658" s="287" t="s">
        <v>108</v>
      </c>
      <c r="F658" s="287" t="s">
        <v>98</v>
      </c>
      <c r="G658" s="287" t="s">
        <v>616</v>
      </c>
      <c r="H658" s="287" t="s">
        <v>616</v>
      </c>
      <c r="I658" s="114">
        <v>19467764</v>
      </c>
      <c r="J658" s="114" t="s">
        <v>1366</v>
      </c>
    </row>
    <row r="659" spans="1:10" x14ac:dyDescent="0.3">
      <c r="A659" s="287">
        <v>79554571</v>
      </c>
      <c r="B659" s="287" t="s">
        <v>828</v>
      </c>
      <c r="C659" s="287" t="s">
        <v>829</v>
      </c>
      <c r="D659" s="287">
        <v>11023</v>
      </c>
      <c r="E659" s="287" t="s">
        <v>213</v>
      </c>
      <c r="F659" s="287" t="s">
        <v>158</v>
      </c>
      <c r="G659" s="287" t="s">
        <v>202</v>
      </c>
      <c r="H659" s="287" t="s">
        <v>202</v>
      </c>
      <c r="I659" s="114">
        <v>33369663</v>
      </c>
      <c r="J659" s="114" t="s">
        <v>1416</v>
      </c>
    </row>
    <row r="660" spans="1:10" x14ac:dyDescent="0.3">
      <c r="A660" s="287">
        <v>51932244</v>
      </c>
      <c r="B660" s="287" t="s">
        <v>1657</v>
      </c>
      <c r="C660" s="287" t="s">
        <v>1658</v>
      </c>
      <c r="D660" s="287">
        <v>202816</v>
      </c>
      <c r="E660" s="287" t="s">
        <v>97</v>
      </c>
      <c r="F660" s="287" t="s">
        <v>98</v>
      </c>
      <c r="G660" s="287" t="s">
        <v>212</v>
      </c>
      <c r="H660" s="287" t="s">
        <v>212</v>
      </c>
      <c r="I660" s="114">
        <v>33369663</v>
      </c>
      <c r="J660" s="114" t="s">
        <v>1416</v>
      </c>
    </row>
    <row r="661" spans="1:10" x14ac:dyDescent="0.3">
      <c r="A661" s="287">
        <v>52527885</v>
      </c>
      <c r="B661" s="287" t="s">
        <v>912</v>
      </c>
      <c r="C661" s="287" t="s">
        <v>913</v>
      </c>
      <c r="D661" s="287">
        <v>204407</v>
      </c>
      <c r="E661" s="287" t="s">
        <v>108</v>
      </c>
      <c r="F661" s="287" t="s">
        <v>98</v>
      </c>
      <c r="G661" s="287" t="s">
        <v>119</v>
      </c>
      <c r="H661" s="287" t="s">
        <v>119</v>
      </c>
      <c r="I661" s="114">
        <v>33369663</v>
      </c>
      <c r="J661" s="114" t="s">
        <v>1416</v>
      </c>
    </row>
    <row r="662" spans="1:10" x14ac:dyDescent="0.3">
      <c r="A662" s="287">
        <v>1024483562</v>
      </c>
      <c r="B662" s="287" t="s">
        <v>1528</v>
      </c>
      <c r="C662" s="287" t="s">
        <v>1529</v>
      </c>
      <c r="D662" s="287">
        <v>421015</v>
      </c>
      <c r="E662" s="287" t="s">
        <v>115</v>
      </c>
      <c r="F662" s="287" t="s">
        <v>116</v>
      </c>
      <c r="G662" s="287" t="s">
        <v>119</v>
      </c>
      <c r="H662" s="287" t="s">
        <v>119</v>
      </c>
      <c r="I662" s="114">
        <v>19467764</v>
      </c>
      <c r="J662" s="114" t="s">
        <v>1366</v>
      </c>
    </row>
    <row r="663" spans="1:10" x14ac:dyDescent="0.3">
      <c r="A663" s="287">
        <v>11188843</v>
      </c>
      <c r="B663" s="287" t="s">
        <v>533</v>
      </c>
      <c r="C663" s="287" t="s">
        <v>534</v>
      </c>
      <c r="D663" s="287">
        <v>313214</v>
      </c>
      <c r="E663" s="287" t="s">
        <v>120</v>
      </c>
      <c r="F663" s="287" t="s">
        <v>102</v>
      </c>
      <c r="G663" s="287" t="s">
        <v>491</v>
      </c>
      <c r="H663" s="287" t="s">
        <v>491</v>
      </c>
      <c r="I663" s="114">
        <v>13514564</v>
      </c>
      <c r="J663" s="114" t="s">
        <v>1364</v>
      </c>
    </row>
    <row r="664" spans="1:10" x14ac:dyDescent="0.3">
      <c r="A664" s="287">
        <v>52011673</v>
      </c>
      <c r="B664" s="287" t="s">
        <v>908</v>
      </c>
      <c r="C664" s="287" t="s">
        <v>909</v>
      </c>
      <c r="D664" s="287">
        <v>204407</v>
      </c>
      <c r="E664" s="287" t="s">
        <v>108</v>
      </c>
      <c r="F664" s="287" t="s">
        <v>98</v>
      </c>
      <c r="G664" s="287" t="s">
        <v>491</v>
      </c>
      <c r="H664" s="287" t="s">
        <v>491</v>
      </c>
      <c r="I664" s="114">
        <v>13514564</v>
      </c>
      <c r="J664" s="114" t="s">
        <v>1364</v>
      </c>
    </row>
    <row r="665" spans="1:10" x14ac:dyDescent="0.3">
      <c r="A665" s="287">
        <v>52532987</v>
      </c>
      <c r="B665" s="287" t="s">
        <v>908</v>
      </c>
      <c r="C665" s="287" t="s">
        <v>1448</v>
      </c>
      <c r="D665" s="287">
        <v>204407</v>
      </c>
      <c r="E665" s="287" t="s">
        <v>108</v>
      </c>
      <c r="F665" s="287" t="s">
        <v>98</v>
      </c>
      <c r="G665" s="287" t="s">
        <v>491</v>
      </c>
      <c r="H665" s="287" t="s">
        <v>491</v>
      </c>
      <c r="I665" s="114">
        <v>13514564</v>
      </c>
      <c r="J665" s="114" t="s">
        <v>1364</v>
      </c>
    </row>
    <row r="666" spans="1:10" x14ac:dyDescent="0.3">
      <c r="A666" s="287">
        <v>52538577</v>
      </c>
      <c r="B666" s="287" t="s">
        <v>910</v>
      </c>
      <c r="C666" s="287" t="s">
        <v>911</v>
      </c>
      <c r="D666" s="287">
        <v>312416</v>
      </c>
      <c r="E666" s="287" t="s">
        <v>101</v>
      </c>
      <c r="F666" s="287" t="s">
        <v>102</v>
      </c>
      <c r="G666" s="287" t="s">
        <v>491</v>
      </c>
      <c r="H666" s="287" t="s">
        <v>491</v>
      </c>
      <c r="I666" s="114">
        <v>52011673</v>
      </c>
      <c r="J666" s="114" t="s">
        <v>1622</v>
      </c>
    </row>
    <row r="667" spans="1:10" x14ac:dyDescent="0.3">
      <c r="A667" s="287">
        <v>1032375746</v>
      </c>
      <c r="B667" s="287" t="s">
        <v>489</v>
      </c>
      <c r="C667" s="287" t="s">
        <v>490</v>
      </c>
      <c r="D667" s="287">
        <v>202814</v>
      </c>
      <c r="E667" s="287" t="s">
        <v>97</v>
      </c>
      <c r="F667" s="287" t="s">
        <v>98</v>
      </c>
      <c r="G667" s="287" t="s">
        <v>491</v>
      </c>
      <c r="H667" s="287" t="s">
        <v>491</v>
      </c>
      <c r="I667" s="114">
        <v>1032375746</v>
      </c>
      <c r="J667" s="114" t="s">
        <v>1383</v>
      </c>
    </row>
    <row r="668" spans="1:10" x14ac:dyDescent="0.3">
      <c r="A668" s="287">
        <v>1070306994</v>
      </c>
      <c r="B668" s="287" t="s">
        <v>788</v>
      </c>
      <c r="C668" s="287" t="s">
        <v>789</v>
      </c>
      <c r="D668" s="287">
        <v>20441</v>
      </c>
      <c r="E668" s="287" t="s">
        <v>108</v>
      </c>
      <c r="F668" s="287" t="s">
        <v>98</v>
      </c>
      <c r="G668" s="287" t="s">
        <v>491</v>
      </c>
      <c r="H668" s="287" t="s">
        <v>491</v>
      </c>
      <c r="I668" s="114">
        <v>52011673</v>
      </c>
      <c r="J668" s="114" t="s">
        <v>1622</v>
      </c>
    </row>
    <row r="669" spans="1:10" x14ac:dyDescent="0.3">
      <c r="A669" s="287">
        <v>7178654</v>
      </c>
      <c r="B669" s="287" t="s">
        <v>595</v>
      </c>
      <c r="C669" s="287" t="s">
        <v>596</v>
      </c>
      <c r="D669" s="287">
        <v>202816</v>
      </c>
      <c r="E669" s="287" t="s">
        <v>97</v>
      </c>
      <c r="F669" s="287" t="s">
        <v>98</v>
      </c>
      <c r="G669" s="287" t="s">
        <v>204</v>
      </c>
      <c r="H669" s="287" t="s">
        <v>204</v>
      </c>
      <c r="I669" s="114">
        <v>52011673</v>
      </c>
      <c r="J669" s="114" t="s">
        <v>1622</v>
      </c>
    </row>
    <row r="670" spans="1:10" x14ac:dyDescent="0.3">
      <c r="A670" s="287">
        <v>12265990</v>
      </c>
      <c r="B670" s="287" t="s">
        <v>714</v>
      </c>
      <c r="C670" s="287" t="s">
        <v>715</v>
      </c>
      <c r="D670" s="287">
        <v>313214</v>
      </c>
      <c r="E670" s="287" t="s">
        <v>120</v>
      </c>
      <c r="F670" s="287" t="s">
        <v>102</v>
      </c>
      <c r="G670" s="287" t="s">
        <v>204</v>
      </c>
      <c r="H670" s="287" t="s">
        <v>204</v>
      </c>
      <c r="I670" s="114">
        <v>13514564</v>
      </c>
      <c r="J670" s="114" t="s">
        <v>1364</v>
      </c>
    </row>
    <row r="671" spans="1:10" x14ac:dyDescent="0.3">
      <c r="A671" s="287">
        <v>80125993</v>
      </c>
      <c r="B671" s="287" t="s">
        <v>1624</v>
      </c>
      <c r="C671" s="287" t="s">
        <v>1625</v>
      </c>
      <c r="D671" s="287">
        <v>204407</v>
      </c>
      <c r="E671" s="287" t="s">
        <v>108</v>
      </c>
      <c r="F671" s="287" t="s">
        <v>98</v>
      </c>
      <c r="G671" s="287" t="s">
        <v>204</v>
      </c>
      <c r="H671" s="287" t="s">
        <v>204</v>
      </c>
      <c r="I671" s="114">
        <v>52011673</v>
      </c>
      <c r="J671" s="114" t="s">
        <v>1622</v>
      </c>
    </row>
    <row r="672" spans="1:10" x14ac:dyDescent="0.3">
      <c r="A672" s="287">
        <v>80744724</v>
      </c>
      <c r="B672" s="287" t="s">
        <v>954</v>
      </c>
      <c r="C672" s="287" t="s">
        <v>955</v>
      </c>
      <c r="D672" s="287">
        <v>312416</v>
      </c>
      <c r="E672" s="287" t="s">
        <v>101</v>
      </c>
      <c r="F672" s="287" t="s">
        <v>102</v>
      </c>
      <c r="G672" s="287" t="s">
        <v>204</v>
      </c>
      <c r="H672" s="287" t="s">
        <v>204</v>
      </c>
      <c r="I672" s="114">
        <v>80125993</v>
      </c>
      <c r="J672" s="114" t="s">
        <v>1623</v>
      </c>
    </row>
    <row r="673" spans="1:10" x14ac:dyDescent="0.3">
      <c r="A673" s="287">
        <v>1000135352</v>
      </c>
      <c r="B673" s="287" t="s">
        <v>1598</v>
      </c>
      <c r="C673" s="287" t="s">
        <v>1599</v>
      </c>
      <c r="D673" s="287">
        <v>20441</v>
      </c>
      <c r="E673" s="287" t="s">
        <v>108</v>
      </c>
      <c r="F673" s="287" t="s">
        <v>98</v>
      </c>
      <c r="G673" s="287" t="s">
        <v>204</v>
      </c>
      <c r="H673" s="287" t="s">
        <v>204</v>
      </c>
      <c r="I673" s="114">
        <v>80125993</v>
      </c>
      <c r="J673" s="114" t="s">
        <v>1623</v>
      </c>
    </row>
    <row r="674" spans="1:10" x14ac:dyDescent="0.3">
      <c r="A674" s="287">
        <v>1058843769</v>
      </c>
      <c r="B674" s="287" t="s">
        <v>785</v>
      </c>
      <c r="C674" s="287" t="s">
        <v>786</v>
      </c>
      <c r="D674" s="287">
        <v>204407</v>
      </c>
      <c r="E674" s="287" t="s">
        <v>108</v>
      </c>
      <c r="F674" s="287" t="s">
        <v>98</v>
      </c>
      <c r="G674" s="287" t="s">
        <v>204</v>
      </c>
      <c r="H674" s="287" t="s">
        <v>204</v>
      </c>
      <c r="I674" s="114">
        <v>13514564</v>
      </c>
      <c r="J674" s="114" t="s">
        <v>1364</v>
      </c>
    </row>
    <row r="675" spans="1:10" x14ac:dyDescent="0.3">
      <c r="A675" s="287">
        <v>19448775</v>
      </c>
      <c r="B675" s="287" t="s">
        <v>166</v>
      </c>
      <c r="C675" s="287" t="s">
        <v>167</v>
      </c>
      <c r="D675" s="287">
        <v>202814</v>
      </c>
      <c r="E675" s="287" t="s">
        <v>97</v>
      </c>
      <c r="F675" s="287" t="s">
        <v>98</v>
      </c>
      <c r="G675" s="287" t="s">
        <v>117</v>
      </c>
      <c r="H675" s="287" t="s">
        <v>117</v>
      </c>
      <c r="I675" s="114">
        <v>80125993</v>
      </c>
      <c r="J675" s="114" t="s">
        <v>1623</v>
      </c>
    </row>
    <row r="676" spans="1:10" x14ac:dyDescent="0.3">
      <c r="A676" s="287">
        <v>19452831</v>
      </c>
      <c r="B676" s="287" t="s">
        <v>113</v>
      </c>
      <c r="C676" s="287" t="s">
        <v>114</v>
      </c>
      <c r="D676" s="287">
        <v>421018</v>
      </c>
      <c r="E676" s="287" t="s">
        <v>115</v>
      </c>
      <c r="F676" s="287" t="s">
        <v>116</v>
      </c>
      <c r="G676" s="287" t="s">
        <v>117</v>
      </c>
      <c r="H676" s="287" t="s">
        <v>117</v>
      </c>
      <c r="I676" s="114">
        <v>80125993</v>
      </c>
      <c r="J676" s="114" t="s">
        <v>1623</v>
      </c>
    </row>
    <row r="677" spans="1:10" x14ac:dyDescent="0.3">
      <c r="A677" s="287">
        <v>52868047</v>
      </c>
      <c r="B677" s="287" t="s">
        <v>608</v>
      </c>
      <c r="C677" s="287" t="s">
        <v>609</v>
      </c>
      <c r="D677" s="287">
        <v>204411</v>
      </c>
      <c r="E677" s="287" t="s">
        <v>108</v>
      </c>
      <c r="F677" s="287" t="s">
        <v>98</v>
      </c>
      <c r="G677" s="287" t="s">
        <v>117</v>
      </c>
      <c r="H677" s="287" t="s">
        <v>117</v>
      </c>
      <c r="I677" s="114">
        <v>80125993</v>
      </c>
      <c r="J677" s="114" t="s">
        <v>1623</v>
      </c>
    </row>
    <row r="678" spans="1:10" x14ac:dyDescent="0.3">
      <c r="A678" s="287">
        <v>80725397</v>
      </c>
      <c r="B678" s="287" t="s">
        <v>623</v>
      </c>
      <c r="C678" s="287" t="s">
        <v>624</v>
      </c>
      <c r="D678" s="287">
        <v>204411</v>
      </c>
      <c r="E678" s="287" t="s">
        <v>108</v>
      </c>
      <c r="F678" s="287" t="s">
        <v>98</v>
      </c>
      <c r="G678" s="287" t="s">
        <v>117</v>
      </c>
      <c r="H678" s="287" t="s">
        <v>117</v>
      </c>
      <c r="I678" s="114">
        <v>80725397</v>
      </c>
      <c r="J678" s="114" t="s">
        <v>1402</v>
      </c>
    </row>
    <row r="679" spans="1:10" x14ac:dyDescent="0.3">
      <c r="A679" s="287">
        <v>1074556442</v>
      </c>
      <c r="B679" s="287" t="s">
        <v>1542</v>
      </c>
      <c r="C679" s="287" t="s">
        <v>1543</v>
      </c>
      <c r="D679" s="287">
        <v>204407</v>
      </c>
      <c r="E679" s="287" t="s">
        <v>108</v>
      </c>
      <c r="F679" s="287" t="s">
        <v>98</v>
      </c>
      <c r="G679" s="287" t="s">
        <v>117</v>
      </c>
      <c r="H679" s="287" t="s">
        <v>117</v>
      </c>
      <c r="I679" s="114">
        <v>80725397</v>
      </c>
      <c r="J679" s="114" t="s">
        <v>1402</v>
      </c>
    </row>
    <row r="680" spans="1:10" x14ac:dyDescent="0.3">
      <c r="A680" s="287">
        <v>15515388</v>
      </c>
      <c r="B680" s="287" t="s">
        <v>226</v>
      </c>
      <c r="C680" s="287" t="s">
        <v>227</v>
      </c>
      <c r="D680" s="287">
        <v>204407</v>
      </c>
      <c r="E680" s="287" t="s">
        <v>108</v>
      </c>
      <c r="F680" s="287" t="s">
        <v>98</v>
      </c>
      <c r="G680" s="287" t="s">
        <v>475</v>
      </c>
      <c r="H680" s="287" t="s">
        <v>475</v>
      </c>
      <c r="I680" s="114">
        <v>80725397</v>
      </c>
      <c r="J680" s="114" t="s">
        <v>1402</v>
      </c>
    </row>
    <row r="681" spans="1:10" x14ac:dyDescent="0.3">
      <c r="A681" s="287">
        <v>60341094</v>
      </c>
      <c r="B681" s="287" t="s">
        <v>526</v>
      </c>
      <c r="C681" s="287" t="s">
        <v>527</v>
      </c>
      <c r="D681" s="287">
        <v>202816</v>
      </c>
      <c r="E681" s="287" t="s">
        <v>97</v>
      </c>
      <c r="F681" s="287" t="s">
        <v>98</v>
      </c>
      <c r="G681" s="287" t="s">
        <v>475</v>
      </c>
      <c r="H681" s="287" t="s">
        <v>475</v>
      </c>
      <c r="I681" s="114">
        <v>13514564</v>
      </c>
      <c r="J681" s="114" t="s">
        <v>1364</v>
      </c>
    </row>
    <row r="682" spans="1:10" x14ac:dyDescent="0.3">
      <c r="A682" s="287">
        <v>1022439075</v>
      </c>
      <c r="B682" s="287" t="s">
        <v>1101</v>
      </c>
      <c r="C682" s="287" t="s">
        <v>1102</v>
      </c>
      <c r="D682" s="287">
        <v>204407</v>
      </c>
      <c r="E682" s="287" t="s">
        <v>108</v>
      </c>
      <c r="F682" s="287" t="s">
        <v>98</v>
      </c>
      <c r="G682" s="287" t="s">
        <v>475</v>
      </c>
      <c r="H682" s="287" t="s">
        <v>475</v>
      </c>
      <c r="I682" s="114">
        <v>80725397</v>
      </c>
      <c r="J682" s="114" t="s">
        <v>1402</v>
      </c>
    </row>
    <row r="683" spans="1:10" x14ac:dyDescent="0.3">
      <c r="A683" s="287">
        <v>1075225379</v>
      </c>
      <c r="B683" s="287" t="s">
        <v>630</v>
      </c>
      <c r="C683" s="287" t="s">
        <v>631</v>
      </c>
      <c r="D683" s="287">
        <v>204407</v>
      </c>
      <c r="E683" s="287" t="s">
        <v>108</v>
      </c>
      <c r="F683" s="287" t="s">
        <v>98</v>
      </c>
      <c r="G683" s="287" t="s">
        <v>475</v>
      </c>
      <c r="H683" s="287" t="s">
        <v>475</v>
      </c>
      <c r="I683" s="114">
        <v>1075225379</v>
      </c>
      <c r="J683" s="114" t="s">
        <v>1461</v>
      </c>
    </row>
    <row r="684" spans="1:10" x14ac:dyDescent="0.3">
      <c r="A684" s="287">
        <v>1216976681</v>
      </c>
      <c r="B684" s="287" t="s">
        <v>584</v>
      </c>
      <c r="C684" s="287" t="s">
        <v>1553</v>
      </c>
      <c r="D684" s="287">
        <v>204407</v>
      </c>
      <c r="E684" s="287" t="s">
        <v>108</v>
      </c>
      <c r="F684" s="287" t="s">
        <v>98</v>
      </c>
      <c r="G684" s="287" t="s">
        <v>475</v>
      </c>
      <c r="H684" s="287" t="s">
        <v>475</v>
      </c>
      <c r="I684" s="114">
        <v>1075225379</v>
      </c>
      <c r="J684" s="114" t="s">
        <v>1461</v>
      </c>
    </row>
    <row r="685" spans="1:10" x14ac:dyDescent="0.3">
      <c r="A685" s="287">
        <v>79219253</v>
      </c>
      <c r="B685" s="287" t="s">
        <v>844</v>
      </c>
      <c r="C685" s="287" t="s">
        <v>933</v>
      </c>
      <c r="D685" s="287">
        <v>20441</v>
      </c>
      <c r="E685" s="287" t="s">
        <v>108</v>
      </c>
      <c r="F685" s="287" t="s">
        <v>98</v>
      </c>
      <c r="G685" s="287" t="s">
        <v>212</v>
      </c>
      <c r="H685" s="287" t="s">
        <v>212</v>
      </c>
      <c r="I685" s="114">
        <v>1075225379</v>
      </c>
      <c r="J685" s="114" t="s">
        <v>1461</v>
      </c>
    </row>
    <row r="686" spans="1:10" x14ac:dyDescent="0.3">
      <c r="A686" s="287">
        <v>80073968</v>
      </c>
      <c r="B686" s="287" t="s">
        <v>1477</v>
      </c>
      <c r="C686" s="287" t="s">
        <v>1478</v>
      </c>
      <c r="D686" s="287">
        <v>313214</v>
      </c>
      <c r="E686" s="287" t="s">
        <v>120</v>
      </c>
      <c r="F686" s="287" t="s">
        <v>102</v>
      </c>
      <c r="G686" s="287" t="s">
        <v>212</v>
      </c>
      <c r="H686" s="287" t="s">
        <v>212</v>
      </c>
      <c r="I686" s="114">
        <v>13514564</v>
      </c>
      <c r="J686" s="114" t="s">
        <v>1364</v>
      </c>
    </row>
    <row r="687" spans="1:10" x14ac:dyDescent="0.3">
      <c r="A687" s="287">
        <v>80121010</v>
      </c>
      <c r="B687" s="287" t="s">
        <v>646</v>
      </c>
      <c r="C687" s="287" t="s">
        <v>647</v>
      </c>
      <c r="D687" s="287">
        <v>313214</v>
      </c>
      <c r="E687" s="287" t="s">
        <v>120</v>
      </c>
      <c r="F687" s="287" t="s">
        <v>102</v>
      </c>
      <c r="G687" s="287" t="s">
        <v>212</v>
      </c>
      <c r="H687" s="287" t="s">
        <v>212</v>
      </c>
      <c r="I687" s="114">
        <v>1075225379</v>
      </c>
      <c r="J687" s="114" t="s">
        <v>1461</v>
      </c>
    </row>
    <row r="688" spans="1:10" x14ac:dyDescent="0.3">
      <c r="A688" s="287">
        <v>1031126436</v>
      </c>
      <c r="B688" s="287" t="s">
        <v>286</v>
      </c>
      <c r="C688" s="287" t="s">
        <v>287</v>
      </c>
      <c r="D688" s="287">
        <v>204407</v>
      </c>
      <c r="E688" s="287" t="s">
        <v>108</v>
      </c>
      <c r="F688" s="287" t="s">
        <v>98</v>
      </c>
      <c r="G688" s="287" t="s">
        <v>212</v>
      </c>
      <c r="H688" s="287" t="s">
        <v>212</v>
      </c>
      <c r="I688" s="114">
        <v>51932244</v>
      </c>
      <c r="J688" s="114" t="s">
        <v>1468</v>
      </c>
    </row>
    <row r="689" spans="1:10" x14ac:dyDescent="0.3">
      <c r="A689" s="287">
        <v>31485527</v>
      </c>
      <c r="B689" s="287" t="s">
        <v>657</v>
      </c>
      <c r="C689" s="287" t="s">
        <v>658</v>
      </c>
      <c r="D689" s="287">
        <v>102011</v>
      </c>
      <c r="E689" s="287" t="s">
        <v>129</v>
      </c>
      <c r="F689" s="287" t="s">
        <v>130</v>
      </c>
      <c r="G689" s="287" t="s">
        <v>659</v>
      </c>
      <c r="H689" s="287" t="s">
        <v>659</v>
      </c>
      <c r="I689" s="114">
        <v>51932244</v>
      </c>
      <c r="J689" s="114" t="s">
        <v>1468</v>
      </c>
    </row>
    <row r="690" spans="1:10" x14ac:dyDescent="0.3">
      <c r="A690" s="287">
        <v>1010185063</v>
      </c>
      <c r="B690" s="287" t="s">
        <v>706</v>
      </c>
      <c r="C690" s="287" t="s">
        <v>707</v>
      </c>
      <c r="D690" s="287">
        <v>204407</v>
      </c>
      <c r="E690" s="287" t="s">
        <v>108</v>
      </c>
      <c r="F690" s="287" t="s">
        <v>98</v>
      </c>
      <c r="G690" s="287" t="s">
        <v>659</v>
      </c>
      <c r="H690" s="287" t="s">
        <v>659</v>
      </c>
      <c r="I690" s="114">
        <v>51932244</v>
      </c>
      <c r="J690" s="114" t="s">
        <v>1468</v>
      </c>
    </row>
    <row r="691" spans="1:10" x14ac:dyDescent="0.3">
      <c r="A691" s="287">
        <v>1014195193</v>
      </c>
      <c r="B691" s="287" t="s">
        <v>752</v>
      </c>
      <c r="C691" s="287" t="s">
        <v>753</v>
      </c>
      <c r="D691" s="287">
        <v>421022</v>
      </c>
      <c r="E691" s="287" t="s">
        <v>115</v>
      </c>
      <c r="F691" s="287" t="s">
        <v>116</v>
      </c>
      <c r="G691" s="287" t="s">
        <v>659</v>
      </c>
      <c r="H691" s="287" t="s">
        <v>659</v>
      </c>
      <c r="I691" s="114">
        <v>51932244</v>
      </c>
      <c r="J691" s="114" t="s">
        <v>1468</v>
      </c>
    </row>
    <row r="692" spans="1:10" x14ac:dyDescent="0.3">
      <c r="A692" s="287">
        <v>1014223527</v>
      </c>
      <c r="B692" s="287" t="s">
        <v>984</v>
      </c>
      <c r="C692" s="287" t="s">
        <v>985</v>
      </c>
      <c r="D692" s="287">
        <v>312416</v>
      </c>
      <c r="E692" s="287" t="s">
        <v>101</v>
      </c>
      <c r="F692" s="287" t="s">
        <v>102</v>
      </c>
      <c r="G692" s="287" t="s">
        <v>659</v>
      </c>
      <c r="H692" s="287" t="s">
        <v>659</v>
      </c>
      <c r="I692" s="114">
        <v>1010185063</v>
      </c>
      <c r="J692" s="114" t="s">
        <v>1415</v>
      </c>
    </row>
    <row r="693" spans="1:10" x14ac:dyDescent="0.3">
      <c r="A693" s="287">
        <v>1018515636</v>
      </c>
      <c r="B693" s="287" t="s">
        <v>1324</v>
      </c>
      <c r="C693" s="287" t="s">
        <v>1323</v>
      </c>
      <c r="D693" s="287">
        <v>404414</v>
      </c>
      <c r="E693" s="287" t="s">
        <v>134</v>
      </c>
      <c r="F693" s="287" t="s">
        <v>116</v>
      </c>
      <c r="G693" s="287" t="s">
        <v>659</v>
      </c>
      <c r="H693" s="287" t="s">
        <v>659</v>
      </c>
      <c r="I693" s="114">
        <v>19467764</v>
      </c>
      <c r="J693" s="114" t="s">
        <v>1366</v>
      </c>
    </row>
    <row r="694" spans="1:10" x14ac:dyDescent="0.3">
      <c r="A694" s="287">
        <v>1022391143</v>
      </c>
      <c r="B694" s="287" t="s">
        <v>962</v>
      </c>
      <c r="C694" s="287" t="s">
        <v>963</v>
      </c>
      <c r="D694" s="287">
        <v>421018</v>
      </c>
      <c r="E694" s="287" t="s">
        <v>115</v>
      </c>
      <c r="F694" s="287" t="s">
        <v>116</v>
      </c>
      <c r="G694" s="287" t="s">
        <v>659</v>
      </c>
      <c r="H694" s="287" t="s">
        <v>659</v>
      </c>
      <c r="I694" s="114">
        <v>1010185063</v>
      </c>
      <c r="J694" s="114" t="s">
        <v>1415</v>
      </c>
    </row>
    <row r="695" spans="1:10" x14ac:dyDescent="0.3">
      <c r="A695" s="287">
        <v>1030589878</v>
      </c>
      <c r="B695" s="287" t="s">
        <v>1103</v>
      </c>
      <c r="C695" s="287" t="s">
        <v>913</v>
      </c>
      <c r="D695" s="287">
        <v>312416</v>
      </c>
      <c r="E695" s="287" t="s">
        <v>101</v>
      </c>
      <c r="F695" s="287" t="s">
        <v>102</v>
      </c>
      <c r="G695" s="287" t="s">
        <v>659</v>
      </c>
      <c r="H695" s="287" t="s">
        <v>659</v>
      </c>
      <c r="I695" s="114">
        <v>1010185063</v>
      </c>
      <c r="J695" s="114" t="s">
        <v>1415</v>
      </c>
    </row>
    <row r="696" spans="1:10" x14ac:dyDescent="0.3">
      <c r="A696" s="287">
        <v>60379243</v>
      </c>
      <c r="B696" s="287" t="s">
        <v>1462</v>
      </c>
      <c r="C696" s="287" t="s">
        <v>1463</v>
      </c>
      <c r="D696" s="287">
        <v>11023</v>
      </c>
      <c r="E696" s="287" t="s">
        <v>213</v>
      </c>
      <c r="F696" s="287" t="s">
        <v>158</v>
      </c>
      <c r="G696" s="287" t="s">
        <v>161</v>
      </c>
      <c r="H696" s="287" t="s">
        <v>161</v>
      </c>
      <c r="I696" s="114">
        <v>1010185063</v>
      </c>
      <c r="J696" s="114" t="s">
        <v>1415</v>
      </c>
    </row>
    <row r="697" spans="1:10" x14ac:dyDescent="0.3">
      <c r="A697" s="287">
        <v>1019023868</v>
      </c>
      <c r="B697" s="287" t="s">
        <v>416</v>
      </c>
      <c r="C697" s="287" t="s">
        <v>417</v>
      </c>
      <c r="D697" s="287">
        <v>204411</v>
      </c>
      <c r="E697" s="287" t="s">
        <v>108</v>
      </c>
      <c r="F697" s="287" t="s">
        <v>98</v>
      </c>
      <c r="G697" s="287" t="s">
        <v>172</v>
      </c>
      <c r="H697" s="287" t="s">
        <v>172</v>
      </c>
      <c r="I697" s="114">
        <v>1010185063</v>
      </c>
      <c r="J697" s="114" t="s">
        <v>1415</v>
      </c>
    </row>
    <row r="698" spans="1:10" x14ac:dyDescent="0.3">
      <c r="A698" s="287">
        <v>52516975</v>
      </c>
      <c r="B698" s="287" t="s">
        <v>842</v>
      </c>
      <c r="C698" s="287" t="s">
        <v>1030</v>
      </c>
      <c r="D698" s="287">
        <v>204407</v>
      </c>
      <c r="E698" s="287" t="s">
        <v>108</v>
      </c>
      <c r="F698" s="287" t="s">
        <v>98</v>
      </c>
      <c r="G698" s="287" t="s">
        <v>290</v>
      </c>
      <c r="H698" s="287" t="s">
        <v>290</v>
      </c>
      <c r="I698" s="114">
        <v>1010185063</v>
      </c>
      <c r="J698" s="114" t="s">
        <v>1415</v>
      </c>
    </row>
    <row r="699" spans="1:10" x14ac:dyDescent="0.3">
      <c r="A699" s="287">
        <v>1000236455</v>
      </c>
      <c r="B699" s="287" t="s">
        <v>1304</v>
      </c>
      <c r="C699" s="287" t="s">
        <v>1305</v>
      </c>
      <c r="D699" s="287">
        <v>20441</v>
      </c>
      <c r="E699" s="287" t="s">
        <v>108</v>
      </c>
      <c r="F699" s="287" t="s">
        <v>98</v>
      </c>
      <c r="G699" s="287" t="s">
        <v>290</v>
      </c>
      <c r="H699" s="287" t="s">
        <v>290</v>
      </c>
      <c r="I699" s="114">
        <v>1016059342</v>
      </c>
      <c r="J699" s="114" t="s">
        <v>1607</v>
      </c>
    </row>
    <row r="700" spans="1:10" x14ac:dyDescent="0.3">
      <c r="A700" s="287">
        <v>1010217233</v>
      </c>
      <c r="B700" s="287" t="s">
        <v>857</v>
      </c>
      <c r="C700" s="287" t="s">
        <v>858</v>
      </c>
      <c r="D700" s="287">
        <v>204407</v>
      </c>
      <c r="E700" s="287" t="s">
        <v>108</v>
      </c>
      <c r="F700" s="287" t="s">
        <v>98</v>
      </c>
      <c r="G700" s="287" t="s">
        <v>290</v>
      </c>
      <c r="H700" s="287" t="s">
        <v>290</v>
      </c>
      <c r="I700" s="114">
        <v>52112577</v>
      </c>
      <c r="J700" s="114" t="s">
        <v>1393</v>
      </c>
    </row>
    <row r="701" spans="1:10" x14ac:dyDescent="0.3">
      <c r="A701" s="287">
        <v>1013604177</v>
      </c>
      <c r="B701" s="287" t="s">
        <v>806</v>
      </c>
      <c r="C701" s="287" t="s">
        <v>807</v>
      </c>
      <c r="D701" s="287">
        <v>421015</v>
      </c>
      <c r="E701" s="287" t="s">
        <v>115</v>
      </c>
      <c r="F701" s="287" t="s">
        <v>116</v>
      </c>
      <c r="G701" s="287" t="s">
        <v>290</v>
      </c>
      <c r="H701" s="287" t="s">
        <v>290</v>
      </c>
      <c r="I701" s="114">
        <v>1016059342</v>
      </c>
      <c r="J701" s="114" t="s">
        <v>1607</v>
      </c>
    </row>
    <row r="702" spans="1:10" x14ac:dyDescent="0.3">
      <c r="A702" s="287">
        <v>1015457401</v>
      </c>
      <c r="B702" s="287" t="s">
        <v>870</v>
      </c>
      <c r="C702" s="287" t="s">
        <v>871</v>
      </c>
      <c r="D702" s="287">
        <v>204407</v>
      </c>
      <c r="E702" s="287" t="s">
        <v>108</v>
      </c>
      <c r="F702" s="287" t="s">
        <v>98</v>
      </c>
      <c r="G702" s="287" t="s">
        <v>290</v>
      </c>
      <c r="H702" s="287" t="s">
        <v>290</v>
      </c>
      <c r="I702" s="114">
        <v>1016059342</v>
      </c>
      <c r="J702" s="114" t="s">
        <v>1607</v>
      </c>
    </row>
    <row r="703" spans="1:10" x14ac:dyDescent="0.3">
      <c r="A703" s="287">
        <v>1015994121</v>
      </c>
      <c r="B703" s="287" t="s">
        <v>761</v>
      </c>
      <c r="C703" s="287" t="s">
        <v>762</v>
      </c>
      <c r="D703" s="287">
        <v>20441</v>
      </c>
      <c r="E703" s="287" t="s">
        <v>108</v>
      </c>
      <c r="F703" s="287" t="s">
        <v>98</v>
      </c>
      <c r="G703" s="287" t="s">
        <v>290</v>
      </c>
      <c r="H703" s="287" t="s">
        <v>290</v>
      </c>
      <c r="I703" s="114">
        <v>1020819626</v>
      </c>
      <c r="J703" s="114" t="s">
        <v>1431</v>
      </c>
    </row>
    <row r="704" spans="1:10" x14ac:dyDescent="0.3">
      <c r="A704" s="287">
        <v>1019076604</v>
      </c>
      <c r="B704" s="287" t="s">
        <v>847</v>
      </c>
      <c r="C704" s="287" t="s">
        <v>848</v>
      </c>
      <c r="D704" s="287">
        <v>204407</v>
      </c>
      <c r="E704" s="287" t="s">
        <v>108</v>
      </c>
      <c r="F704" s="287" t="s">
        <v>98</v>
      </c>
      <c r="G704" s="287" t="s">
        <v>290</v>
      </c>
      <c r="H704" s="287" t="s">
        <v>290</v>
      </c>
      <c r="I704" s="114">
        <v>1020819626</v>
      </c>
      <c r="J704" s="114" t="s">
        <v>1431</v>
      </c>
    </row>
    <row r="705" spans="1:10" x14ac:dyDescent="0.3">
      <c r="A705" s="287">
        <v>1077012666</v>
      </c>
      <c r="B705" s="287" t="s">
        <v>849</v>
      </c>
      <c r="C705" s="287" t="s">
        <v>850</v>
      </c>
      <c r="D705" s="287">
        <v>20441</v>
      </c>
      <c r="E705" s="287" t="s">
        <v>108</v>
      </c>
      <c r="F705" s="287" t="s">
        <v>98</v>
      </c>
      <c r="G705" s="287" t="s">
        <v>290</v>
      </c>
      <c r="H705" s="287" t="s">
        <v>290</v>
      </c>
      <c r="I705" s="114">
        <v>1020819626</v>
      </c>
      <c r="J705" s="114" t="s">
        <v>1431</v>
      </c>
    </row>
    <row r="706" spans="1:10" x14ac:dyDescent="0.3">
      <c r="A706" s="287">
        <v>1102843046</v>
      </c>
      <c r="B706" s="287" t="s">
        <v>1646</v>
      </c>
      <c r="C706" s="287" t="s">
        <v>975</v>
      </c>
      <c r="D706" s="287">
        <v>204407</v>
      </c>
      <c r="E706" s="287" t="s">
        <v>108</v>
      </c>
      <c r="F706" s="287" t="s">
        <v>98</v>
      </c>
      <c r="G706" s="287" t="s">
        <v>290</v>
      </c>
      <c r="H706" s="287" t="s">
        <v>290</v>
      </c>
      <c r="I706" s="114">
        <v>1020819626</v>
      </c>
      <c r="J706" s="114" t="s">
        <v>1431</v>
      </c>
    </row>
    <row r="707" spans="1:10" x14ac:dyDescent="0.3">
      <c r="A707" s="287">
        <v>52114504</v>
      </c>
      <c r="B707" s="287" t="s">
        <v>839</v>
      </c>
      <c r="C707" s="287" t="s">
        <v>840</v>
      </c>
      <c r="D707" s="287">
        <v>102011</v>
      </c>
      <c r="E707" s="287" t="s">
        <v>129</v>
      </c>
      <c r="F707" s="287" t="s">
        <v>130</v>
      </c>
      <c r="G707" s="287" t="s">
        <v>841</v>
      </c>
      <c r="H707" s="287" t="s">
        <v>841</v>
      </c>
      <c r="I707" s="114">
        <v>1020819626</v>
      </c>
      <c r="J707" s="114" t="s">
        <v>1431</v>
      </c>
    </row>
    <row r="708" spans="1:10" x14ac:dyDescent="0.3">
      <c r="A708" s="287">
        <v>52529836</v>
      </c>
      <c r="B708" s="287" t="s">
        <v>312</v>
      </c>
      <c r="C708" s="287" t="s">
        <v>867</v>
      </c>
      <c r="D708" s="287">
        <v>421015</v>
      </c>
      <c r="E708" s="287" t="s">
        <v>115</v>
      </c>
      <c r="F708" s="287" t="s">
        <v>116</v>
      </c>
      <c r="G708" s="287" t="s">
        <v>841</v>
      </c>
      <c r="H708" s="287" t="s">
        <v>841</v>
      </c>
      <c r="I708" s="114">
        <v>1020819626</v>
      </c>
      <c r="J708" s="114" t="s">
        <v>1431</v>
      </c>
    </row>
    <row r="709" spans="1:10" x14ac:dyDescent="0.3">
      <c r="A709" s="287">
        <v>53105886</v>
      </c>
      <c r="B709" s="287" t="s">
        <v>655</v>
      </c>
      <c r="C709" s="287" t="s">
        <v>1460</v>
      </c>
      <c r="D709" s="287">
        <v>204407</v>
      </c>
      <c r="E709" s="287" t="s">
        <v>108</v>
      </c>
      <c r="F709" s="287" t="s">
        <v>98</v>
      </c>
      <c r="G709" s="287" t="s">
        <v>841</v>
      </c>
      <c r="H709" s="287" t="s">
        <v>841</v>
      </c>
      <c r="I709" s="114">
        <v>52112577</v>
      </c>
      <c r="J709" s="114" t="s">
        <v>1393</v>
      </c>
    </row>
    <row r="710" spans="1:10" x14ac:dyDescent="0.3">
      <c r="A710" s="287">
        <v>1014237422</v>
      </c>
      <c r="B710" s="287" t="s">
        <v>845</v>
      </c>
      <c r="C710" s="287" t="s">
        <v>846</v>
      </c>
      <c r="D710" s="287">
        <v>204407</v>
      </c>
      <c r="E710" s="287" t="s">
        <v>108</v>
      </c>
      <c r="F710" s="287" t="s">
        <v>98</v>
      </c>
      <c r="G710" s="287" t="s">
        <v>841</v>
      </c>
      <c r="H710" s="287" t="s">
        <v>841</v>
      </c>
      <c r="I710" s="114">
        <v>1020819626</v>
      </c>
      <c r="J710" s="114" t="s">
        <v>1431</v>
      </c>
    </row>
    <row r="711" spans="1:10" x14ac:dyDescent="0.3">
      <c r="A711" s="287">
        <v>1020819626</v>
      </c>
      <c r="B711" s="287" t="s">
        <v>433</v>
      </c>
      <c r="C711" s="287" t="s">
        <v>780</v>
      </c>
      <c r="D711" s="287">
        <v>204411</v>
      </c>
      <c r="E711" s="287" t="s">
        <v>108</v>
      </c>
      <c r="F711" s="287" t="s">
        <v>98</v>
      </c>
      <c r="G711" s="287" t="s">
        <v>841</v>
      </c>
      <c r="H711" s="287" t="s">
        <v>841</v>
      </c>
      <c r="I711" s="114">
        <v>1020819626</v>
      </c>
      <c r="J711" s="114" t="s">
        <v>1431</v>
      </c>
    </row>
    <row r="712" spans="1:10" x14ac:dyDescent="0.3">
      <c r="A712" s="287">
        <v>1032462874</v>
      </c>
      <c r="B712" s="287" t="s">
        <v>457</v>
      </c>
      <c r="C712" s="287" t="s">
        <v>458</v>
      </c>
      <c r="D712" s="287">
        <v>20441</v>
      </c>
      <c r="E712" s="287" t="s">
        <v>108</v>
      </c>
      <c r="F712" s="287" t="s">
        <v>98</v>
      </c>
      <c r="G712" s="287" t="s">
        <v>841</v>
      </c>
      <c r="H712" s="287" t="s">
        <v>841</v>
      </c>
      <c r="I712" s="114">
        <v>52114504</v>
      </c>
      <c r="J712" s="114" t="s">
        <v>1403</v>
      </c>
    </row>
    <row r="713" spans="1:10" x14ac:dyDescent="0.3">
      <c r="A713" s="287">
        <v>52366937</v>
      </c>
      <c r="B713" s="287" t="s">
        <v>851</v>
      </c>
      <c r="C713" s="287" t="s">
        <v>852</v>
      </c>
      <c r="D713" s="287">
        <v>20441</v>
      </c>
      <c r="E713" s="287" t="s">
        <v>108</v>
      </c>
      <c r="F713" s="287" t="s">
        <v>98</v>
      </c>
      <c r="G713" s="287" t="s">
        <v>1444</v>
      </c>
      <c r="H713" s="287" t="s">
        <v>1444</v>
      </c>
      <c r="I713" s="114">
        <v>1016059342</v>
      </c>
      <c r="J713" s="114" t="s">
        <v>1607</v>
      </c>
    </row>
    <row r="714" spans="1:10" x14ac:dyDescent="0.3">
      <c r="A714" s="287">
        <v>52715156</v>
      </c>
      <c r="B714" s="287" t="s">
        <v>882</v>
      </c>
      <c r="C714" s="287" t="s">
        <v>883</v>
      </c>
      <c r="D714" s="287">
        <v>20441</v>
      </c>
      <c r="E714" s="287" t="s">
        <v>108</v>
      </c>
      <c r="F714" s="287" t="s">
        <v>98</v>
      </c>
      <c r="G714" s="287" t="s">
        <v>1444</v>
      </c>
      <c r="H714" s="287" t="s">
        <v>1444</v>
      </c>
      <c r="I714" s="114">
        <v>52114504</v>
      </c>
      <c r="J714" s="114" t="s">
        <v>1403</v>
      </c>
    </row>
    <row r="715" spans="1:10" x14ac:dyDescent="0.3">
      <c r="A715" s="287">
        <v>52898815</v>
      </c>
      <c r="B715" s="287" t="s">
        <v>270</v>
      </c>
      <c r="C715" s="287" t="s">
        <v>271</v>
      </c>
      <c r="D715" s="287">
        <v>20441</v>
      </c>
      <c r="E715" s="287" t="s">
        <v>108</v>
      </c>
      <c r="F715" s="287" t="s">
        <v>98</v>
      </c>
      <c r="G715" s="287" t="s">
        <v>1444</v>
      </c>
      <c r="H715" s="287" t="s">
        <v>1444</v>
      </c>
      <c r="I715" s="114">
        <v>52114504</v>
      </c>
      <c r="J715" s="114" t="s">
        <v>1403</v>
      </c>
    </row>
    <row r="716" spans="1:10" x14ac:dyDescent="0.3">
      <c r="A716" s="287">
        <v>65745491</v>
      </c>
      <c r="B716" s="287" t="s">
        <v>884</v>
      </c>
      <c r="C716" s="287" t="s">
        <v>885</v>
      </c>
      <c r="D716" s="287">
        <v>204407</v>
      </c>
      <c r="E716" s="287" t="s">
        <v>108</v>
      </c>
      <c r="F716" s="287" t="s">
        <v>98</v>
      </c>
      <c r="G716" s="287" t="s">
        <v>1444</v>
      </c>
      <c r="H716" s="287" t="s">
        <v>1444</v>
      </c>
      <c r="I716" s="114">
        <v>52114504</v>
      </c>
      <c r="J716" s="114" t="s">
        <v>1403</v>
      </c>
    </row>
    <row r="717" spans="1:10" x14ac:dyDescent="0.3">
      <c r="A717" s="287">
        <v>74376178</v>
      </c>
      <c r="B717" s="287" t="s">
        <v>868</v>
      </c>
      <c r="C717" s="287" t="s">
        <v>869</v>
      </c>
      <c r="D717" s="287">
        <v>204407</v>
      </c>
      <c r="E717" s="287" t="s">
        <v>108</v>
      </c>
      <c r="F717" s="287" t="s">
        <v>98</v>
      </c>
      <c r="G717" s="287" t="s">
        <v>1444</v>
      </c>
      <c r="H717" s="287" t="s">
        <v>1444</v>
      </c>
      <c r="I717" s="114">
        <v>52114504</v>
      </c>
      <c r="J717" s="114" t="s">
        <v>1403</v>
      </c>
    </row>
    <row r="718" spans="1:10" x14ac:dyDescent="0.3">
      <c r="A718" s="287">
        <v>1015415323</v>
      </c>
      <c r="B718" s="287" t="s">
        <v>1805</v>
      </c>
      <c r="C718" s="287" t="s">
        <v>1806</v>
      </c>
      <c r="D718" s="287">
        <v>204411</v>
      </c>
      <c r="E718" s="287" t="s">
        <v>108</v>
      </c>
      <c r="F718" s="287" t="s">
        <v>98</v>
      </c>
      <c r="G718" s="287" t="s">
        <v>1444</v>
      </c>
      <c r="H718" s="287" t="s">
        <v>1444</v>
      </c>
      <c r="I718" s="114">
        <v>52114504</v>
      </c>
      <c r="J718" s="114" t="s">
        <v>1403</v>
      </c>
    </row>
    <row r="719" spans="1:10" x14ac:dyDescent="0.3">
      <c r="A719" s="287">
        <v>1054658806</v>
      </c>
      <c r="B719" s="287" t="s">
        <v>1804</v>
      </c>
      <c r="C719" s="287" t="s">
        <v>1803</v>
      </c>
      <c r="D719" s="287">
        <v>421015</v>
      </c>
      <c r="E719" s="287" t="s">
        <v>115</v>
      </c>
      <c r="F719" s="287" t="s">
        <v>116</v>
      </c>
      <c r="G719" s="287" t="s">
        <v>1444</v>
      </c>
      <c r="H719" s="287" t="s">
        <v>1444</v>
      </c>
      <c r="I719" s="114">
        <v>52114504</v>
      </c>
      <c r="J719" s="114" t="s">
        <v>1403</v>
      </c>
    </row>
    <row r="720" spans="1:10" x14ac:dyDescent="0.3">
      <c r="A720" s="287">
        <v>1077970100</v>
      </c>
      <c r="B720" s="287" t="s">
        <v>906</v>
      </c>
      <c r="C720" s="287" t="s">
        <v>907</v>
      </c>
      <c r="D720" s="287">
        <v>20441</v>
      </c>
      <c r="E720" s="287" t="s">
        <v>108</v>
      </c>
      <c r="F720" s="287" t="s">
        <v>98</v>
      </c>
      <c r="G720" s="287" t="s">
        <v>1444</v>
      </c>
      <c r="H720" s="287" t="s">
        <v>1444</v>
      </c>
      <c r="I720" s="114">
        <v>1026290642</v>
      </c>
      <c r="J720" s="114" t="s">
        <v>1445</v>
      </c>
    </row>
    <row r="721" spans="1:10" x14ac:dyDescent="0.3">
      <c r="A721" s="101"/>
      <c r="B721" s="101"/>
      <c r="C721" s="101"/>
      <c r="D721" s="101"/>
      <c r="E721" s="101"/>
      <c r="F721" s="101"/>
      <c r="G721" s="101"/>
      <c r="H721" s="101"/>
      <c r="I721" s="114"/>
      <c r="J721" s="114"/>
    </row>
    <row r="722" spans="1:10" x14ac:dyDescent="0.3">
      <c r="A722" s="101"/>
      <c r="B722" s="101"/>
      <c r="C722" s="101"/>
      <c r="D722" s="101"/>
      <c r="E722" s="101"/>
      <c r="F722" s="101"/>
      <c r="G722" s="101"/>
      <c r="H722" s="101"/>
      <c r="I722" s="114"/>
      <c r="J722" s="114"/>
    </row>
    <row r="723" spans="1:10" x14ac:dyDescent="0.3">
      <c r="A723" s="101"/>
      <c r="B723" s="101"/>
      <c r="C723" s="101"/>
      <c r="D723" s="101"/>
      <c r="E723" s="101"/>
      <c r="F723" s="101"/>
      <c r="G723" s="101"/>
      <c r="H723" s="101"/>
      <c r="I723" s="114"/>
      <c r="J723" s="114"/>
    </row>
    <row r="724" spans="1:10" x14ac:dyDescent="0.3">
      <c r="A724" s="101"/>
      <c r="B724" s="101"/>
      <c r="C724" s="101"/>
      <c r="D724" s="101"/>
      <c r="E724" s="101"/>
      <c r="F724" s="101"/>
      <c r="G724" s="101"/>
      <c r="H724" s="101"/>
      <c r="I724" s="114"/>
      <c r="J724" s="114"/>
    </row>
    <row r="725" spans="1:10" x14ac:dyDescent="0.3">
      <c r="A725" s="101"/>
      <c r="B725" s="101"/>
      <c r="C725" s="101"/>
      <c r="D725" s="101"/>
      <c r="E725" s="101"/>
      <c r="F725" s="101"/>
      <c r="G725" s="101"/>
      <c r="H725" s="101"/>
    </row>
    <row r="726" spans="1:10" x14ac:dyDescent="0.3">
      <c r="A726" s="101"/>
      <c r="B726" s="101"/>
      <c r="C726" s="101"/>
      <c r="D726" s="101"/>
      <c r="E726" s="101"/>
      <c r="F726" s="101"/>
      <c r="G726" s="101"/>
      <c r="H726" s="101"/>
    </row>
    <row r="727" spans="1:10" x14ac:dyDescent="0.3">
      <c r="A727" s="101"/>
      <c r="B727" s="101"/>
      <c r="C727" s="101"/>
      <c r="D727" s="101"/>
      <c r="E727" s="101"/>
      <c r="F727" s="101"/>
      <c r="G727" s="101"/>
      <c r="H727" s="101"/>
    </row>
  </sheetData>
  <autoFilter ref="A1:J724" xr:uid="{5A39F2F2-189C-4312-9ED2-C032300BDC7A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>
    <tabColor theme="7"/>
  </sheetPr>
  <dimension ref="B1:D10"/>
  <sheetViews>
    <sheetView workbookViewId="0"/>
  </sheetViews>
  <sheetFormatPr baseColWidth="10" defaultColWidth="11.44140625" defaultRowHeight="14.4" x14ac:dyDescent="0.3"/>
  <cols>
    <col min="2" max="2" width="183.44140625" customWidth="1"/>
    <col min="4" max="4" width="14.88671875" customWidth="1"/>
  </cols>
  <sheetData>
    <row r="1" spans="2:4" x14ac:dyDescent="0.3">
      <c r="D1" s="9" t="s">
        <v>1151</v>
      </c>
    </row>
    <row r="2" spans="2:4" x14ac:dyDescent="0.3">
      <c r="B2" s="8" t="s">
        <v>1152</v>
      </c>
      <c r="D2" s="6">
        <v>2023</v>
      </c>
    </row>
    <row r="3" spans="2:4" x14ac:dyDescent="0.3">
      <c r="B3" s="7" t="s">
        <v>1153</v>
      </c>
      <c r="D3" s="6">
        <v>2024</v>
      </c>
    </row>
    <row r="4" spans="2:4" x14ac:dyDescent="0.3">
      <c r="B4" s="7" t="s">
        <v>1154</v>
      </c>
      <c r="D4" s="6">
        <v>2025</v>
      </c>
    </row>
    <row r="5" spans="2:4" x14ac:dyDescent="0.3">
      <c r="B5" s="7" t="s">
        <v>1155</v>
      </c>
      <c r="D5" s="6">
        <v>2026</v>
      </c>
    </row>
    <row r="6" spans="2:4" x14ac:dyDescent="0.3">
      <c r="B6" s="7" t="s">
        <v>1156</v>
      </c>
      <c r="D6" s="6">
        <v>2027</v>
      </c>
    </row>
    <row r="7" spans="2:4" x14ac:dyDescent="0.3">
      <c r="B7" s="7" t="s">
        <v>1157</v>
      </c>
    </row>
    <row r="8" spans="2:4" x14ac:dyDescent="0.3">
      <c r="B8" s="7" t="s">
        <v>1158</v>
      </c>
    </row>
    <row r="9" spans="2:4" x14ac:dyDescent="0.3">
      <c r="B9" s="7" t="s">
        <v>1159</v>
      </c>
    </row>
    <row r="10" spans="2:4" ht="15.6" x14ac:dyDescent="0.3">
      <c r="B10" s="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8">
    <tabColor theme="8"/>
  </sheetPr>
  <dimension ref="A1:I98"/>
  <sheetViews>
    <sheetView workbookViewId="0"/>
  </sheetViews>
  <sheetFormatPr baseColWidth="10" defaultColWidth="11.44140625" defaultRowHeight="14.4" x14ac:dyDescent="0.3"/>
  <cols>
    <col min="1" max="1" width="36.44140625" customWidth="1"/>
    <col min="2" max="2" width="51.109375" customWidth="1"/>
    <col min="3" max="4" width="69.88671875" customWidth="1"/>
    <col min="9" max="9" width="39.88671875" customWidth="1"/>
  </cols>
  <sheetData>
    <row r="1" spans="1:9" s="1" customFormat="1" ht="13.2" x14ac:dyDescent="0.3">
      <c r="A1" s="15"/>
      <c r="I1" s="4" t="s">
        <v>8</v>
      </c>
    </row>
    <row r="2" spans="1:9" s="1" customFormat="1" ht="13.2" x14ac:dyDescent="0.3">
      <c r="A2" s="15"/>
      <c r="I2" s="10" t="s">
        <v>1160</v>
      </c>
    </row>
    <row r="3" spans="1:9" s="1" customFormat="1" ht="13.2" x14ac:dyDescent="0.3">
      <c r="A3" s="15"/>
      <c r="I3" s="10" t="s">
        <v>1161</v>
      </c>
    </row>
    <row r="4" spans="1:9" s="1" customFormat="1" ht="13.2" x14ac:dyDescent="0.3">
      <c r="A4" s="15"/>
      <c r="I4" s="10" t="s">
        <v>1162</v>
      </c>
    </row>
    <row r="5" spans="1:9" s="1" customFormat="1" ht="13.2" x14ac:dyDescent="0.3">
      <c r="A5" s="15"/>
    </row>
    <row r="6" spans="1:9" s="1" customFormat="1" ht="13.2" x14ac:dyDescent="0.3">
      <c r="A6" s="15"/>
    </row>
    <row r="7" spans="1:9" s="1" customFormat="1" ht="13.2" x14ac:dyDescent="0.3">
      <c r="A7" s="2"/>
    </row>
    <row r="8" spans="1:9" s="1" customFormat="1" ht="13.2" x14ac:dyDescent="0.3"/>
    <row r="9" spans="1:9" s="1" customFormat="1" ht="13.2" x14ac:dyDescent="0.3">
      <c r="A9" s="4" t="s">
        <v>9</v>
      </c>
      <c r="B9" s="14" t="s">
        <v>9</v>
      </c>
      <c r="C9" s="4"/>
    </row>
    <row r="10" spans="1:9" s="1" customFormat="1" ht="13.2" x14ac:dyDescent="0.3">
      <c r="A10" s="4">
        <v>1</v>
      </c>
      <c r="B10" s="14" t="s">
        <v>1163</v>
      </c>
      <c r="C10" s="4"/>
    </row>
    <row r="11" spans="1:9" s="1" customFormat="1" ht="13.2" x14ac:dyDescent="0.3">
      <c r="A11" s="4">
        <v>2</v>
      </c>
      <c r="B11" s="14" t="s">
        <v>1164</v>
      </c>
      <c r="C11" s="4"/>
    </row>
    <row r="12" spans="1:9" s="1" customFormat="1" ht="13.2" x14ac:dyDescent="0.3">
      <c r="A12" s="4">
        <v>3</v>
      </c>
      <c r="B12" s="14" t="s">
        <v>1165</v>
      </c>
      <c r="C12" s="4"/>
    </row>
    <row r="13" spans="1:9" s="1" customFormat="1" ht="13.2" x14ac:dyDescent="0.3">
      <c r="A13" s="4">
        <v>4</v>
      </c>
      <c r="B13" s="14" t="s">
        <v>1166</v>
      </c>
      <c r="C13" s="4"/>
    </row>
    <row r="14" spans="1:9" s="1" customFormat="1" ht="13.2" x14ac:dyDescent="0.3">
      <c r="A14" s="4">
        <v>5</v>
      </c>
      <c r="B14" s="14" t="s">
        <v>1167</v>
      </c>
      <c r="C14" s="4"/>
    </row>
    <row r="15" spans="1:9" s="1" customFormat="1" ht="13.2" x14ac:dyDescent="0.3">
      <c r="A15" s="4">
        <v>6</v>
      </c>
      <c r="B15" s="14" t="s">
        <v>1168</v>
      </c>
    </row>
    <row r="16" spans="1:9" s="1" customFormat="1" ht="13.2" x14ac:dyDescent="0.3">
      <c r="A16" s="4">
        <v>7</v>
      </c>
      <c r="B16" s="14" t="s">
        <v>1169</v>
      </c>
    </row>
    <row r="17" spans="1:2" s="1" customFormat="1" ht="13.2" x14ac:dyDescent="0.3">
      <c r="A17" s="4">
        <v>8</v>
      </c>
      <c r="B17" s="14" t="s">
        <v>1170</v>
      </c>
    </row>
    <row r="18" spans="1:2" s="1" customFormat="1" ht="13.2" x14ac:dyDescent="0.3">
      <c r="A18" s="4">
        <v>9</v>
      </c>
      <c r="B18" s="14" t="s">
        <v>1171</v>
      </c>
    </row>
    <row r="19" spans="1:2" s="1" customFormat="1" ht="13.2" x14ac:dyDescent="0.3">
      <c r="A19" s="4">
        <v>10</v>
      </c>
      <c r="B19" s="14" t="s">
        <v>1172</v>
      </c>
    </row>
    <row r="20" spans="1:2" s="1" customFormat="1" ht="13.2" x14ac:dyDescent="0.3">
      <c r="A20" s="4">
        <v>11</v>
      </c>
      <c r="B20" s="14" t="s">
        <v>1173</v>
      </c>
    </row>
    <row r="21" spans="1:2" s="1" customFormat="1" ht="13.2" x14ac:dyDescent="0.3">
      <c r="A21" s="4">
        <v>12</v>
      </c>
      <c r="B21" s="14" t="s">
        <v>1174</v>
      </c>
    </row>
    <row r="22" spans="1:2" s="1" customFormat="1" ht="13.2" x14ac:dyDescent="0.3">
      <c r="A22" s="4">
        <v>13</v>
      </c>
    </row>
    <row r="23" spans="1:2" s="1" customFormat="1" ht="13.2" x14ac:dyDescent="0.3">
      <c r="A23" s="4">
        <v>14</v>
      </c>
    </row>
    <row r="24" spans="1:2" s="1" customFormat="1" ht="13.2" x14ac:dyDescent="0.3">
      <c r="A24" s="4">
        <v>15</v>
      </c>
    </row>
    <row r="25" spans="1:2" s="1" customFormat="1" ht="13.2" x14ac:dyDescent="0.3">
      <c r="A25" s="4">
        <v>16</v>
      </c>
    </row>
    <row r="26" spans="1:2" s="1" customFormat="1" ht="13.2" x14ac:dyDescent="0.3">
      <c r="A26" s="4">
        <v>17</v>
      </c>
    </row>
    <row r="27" spans="1:2" s="1" customFormat="1" ht="13.2" x14ac:dyDescent="0.3">
      <c r="A27" s="4">
        <v>18</v>
      </c>
    </row>
    <row r="28" spans="1:2" s="1" customFormat="1" ht="13.2" x14ac:dyDescent="0.3">
      <c r="A28" s="4">
        <v>19</v>
      </c>
    </row>
    <row r="29" spans="1:2" s="1" customFormat="1" ht="13.2" x14ac:dyDescent="0.3">
      <c r="A29" s="4">
        <v>20</v>
      </c>
    </row>
    <row r="30" spans="1:2" s="1" customFormat="1" ht="13.2" x14ac:dyDescent="0.3">
      <c r="A30" s="4">
        <v>21</v>
      </c>
    </row>
    <row r="31" spans="1:2" s="1" customFormat="1" ht="13.2" x14ac:dyDescent="0.3">
      <c r="A31" s="4">
        <v>22</v>
      </c>
    </row>
    <row r="32" spans="1:2" s="1" customFormat="1" ht="13.2" x14ac:dyDescent="0.3">
      <c r="A32" s="4">
        <v>23</v>
      </c>
    </row>
    <row r="33" spans="1:4" s="1" customFormat="1" ht="13.2" x14ac:dyDescent="0.3">
      <c r="A33" s="4">
        <v>24</v>
      </c>
    </row>
    <row r="34" spans="1:4" s="1" customFormat="1" ht="13.2" x14ac:dyDescent="0.3">
      <c r="A34" s="4">
        <v>25</v>
      </c>
    </row>
    <row r="35" spans="1:4" s="1" customFormat="1" ht="13.2" x14ac:dyDescent="0.3">
      <c r="A35" s="4">
        <v>26</v>
      </c>
    </row>
    <row r="36" spans="1:4" s="1" customFormat="1" ht="13.2" x14ac:dyDescent="0.3">
      <c r="A36" s="4">
        <v>27</v>
      </c>
    </row>
    <row r="37" spans="1:4" s="1" customFormat="1" ht="13.2" x14ac:dyDescent="0.3">
      <c r="A37" s="4">
        <v>28</v>
      </c>
    </row>
    <row r="38" spans="1:4" s="1" customFormat="1" ht="13.2" x14ac:dyDescent="0.3">
      <c r="A38" s="4">
        <v>29</v>
      </c>
    </row>
    <row r="39" spans="1:4" s="1" customFormat="1" ht="13.2" x14ac:dyDescent="0.3">
      <c r="A39" s="4">
        <v>30</v>
      </c>
    </row>
    <row r="40" spans="1:4" s="1" customFormat="1" ht="13.2" x14ac:dyDescent="0.3">
      <c r="A40" s="17">
        <v>31</v>
      </c>
    </row>
    <row r="41" spans="1:4" s="1" customFormat="1" ht="13.2" x14ac:dyDescent="0.3">
      <c r="A41" s="3"/>
      <c r="B41" s="3" t="s">
        <v>1175</v>
      </c>
      <c r="C41" s="3" t="s">
        <v>1176</v>
      </c>
      <c r="D41" s="16"/>
    </row>
    <row r="42" spans="1:4" s="1" customFormat="1" ht="144" customHeight="1" x14ac:dyDescent="0.3">
      <c r="A42" s="12" t="s">
        <v>1177</v>
      </c>
      <c r="B42" s="13" t="s">
        <v>1178</v>
      </c>
      <c r="C42" s="13" t="s">
        <v>1179</v>
      </c>
      <c r="D42" s="16"/>
    </row>
    <row r="43" spans="1:4" s="1" customFormat="1" ht="240.75" customHeight="1" x14ac:dyDescent="0.3">
      <c r="A43" s="12" t="s">
        <v>45</v>
      </c>
      <c r="B43" s="13" t="s">
        <v>1180</v>
      </c>
      <c r="C43" s="13" t="s">
        <v>1181</v>
      </c>
      <c r="D43" s="16"/>
    </row>
    <row r="44" spans="1:4" s="1" customFormat="1" ht="205.5" customHeight="1" x14ac:dyDescent="0.3">
      <c r="A44" s="12" t="s">
        <v>46</v>
      </c>
      <c r="B44" s="13" t="s">
        <v>1182</v>
      </c>
      <c r="C44" s="13" t="s">
        <v>1183</v>
      </c>
      <c r="D44" s="16"/>
    </row>
    <row r="45" spans="1:4" s="1" customFormat="1" ht="134.25" customHeight="1" x14ac:dyDescent="0.3">
      <c r="A45" s="12" t="s">
        <v>1184</v>
      </c>
      <c r="B45" s="13" t="s">
        <v>1185</v>
      </c>
      <c r="C45" s="13" t="s">
        <v>1186</v>
      </c>
      <c r="D45" s="16"/>
    </row>
    <row r="46" spans="1:4" s="1" customFormat="1" ht="151.80000000000001" x14ac:dyDescent="0.3">
      <c r="A46" s="12" t="s">
        <v>1187</v>
      </c>
      <c r="B46" s="13" t="s">
        <v>1188</v>
      </c>
      <c r="C46" s="13" t="s">
        <v>1189</v>
      </c>
      <c r="D46" s="16"/>
    </row>
    <row r="47" spans="1:4" s="1" customFormat="1" ht="69" x14ac:dyDescent="0.3">
      <c r="A47" s="12" t="s">
        <v>1190</v>
      </c>
      <c r="B47" s="13" t="s">
        <v>1191</v>
      </c>
      <c r="C47" s="13" t="s">
        <v>1192</v>
      </c>
      <c r="D47" s="16"/>
    </row>
    <row r="48" spans="1:4" s="1" customFormat="1" ht="13.2" x14ac:dyDescent="0.3"/>
    <row r="49" spans="1:4" s="1" customFormat="1" ht="13.2" x14ac:dyDescent="0.3"/>
    <row r="50" spans="1:4" s="1" customFormat="1" ht="165.6" x14ac:dyDescent="0.3">
      <c r="A50" s="23" t="s">
        <v>1193</v>
      </c>
      <c r="B50" s="23" t="s">
        <v>158</v>
      </c>
      <c r="C50" s="11" t="s">
        <v>1194</v>
      </c>
      <c r="D50" s="11" t="s">
        <v>1195</v>
      </c>
    </row>
    <row r="51" spans="1:4" s="1" customFormat="1" ht="221.25" customHeight="1" x14ac:dyDescent="0.3">
      <c r="A51" s="23" t="s">
        <v>1196</v>
      </c>
      <c r="B51" s="23" t="s">
        <v>158</v>
      </c>
      <c r="C51" s="11" t="s">
        <v>1197</v>
      </c>
      <c r="D51" s="11" t="s">
        <v>1198</v>
      </c>
    </row>
    <row r="52" spans="1:4" s="1" customFormat="1" ht="204" customHeight="1" x14ac:dyDescent="0.3">
      <c r="A52" s="23" t="s">
        <v>1199</v>
      </c>
      <c r="B52" s="23" t="s">
        <v>158</v>
      </c>
      <c r="C52" s="11" t="s">
        <v>1200</v>
      </c>
      <c r="D52" s="11" t="s">
        <v>1201</v>
      </c>
    </row>
    <row r="53" spans="1:4" s="1" customFormat="1" ht="219.75" customHeight="1" x14ac:dyDescent="0.3">
      <c r="A53" s="23" t="s">
        <v>1202</v>
      </c>
      <c r="B53" s="23" t="s">
        <v>158</v>
      </c>
      <c r="C53" s="11" t="s">
        <v>1203</v>
      </c>
      <c r="D53" s="11" t="s">
        <v>1204</v>
      </c>
    </row>
    <row r="54" spans="1:4" s="1" customFormat="1" ht="138" x14ac:dyDescent="0.3">
      <c r="A54" s="23" t="s">
        <v>1205</v>
      </c>
      <c r="B54" s="23" t="s">
        <v>158</v>
      </c>
      <c r="C54" s="11" t="s">
        <v>1206</v>
      </c>
      <c r="D54" s="11" t="s">
        <v>1207</v>
      </c>
    </row>
    <row r="55" spans="1:4" s="1" customFormat="1" ht="138" x14ac:dyDescent="0.3">
      <c r="A55" s="23" t="s">
        <v>1208</v>
      </c>
      <c r="B55" s="23" t="s">
        <v>158</v>
      </c>
      <c r="C55" s="11" t="s">
        <v>1209</v>
      </c>
      <c r="D55" s="11" t="s">
        <v>1210</v>
      </c>
    </row>
    <row r="56" spans="1:4" s="1" customFormat="1" ht="111.75" customHeight="1" x14ac:dyDescent="0.3">
      <c r="A56" s="23" t="s">
        <v>1211</v>
      </c>
      <c r="B56" s="23" t="s">
        <v>158</v>
      </c>
      <c r="C56" s="11" t="s">
        <v>1212</v>
      </c>
      <c r="D56" s="11" t="s">
        <v>1213</v>
      </c>
    </row>
    <row r="57" spans="1:4" s="1" customFormat="1" ht="124.5" customHeight="1" x14ac:dyDescent="0.3">
      <c r="A57" s="12" t="s">
        <v>1214</v>
      </c>
      <c r="B57" s="23" t="s">
        <v>130</v>
      </c>
      <c r="C57" s="11" t="s">
        <v>1215</v>
      </c>
      <c r="D57" s="11" t="s">
        <v>1216</v>
      </c>
    </row>
    <row r="58" spans="1:4" s="1" customFormat="1" ht="96.6" x14ac:dyDescent="0.3">
      <c r="A58" s="23" t="s">
        <v>1217</v>
      </c>
      <c r="B58" s="23" t="s">
        <v>130</v>
      </c>
      <c r="C58" s="11" t="s">
        <v>1218</v>
      </c>
      <c r="D58" s="11" t="s">
        <v>1219</v>
      </c>
    </row>
    <row r="59" spans="1:4" s="1" customFormat="1" ht="84.75" customHeight="1" x14ac:dyDescent="0.3">
      <c r="A59" s="23" t="s">
        <v>1220</v>
      </c>
      <c r="B59" s="23" t="s">
        <v>130</v>
      </c>
      <c r="C59" s="11" t="s">
        <v>1221</v>
      </c>
      <c r="D59" s="11" t="s">
        <v>1222</v>
      </c>
    </row>
    <row r="60" spans="1:4" s="1" customFormat="1" ht="82.8" x14ac:dyDescent="0.3">
      <c r="A60" s="23" t="s">
        <v>1223</v>
      </c>
      <c r="B60" s="23" t="s">
        <v>130</v>
      </c>
      <c r="C60" s="11" t="s">
        <v>1224</v>
      </c>
      <c r="D60" s="11" t="s">
        <v>1225</v>
      </c>
    </row>
    <row r="61" spans="1:4" s="1" customFormat="1" ht="147" customHeight="1" x14ac:dyDescent="0.3">
      <c r="A61" s="23" t="s">
        <v>1226</v>
      </c>
      <c r="B61" s="23" t="s">
        <v>130</v>
      </c>
      <c r="C61" s="11" t="s">
        <v>1227</v>
      </c>
      <c r="D61" s="11" t="s">
        <v>1228</v>
      </c>
    </row>
    <row r="62" spans="1:4" s="1" customFormat="1" ht="114" customHeight="1" x14ac:dyDescent="0.3">
      <c r="A62" s="23" t="s">
        <v>1229</v>
      </c>
      <c r="B62" s="23" t="s">
        <v>98</v>
      </c>
      <c r="C62" s="11" t="s">
        <v>1230</v>
      </c>
      <c r="D62" s="11" t="s">
        <v>1231</v>
      </c>
    </row>
    <row r="63" spans="1:4" s="1" customFormat="1" ht="131.25" customHeight="1" x14ac:dyDescent="0.3">
      <c r="A63" s="23" t="s">
        <v>1232</v>
      </c>
      <c r="B63" s="23" t="s">
        <v>98</v>
      </c>
      <c r="C63" s="11" t="s">
        <v>1233</v>
      </c>
      <c r="D63" s="11" t="s">
        <v>1234</v>
      </c>
    </row>
    <row r="64" spans="1:4" s="1" customFormat="1" ht="87.75" customHeight="1" x14ac:dyDescent="0.3">
      <c r="A64" s="23" t="s">
        <v>1235</v>
      </c>
      <c r="B64" s="23" t="s">
        <v>98</v>
      </c>
      <c r="C64" s="11" t="s">
        <v>1236</v>
      </c>
      <c r="D64" s="11" t="s">
        <v>1237</v>
      </c>
    </row>
    <row r="65" spans="1:4" s="1" customFormat="1" ht="82.8" x14ac:dyDescent="0.3">
      <c r="A65" s="23" t="s">
        <v>1238</v>
      </c>
      <c r="B65" s="23" t="s">
        <v>98</v>
      </c>
      <c r="C65" s="11" t="s">
        <v>1239</v>
      </c>
      <c r="D65" s="11" t="s">
        <v>1240</v>
      </c>
    </row>
    <row r="66" spans="1:4" s="1" customFormat="1" ht="110.4" x14ac:dyDescent="0.3">
      <c r="A66" s="23" t="s">
        <v>1241</v>
      </c>
      <c r="B66" s="23" t="s">
        <v>1242</v>
      </c>
      <c r="C66" s="11" t="s">
        <v>1243</v>
      </c>
      <c r="D66" s="11" t="s">
        <v>1244</v>
      </c>
    </row>
    <row r="67" spans="1:4" s="1" customFormat="1" ht="162" customHeight="1" x14ac:dyDescent="0.3">
      <c r="A67" s="12" t="s">
        <v>1245</v>
      </c>
      <c r="B67" s="23" t="s">
        <v>1242</v>
      </c>
      <c r="C67" s="11" t="s">
        <v>1246</v>
      </c>
      <c r="D67" s="11" t="s">
        <v>1247</v>
      </c>
    </row>
    <row r="68" spans="1:4" s="1" customFormat="1" ht="117.75" customHeight="1" x14ac:dyDescent="0.3">
      <c r="A68" s="12" t="s">
        <v>1248</v>
      </c>
      <c r="B68" s="23" t="s">
        <v>102</v>
      </c>
      <c r="C68" s="11" t="s">
        <v>1215</v>
      </c>
      <c r="D68" s="11" t="s">
        <v>1249</v>
      </c>
    </row>
    <row r="69" spans="1:4" s="1" customFormat="1" ht="67.5" customHeight="1" x14ac:dyDescent="0.3">
      <c r="A69" s="23" t="s">
        <v>1250</v>
      </c>
      <c r="B69" s="23" t="s">
        <v>102</v>
      </c>
      <c r="C69" s="11" t="s">
        <v>1251</v>
      </c>
      <c r="D69" s="11" t="s">
        <v>1252</v>
      </c>
    </row>
    <row r="70" spans="1:4" s="1" customFormat="1" ht="81.75" customHeight="1" x14ac:dyDescent="0.3">
      <c r="A70" s="23" t="s">
        <v>1253</v>
      </c>
      <c r="B70" s="23" t="s">
        <v>102</v>
      </c>
      <c r="C70" s="11" t="s">
        <v>1254</v>
      </c>
      <c r="D70" s="11" t="s">
        <v>1255</v>
      </c>
    </row>
    <row r="71" spans="1:4" s="1" customFormat="1" ht="124.2" x14ac:dyDescent="0.3">
      <c r="A71" s="23" t="s">
        <v>1256</v>
      </c>
      <c r="B71" s="23" t="s">
        <v>116</v>
      </c>
      <c r="C71" s="11" t="s">
        <v>1257</v>
      </c>
      <c r="D71" s="11" t="s">
        <v>1258</v>
      </c>
    </row>
    <row r="72" spans="1:4" s="1" customFormat="1" ht="111" customHeight="1" x14ac:dyDescent="0.3">
      <c r="A72" s="23" t="s">
        <v>1259</v>
      </c>
      <c r="B72" s="23" t="s">
        <v>116</v>
      </c>
      <c r="C72" s="11" t="s">
        <v>1260</v>
      </c>
      <c r="D72" s="11" t="s">
        <v>1261</v>
      </c>
    </row>
    <row r="73" spans="1:4" s="1" customFormat="1" ht="68.25" customHeight="1" x14ac:dyDescent="0.3">
      <c r="A73" s="23" t="s">
        <v>1262</v>
      </c>
      <c r="B73" s="23" t="s">
        <v>116</v>
      </c>
      <c r="C73" s="11" t="s">
        <v>1263</v>
      </c>
      <c r="D73" s="11" t="s">
        <v>1264</v>
      </c>
    </row>
    <row r="74" spans="1:4" s="1" customFormat="1" ht="13.2" x14ac:dyDescent="0.3"/>
    <row r="75" spans="1:4" s="1" customFormat="1" ht="13.2" x14ac:dyDescent="0.3"/>
    <row r="76" spans="1:4" s="1" customFormat="1" ht="13.2" x14ac:dyDescent="0.3"/>
    <row r="77" spans="1:4" s="1" customFormat="1" ht="26.4" x14ac:dyDescent="0.3">
      <c r="A77" s="3" t="s">
        <v>1265</v>
      </c>
      <c r="B77" s="3" t="s">
        <v>1266</v>
      </c>
      <c r="C77" s="19">
        <v>0.06</v>
      </c>
    </row>
    <row r="78" spans="1:4" s="1" customFormat="1" ht="26.4" x14ac:dyDescent="0.3">
      <c r="A78" s="3" t="s">
        <v>1267</v>
      </c>
      <c r="B78" s="3" t="s">
        <v>1268</v>
      </c>
      <c r="C78" s="19">
        <v>0.09</v>
      </c>
    </row>
    <row r="79" spans="1:4" s="1" customFormat="1" ht="39.6" x14ac:dyDescent="0.3">
      <c r="A79" s="3" t="s">
        <v>1269</v>
      </c>
      <c r="B79" s="3" t="s">
        <v>1270</v>
      </c>
      <c r="C79" s="19">
        <v>0.12</v>
      </c>
    </row>
    <row r="80" spans="1:4" s="1" customFormat="1" ht="39.6" x14ac:dyDescent="0.3">
      <c r="A80" s="3" t="s">
        <v>1271</v>
      </c>
      <c r="B80" s="3" t="s">
        <v>1272</v>
      </c>
      <c r="C80" s="19">
        <v>0.15</v>
      </c>
    </row>
    <row r="81" spans="1:4" s="1" customFormat="1" ht="13.2" x14ac:dyDescent="0.3"/>
    <row r="82" spans="1:4" s="1" customFormat="1" ht="13.2" x14ac:dyDescent="0.3"/>
    <row r="83" spans="1:4" s="1" customFormat="1" ht="13.2" x14ac:dyDescent="0.3">
      <c r="A83" s="4" t="s">
        <v>36</v>
      </c>
    </row>
    <row r="84" spans="1:4" s="1" customFormat="1" ht="13.2" x14ac:dyDescent="0.3">
      <c r="A84" s="4" t="s">
        <v>1273</v>
      </c>
    </row>
    <row r="85" spans="1:4" s="1" customFormat="1" ht="13.2" x14ac:dyDescent="0.3">
      <c r="A85" s="4" t="s">
        <v>34</v>
      </c>
    </row>
    <row r="86" spans="1:4" s="1" customFormat="1" ht="13.2" x14ac:dyDescent="0.3"/>
    <row r="87" spans="1:4" s="1" customFormat="1" ht="13.2" x14ac:dyDescent="0.3">
      <c r="A87" s="4" t="s">
        <v>1274</v>
      </c>
      <c r="B87" s="18" t="s">
        <v>1275</v>
      </c>
      <c r="C87" s="18" t="s">
        <v>1275</v>
      </c>
      <c r="D87" s="4" t="s">
        <v>1276</v>
      </c>
    </row>
    <row r="88" spans="1:4" s="1" customFormat="1" ht="13.2" x14ac:dyDescent="0.3">
      <c r="A88" s="4" t="s">
        <v>1277</v>
      </c>
      <c r="B88" s="20" t="s">
        <v>1278</v>
      </c>
      <c r="C88" s="20" t="s">
        <v>1278</v>
      </c>
      <c r="D88" s="4" t="s">
        <v>1279</v>
      </c>
    </row>
    <row r="89" spans="1:4" s="1" customFormat="1" ht="13.2" x14ac:dyDescent="0.3">
      <c r="A89" s="4" t="s">
        <v>1280</v>
      </c>
      <c r="B89" s="20" t="s">
        <v>1281</v>
      </c>
      <c r="C89" s="20" t="s">
        <v>1281</v>
      </c>
      <c r="D89" s="4" t="s">
        <v>1282</v>
      </c>
    </row>
    <row r="90" spans="1:4" s="1" customFormat="1" ht="13.2" x14ac:dyDescent="0.3"/>
    <row r="91" spans="1:4" s="1" customFormat="1" ht="13.2" x14ac:dyDescent="0.3"/>
    <row r="92" spans="1:4" s="1" customFormat="1" ht="13.2" x14ac:dyDescent="0.3"/>
    <row r="93" spans="1:4" s="1" customFormat="1" ht="13.2" x14ac:dyDescent="0.3"/>
    <row r="96" spans="1:4" ht="75.75" customHeight="1" x14ac:dyDescent="0.3">
      <c r="A96" s="21" t="s">
        <v>35</v>
      </c>
      <c r="B96" s="22" t="s">
        <v>1283</v>
      </c>
      <c r="C96" s="22" t="s">
        <v>1284</v>
      </c>
    </row>
    <row r="97" spans="1:3" ht="39" customHeight="1" x14ac:dyDescent="0.3">
      <c r="A97" s="22" t="s">
        <v>36</v>
      </c>
      <c r="B97" s="22" t="s">
        <v>1344</v>
      </c>
      <c r="C97" s="22" t="s">
        <v>1285</v>
      </c>
    </row>
    <row r="98" spans="1:3" ht="81" customHeight="1" x14ac:dyDescent="0.3">
      <c r="A98" s="21" t="s">
        <v>34</v>
      </c>
      <c r="B98" s="22" t="s">
        <v>1286</v>
      </c>
      <c r="C98" s="22" t="s">
        <v>1287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CAD4F763EE0A4DAD4AC931F58C70CF" ma:contentTypeVersion="0" ma:contentTypeDescription="Crear nuevo documento." ma:contentTypeScope="" ma:versionID="9c1bb3da1fe9de37a9a9196afc33ecf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bba8a198e9bb40c3eeca6d0bd41257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147F604-3258-4378-9AFD-32EC92911E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1366CB-F79C-4D1F-8F82-F2A3510570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A3EDE6-99D6-407D-BF84-6F430EC38EA1}">
  <ds:schemaRefs>
    <ds:schemaRef ds:uri="http://purl.org/dc/terms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15</vt:i4>
      </vt:variant>
    </vt:vector>
  </HeadingPairs>
  <TitlesOfParts>
    <vt:vector size="21" baseType="lpstr">
      <vt:lpstr>Concertación - evaluación</vt:lpstr>
      <vt:lpstr>Seguimiento</vt:lpstr>
      <vt:lpstr>Consolidado</vt:lpstr>
      <vt:lpstr>Evaluación Parcial</vt:lpstr>
      <vt:lpstr>Control de Cambios</vt:lpstr>
      <vt:lpstr>Referencia</vt:lpstr>
      <vt:lpstr>'Concertación - evaluación'!_Hlk198842347</vt:lpstr>
      <vt:lpstr>'Concertación - evaluación'!Área_de_impresión</vt:lpstr>
      <vt:lpstr>Consolidado!Área_de_impresión</vt:lpstr>
      <vt:lpstr>'Evaluación Parcial'!Área_de_impresión</vt:lpstr>
      <vt:lpstr>Seguimiento!Área_de_impresión</vt:lpstr>
      <vt:lpstr>Asesor</vt:lpstr>
      <vt:lpstr>Asistencial</vt:lpstr>
      <vt:lpstr>Directivo</vt:lpstr>
      <vt:lpstr>Nivel</vt:lpstr>
      <vt:lpstr>PersonalACargo</vt:lpstr>
      <vt:lpstr>Profesional</vt:lpstr>
      <vt:lpstr>SI</vt:lpstr>
      <vt:lpstr>Técnico</vt:lpstr>
      <vt:lpstr>'Concertación - evaluación'!Títulos_a_imprimir</vt:lpstr>
      <vt:lpstr>'Evaluación Parcial'!Títulos_a_imprimir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 Gestión del Rendimiento Servidores Públicos en Vinculación Provisional y Libre Nombramiento y Remoción</dc:title>
  <dc:subject/>
  <dc:creator>Vilma Patricia Ferreira Lugo</dc:creator>
  <cp:keywords/>
  <dc:description/>
  <cp:lastModifiedBy>Ruben Dario Moreno Posada</cp:lastModifiedBy>
  <cp:revision/>
  <dcterms:created xsi:type="dcterms:W3CDTF">2019-02-21T18:12:08Z</dcterms:created>
  <dcterms:modified xsi:type="dcterms:W3CDTF">2026-05-14T20:51:26Z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  <property fmtid="{D5CDD505-2E9C-101B-9397-08002B2CF9AE}" pid="3" name="ContentTypeId">
    <vt:lpwstr>0x010100A2CAD4F763EE0A4DAD4AC931F58C70CF</vt:lpwstr>
  </property>
  <property fmtid="{D5CDD505-2E9C-101B-9397-08002B2CF9AE}" pid="4" name="_dlc_DocIdItemGuid">
    <vt:lpwstr>186eb312-f361-45c9-abb3-ca9d6909bc99</vt:lpwstr>
  </property>
  <property fmtid="{D5CDD505-2E9C-101B-9397-08002B2CF9AE}" pid="5" name="MSIP_Label_0e276b9b-e947-408c-8898-19de23b201e4_Enabled">
    <vt:lpwstr>true</vt:lpwstr>
  </property>
  <property fmtid="{D5CDD505-2E9C-101B-9397-08002B2CF9AE}" pid="6" name="MSIP_Label_0e276b9b-e947-408c-8898-19de23b201e4_SetDate">
    <vt:lpwstr>2026-02-12T17:19:23Z</vt:lpwstr>
  </property>
  <property fmtid="{D5CDD505-2E9C-101B-9397-08002B2CF9AE}" pid="7" name="MSIP_Label_0e276b9b-e947-408c-8898-19de23b201e4_Method">
    <vt:lpwstr>Standard</vt:lpwstr>
  </property>
  <property fmtid="{D5CDD505-2E9C-101B-9397-08002B2CF9AE}" pid="8" name="MSIP_Label_0e276b9b-e947-408c-8898-19de23b201e4_Name">
    <vt:lpwstr>Publica</vt:lpwstr>
  </property>
  <property fmtid="{D5CDD505-2E9C-101B-9397-08002B2CF9AE}" pid="9" name="MSIP_Label_0e276b9b-e947-408c-8898-19de23b201e4_SiteId">
    <vt:lpwstr>6ee94c34-bbd6-4647-a483-0e196a4de0ff</vt:lpwstr>
  </property>
  <property fmtid="{D5CDD505-2E9C-101B-9397-08002B2CF9AE}" pid="10" name="MSIP_Label_0e276b9b-e947-408c-8898-19de23b201e4_ActionId">
    <vt:lpwstr>54e32a9f-0144-40d0-bf9d-a527542aa9e3</vt:lpwstr>
  </property>
  <property fmtid="{D5CDD505-2E9C-101B-9397-08002B2CF9AE}" pid="11" name="MSIP_Label_0e276b9b-e947-408c-8898-19de23b201e4_ContentBits">
    <vt:lpwstr>0</vt:lpwstr>
  </property>
  <property fmtid="{D5CDD505-2E9C-101B-9397-08002B2CF9AE}" pid="12" name="MSIP_Label_0e276b9b-e947-408c-8898-19de23b201e4_Tag">
    <vt:lpwstr>10, 3, 0, 1</vt:lpwstr>
  </property>
</Properties>
</file>