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persociedades365-my.sharepoint.com/personal/francycp_supersociedades_gov_co/Documents/Documentos/2025/Modificacion/"/>
    </mc:Choice>
  </mc:AlternateContent>
  <xr:revisionPtr revIDLastSave="57" documentId="8_{3BCF30C2-4023-4B54-BCD1-D9EDE0F7D848}" xr6:coauthVersionLast="47" xr6:coauthVersionMax="47" xr10:uidLastSave="{E9F0D6B5-D675-4862-8D9A-71CA8A7ED732}"/>
  <workbookProtection workbookAlgorithmName="SHA-512" workbookHashValue="8GusJKGvGCBToKslkiLF54sGUpmbQqkXKBIzaY7l37h2KR2SI/So8pPbPElmAs3R6R4BbjXaIU5Er+zzYvPkRg==" workbookSaltValue="qACxkJQ097WFq4dLMQyFvw==" workbookSpinCount="100000" lockStructure="1"/>
  <bookViews>
    <workbookView xWindow="-120" yWindow="-120" windowWidth="29040" windowHeight="15840" xr2:uid="{00000000-000D-0000-FFFF-FFFF00000000}"/>
  </bookViews>
  <sheets>
    <sheet name="Concertación - evaluación" sheetId="1" r:id="rId1"/>
    <sheet name="Seguimiento" sheetId="4" r:id="rId2"/>
    <sheet name="Consolidado" sheetId="6" r:id="rId3"/>
    <sheet name="EvaluaciónParcial(solonovadmin)" sheetId="11" r:id="rId4"/>
    <sheet name="Hoja2" sheetId="26" state="hidden" r:id="rId5"/>
    <sheet name="julio2025" sheetId="23" state="hidden" r:id="rId6"/>
    <sheet name="Referencia" sheetId="18" state="hidden" r:id="rId7"/>
    <sheet name="Datos" sheetId="8" state="hidden" r:id="rId8"/>
  </sheets>
  <externalReferences>
    <externalReference r:id="rId9"/>
  </externalReferences>
  <definedNames>
    <definedName name="_xlnm._FilterDatabase" localSheetId="4" hidden="1">Hoja2!$A$1:$AC$698</definedName>
    <definedName name="_xlnm._FilterDatabase" localSheetId="5" hidden="1">julio2025!$A$1:$I$682</definedName>
    <definedName name="_xlnm.Print_Area" localSheetId="0">'Concertación - evaluación'!$B$2:$U$89</definedName>
    <definedName name="_xlnm.Print_Area" localSheetId="2">Consolidado!$A$1:$X$28</definedName>
    <definedName name="_xlnm.Print_Area" localSheetId="3">'EvaluaciónParcial(solonovadmin)'!$B$2:$U$89</definedName>
    <definedName name="_xlnm.Print_Area" localSheetId="1">Seguimiento!$B$2:$W$30</definedName>
    <definedName name="Asesor">Datos!$A$57:$A$61</definedName>
    <definedName name="Asistencial">Datos!$A$71:$A$73</definedName>
    <definedName name="Directivo">Datos!$A$50:$A$56</definedName>
    <definedName name="Nivel">Datos!$A$77:$A$80</definedName>
    <definedName name="PersonalACargo">Datos!$A$66:$A$67</definedName>
    <definedName name="Profesional">Datos!$A$62:$A$65</definedName>
    <definedName name="SI">Datos!$A$66:$A$67</definedName>
    <definedName name="Técnico">Datos!$A$68:$A$70</definedName>
    <definedName name="_xlnm.Print_Titles" localSheetId="0">'Concertación - evaluación'!$2:$9</definedName>
    <definedName name="_xlnm.Print_Titles" localSheetId="3">'EvaluaciónParcial(solonovadmin)'!$2:$9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1" l="1"/>
  <c r="R73" i="11" l="1"/>
  <c r="S72" i="11"/>
  <c r="I72" i="11"/>
  <c r="F72" i="11"/>
  <c r="B72" i="11"/>
  <c r="R68" i="11"/>
  <c r="S67" i="11"/>
  <c r="I67" i="11"/>
  <c r="F67" i="11"/>
  <c r="B67" i="11"/>
  <c r="R66" i="11"/>
  <c r="S65" i="11"/>
  <c r="I65" i="11"/>
  <c r="F65" i="11"/>
  <c r="B65" i="11"/>
  <c r="R64" i="11"/>
  <c r="S63" i="11"/>
  <c r="I63" i="11"/>
  <c r="F63" i="11"/>
  <c r="B63" i="11"/>
  <c r="R62" i="11"/>
  <c r="S61" i="11"/>
  <c r="I61" i="11"/>
  <c r="F61" i="11"/>
  <c r="B61" i="11"/>
  <c r="R60" i="11"/>
  <c r="H78" i="11" s="1"/>
  <c r="I78" i="11" s="1"/>
  <c r="S59" i="11"/>
  <c r="I59" i="11"/>
  <c r="F59" i="11"/>
  <c r="B59" i="11"/>
  <c r="T54" i="11"/>
  <c r="Q53" i="11"/>
  <c r="U52" i="11"/>
  <c r="Q52" i="11"/>
  <c r="Q51" i="11"/>
  <c r="U50" i="11"/>
  <c r="Q50" i="11"/>
  <c r="Q49" i="11"/>
  <c r="U48" i="11"/>
  <c r="Q48" i="11"/>
  <c r="Q46" i="11"/>
  <c r="U45" i="11"/>
  <c r="Q45" i="11"/>
  <c r="Q43" i="11"/>
  <c r="U42" i="11"/>
  <c r="U54" i="11" s="1"/>
  <c r="H79" i="11" s="1"/>
  <c r="I79" i="11" s="1"/>
  <c r="M78" i="11" s="1"/>
  <c r="O78" i="11" s="1"/>
  <c r="Q42" i="11"/>
  <c r="D35" i="11"/>
  <c r="R33" i="11"/>
  <c r="L33" i="11"/>
  <c r="D33" i="11"/>
  <c r="R31" i="11"/>
  <c r="M31" i="11"/>
  <c r="D27" i="11"/>
  <c r="R25" i="11"/>
  <c r="L25" i="11"/>
  <c r="D25" i="11"/>
  <c r="R23" i="11"/>
  <c r="M23" i="11"/>
  <c r="D19" i="11"/>
  <c r="Q17" i="11"/>
  <c r="L17" i="11"/>
  <c r="D17" i="11"/>
  <c r="R15" i="11"/>
  <c r="M15" i="11"/>
  <c r="S7" i="11"/>
  <c r="D19" i="1" l="1"/>
  <c r="Q17" i="1"/>
  <c r="L17" i="1"/>
  <c r="D17" i="1"/>
  <c r="R15" i="1"/>
  <c r="M15" i="1"/>
  <c r="D35" i="1" l="1"/>
  <c r="L33" i="1"/>
  <c r="D33" i="1"/>
  <c r="R33" i="1"/>
  <c r="R31" i="1"/>
  <c r="M31" i="1"/>
  <c r="D27" i="1"/>
  <c r="D25" i="1"/>
  <c r="L25" i="1"/>
  <c r="R25" i="1"/>
  <c r="R23" i="1"/>
  <c r="M23" i="1"/>
  <c r="Q42" i="1"/>
  <c r="W2" i="26"/>
  <c r="W3" i="26"/>
  <c r="W4" i="26"/>
  <c r="W5" i="26"/>
  <c r="W6" i="26"/>
  <c r="W7" i="26"/>
  <c r="W8" i="26"/>
  <c r="W9" i="26"/>
  <c r="W10" i="26"/>
  <c r="W11" i="26"/>
  <c r="W12" i="26"/>
  <c r="W13" i="26"/>
  <c r="W14" i="26"/>
  <c r="W15" i="26"/>
  <c r="W16" i="26"/>
  <c r="W17" i="26"/>
  <c r="W18" i="26"/>
  <c r="W19" i="26"/>
  <c r="W20" i="26"/>
  <c r="W21" i="26"/>
  <c r="W22" i="26"/>
  <c r="W23" i="26"/>
  <c r="W24" i="26"/>
  <c r="W25" i="26"/>
  <c r="W26" i="26"/>
  <c r="W27" i="26"/>
  <c r="W28" i="26"/>
  <c r="W29" i="26"/>
  <c r="W30" i="26"/>
  <c r="W31" i="26"/>
  <c r="W32" i="26"/>
  <c r="W33" i="26"/>
  <c r="W34" i="26"/>
  <c r="W35" i="26"/>
  <c r="W36" i="26"/>
  <c r="W37" i="26"/>
  <c r="W38" i="26"/>
  <c r="W39" i="26"/>
  <c r="W40" i="26"/>
  <c r="W41" i="26"/>
  <c r="W42" i="26"/>
  <c r="W43" i="26"/>
  <c r="W44" i="26"/>
  <c r="W45" i="26"/>
  <c r="W46" i="26"/>
  <c r="W47" i="26"/>
  <c r="W48" i="26"/>
  <c r="W49" i="26"/>
  <c r="W50" i="26"/>
  <c r="W51" i="26"/>
  <c r="W52" i="26"/>
  <c r="W53" i="26"/>
  <c r="W54" i="26"/>
  <c r="W55" i="26"/>
  <c r="W56" i="26"/>
  <c r="W57" i="26"/>
  <c r="W58" i="26"/>
  <c r="W59" i="26"/>
  <c r="W60" i="26"/>
  <c r="W61" i="26"/>
  <c r="W62" i="26"/>
  <c r="W63" i="26"/>
  <c r="W64" i="26"/>
  <c r="W65" i="26"/>
  <c r="W66" i="26"/>
  <c r="W67" i="26"/>
  <c r="W68" i="26"/>
  <c r="W69" i="26"/>
  <c r="W70" i="26"/>
  <c r="W71" i="26"/>
  <c r="W72" i="26"/>
  <c r="W73" i="26"/>
  <c r="W74" i="26"/>
  <c r="W75" i="26"/>
  <c r="W76" i="26"/>
  <c r="W77" i="26"/>
  <c r="W78" i="26"/>
  <c r="W79" i="26"/>
  <c r="W80" i="26"/>
  <c r="W81" i="26"/>
  <c r="W82" i="26"/>
  <c r="W83" i="26"/>
  <c r="W84" i="26"/>
  <c r="W85" i="26"/>
  <c r="W86" i="26"/>
  <c r="W87" i="26"/>
  <c r="W88" i="26"/>
  <c r="W89" i="26"/>
  <c r="W90" i="26"/>
  <c r="W91" i="26"/>
  <c r="W92" i="26"/>
  <c r="W93" i="26"/>
  <c r="W94" i="26"/>
  <c r="W95" i="26"/>
  <c r="W96" i="26"/>
  <c r="W97" i="26"/>
  <c r="W98" i="26"/>
  <c r="W99" i="26"/>
  <c r="W100" i="26"/>
  <c r="W101" i="26"/>
  <c r="W102" i="26"/>
  <c r="W103" i="26"/>
  <c r="W104" i="26"/>
  <c r="W105" i="26"/>
  <c r="W106" i="26"/>
  <c r="W107" i="26"/>
  <c r="W108" i="26"/>
  <c r="W109" i="26"/>
  <c r="W110" i="26"/>
  <c r="W111" i="26"/>
  <c r="W112" i="26"/>
  <c r="W113" i="26"/>
  <c r="W114" i="26"/>
  <c r="W115" i="26"/>
  <c r="W116" i="26"/>
  <c r="W117" i="26"/>
  <c r="W118" i="26"/>
  <c r="W119" i="26"/>
  <c r="W120" i="26"/>
  <c r="W121" i="26"/>
  <c r="W122" i="26"/>
  <c r="W123" i="26"/>
  <c r="W124" i="26"/>
  <c r="W125" i="26"/>
  <c r="W126" i="26"/>
  <c r="W127" i="26"/>
  <c r="W128" i="26"/>
  <c r="W129" i="26"/>
  <c r="W130" i="26"/>
  <c r="W131" i="26"/>
  <c r="W132" i="26"/>
  <c r="W133" i="26"/>
  <c r="W134" i="26"/>
  <c r="W135" i="26"/>
  <c r="W136" i="26"/>
  <c r="W137" i="26"/>
  <c r="W138" i="26"/>
  <c r="W139" i="26"/>
  <c r="W140" i="26"/>
  <c r="W141" i="26"/>
  <c r="W142" i="26"/>
  <c r="W143" i="26"/>
  <c r="W144" i="26"/>
  <c r="W145" i="26"/>
  <c r="W146" i="26"/>
  <c r="W147" i="26"/>
  <c r="W148" i="26"/>
  <c r="W149" i="26"/>
  <c r="W150" i="26"/>
  <c r="W151" i="26"/>
  <c r="W152" i="26"/>
  <c r="W153" i="26"/>
  <c r="W154" i="26"/>
  <c r="W155" i="26"/>
  <c r="W156" i="26"/>
  <c r="W157" i="26"/>
  <c r="W158" i="26"/>
  <c r="W159" i="26"/>
  <c r="W160" i="26"/>
  <c r="W161" i="26"/>
  <c r="W162" i="26"/>
  <c r="W163" i="26"/>
  <c r="W164" i="26"/>
  <c r="W165" i="26"/>
  <c r="W166" i="26"/>
  <c r="W167" i="26"/>
  <c r="W168" i="26"/>
  <c r="W169" i="26"/>
  <c r="W170" i="26"/>
  <c r="W171" i="26"/>
  <c r="W172" i="26"/>
  <c r="W173" i="26"/>
  <c r="W174" i="26"/>
  <c r="W175" i="26"/>
  <c r="W176" i="26"/>
  <c r="W177" i="26"/>
  <c r="W178" i="26"/>
  <c r="W179" i="26"/>
  <c r="W180" i="26"/>
  <c r="W181" i="26"/>
  <c r="W182" i="26"/>
  <c r="W183" i="26"/>
  <c r="W184" i="26"/>
  <c r="W185" i="26"/>
  <c r="W186" i="26"/>
  <c r="W187" i="26"/>
  <c r="W188" i="26"/>
  <c r="W189" i="26"/>
  <c r="W190" i="26"/>
  <c r="W191" i="26"/>
  <c r="W192" i="26"/>
  <c r="W193" i="26"/>
  <c r="W194" i="26"/>
  <c r="W195" i="26"/>
  <c r="W196" i="26"/>
  <c r="W197" i="26"/>
  <c r="W198" i="26"/>
  <c r="W199" i="26"/>
  <c r="W200" i="26"/>
  <c r="W201" i="26"/>
  <c r="W202" i="26"/>
  <c r="W203" i="26"/>
  <c r="W204" i="26"/>
  <c r="W205" i="26"/>
  <c r="W206" i="26"/>
  <c r="W207" i="26"/>
  <c r="W208" i="26"/>
  <c r="W209" i="26"/>
  <c r="W210" i="26"/>
  <c r="W211" i="26"/>
  <c r="W212" i="26"/>
  <c r="W213" i="26"/>
  <c r="W214" i="26"/>
  <c r="W215" i="26"/>
  <c r="W216" i="26"/>
  <c r="W217" i="26"/>
  <c r="W218" i="26"/>
  <c r="W219" i="26"/>
  <c r="W220" i="26"/>
  <c r="W221" i="26"/>
  <c r="W222" i="26"/>
  <c r="W223" i="26"/>
  <c r="W224" i="26"/>
  <c r="W225" i="26"/>
  <c r="W226" i="26"/>
  <c r="W227" i="26"/>
  <c r="W228" i="26"/>
  <c r="W229" i="26"/>
  <c r="W230" i="26"/>
  <c r="W231" i="26"/>
  <c r="W232" i="26"/>
  <c r="W233" i="26"/>
  <c r="W234" i="26"/>
  <c r="W235" i="26"/>
  <c r="W236" i="26"/>
  <c r="W237" i="26"/>
  <c r="W238" i="26"/>
  <c r="W239" i="26"/>
  <c r="W240" i="26"/>
  <c r="W241" i="26"/>
  <c r="W242" i="26"/>
  <c r="W243" i="26"/>
  <c r="W244" i="26"/>
  <c r="W245" i="26"/>
  <c r="W246" i="26"/>
  <c r="W247" i="26"/>
  <c r="W248" i="26"/>
  <c r="W249" i="26"/>
  <c r="W250" i="26"/>
  <c r="W251" i="26"/>
  <c r="W252" i="26"/>
  <c r="W253" i="26"/>
  <c r="W254" i="26"/>
  <c r="W255" i="26"/>
  <c r="W256" i="26"/>
  <c r="W257" i="26"/>
  <c r="W258" i="26"/>
  <c r="W259" i="26"/>
  <c r="W260" i="26"/>
  <c r="W261" i="26"/>
  <c r="W262" i="26"/>
  <c r="W263" i="26"/>
  <c r="W264" i="26"/>
  <c r="W265" i="26"/>
  <c r="W266" i="26"/>
  <c r="W267" i="26"/>
  <c r="W268" i="26"/>
  <c r="W269" i="26"/>
  <c r="W270" i="26"/>
  <c r="W271" i="26"/>
  <c r="W272" i="26"/>
  <c r="W273" i="26"/>
  <c r="W274" i="26"/>
  <c r="W275" i="26"/>
  <c r="W276" i="26"/>
  <c r="W277" i="26"/>
  <c r="W278" i="26"/>
  <c r="W279" i="26"/>
  <c r="W280" i="26"/>
  <c r="W281" i="26"/>
  <c r="W282" i="26"/>
  <c r="W283" i="26"/>
  <c r="W284" i="26"/>
  <c r="W285" i="26"/>
  <c r="W286" i="26"/>
  <c r="W287" i="26"/>
  <c r="W288" i="26"/>
  <c r="W289" i="26"/>
  <c r="W290" i="26"/>
  <c r="W291" i="26"/>
  <c r="W292" i="26"/>
  <c r="W293" i="26"/>
  <c r="W294" i="26"/>
  <c r="W295" i="26"/>
  <c r="W296" i="26"/>
  <c r="W297" i="26"/>
  <c r="W298" i="26"/>
  <c r="W299" i="26"/>
  <c r="W300" i="26"/>
  <c r="W301" i="26"/>
  <c r="W302" i="26"/>
  <c r="W303" i="26"/>
  <c r="W304" i="26"/>
  <c r="W305" i="26"/>
  <c r="W306" i="26"/>
  <c r="W307" i="26"/>
  <c r="W308" i="26"/>
  <c r="W309" i="26"/>
  <c r="W310" i="26"/>
  <c r="W311" i="26"/>
  <c r="W312" i="26"/>
  <c r="W313" i="26"/>
  <c r="W314" i="26"/>
  <c r="W315" i="26"/>
  <c r="W316" i="26"/>
  <c r="W317" i="26"/>
  <c r="W318" i="26"/>
  <c r="W319" i="26"/>
  <c r="W320" i="26"/>
  <c r="W321" i="26"/>
  <c r="W322" i="26"/>
  <c r="W323" i="26"/>
  <c r="W324" i="26"/>
  <c r="W325" i="26"/>
  <c r="W326" i="26"/>
  <c r="W327" i="26"/>
  <c r="W328" i="26"/>
  <c r="W329" i="26"/>
  <c r="W330" i="26"/>
  <c r="W331" i="26"/>
  <c r="W332" i="26"/>
  <c r="W333" i="26"/>
  <c r="W334" i="26"/>
  <c r="W335" i="26"/>
  <c r="W336" i="26"/>
  <c r="W337" i="26"/>
  <c r="W338" i="26"/>
  <c r="W339" i="26"/>
  <c r="W340" i="26"/>
  <c r="W341" i="26"/>
  <c r="W342" i="26"/>
  <c r="W343" i="26"/>
  <c r="W344" i="26"/>
  <c r="W345" i="26"/>
  <c r="W346" i="26"/>
  <c r="W347" i="26"/>
  <c r="W348" i="26"/>
  <c r="W349" i="26"/>
  <c r="W350" i="26"/>
  <c r="W351" i="26"/>
  <c r="W352" i="26"/>
  <c r="W353" i="26"/>
  <c r="W354" i="26"/>
  <c r="W355" i="26"/>
  <c r="W356" i="26"/>
  <c r="W357" i="26"/>
  <c r="W358" i="26"/>
  <c r="W359" i="26"/>
  <c r="W360" i="26"/>
  <c r="W361" i="26"/>
  <c r="W362" i="26"/>
  <c r="W363" i="26"/>
  <c r="W364" i="26"/>
  <c r="W365" i="26"/>
  <c r="W366" i="26"/>
  <c r="W367" i="26"/>
  <c r="W368" i="26"/>
  <c r="W369" i="26"/>
  <c r="W370" i="26"/>
  <c r="W371" i="26"/>
  <c r="W372" i="26"/>
  <c r="W373" i="26"/>
  <c r="W374" i="26"/>
  <c r="W375" i="26"/>
  <c r="W376" i="26"/>
  <c r="W377" i="26"/>
  <c r="W378" i="26"/>
  <c r="W379" i="26"/>
  <c r="W380" i="26"/>
  <c r="W381" i="26"/>
  <c r="W382" i="26"/>
  <c r="W383" i="26"/>
  <c r="W384" i="26"/>
  <c r="W385" i="26"/>
  <c r="W386" i="26"/>
  <c r="W387" i="26"/>
  <c r="W388" i="26"/>
  <c r="W389" i="26"/>
  <c r="W390" i="26"/>
  <c r="W391" i="26"/>
  <c r="W392" i="26"/>
  <c r="W393" i="26"/>
  <c r="W394" i="26"/>
  <c r="W395" i="26"/>
  <c r="W396" i="26"/>
  <c r="W397" i="26"/>
  <c r="W398" i="26"/>
  <c r="W399" i="26"/>
  <c r="W400" i="26"/>
  <c r="W401" i="26"/>
  <c r="W402" i="26"/>
  <c r="W403" i="26"/>
  <c r="W404" i="26"/>
  <c r="W405" i="26"/>
  <c r="W406" i="26"/>
  <c r="W407" i="26"/>
  <c r="W408" i="26"/>
  <c r="W409" i="26"/>
  <c r="W410" i="26"/>
  <c r="W411" i="26"/>
  <c r="W412" i="26"/>
  <c r="W413" i="26"/>
  <c r="W414" i="26"/>
  <c r="W415" i="26"/>
  <c r="W416" i="26"/>
  <c r="W417" i="26"/>
  <c r="W418" i="26"/>
  <c r="W419" i="26"/>
  <c r="W420" i="26"/>
  <c r="W421" i="26"/>
  <c r="W422" i="26"/>
  <c r="W423" i="26"/>
  <c r="W424" i="26"/>
  <c r="W425" i="26"/>
  <c r="W426" i="26"/>
  <c r="W427" i="26"/>
  <c r="W428" i="26"/>
  <c r="W429" i="26"/>
  <c r="W430" i="26"/>
  <c r="W431" i="26"/>
  <c r="W432" i="26"/>
  <c r="W433" i="26"/>
  <c r="W434" i="26"/>
  <c r="W435" i="26"/>
  <c r="W436" i="26"/>
  <c r="W437" i="26"/>
  <c r="W438" i="26"/>
  <c r="W439" i="26"/>
  <c r="W440" i="26"/>
  <c r="W441" i="26"/>
  <c r="W442" i="26"/>
  <c r="W443" i="26"/>
  <c r="W444" i="26"/>
  <c r="W445" i="26"/>
  <c r="W446" i="26"/>
  <c r="W447" i="26"/>
  <c r="W448" i="26"/>
  <c r="W449" i="26"/>
  <c r="W450" i="26"/>
  <c r="W451" i="26"/>
  <c r="W452" i="26"/>
  <c r="W453" i="26"/>
  <c r="W454" i="26"/>
  <c r="W455" i="26"/>
  <c r="W456" i="26"/>
  <c r="W457" i="26"/>
  <c r="W458" i="26"/>
  <c r="W459" i="26"/>
  <c r="W460" i="26"/>
  <c r="W461" i="26"/>
  <c r="W462" i="26"/>
  <c r="W463" i="26"/>
  <c r="W464" i="26"/>
  <c r="W465" i="26"/>
  <c r="W466" i="26"/>
  <c r="W467" i="26"/>
  <c r="W468" i="26"/>
  <c r="W469" i="26"/>
  <c r="W470" i="26"/>
  <c r="W471" i="26"/>
  <c r="W472" i="26"/>
  <c r="W473" i="26"/>
  <c r="W474" i="26"/>
  <c r="W475" i="26"/>
  <c r="W476" i="26"/>
  <c r="W477" i="26"/>
  <c r="W478" i="26"/>
  <c r="W479" i="26"/>
  <c r="W480" i="26"/>
  <c r="W481" i="26"/>
  <c r="W482" i="26"/>
  <c r="W483" i="26"/>
  <c r="W484" i="26"/>
  <c r="W485" i="26"/>
  <c r="W486" i="26"/>
  <c r="W487" i="26"/>
  <c r="W488" i="26"/>
  <c r="W489" i="26"/>
  <c r="W490" i="26"/>
  <c r="W491" i="26"/>
  <c r="W492" i="26"/>
  <c r="W493" i="26"/>
  <c r="W494" i="26"/>
  <c r="W495" i="26"/>
  <c r="W496" i="26"/>
  <c r="W497" i="26"/>
  <c r="W498" i="26"/>
  <c r="W499" i="26"/>
  <c r="W500" i="26"/>
  <c r="W501" i="26"/>
  <c r="W502" i="26"/>
  <c r="W503" i="26"/>
  <c r="W504" i="26"/>
  <c r="W505" i="26"/>
  <c r="W506" i="26"/>
  <c r="W507" i="26"/>
  <c r="W508" i="26"/>
  <c r="W509" i="26"/>
  <c r="W510" i="26"/>
  <c r="W511" i="26"/>
  <c r="W512" i="26"/>
  <c r="W513" i="26"/>
  <c r="W514" i="26"/>
  <c r="W515" i="26"/>
  <c r="W516" i="26"/>
  <c r="W517" i="26"/>
  <c r="W518" i="26"/>
  <c r="W519" i="26"/>
  <c r="W520" i="26"/>
  <c r="W521" i="26"/>
  <c r="W522" i="26"/>
  <c r="W523" i="26"/>
  <c r="W524" i="26"/>
  <c r="W525" i="26"/>
  <c r="W526" i="26"/>
  <c r="W527" i="26"/>
  <c r="W528" i="26"/>
  <c r="W529" i="26"/>
  <c r="W530" i="26"/>
  <c r="W531" i="26"/>
  <c r="W532" i="26"/>
  <c r="W533" i="26"/>
  <c r="W534" i="26"/>
  <c r="W535" i="26"/>
  <c r="W536" i="26"/>
  <c r="W537" i="26"/>
  <c r="W538" i="26"/>
  <c r="W539" i="26"/>
  <c r="W540" i="26"/>
  <c r="W541" i="26"/>
  <c r="W542" i="26"/>
  <c r="W543" i="26"/>
  <c r="W544" i="26"/>
  <c r="W545" i="26"/>
  <c r="W546" i="26"/>
  <c r="W547" i="26"/>
  <c r="W548" i="26"/>
  <c r="W549" i="26"/>
  <c r="W550" i="26"/>
  <c r="W551" i="26"/>
  <c r="W552" i="26"/>
  <c r="W553" i="26"/>
  <c r="W554" i="26"/>
  <c r="W555" i="26"/>
  <c r="W556" i="26"/>
  <c r="W557" i="26"/>
  <c r="W558" i="26"/>
  <c r="W559" i="26"/>
  <c r="W560" i="26"/>
  <c r="W561" i="26"/>
  <c r="W562" i="26"/>
  <c r="W563" i="26"/>
  <c r="W564" i="26"/>
  <c r="W565" i="26"/>
  <c r="W566" i="26"/>
  <c r="W567" i="26"/>
  <c r="W568" i="26"/>
  <c r="W569" i="26"/>
  <c r="W570" i="26"/>
  <c r="W571" i="26"/>
  <c r="W572" i="26"/>
  <c r="W573" i="26"/>
  <c r="W574" i="26"/>
  <c r="W575" i="26"/>
  <c r="W576" i="26"/>
  <c r="W577" i="26"/>
  <c r="W578" i="26"/>
  <c r="W579" i="26"/>
  <c r="W580" i="26"/>
  <c r="W581" i="26"/>
  <c r="W582" i="26"/>
  <c r="W583" i="26"/>
  <c r="W584" i="26"/>
  <c r="W585" i="26"/>
  <c r="W586" i="26"/>
  <c r="W587" i="26"/>
  <c r="W588" i="26"/>
  <c r="W589" i="26"/>
  <c r="W590" i="26"/>
  <c r="W591" i="26"/>
  <c r="W592" i="26"/>
  <c r="W593" i="26"/>
  <c r="W594" i="26"/>
  <c r="W595" i="26"/>
  <c r="W596" i="26"/>
  <c r="W597" i="26"/>
  <c r="W598" i="26"/>
  <c r="W599" i="26"/>
  <c r="W600" i="26"/>
  <c r="W601" i="26"/>
  <c r="W602" i="26"/>
  <c r="W603" i="26"/>
  <c r="W604" i="26"/>
  <c r="W605" i="26"/>
  <c r="W606" i="26"/>
  <c r="W607" i="26"/>
  <c r="W608" i="26"/>
  <c r="W609" i="26"/>
  <c r="W610" i="26"/>
  <c r="W611" i="26"/>
  <c r="W612" i="26"/>
  <c r="W613" i="26"/>
  <c r="W614" i="26"/>
  <c r="W615" i="26"/>
  <c r="W616" i="26"/>
  <c r="W617" i="26"/>
  <c r="W618" i="26"/>
  <c r="W619" i="26"/>
  <c r="W620" i="26"/>
  <c r="W621" i="26"/>
  <c r="W622" i="26"/>
  <c r="W623" i="26"/>
  <c r="W624" i="26"/>
  <c r="W625" i="26"/>
  <c r="W626" i="26"/>
  <c r="W627" i="26"/>
  <c r="W628" i="26"/>
  <c r="W629" i="26"/>
  <c r="W630" i="26"/>
  <c r="W631" i="26"/>
  <c r="W632" i="26"/>
  <c r="W633" i="26"/>
  <c r="W634" i="26"/>
  <c r="W635" i="26"/>
  <c r="W636" i="26"/>
  <c r="W637" i="26"/>
  <c r="W638" i="26"/>
  <c r="W639" i="26"/>
  <c r="W640" i="26"/>
  <c r="W641" i="26"/>
  <c r="W642" i="26"/>
  <c r="W643" i="26"/>
  <c r="W644" i="26"/>
  <c r="W645" i="26"/>
  <c r="W646" i="26"/>
  <c r="W647" i="26"/>
  <c r="W648" i="26"/>
  <c r="W649" i="26"/>
  <c r="W650" i="26"/>
  <c r="W651" i="26"/>
  <c r="W652" i="26"/>
  <c r="W653" i="26"/>
  <c r="W654" i="26"/>
  <c r="W655" i="26"/>
  <c r="W656" i="26"/>
  <c r="W657" i="26"/>
  <c r="W658" i="26"/>
  <c r="W659" i="26"/>
  <c r="W660" i="26"/>
  <c r="W661" i="26"/>
  <c r="W662" i="26"/>
  <c r="W663" i="26"/>
  <c r="W664" i="26"/>
  <c r="W665" i="26"/>
  <c r="W666" i="26"/>
  <c r="W667" i="26"/>
  <c r="W668" i="26"/>
  <c r="W669" i="26"/>
  <c r="W670" i="26"/>
  <c r="W671" i="26"/>
  <c r="W672" i="26"/>
  <c r="W673" i="26"/>
  <c r="W674" i="26"/>
  <c r="W675" i="26"/>
  <c r="W676" i="26"/>
  <c r="W677" i="26"/>
  <c r="W678" i="26"/>
  <c r="W679" i="26"/>
  <c r="W680" i="26"/>
  <c r="W681" i="26"/>
  <c r="W682" i="26"/>
  <c r="W683" i="26"/>
  <c r="W684" i="26"/>
  <c r="W685" i="26"/>
  <c r="W686" i="26"/>
  <c r="W687" i="26"/>
  <c r="W688" i="26"/>
  <c r="W689" i="26"/>
  <c r="W690" i="26"/>
  <c r="W691" i="26"/>
  <c r="W692" i="26"/>
  <c r="W693" i="26"/>
  <c r="W694" i="26"/>
  <c r="W695" i="26"/>
  <c r="W696" i="26"/>
  <c r="W697" i="26"/>
  <c r="W698" i="26"/>
  <c r="Q43" i="1"/>
  <c r="B13" i="4" l="1"/>
  <c r="B12" i="4"/>
  <c r="U42" i="1"/>
  <c r="Q46" i="1" l="1"/>
  <c r="Q45" i="1"/>
  <c r="Q53" i="1"/>
  <c r="Q52" i="1"/>
  <c r="Q51" i="1"/>
  <c r="Q50" i="1"/>
  <c r="Q49" i="1"/>
  <c r="Q48" i="1"/>
  <c r="R6" i="6" l="1"/>
  <c r="K6" i="6"/>
  <c r="T3" i="6" l="1"/>
  <c r="T2" i="6"/>
  <c r="T4" i="4"/>
  <c r="T3" i="4"/>
  <c r="S7" i="1" l="1"/>
  <c r="R62" i="1" l="1"/>
  <c r="M16" i="6" l="1"/>
  <c r="M17" i="6"/>
  <c r="M18" i="6"/>
  <c r="M19" i="6"/>
  <c r="M20" i="6"/>
  <c r="M15" i="6"/>
  <c r="R73" i="1"/>
  <c r="R68" i="1"/>
  <c r="R66" i="1"/>
  <c r="R64" i="1"/>
  <c r="M21" i="6" l="1"/>
  <c r="O16" i="6" s="1"/>
  <c r="B16" i="4"/>
  <c r="B15" i="4"/>
  <c r="B14" i="4"/>
  <c r="O19" i="6" l="1"/>
  <c r="O20" i="6"/>
  <c r="O18" i="6"/>
  <c r="O17" i="6"/>
  <c r="O15" i="6"/>
  <c r="R15" i="6" l="1"/>
  <c r="U15" i="6" s="1"/>
  <c r="U45" i="1"/>
  <c r="T54" i="1" l="1"/>
  <c r="S59" i="1"/>
  <c r="S61" i="1"/>
  <c r="R60" i="1"/>
  <c r="H78" i="1" s="1"/>
  <c r="I78" i="1" l="1"/>
  <c r="I72" i="1"/>
  <c r="I67" i="1"/>
  <c r="I65" i="1"/>
  <c r="I63" i="1"/>
  <c r="F72" i="1"/>
  <c r="F65" i="1"/>
  <c r="F67" i="1"/>
  <c r="S72" i="1"/>
  <c r="S67" i="1"/>
  <c r="S65" i="1"/>
  <c r="S63" i="1"/>
  <c r="U48" i="1"/>
  <c r="U50" i="1"/>
  <c r="U52" i="1"/>
  <c r="U54" i="1" l="1"/>
  <c r="H79" i="1" s="1"/>
  <c r="I79" i="1" s="1"/>
  <c r="M78" i="1" s="1"/>
  <c r="O78" i="1" s="1"/>
  <c r="B63" i="1" l="1"/>
  <c r="B61" i="1"/>
  <c r="B59" i="1"/>
  <c r="B72" i="1"/>
  <c r="B67" i="1"/>
  <c r="B65" i="1"/>
  <c r="I61" i="1" l="1"/>
  <c r="F61" i="1"/>
  <c r="I59" i="1"/>
  <c r="F59" i="1"/>
  <c r="K7" i="4"/>
  <c r="R7" i="4" l="1"/>
</calcChain>
</file>

<file path=xl/sharedStrings.xml><?xml version="1.0" encoding="utf-8"?>
<sst xmlns="http://schemas.openxmlformats.org/spreadsheetml/2006/main" count="19314" uniqueCount="3637">
  <si>
    <t>SUPERINTENDENCIA DE SOCIEDADES</t>
  </si>
  <si>
    <t>Código: GTH-F-052</t>
  </si>
  <si>
    <t>SISTEMA DE GESTION INTEGRADO</t>
  </si>
  <si>
    <t>Fecha: 05 de agosto de 2019</t>
  </si>
  <si>
    <t>PROCESO: GESTION DEL TALENTO HUMANO</t>
  </si>
  <si>
    <t>Versión: 005</t>
  </si>
  <si>
    <t xml:space="preserve">Formato: Gestión del Rendimiento Servidores Públicos en Vinculación Provisional y Libre Nombramiento y Remoción </t>
  </si>
  <si>
    <t>Página 1 de 2</t>
  </si>
  <si>
    <t>PERÍODO DE MEDICIÓN</t>
  </si>
  <si>
    <t>SELECCIONE FASE EVALUACIÓN:</t>
  </si>
  <si>
    <t>FECHA DE</t>
  </si>
  <si>
    <t>Del</t>
  </si>
  <si>
    <t>DÍA</t>
  </si>
  <si>
    <t>MES</t>
  </si>
  <si>
    <t>AÑO</t>
  </si>
  <si>
    <t>al</t>
  </si>
  <si>
    <t>Seleccionar:</t>
  </si>
  <si>
    <t xml:space="preserve">Seleccionar </t>
  </si>
  <si>
    <t>Seleccionar</t>
  </si>
  <si>
    <t>Tipo de Documento:</t>
  </si>
  <si>
    <t>Numero de Identificación:</t>
  </si>
  <si>
    <t>Apellidos:</t>
  </si>
  <si>
    <t>Nombres:</t>
  </si>
  <si>
    <t>Dependencia o área:</t>
  </si>
  <si>
    <t>Denominación del empleo:</t>
  </si>
  <si>
    <t>Código - Grado:</t>
  </si>
  <si>
    <t>Nivel jerárquico</t>
  </si>
  <si>
    <t>Propósito del empleo:</t>
  </si>
  <si>
    <t>Cedula de Ciudadanía</t>
  </si>
  <si>
    <t>III. COMISIÓN EVALUADORA (Se requiere constituir Equipo Evaluador)</t>
  </si>
  <si>
    <t>IV. CONCERTACIÓN DE COMPROMISOS LABORALES Y COMPETENCIAS COMPORTAMENTALES.</t>
  </si>
  <si>
    <t>a. COMPROMISOS LABORALES</t>
  </si>
  <si>
    <t>Metas de la entidad a los cuales contribuye el empleo</t>
  </si>
  <si>
    <t>Compromisos Laborales</t>
  </si>
  <si>
    <t>Tipo de Indicador</t>
  </si>
  <si>
    <t>Indicador</t>
  </si>
  <si>
    <t>Datos</t>
  </si>
  <si>
    <t>Porcentaje Asignado</t>
  </si>
  <si>
    <t>Calificación</t>
  </si>
  <si>
    <t>Cumplimiento</t>
  </si>
  <si>
    <t xml:space="preserve">Oportunidad </t>
  </si>
  <si>
    <t>Calidad</t>
  </si>
  <si>
    <t xml:space="preserve"> PESO TOTAL PONDERADO DE LOS COMPROMISOS</t>
  </si>
  <si>
    <t>b. COMPETENCIAS COMPORTAMENTALES</t>
  </si>
  <si>
    <t>N°</t>
  </si>
  <si>
    <t>COMPETENCIA</t>
  </si>
  <si>
    <t xml:space="preserve">DEFINICIÓN </t>
  </si>
  <si>
    <t>CONDUCTAS ASOCIADAS</t>
  </si>
  <si>
    <t>EVALUACIÓN</t>
  </si>
  <si>
    <t>DESCRIPCIÓN</t>
  </si>
  <si>
    <t>Orientación a resultados</t>
  </si>
  <si>
    <t xml:space="preserve">Orientación al usuario 
y al ciudadano
</t>
  </si>
  <si>
    <t>b. COMPETENCIAS COMPORTAMENTALES (Si tiene personal a cargo)</t>
  </si>
  <si>
    <t xml:space="preserve">V. EVALUACIÓN </t>
  </si>
  <si>
    <t>RESULTADOS OBTENIDOS EN EL PERIODO EVALUADO</t>
  </si>
  <si>
    <t>NIVEL</t>
  </si>
  <si>
    <t>REQUIERE PLAN DE MEJORAMIENTO</t>
  </si>
  <si>
    <t>URL Evidencia:</t>
  </si>
  <si>
    <t>Competencias Comportamentales</t>
  </si>
  <si>
    <t>V. FIRMAS</t>
  </si>
  <si>
    <t>FIRMA DEL EVALUADO</t>
  </si>
  <si>
    <t>FIRMA DEL JEFE INMEDIATO</t>
  </si>
  <si>
    <t>FIRMA DEL EVALUADOR EN EQUIPO EVALUADOR</t>
  </si>
  <si>
    <t>Renuencia del Evaluado para firmar la concertación  de compromisos</t>
  </si>
  <si>
    <t>DATOS DEL TESTIGO</t>
  </si>
  <si>
    <t>FIRMA DEL TESTIGO</t>
  </si>
  <si>
    <t>FECHA (DD/MM/AAAA)</t>
  </si>
  <si>
    <t>RECLAMACIÓN U OBJECIÓN EN ÚNICA INSTANCIA</t>
  </si>
  <si>
    <t>DECISIÓN DE EQUIPO EVALUADOR</t>
  </si>
  <si>
    <t>MOTIVACIÓN DE LA DECISIÓN</t>
  </si>
  <si>
    <t>FECHA NOTIFICACIÓN EVALUACIÓN SEMESTRAL</t>
  </si>
  <si>
    <t>Número de Radicado</t>
  </si>
  <si>
    <t>Fecha Reclamación (dd/mm/aa)</t>
  </si>
  <si>
    <t xml:space="preserve">Formato: Concertación de compromisos Servidores Públicos en Provisionalidad y Libre Nombramiento y Remoción </t>
  </si>
  <si>
    <t>Página 1 de 1</t>
  </si>
  <si>
    <t>Fecha de seguimiento:</t>
  </si>
  <si>
    <t>Apellido:</t>
  </si>
  <si>
    <t>SEGUIMIENTO</t>
  </si>
  <si>
    <t>Descripción de la Evidencia</t>
  </si>
  <si>
    <t>Ubicación de la Evidencia</t>
  </si>
  <si>
    <t>% de Avance</t>
  </si>
  <si>
    <t>Observaciones</t>
  </si>
  <si>
    <t>COMPROMISO DE MEJORAMIENTO</t>
  </si>
  <si>
    <t>Fecha generación compromiso</t>
  </si>
  <si>
    <t>Motivo</t>
  </si>
  <si>
    <t>Aspecto a Corregir</t>
  </si>
  <si>
    <t>Acciones de mejoramiento</t>
  </si>
  <si>
    <t xml:space="preserve">Observaciones </t>
  </si>
  <si>
    <t>Fecha:</t>
  </si>
  <si>
    <t>Fecha de comunicación del Resultado Parcial</t>
  </si>
  <si>
    <t>Fecha de notificación de la evluación semestral final</t>
  </si>
  <si>
    <t>CONSOLIDADO DE EVALUACIONES PARCIALES</t>
  </si>
  <si>
    <t>El siguiente cuadro será diligenciado por el último jefe directo, quien es responsable de consolidar las evaluaciones parciales</t>
  </si>
  <si>
    <t>FECHA DE INICIO DEL PERIODO PARCIAL EVALUADO</t>
  </si>
  <si>
    <t>FECHA FINAL DEL PERIODO PARCIAL EVALUADO</t>
  </si>
  <si>
    <t>RESULTADO DE LA EVALUACIÓN PARCIAL</t>
  </si>
  <si>
    <t>Nº DE DIAS EVALUADOS</t>
  </si>
  <si>
    <t>EVALUACIÓN PROPORCIONAL AL Nº DE DÍAS EVALUADOS</t>
  </si>
  <si>
    <t>EVALUACIÓN DEFINITIVA</t>
  </si>
  <si>
    <t>OBSERVACIONES:</t>
  </si>
  <si>
    <t xml:space="preserve">FIRMA DEL FUNCIONARIO DE LIBRE NOMBRAMIENTO Y REMOCIÓN </t>
  </si>
  <si>
    <t>IDENTIFICACION</t>
  </si>
  <si>
    <t>NOMBRES</t>
  </si>
  <si>
    <t>APELLIDOS</t>
  </si>
  <si>
    <t>CARGO</t>
  </si>
  <si>
    <t>NOM_CARGO</t>
  </si>
  <si>
    <t>DEPENDENCIA</t>
  </si>
  <si>
    <t>TIP_POSESION</t>
  </si>
  <si>
    <t>EST_FUNC</t>
  </si>
  <si>
    <t>PROFESIONAL ESPECIALIZADO</t>
  </si>
  <si>
    <t>Profesional</t>
  </si>
  <si>
    <t xml:space="preserve">GRUPO DE SUPERVISION DE ASUNTOS FINANCIEROS ESPECIALES                                    </t>
  </si>
  <si>
    <t xml:space="preserve">EN CARRERA                              </t>
  </si>
  <si>
    <t>CARRERA ADMINISTRATIVA</t>
  </si>
  <si>
    <t xml:space="preserve">ANGELA PATRICIA          </t>
  </si>
  <si>
    <t xml:space="preserve">PEÑARETE ORTIZ                          </t>
  </si>
  <si>
    <t xml:space="preserve">GRUPO DE INFORMES EMPRESARIALES                                                           </t>
  </si>
  <si>
    <t>EN ENCARGO</t>
  </si>
  <si>
    <t xml:space="preserve">CARLOS MANUEL            </t>
  </si>
  <si>
    <t xml:space="preserve">PINEDA RODRIGUEZ                        </t>
  </si>
  <si>
    <t>TECNICO ADMINISTRATIVO</t>
  </si>
  <si>
    <t>Técnico</t>
  </si>
  <si>
    <t xml:space="preserve">GRUPO DE NOTIFICACIONES ADMINISTRATIVAS                                                   </t>
  </si>
  <si>
    <t xml:space="preserve">FABIO                    </t>
  </si>
  <si>
    <t xml:space="preserve">TOLOSA DIAZ                             </t>
  </si>
  <si>
    <t xml:space="preserve">GRUPO DE ADMISIONES                                                                       </t>
  </si>
  <si>
    <t xml:space="preserve">RUBEN DARIO              </t>
  </si>
  <si>
    <t xml:space="preserve">FAJARDO HURTADO                         </t>
  </si>
  <si>
    <t xml:space="preserve">GRUPO ANALISIS Y SEGUIMIENTO FINANCIERO                                                   </t>
  </si>
  <si>
    <t xml:space="preserve">FREDY YESID              </t>
  </si>
  <si>
    <t xml:space="preserve">DIAZ PALACIOS                           </t>
  </si>
  <si>
    <t xml:space="preserve">GRUPO DE  COBRO  COACTIVO Y JUDICIAL                                                      </t>
  </si>
  <si>
    <t xml:space="preserve">CARLOS ARTURO            </t>
  </si>
  <si>
    <t xml:space="preserve">GRUPO DE PRESUPUESTO                                                                      </t>
  </si>
  <si>
    <t xml:space="preserve">LUIS ALFREDO             </t>
  </si>
  <si>
    <t xml:space="preserve">GUTIERREZ MAYORGA                       </t>
  </si>
  <si>
    <t>PROFESIONAL UNIVERSITARIO</t>
  </si>
  <si>
    <t xml:space="preserve">GRUPO DE REGIMEN CAMBIARIO                                                                </t>
  </si>
  <si>
    <t xml:space="preserve">GERARDO ALBERTO          </t>
  </si>
  <si>
    <t xml:space="preserve">PEÑALOZA TAUTIVA                        </t>
  </si>
  <si>
    <t xml:space="preserve">GRUPO DE PROCESOS DE LIQUIDACION JUDICIAL 1                                               </t>
  </si>
  <si>
    <t>CLAUDIA</t>
  </si>
  <si>
    <t>JARAMILLO VASQUEZ</t>
  </si>
  <si>
    <t>JUAN MANUEL</t>
  </si>
  <si>
    <t>PULIDO ROZO</t>
  </si>
  <si>
    <t>SECRETARIO EJECUTIVO</t>
  </si>
  <si>
    <t>Asistencial</t>
  </si>
  <si>
    <t xml:space="preserve">GRUPO DE ARQUITECTURA DE DATOS                                                            </t>
  </si>
  <si>
    <t xml:space="preserve">WILMA ROCIO              </t>
  </si>
  <si>
    <t xml:space="preserve">PEDROZO ULLOA                           </t>
  </si>
  <si>
    <t xml:space="preserve">OFICINA DE CONTROL INTERNO                                                                </t>
  </si>
  <si>
    <t xml:space="preserve">MARIA IBETH              </t>
  </si>
  <si>
    <t xml:space="preserve">MUÑOZ BERNAL                            </t>
  </si>
  <si>
    <t xml:space="preserve">NOHORA HERLINDA          </t>
  </si>
  <si>
    <t xml:space="preserve">TOVAR ALVAREZ                           </t>
  </si>
  <si>
    <t xml:space="preserve">DIRECCION DE TECNOLOGIA DE LA INFORMACION Y LAS COMUNICACIONES                            </t>
  </si>
  <si>
    <t xml:space="preserve">ANGEL ALONSO             </t>
  </si>
  <si>
    <t xml:space="preserve">SARAY RICO                              </t>
  </si>
  <si>
    <t>TECNICO OPERATIVO</t>
  </si>
  <si>
    <t xml:space="preserve">GRUPO ADMINISTRATIVO                                                                      </t>
  </si>
  <si>
    <t xml:space="preserve">NELSON ALBERTO           </t>
  </si>
  <si>
    <t xml:space="preserve">QUINTERO BARBOSA                        </t>
  </si>
  <si>
    <t xml:space="preserve">GRUPO DE DEFENSA JUDICIAL                                                                 </t>
  </si>
  <si>
    <t xml:space="preserve">HERNANDO ARTURO          </t>
  </si>
  <si>
    <t xml:space="preserve">LUQUE MURILLO                           </t>
  </si>
  <si>
    <t xml:space="preserve">GRUPO DE PROCESOS DE LIQUIDACION  A                                                       </t>
  </si>
  <si>
    <t xml:space="preserve">JORGE ANCIZAR            </t>
  </si>
  <si>
    <t xml:space="preserve">LOZADA CEDEÑO                           </t>
  </si>
  <si>
    <t xml:space="preserve">LUIS MIGUEL              </t>
  </si>
  <si>
    <t xml:space="preserve">MARTINEZ RODRIGUEZ                      </t>
  </si>
  <si>
    <t xml:space="preserve">DIRECCION DE PROCESOS DE REORGANIZACION II                                                </t>
  </si>
  <si>
    <t xml:space="preserve">MARIA DEL TRANSITO       </t>
  </si>
  <si>
    <t xml:space="preserve">FORERO TORRES                           </t>
  </si>
  <si>
    <t xml:space="preserve">GRUPO DE APOYO JUDICIAL                                                                   </t>
  </si>
  <si>
    <t xml:space="preserve">AMID DEL CARMEN          </t>
  </si>
  <si>
    <t xml:space="preserve">DIAZ PLAZA                              </t>
  </si>
  <si>
    <t xml:space="preserve">MAURICIO                 </t>
  </si>
  <si>
    <t xml:space="preserve">ESPAÑOL LEON                            </t>
  </si>
  <si>
    <t xml:space="preserve">GRUPO DE ANALISIS Y REGULACION CONTABLE                                                   </t>
  </si>
  <si>
    <t xml:space="preserve">FRANCISCO JAVIER         </t>
  </si>
  <si>
    <t xml:space="preserve">LARA DAVID                              </t>
  </si>
  <si>
    <t>ASESOR</t>
  </si>
  <si>
    <t>Asesor</t>
  </si>
  <si>
    <t xml:space="preserve">GRUPO DE REGISTRO DE ESPECIALISTAS                                                        </t>
  </si>
  <si>
    <t xml:space="preserve">JULIO ROBERTO            </t>
  </si>
  <si>
    <t xml:space="preserve">BLANCO QUINTERO                         </t>
  </si>
  <si>
    <t>AUXILIAR ADMINISTRATIVO</t>
  </si>
  <si>
    <t xml:space="preserve">GRUPO DE GESTION DOCUMENTAL                                                               </t>
  </si>
  <si>
    <t xml:space="preserve">RAFAEL                   </t>
  </si>
  <si>
    <t xml:space="preserve">VANEGAS BERNAL                          </t>
  </si>
  <si>
    <t xml:space="preserve">NORMA CONSTANZA          </t>
  </si>
  <si>
    <t xml:space="preserve">CARDENAS RODRIGUEZ                      </t>
  </si>
  <si>
    <t xml:space="preserve">MARTHA                   </t>
  </si>
  <si>
    <t xml:space="preserve">FRANCO MORALES                          </t>
  </si>
  <si>
    <t xml:space="preserve">EN PROPIEDAD (ACTIVO)                   </t>
  </si>
  <si>
    <t xml:space="preserve">CARMEN AUXILIADORA       </t>
  </si>
  <si>
    <t xml:space="preserve">GONZALEZ DIAZ                           </t>
  </si>
  <si>
    <t xml:space="preserve">GRUPO DE INSPECCION VIGILANCIA Y CONTROL                                                  </t>
  </si>
  <si>
    <t xml:space="preserve">JAIME ANTONIO            </t>
  </si>
  <si>
    <t xml:space="preserve">VALENCIA RUMIE                          </t>
  </si>
  <si>
    <t xml:space="preserve">GRUPO TRAMITES SOCIETARIOS                                                                </t>
  </si>
  <si>
    <t xml:space="preserve">STELLA ISABEL            </t>
  </si>
  <si>
    <t xml:space="preserve">RODRIGUEZ CORTES                        </t>
  </si>
  <si>
    <t xml:space="preserve">FRANKLY MANUEL           </t>
  </si>
  <si>
    <t xml:space="preserve">RODRIGUEZ RAMIREZ                       </t>
  </si>
  <si>
    <t xml:space="preserve">FREDDY HERNANDO          </t>
  </si>
  <si>
    <t xml:space="preserve">CORTES ROJAS                            </t>
  </si>
  <si>
    <t xml:space="preserve">SULINDA                  </t>
  </si>
  <si>
    <t xml:space="preserve">CANCELADO BENITEZ                       </t>
  </si>
  <si>
    <t xml:space="preserve">GRUPO DE CARTERA                                                                          </t>
  </si>
  <si>
    <t>FABIOLA</t>
  </si>
  <si>
    <t>CARO BERMUDEZ</t>
  </si>
  <si>
    <t xml:space="preserve">CESAR JULIO              </t>
  </si>
  <si>
    <t xml:space="preserve">GALLO MARQUEZ                           </t>
  </si>
  <si>
    <t xml:space="preserve">DIRECCION DE PROCESOS DE LIQUIDACION II                                                   </t>
  </si>
  <si>
    <t xml:space="preserve">SILVIA MARIA             </t>
  </si>
  <si>
    <t xml:space="preserve">BARANDICA ARRIETA                       </t>
  </si>
  <si>
    <t xml:space="preserve">GRUPO DE SUPERVISION ESPECIAL                                                             </t>
  </si>
  <si>
    <t xml:space="preserve">PEDRO ANTONIO            </t>
  </si>
  <si>
    <t xml:space="preserve">MOLANO MORA                             </t>
  </si>
  <si>
    <t xml:space="preserve">MARIBEL                  </t>
  </si>
  <si>
    <t xml:space="preserve">ROMERO FAJARDO                          </t>
  </si>
  <si>
    <t xml:space="preserve">GERMAN LUIS              </t>
  </si>
  <si>
    <t xml:space="preserve">DECHAMPS GUZMAN                         </t>
  </si>
  <si>
    <t xml:space="preserve">DIRECCION DE PROCESOS DE LIQUIDACION I                                                    </t>
  </si>
  <si>
    <t xml:space="preserve">LUIS ANGEL               </t>
  </si>
  <si>
    <t xml:space="preserve">PEREZ COSSIO                            </t>
  </si>
  <si>
    <t xml:space="preserve">GRUPO DE PROCESOS DE REORGANIZACIÓN II                                                    </t>
  </si>
  <si>
    <t xml:space="preserve">JANIO ANTONIO            </t>
  </si>
  <si>
    <t xml:space="preserve">MADERA VARGAS                           </t>
  </si>
  <si>
    <t xml:space="preserve">MARIA DEL PILAR          </t>
  </si>
  <si>
    <t xml:space="preserve">GRUPO DE SOSTENIBILIDAD EMPRESARIAL Y SUPERVISION DE SOCIEDADES BIC                       </t>
  </si>
  <si>
    <t xml:space="preserve">LUIS EDUARDO             </t>
  </si>
  <si>
    <t xml:space="preserve">FORERO VARGAS                           </t>
  </si>
  <si>
    <t xml:space="preserve">GRUPO DE INVESTIGACIONES DE SOBORNO TRANSNACIONAL Y OTROS DELITOS                         </t>
  </si>
  <si>
    <t xml:space="preserve">CLAUDIA PATRICIA         </t>
  </si>
  <si>
    <t xml:space="preserve">CASTILLO SILVA                          </t>
  </si>
  <si>
    <t xml:space="preserve">GRUPO DE INFRAESTRUCTURA                                                                  </t>
  </si>
  <si>
    <t xml:space="preserve">VICTOR ALFONSO           </t>
  </si>
  <si>
    <t xml:space="preserve">ESTUPIÑAN PERDOMO                       </t>
  </si>
  <si>
    <t xml:space="preserve">GRUPO DE ASESORIA Y DOCTRINA SOCIETARIA                                                   </t>
  </si>
  <si>
    <t xml:space="preserve">JULIO CESAR              </t>
  </si>
  <si>
    <t xml:space="preserve">TANGARIFE GIRALDO                       </t>
  </si>
  <si>
    <t xml:space="preserve">NATACHA                  </t>
  </si>
  <si>
    <t xml:space="preserve">USCATEGUI TORRES                        </t>
  </si>
  <si>
    <t xml:space="preserve">GLORIA PATRICIA          </t>
  </si>
  <si>
    <t xml:space="preserve">GIRALDO ARCILA                          </t>
  </si>
  <si>
    <t xml:space="preserve">PURIFICACION             </t>
  </si>
  <si>
    <t xml:space="preserve">FLOREZ CORDERO                          </t>
  </si>
  <si>
    <t xml:space="preserve">DORIS YANETH             </t>
  </si>
  <si>
    <t xml:space="preserve">TORRES GARZON                           </t>
  </si>
  <si>
    <t xml:space="preserve">ANDRES MARTIN            </t>
  </si>
  <si>
    <t xml:space="preserve">GAITAN ROZO                             </t>
  </si>
  <si>
    <t>DIRECTOR DE SUPER INTENDENCIA</t>
  </si>
  <si>
    <t>Directivo</t>
  </si>
  <si>
    <t xml:space="preserve">DIRECCIÓN DE SUPERVISIÓN DE ASUNTOS ESPECIALES                                            </t>
  </si>
  <si>
    <t xml:space="preserve">CARRERA (EN COMISIÓN EN LNR)            </t>
  </si>
  <si>
    <t xml:space="preserve">JORGE ENRIQUE            </t>
  </si>
  <si>
    <t xml:space="preserve">SANCHEZ RAMIREZ                         </t>
  </si>
  <si>
    <t xml:space="preserve">HUGO HERNANDO            </t>
  </si>
  <si>
    <t xml:space="preserve">ALONSO SANCHEZ                          </t>
  </si>
  <si>
    <t xml:space="preserve">ELIAS FERNANDO           </t>
  </si>
  <si>
    <t xml:space="preserve">KECAN MAYORGA                           </t>
  </si>
  <si>
    <t>CONDUCTOR MECANICO</t>
  </si>
  <si>
    <t xml:space="preserve">DELEGATURA DE INTERVENCION Y ASUNTOS FINANCIEROS ESPECIALES                               </t>
  </si>
  <si>
    <t xml:space="preserve">ALEXANDER                </t>
  </si>
  <si>
    <t xml:space="preserve">GONZALEZ MEDINA                         </t>
  </si>
  <si>
    <t xml:space="preserve">GRUPO DE CONGLOMERADOS                                                                    </t>
  </si>
  <si>
    <t xml:space="preserve">ALFREDO JOSE             </t>
  </si>
  <si>
    <t xml:space="preserve">BLANCO ESPINOSA                         </t>
  </si>
  <si>
    <t xml:space="preserve">FLOR MARIA               </t>
  </si>
  <si>
    <t xml:space="preserve">FINO GAMBA                              </t>
  </si>
  <si>
    <t xml:space="preserve">HERMILSON                </t>
  </si>
  <si>
    <t xml:space="preserve">SANCHEZ HERNANDEZ                       </t>
  </si>
  <si>
    <t xml:space="preserve">JUDITH                   </t>
  </si>
  <si>
    <t xml:space="preserve">HERNANDEZ MARTINEZ                      </t>
  </si>
  <si>
    <t xml:space="preserve">LUZ MARINA               </t>
  </si>
  <si>
    <t xml:space="preserve">BENITEZ MARTINEZ                        </t>
  </si>
  <si>
    <t>JOSE FELIX</t>
  </si>
  <si>
    <t>MUÑOZ ERASO</t>
  </si>
  <si>
    <t xml:space="preserve">ORLANDO JOSUE            </t>
  </si>
  <si>
    <t xml:space="preserve">BUITRAGO RUBIANO                        </t>
  </si>
  <si>
    <t xml:space="preserve">CARLOS ALFONSO           </t>
  </si>
  <si>
    <t xml:space="preserve">LOBO PEREZ                              </t>
  </si>
  <si>
    <t>DANIEL HERNANDO</t>
  </si>
  <si>
    <t>BARRAGAN CASTRO</t>
  </si>
  <si>
    <t>LUZ MARINA</t>
  </si>
  <si>
    <t>PINEDA CAMACHO</t>
  </si>
  <si>
    <t xml:space="preserve">GRUPO DE  REQUERIMIENTOS EMPRESARIALES                                                    </t>
  </si>
  <si>
    <t xml:space="preserve">VERGEL NAVARRO                          </t>
  </si>
  <si>
    <t xml:space="preserve">GRUPO ADMINISTRACION DEL TALENTO HUMANO                                                   </t>
  </si>
  <si>
    <t xml:space="preserve">SAEL                     </t>
  </si>
  <si>
    <t xml:space="preserve">CABRERA NUNGO                           </t>
  </si>
  <si>
    <t xml:space="preserve">CELSO CAMILO             </t>
  </si>
  <si>
    <t xml:space="preserve">CORRALES VASQUEZ                        </t>
  </si>
  <si>
    <t xml:space="preserve">DIRECCIÓN DE SUPERVISIÓN DE CÁMARAS DE COMERCIO Y SUS REGISTRO PÚBLICOS                   </t>
  </si>
  <si>
    <t xml:space="preserve">ANGELA MARIA             </t>
  </si>
  <si>
    <t xml:space="preserve">AHUMADA GONZALEZ                        </t>
  </si>
  <si>
    <t xml:space="preserve">DIRECCION DE INFORMACION EMPRESARIAL Y ESTUDIOS ECONOMICOS Y CONTABLES                    </t>
  </si>
  <si>
    <t>CLAUDIA CONSUELO</t>
  </si>
  <si>
    <t>PEDRAZA CORDOBA</t>
  </si>
  <si>
    <t>JOSE FRANCISCO</t>
  </si>
  <si>
    <t>HOYOS HOYOS</t>
  </si>
  <si>
    <t xml:space="preserve">HENRY EDGAR              </t>
  </si>
  <si>
    <t xml:space="preserve">PERALTA BELTRAN                         </t>
  </si>
  <si>
    <t>GIOVANNY</t>
  </si>
  <si>
    <t>MURILLO MOSQUERA</t>
  </si>
  <si>
    <t xml:space="preserve">DELEGATURA DE SUPERVISION SOCIETARIA                                                      </t>
  </si>
  <si>
    <t xml:space="preserve">MARIA TERESA             </t>
  </si>
  <si>
    <t xml:space="preserve">DELEON LUGO                             </t>
  </si>
  <si>
    <t>CARLOS ALFONSO</t>
  </si>
  <si>
    <t>SEGURA</t>
  </si>
  <si>
    <t xml:space="preserve">DIRECCION DE PROCESOS ESPECIALES                                                          </t>
  </si>
  <si>
    <t xml:space="preserve">ANA BETTY                </t>
  </si>
  <si>
    <t xml:space="preserve">LOPEZ GUTIERREZ                         </t>
  </si>
  <si>
    <t xml:space="preserve">OFICINA  ASESORA JURIDICA                                                                 </t>
  </si>
  <si>
    <t xml:space="preserve">NELSON DE JESUS          </t>
  </si>
  <si>
    <t xml:space="preserve">PAYARES AVILES                          </t>
  </si>
  <si>
    <t xml:space="preserve">GINA ESPERANZA           </t>
  </si>
  <si>
    <t xml:space="preserve">RINCON MORA                             </t>
  </si>
  <si>
    <t xml:space="preserve">OFICINA ASESORA DE PLANEACION                                                             </t>
  </si>
  <si>
    <t xml:space="preserve">JAIME ALBERTO            </t>
  </si>
  <si>
    <t xml:space="preserve">GOMEZ ARIAS                             </t>
  </si>
  <si>
    <t xml:space="preserve">CLAUDIA YANETH           </t>
  </si>
  <si>
    <t xml:space="preserve">PARDO CORNELIO                          </t>
  </si>
  <si>
    <t xml:space="preserve">DIANA YOLANDA            </t>
  </si>
  <si>
    <t xml:space="preserve">BARBOSA CASTRO                          </t>
  </si>
  <si>
    <t xml:space="preserve">SANDRA LILIANA           </t>
  </si>
  <si>
    <t xml:space="preserve">GARZON RAMIREZ                          </t>
  </si>
  <si>
    <t xml:space="preserve">GRUPO DE PROCESOS DE LIQUIDACION JUDICIAL 2                                               </t>
  </si>
  <si>
    <t xml:space="preserve">MARTHA LUCIA             </t>
  </si>
  <si>
    <t xml:space="preserve">AHUMADA ALEJO                           </t>
  </si>
  <si>
    <t xml:space="preserve">GRUPO DE TESORERIA                                                                        </t>
  </si>
  <si>
    <t xml:space="preserve">ENA LUCIA                </t>
  </si>
  <si>
    <t xml:space="preserve">SANZ MUÑOZ                              </t>
  </si>
  <si>
    <t xml:space="preserve">RAMONA                   </t>
  </si>
  <si>
    <t xml:space="preserve">PARRA CASTRO                            </t>
  </si>
  <si>
    <t xml:space="preserve">CARMEN TULIA             </t>
  </si>
  <si>
    <t xml:space="preserve">MORENO FIGUEROA                         </t>
  </si>
  <si>
    <t xml:space="preserve">GRUPO DE DESARROLLO DEL TALENTO HUMANO                                                    </t>
  </si>
  <si>
    <t xml:space="preserve">MARGARITA ROSA           </t>
  </si>
  <si>
    <t xml:space="preserve">VIZCAINO VERGARA                        </t>
  </si>
  <si>
    <t xml:space="preserve">ZERDA LOPEZ                             </t>
  </si>
  <si>
    <t xml:space="preserve">ALBA MARINA              </t>
  </si>
  <si>
    <t xml:space="preserve">DIRECCION DE ACUERDOS DE INSOLVENCIA EN EJECUCION                                         </t>
  </si>
  <si>
    <t xml:space="preserve">CRUZ                     </t>
  </si>
  <si>
    <t xml:space="preserve">GOMEZ CORDOBA                           </t>
  </si>
  <si>
    <t>AUXILIAR DE SERVICIOS GENERALES</t>
  </si>
  <si>
    <t>PABLO ANCISAR</t>
  </si>
  <si>
    <t>PERILLA CAMELO</t>
  </si>
  <si>
    <t xml:space="preserve">ORIETA                   </t>
  </si>
  <si>
    <t xml:space="preserve">NIGRINIS LOPEZ                          </t>
  </si>
  <si>
    <t xml:space="preserve">ACENETH                  </t>
  </si>
  <si>
    <t xml:space="preserve">JIMENEZ MOGOLLON                        </t>
  </si>
  <si>
    <t xml:space="preserve">GARCIA OTALVARO                         </t>
  </si>
  <si>
    <t xml:space="preserve">CABALLERO RINCON                        </t>
  </si>
  <si>
    <t>EDICSSON</t>
  </si>
  <si>
    <t>DE ARMAS AMARIS</t>
  </si>
  <si>
    <t xml:space="preserve">JOAQUIN                  </t>
  </si>
  <si>
    <t xml:space="preserve">RODRIGUEZ GOMEZ                         </t>
  </si>
  <si>
    <t xml:space="preserve">LEONCIO ANTONIO          </t>
  </si>
  <si>
    <t xml:space="preserve">FERRER CABRALES                         </t>
  </si>
  <si>
    <t xml:space="preserve">JOSE LUIS                </t>
  </si>
  <si>
    <t xml:space="preserve">ARROYO DIAZ                             </t>
  </si>
  <si>
    <t xml:space="preserve">SERGIO                   </t>
  </si>
  <si>
    <t xml:space="preserve">FLOREZ RONCANCIO                        </t>
  </si>
  <si>
    <t xml:space="preserve">MIGUEL ARTURO            </t>
  </si>
  <si>
    <t xml:space="preserve">CERVANTES MARTINEZ                      </t>
  </si>
  <si>
    <t xml:space="preserve">RONAL                    </t>
  </si>
  <si>
    <t xml:space="preserve">SALAMANCA VARGAS                        </t>
  </si>
  <si>
    <t xml:space="preserve">DELEGATURA PARA PROCEDIMIENTOS MERCANTILES                                                </t>
  </si>
  <si>
    <t xml:space="preserve">MARIA FERNANDA           </t>
  </si>
  <si>
    <t xml:space="preserve">SOLANO DUMAR                            </t>
  </si>
  <si>
    <t xml:space="preserve">AMANDA ROCIO             </t>
  </si>
  <si>
    <t xml:space="preserve">FERNANDEZ RICO                          </t>
  </si>
  <si>
    <t xml:space="preserve">GRUPO DE SISTEMAS Y ARQUITECTURA DE TECNOLOGÍA                                            </t>
  </si>
  <si>
    <t xml:space="preserve">DIANA MARCELA            </t>
  </si>
  <si>
    <t xml:space="preserve">MANTILLA CUPABAN                        </t>
  </si>
  <si>
    <t xml:space="preserve">JULIO ANDRES             </t>
  </si>
  <si>
    <t xml:space="preserve">MANTILLA AVILA                          </t>
  </si>
  <si>
    <t xml:space="preserve">LUIS CARLOS              </t>
  </si>
  <si>
    <t xml:space="preserve">HENAO MORALES                           </t>
  </si>
  <si>
    <t xml:space="preserve">BERNARDO                 </t>
  </si>
  <si>
    <t xml:space="preserve">GOMEZ CARDENAS                          </t>
  </si>
  <si>
    <t xml:space="preserve">GERMAN                   </t>
  </si>
  <si>
    <t xml:space="preserve">SANTAMARIA NAVARRO                      </t>
  </si>
  <si>
    <t xml:space="preserve">MARIA CONSUELO           </t>
  </si>
  <si>
    <t xml:space="preserve">ALARCON PARDO                           </t>
  </si>
  <si>
    <t xml:space="preserve">MARIA DE JESUS           </t>
  </si>
  <si>
    <t xml:space="preserve">ARIZALA SEGURA                          </t>
  </si>
  <si>
    <t xml:space="preserve">MARIA LUCENY             </t>
  </si>
  <si>
    <t xml:space="preserve">QUINTERO GIRALDO                        </t>
  </si>
  <si>
    <t xml:space="preserve">JORGE FERNANDO           </t>
  </si>
  <si>
    <t xml:space="preserve">LATORRE PUENTE                          </t>
  </si>
  <si>
    <t xml:space="preserve">GLORIA STELLA            </t>
  </si>
  <si>
    <t xml:space="preserve">OCHOA PEREZ                             </t>
  </si>
  <si>
    <t xml:space="preserve">JOSE ALFREDO             </t>
  </si>
  <si>
    <t xml:space="preserve">JIMENEZ ARRIETA                         </t>
  </si>
  <si>
    <t xml:space="preserve">JORGE ELIECER            </t>
  </si>
  <si>
    <t xml:space="preserve">HERNANDEZ GONZALEZ                      </t>
  </si>
  <si>
    <t xml:space="preserve">ANDRES FERNANDO          </t>
  </si>
  <si>
    <t xml:space="preserve">GOYES BUCHELI                           </t>
  </si>
  <si>
    <t xml:space="preserve">CARLOS ALBERTO           </t>
  </si>
  <si>
    <t xml:space="preserve">CUADRADO PAREJA                         </t>
  </si>
  <si>
    <t>MYRIAM CAROLA DE LA CRUZ</t>
  </si>
  <si>
    <t>TORRADO ORDOÑEZ</t>
  </si>
  <si>
    <t xml:space="preserve">SANDRA                   </t>
  </si>
  <si>
    <t xml:space="preserve">BAUTISTA GUEVARA                        </t>
  </si>
  <si>
    <t xml:space="preserve">LEONOR                   </t>
  </si>
  <si>
    <t xml:space="preserve">LEON VELASCO                            </t>
  </si>
  <si>
    <t xml:space="preserve">GRUPO DE SEGURIDAD E INFORMÁTICA FORENSE                                                  </t>
  </si>
  <si>
    <t xml:space="preserve">ELSA MARIA               </t>
  </si>
  <si>
    <t xml:space="preserve">LOPEZ ROCA                              </t>
  </si>
  <si>
    <t>SUPERINTENDENTE DELEGADO</t>
  </si>
  <si>
    <t xml:space="preserve">CONSUELO                 </t>
  </si>
  <si>
    <t xml:space="preserve">VEGA MERCHAN                            </t>
  </si>
  <si>
    <t xml:space="preserve">JOHN GABRIEL             </t>
  </si>
  <si>
    <t xml:space="preserve">ESPINOSA GOMEZ                          </t>
  </si>
  <si>
    <t xml:space="preserve">EDGAR ALBERTO            </t>
  </si>
  <si>
    <t xml:space="preserve">BERNAL CASTILLO                         </t>
  </si>
  <si>
    <t xml:space="preserve">DIRECCIÓN DE INVESTIGACIONES ADTVA. POR CAPTACIÓN Y ASUNTOS FINANCIEROS ESPEC.            </t>
  </si>
  <si>
    <t xml:space="preserve">MARTHA PATRICIA          </t>
  </si>
  <si>
    <t xml:space="preserve">GUIJO RODRIGUEZ                         </t>
  </si>
  <si>
    <t>ANGELA MARIA</t>
  </si>
  <si>
    <t>GONZALEZ ALBARRACIN</t>
  </si>
  <si>
    <t xml:space="preserve">JOSE DAVID               </t>
  </si>
  <si>
    <t xml:space="preserve">GOMEZ MORAN                             </t>
  </si>
  <si>
    <t>MARTHA MARCELA</t>
  </si>
  <si>
    <t>VARGAS VELEZ</t>
  </si>
  <si>
    <t xml:space="preserve">GLORIA LUCIA             </t>
  </si>
  <si>
    <t xml:space="preserve">VELEZ ARANGO                            </t>
  </si>
  <si>
    <t xml:space="preserve">EVER                     </t>
  </si>
  <si>
    <t xml:space="preserve">CASTRO ROA                              </t>
  </si>
  <si>
    <t xml:space="preserve">ROSA ELVIRA              </t>
  </si>
  <si>
    <t xml:space="preserve">FERNANDEZ DAZA                          </t>
  </si>
  <si>
    <t>PROVISIONAL MIENTRAS DURA UN E</t>
  </si>
  <si>
    <t xml:space="preserve">SANTIAGO                 </t>
  </si>
  <si>
    <t xml:space="preserve">LONDOÑO CORREA                          </t>
  </si>
  <si>
    <t xml:space="preserve">DELEGATURA DE PROCEDIMIENTOS DE INSOLVENCIA                                               </t>
  </si>
  <si>
    <t xml:space="preserve">LIBRE NOMBRAMIENTO Y REMOCION           </t>
  </si>
  <si>
    <t>LIBRE NOMBRAMIENTO</t>
  </si>
  <si>
    <t xml:space="preserve">MARTHA HELENA            </t>
  </si>
  <si>
    <t xml:space="preserve">MENDOZA VILLAMIZAR                      </t>
  </si>
  <si>
    <t>JORGE ANDRES</t>
  </si>
  <si>
    <t>PAYOME MORALES</t>
  </si>
  <si>
    <t>ANDRES FELIPE</t>
  </si>
  <si>
    <t>MONTOYA GOMEZ</t>
  </si>
  <si>
    <t xml:space="preserve">PROVISIONALIDAD (DEFINITIVA)            </t>
  </si>
  <si>
    <t>NOMBRAMIENTO PROVISIONAL</t>
  </si>
  <si>
    <t xml:space="preserve">ANDERSON                 </t>
  </si>
  <si>
    <t xml:space="preserve">LOPEZ CRUZ                              </t>
  </si>
  <si>
    <t xml:space="preserve">CLARA ESPERANZA          </t>
  </si>
  <si>
    <t xml:space="preserve">CARREÑO AVELLANEDA                      </t>
  </si>
  <si>
    <t xml:space="preserve">CAMACHO RIOS                            </t>
  </si>
  <si>
    <t xml:space="preserve">GRUPO DE ESTUDIOS EMPRESARIALES                                                           </t>
  </si>
  <si>
    <t xml:space="preserve">JUANA ELENA              </t>
  </si>
  <si>
    <t xml:space="preserve">QUINTANA RIOS                           </t>
  </si>
  <si>
    <t xml:space="preserve">MILENA PATRICIA          </t>
  </si>
  <si>
    <t xml:space="preserve">RODADO ACOSTA                           </t>
  </si>
  <si>
    <t>INTENDENTE</t>
  </si>
  <si>
    <t>LADY CAROLINA</t>
  </si>
  <si>
    <t>BERMUDEZ HERRERA</t>
  </si>
  <si>
    <t xml:space="preserve">MARLENY                  </t>
  </si>
  <si>
    <t xml:space="preserve">SANCHEZ RODRIGUEZ                       </t>
  </si>
  <si>
    <t xml:space="preserve">FREDY LEONARDO           </t>
  </si>
  <si>
    <t xml:space="preserve">CARDENAS CASTELLANOS                    </t>
  </si>
  <si>
    <t xml:space="preserve">CARMEN YANIN             </t>
  </si>
  <si>
    <t xml:space="preserve">CADAVID                                 </t>
  </si>
  <si>
    <t xml:space="preserve">PROVISIONAL (TEMPORAL)                  </t>
  </si>
  <si>
    <t xml:space="preserve">MARCELA                  </t>
  </si>
  <si>
    <t xml:space="preserve">CAMPOS CASTIBLANCO                      </t>
  </si>
  <si>
    <t xml:space="preserve">GRUPO DE PROCESOS DE  REORGANIZACION  A                                                   </t>
  </si>
  <si>
    <t xml:space="preserve">ALFONSO FRANCISCO        </t>
  </si>
  <si>
    <t xml:space="preserve">CEPEDA AMARIS                           </t>
  </si>
  <si>
    <t xml:space="preserve">ESPERANZA                </t>
  </si>
  <si>
    <t xml:space="preserve">CABRA POLANIA                           </t>
  </si>
  <si>
    <t xml:space="preserve">LEIDY VIVIANA            </t>
  </si>
  <si>
    <t xml:space="preserve">RODRIGUEZ SEPULVEDA                     </t>
  </si>
  <si>
    <t xml:space="preserve">CESAR                    </t>
  </si>
  <si>
    <t xml:space="preserve">FUENTES MURILLO                         </t>
  </si>
  <si>
    <t xml:space="preserve">SECRETARIA GENERAL                                                                        </t>
  </si>
  <si>
    <t xml:space="preserve">MARIA ESTHER             </t>
  </si>
  <si>
    <t xml:space="preserve">NEMEGUEN GALINDO                        </t>
  </si>
  <si>
    <t xml:space="preserve">GRUPO DE ACUERDOS DE INSOLVENCIA EN EJECUCION C                                           </t>
  </si>
  <si>
    <t xml:space="preserve">LEIDY JINETH             </t>
  </si>
  <si>
    <t xml:space="preserve">GARZON ALBARRACIN                       </t>
  </si>
  <si>
    <t>MARIA PIEDAD</t>
  </si>
  <si>
    <t>MEJIA NAVIA</t>
  </si>
  <si>
    <t xml:space="preserve">MARIA MERCEDES           </t>
  </si>
  <si>
    <t xml:space="preserve">OLIVA BUITRAGO                          </t>
  </si>
  <si>
    <t xml:space="preserve">TRINIDAD GUADALUPE       </t>
  </si>
  <si>
    <t xml:space="preserve">ARANGO FRANCO                           </t>
  </si>
  <si>
    <t>MARIA FERNANDA</t>
  </si>
  <si>
    <t>CEDIEL MENDEZ</t>
  </si>
  <si>
    <t xml:space="preserve">YAQUELINE                </t>
  </si>
  <si>
    <t xml:space="preserve">ARIZA AGUDELO                           </t>
  </si>
  <si>
    <t xml:space="preserve">WILLIAM                  </t>
  </si>
  <si>
    <t xml:space="preserve">GARCIA MOJICA                           </t>
  </si>
  <si>
    <t xml:space="preserve">OLIVIA DEL CARMEN        </t>
  </si>
  <si>
    <t xml:space="preserve">ARROYO MENDOZA                          </t>
  </si>
  <si>
    <t xml:space="preserve">CASTELLAR ANGULO                        </t>
  </si>
  <si>
    <t>WILTON</t>
  </si>
  <si>
    <t>CAMACHO FLOREZ</t>
  </si>
  <si>
    <t xml:space="preserve">ANA JOSEFINA             </t>
  </si>
  <si>
    <t xml:space="preserve">LOZANO AVILA                            </t>
  </si>
  <si>
    <t>CLAUDIA LORELA</t>
  </si>
  <si>
    <t>DIAZ SPERANZA</t>
  </si>
  <si>
    <t xml:space="preserve">GRUPO DE CONCILIACION Y ARBITRAJE SOCIETARIO                                              </t>
  </si>
  <si>
    <t xml:space="preserve">ROMAN MARCELO            </t>
  </si>
  <si>
    <t xml:space="preserve">REY TRUJILLO                            </t>
  </si>
  <si>
    <t xml:space="preserve">MATIZ TRIANA                            </t>
  </si>
  <si>
    <t xml:space="preserve">MISAEL ALBERTO           </t>
  </si>
  <si>
    <t xml:space="preserve">DE LA HOZ FONTALVO                      </t>
  </si>
  <si>
    <t>JENY SHIRLEY</t>
  </si>
  <si>
    <t>DIAZ GONZALEZ</t>
  </si>
  <si>
    <t xml:space="preserve">NURI ESNEIDER            </t>
  </si>
  <si>
    <t xml:space="preserve">GUTIERREZ CABIATIVA                     </t>
  </si>
  <si>
    <t>GINA PAOLA</t>
  </si>
  <si>
    <t>MARTINEZ GOMEZ</t>
  </si>
  <si>
    <t xml:space="preserve">GRUPO DE CÁMARAS DE COMERCIO                                                              </t>
  </si>
  <si>
    <t>MARIA ANGELICA</t>
  </si>
  <si>
    <t>ARTUNDUAGA BUITRAGO</t>
  </si>
  <si>
    <t xml:space="preserve">JULIANA                  </t>
  </si>
  <si>
    <t xml:space="preserve">OCHOA GONZALEZ                          </t>
  </si>
  <si>
    <t xml:space="preserve">IVONNE ROCIO             </t>
  </si>
  <si>
    <t xml:space="preserve">OLIVA RODRIGUEZ                         </t>
  </si>
  <si>
    <t xml:space="preserve">MERCY HASBLEYDY          </t>
  </si>
  <si>
    <t xml:space="preserve">SARMIENTO PEÑALOZA                      </t>
  </si>
  <si>
    <t xml:space="preserve">MYRIAM DEL CARMEN        </t>
  </si>
  <si>
    <t xml:space="preserve">BERDUGO SALAZAR                         </t>
  </si>
  <si>
    <t xml:space="preserve">HORACIO ENRIQUE          </t>
  </si>
  <si>
    <t xml:space="preserve">DEL CASTILLO DE BRIGARD                 </t>
  </si>
  <si>
    <t>MIGUEL DARIO</t>
  </si>
  <si>
    <t>QUINTANA SANCHEZ</t>
  </si>
  <si>
    <t>JANNETH ANDREA</t>
  </si>
  <si>
    <t>FLOREZ CARO</t>
  </si>
  <si>
    <t>GLORIA ESPERANZA</t>
  </si>
  <si>
    <t>CHAVARRO SUAREZ</t>
  </si>
  <si>
    <t xml:space="preserve">YHON FAIVER              </t>
  </si>
  <si>
    <t xml:space="preserve">CARDONA CICERI                          </t>
  </si>
  <si>
    <t xml:space="preserve">GRUPO DE SUPERVISIÓN DE PROGRAMAS Y RIESGOS ESPECIALES                                    </t>
  </si>
  <si>
    <t>ARNELLO</t>
  </si>
  <si>
    <t>BETANCOURTH PEÑA</t>
  </si>
  <si>
    <t xml:space="preserve">GARZON MOJICA                           </t>
  </si>
  <si>
    <t>ALVARO ALEXANDER</t>
  </si>
  <si>
    <t>YEPES MEDINA</t>
  </si>
  <si>
    <t>SANDRA MILENA</t>
  </si>
  <si>
    <t>CASTIBLANCO ANGULO</t>
  </si>
  <si>
    <t xml:space="preserve">ANA LORENA               </t>
  </si>
  <si>
    <t xml:space="preserve">CAMPO TORREGROZA                        </t>
  </si>
  <si>
    <t>BEATRIZ</t>
  </si>
  <si>
    <t>ARIAS RODRIGUEZ</t>
  </si>
  <si>
    <t xml:space="preserve">CHAVEZ GUAQUETA                         </t>
  </si>
  <si>
    <t xml:space="preserve">DIRECCION ADMINISTRATIVA                                                                  </t>
  </si>
  <si>
    <t xml:space="preserve">LUZ ANGELA               </t>
  </si>
  <si>
    <t xml:space="preserve">CORDOBA CORDOBA                         </t>
  </si>
  <si>
    <t xml:space="preserve">CLAUDIA ANDREA           </t>
  </si>
  <si>
    <t xml:space="preserve">PINZON LOPEZ                            </t>
  </si>
  <si>
    <t xml:space="preserve">JUAN CARLOS              </t>
  </si>
  <si>
    <t xml:space="preserve">HERRERA MORENO                          </t>
  </si>
  <si>
    <t>CLAUDIA MARITZA</t>
  </si>
  <si>
    <t>OROZCO PRIETO</t>
  </si>
  <si>
    <t>ERIKSON HERNAN</t>
  </si>
  <si>
    <t>VALERO GARZON</t>
  </si>
  <si>
    <t xml:space="preserve">DAVID ELIAS              </t>
  </si>
  <si>
    <t xml:space="preserve">ELJACH DAGUER                           </t>
  </si>
  <si>
    <t>ANDREA PAOLA</t>
  </si>
  <si>
    <t>MARIN AGUIRRE</t>
  </si>
  <si>
    <t>ANA MARIA</t>
  </si>
  <si>
    <t>CUERVO GASCA</t>
  </si>
  <si>
    <t xml:space="preserve">PORRAS CORTES                           </t>
  </si>
  <si>
    <t xml:space="preserve">GINA PAOLA               </t>
  </si>
  <si>
    <t xml:space="preserve">GOMEZ PEREZ                             </t>
  </si>
  <si>
    <t xml:space="preserve">JAVIER ADOLFO            </t>
  </si>
  <si>
    <t xml:space="preserve">CAMPOS CHINCHILLA                       </t>
  </si>
  <si>
    <t xml:space="preserve">JUAN CAMILO              </t>
  </si>
  <si>
    <t xml:space="preserve">TRUJILLO MANRIQUE                       </t>
  </si>
  <si>
    <t xml:space="preserve">LOPERA VELEZ                            </t>
  </si>
  <si>
    <t>DIANA MARCELA</t>
  </si>
  <si>
    <t>SILVA GARCIA</t>
  </si>
  <si>
    <t xml:space="preserve">ELKIN DARIO              </t>
  </si>
  <si>
    <t xml:space="preserve">CARDONA TAMAYO                          </t>
  </si>
  <si>
    <t>ELSA MAYERLI</t>
  </si>
  <si>
    <t>QUITIAN MATEUS</t>
  </si>
  <si>
    <t>CARLOS ALBERTO</t>
  </si>
  <si>
    <t>POVEDA HERNANDEZ</t>
  </si>
  <si>
    <t>LUIS EFRAIN</t>
  </si>
  <si>
    <t>GAYON LIZARAZO</t>
  </si>
  <si>
    <t>ALBERTO</t>
  </si>
  <si>
    <t>ROMERO GOMEZ</t>
  </si>
  <si>
    <t>MARIA DEL CARMEN</t>
  </si>
  <si>
    <t>DIAZ HERNANDEZ</t>
  </si>
  <si>
    <t>NEILA PATRICIA</t>
  </si>
  <si>
    <t>CACERES VARGAS</t>
  </si>
  <si>
    <t>MADY YASMIN</t>
  </si>
  <si>
    <t>DIAZ BAHAMON</t>
  </si>
  <si>
    <t>EDWAR</t>
  </si>
  <si>
    <t>MORALES MEDINA</t>
  </si>
  <si>
    <t xml:space="preserve">MAGDA CAROLINA           </t>
  </si>
  <si>
    <t xml:space="preserve">BONIL OLIVERA                           </t>
  </si>
  <si>
    <t>PATRICIA</t>
  </si>
  <si>
    <t>NEIRA LOPEZ</t>
  </si>
  <si>
    <t xml:space="preserve">NIDIA CONSUELO           </t>
  </si>
  <si>
    <t xml:space="preserve">PALACINO ANTIA                          </t>
  </si>
  <si>
    <t>GLORIA STELLA</t>
  </si>
  <si>
    <t>OSPITIA ANACONA</t>
  </si>
  <si>
    <t>MARIA JOHANNA</t>
  </si>
  <si>
    <t>BERNAL ROLON</t>
  </si>
  <si>
    <t>EDILBERTO RUFINO</t>
  </si>
  <si>
    <t>NAVARRO RODRIGUEZ</t>
  </si>
  <si>
    <t xml:space="preserve">ANGIE MELANIE            </t>
  </si>
  <si>
    <t xml:space="preserve">HAWKINS RODRIGUEZ                       </t>
  </si>
  <si>
    <t xml:space="preserve">TRIANA FERIA                            </t>
  </si>
  <si>
    <t xml:space="preserve">PAOLA ANDREA             </t>
  </si>
  <si>
    <t xml:space="preserve">ARTEAGA ESCOBAR                         </t>
  </si>
  <si>
    <t xml:space="preserve">MARTHA JANETH            </t>
  </si>
  <si>
    <t xml:space="preserve">BERNAL LEIVA                            </t>
  </si>
  <si>
    <t xml:space="preserve">DIANA ROCIO              </t>
  </si>
  <si>
    <t xml:space="preserve">SANTOS VASQUEZ                          </t>
  </si>
  <si>
    <t xml:space="preserve">DIRECCION DE PROCESOS DE REORGANIZACION I                                                 </t>
  </si>
  <si>
    <t>PAOLA MARCELA</t>
  </si>
  <si>
    <t>CAÑON PRIETO</t>
  </si>
  <si>
    <t>DEISY ALEXANDRA</t>
  </si>
  <si>
    <t>ESTRADA GARCIA</t>
  </si>
  <si>
    <t xml:space="preserve">CARLOS URIEL             </t>
  </si>
  <si>
    <t xml:space="preserve">SANCHEZ                                 </t>
  </si>
  <si>
    <t xml:space="preserve">DESPACHO DEL SUPERINTENDENTE                                                              </t>
  </si>
  <si>
    <t>YONNY</t>
  </si>
  <si>
    <t>CUELLAR CABRERA</t>
  </si>
  <si>
    <t xml:space="preserve">JUAN DAVID               </t>
  </si>
  <si>
    <t xml:space="preserve">ROA LANDAZABAL                          </t>
  </si>
  <si>
    <t xml:space="preserve">INTENDENCIA REGIONAL DE CUCUTA                                                            </t>
  </si>
  <si>
    <t>BEATRIZ CAROLINA</t>
  </si>
  <si>
    <t>RAMIREZ GOMEZ</t>
  </si>
  <si>
    <t xml:space="preserve">MARIA CAROLINA           </t>
  </si>
  <si>
    <t xml:space="preserve">CORTAZAR YUBRAN                         </t>
  </si>
  <si>
    <t xml:space="preserve">JOAQUIN FERNANDO         </t>
  </si>
  <si>
    <t xml:space="preserve">RUIZ GONZALEZ                           </t>
  </si>
  <si>
    <t>DIRECTOR FINANCIERO</t>
  </si>
  <si>
    <t xml:space="preserve">DIRECCION FINANCIERA                                                                      </t>
  </si>
  <si>
    <t>PAULA ANDREA</t>
  </si>
  <si>
    <t>ARROYAVE RAMIREZ</t>
  </si>
  <si>
    <t>LUIS CARLOS</t>
  </si>
  <si>
    <t>ORTIZ BARRIGA</t>
  </si>
  <si>
    <t>MARTHA BIBIANA</t>
  </si>
  <si>
    <t>CASAS HIPOLITO</t>
  </si>
  <si>
    <t>JOHANNA CECILIA</t>
  </si>
  <si>
    <t>VEGA RONDON</t>
  </si>
  <si>
    <t xml:space="preserve">VICTOR ORLANDO           </t>
  </si>
  <si>
    <t xml:space="preserve">MORENO MENDEZ                           </t>
  </si>
  <si>
    <t>LUZ DARY</t>
  </si>
  <si>
    <t>ZARATE TORRES</t>
  </si>
  <si>
    <t>YULIETH PAOLA</t>
  </si>
  <si>
    <t>AVILA SUAREZ</t>
  </si>
  <si>
    <t>MARTHA LILIANA</t>
  </si>
  <si>
    <t>MENDOZA MARTINEZ</t>
  </si>
  <si>
    <t xml:space="preserve">NIÑO GALLO                              </t>
  </si>
  <si>
    <t>SANDRA JIMENA</t>
  </si>
  <si>
    <t>FIERRO GALINDO</t>
  </si>
  <si>
    <t xml:space="preserve">DIRECCION  DE JURISDICCION SOCIETARIA III                                                 </t>
  </si>
  <si>
    <t>GLORIA JOHANNA</t>
  </si>
  <si>
    <t>YAÑEZ TORRES</t>
  </si>
  <si>
    <t>SINDY VANESSA</t>
  </si>
  <si>
    <t>OSPINA SANCHEZ</t>
  </si>
  <si>
    <t xml:space="preserve">YEIMI ADRIANA            </t>
  </si>
  <si>
    <t xml:space="preserve">BARACALDO NEMEGUEN                      </t>
  </si>
  <si>
    <t>JUAN CARLOS</t>
  </si>
  <si>
    <t>PEÑA MENDOZA</t>
  </si>
  <si>
    <t xml:space="preserve">NATHALY                  </t>
  </si>
  <si>
    <t xml:space="preserve">RINCON MANTILLA                         </t>
  </si>
  <si>
    <t xml:space="preserve">GRUPO DE  CONTRATOS                                                                       </t>
  </si>
  <si>
    <t>ANDREA</t>
  </si>
  <si>
    <t>VASQUEZ RINCON</t>
  </si>
  <si>
    <t>DIANA PAOLA</t>
  </si>
  <si>
    <t>AGUASACO MUNEVAR</t>
  </si>
  <si>
    <t xml:space="preserve">DIRECCION DE INTERVENCION JUDICIAL                                                        </t>
  </si>
  <si>
    <t>VARELA HERRERA</t>
  </si>
  <si>
    <t xml:space="preserve">ASTRID CAROLINA          </t>
  </si>
  <si>
    <t xml:space="preserve">VELEZ CABEZAS                           </t>
  </si>
  <si>
    <t xml:space="preserve">TELMA ROSA               </t>
  </si>
  <si>
    <t xml:space="preserve">CARDENAS GUEVARA                        </t>
  </si>
  <si>
    <t>LUIS JAVIER</t>
  </si>
  <si>
    <t>ACOSTA CASTELLANOS</t>
  </si>
  <si>
    <t xml:space="preserve">FABIO MAURICIO           </t>
  </si>
  <si>
    <t xml:space="preserve">FLOREZ RAMIREZ                          </t>
  </si>
  <si>
    <t>JAQUELINE ISABEL</t>
  </si>
  <si>
    <t>PACHECO SILVA</t>
  </si>
  <si>
    <t>VERONICA</t>
  </si>
  <si>
    <t>ORTEGA ALVAREZ</t>
  </si>
  <si>
    <t>GINA ROCIO</t>
  </si>
  <si>
    <t>ROJAS CASTRO</t>
  </si>
  <si>
    <t>AREVALO HERRERA</t>
  </si>
  <si>
    <t>MARTHA CECILIA</t>
  </si>
  <si>
    <t>BOTERO LOZANO</t>
  </si>
  <si>
    <t xml:space="preserve">NINI JOHANNA             </t>
  </si>
  <si>
    <t xml:space="preserve">RODRIGUEZ ALVAREZ                       </t>
  </si>
  <si>
    <t xml:space="preserve">OSORIO QUINTERO                         </t>
  </si>
  <si>
    <t>JULIAN ALFONSO</t>
  </si>
  <si>
    <t>NIÑO BARON</t>
  </si>
  <si>
    <t xml:space="preserve">STEFHANIA                </t>
  </si>
  <si>
    <t xml:space="preserve">SANCHEZ ZAMBRANO                        </t>
  </si>
  <si>
    <t>LAURA MARIA</t>
  </si>
  <si>
    <t>VERGARA AGUILERA</t>
  </si>
  <si>
    <t xml:space="preserve">SANDRA MILENA            </t>
  </si>
  <si>
    <t xml:space="preserve">CUERVO TOBAR                            </t>
  </si>
  <si>
    <t xml:space="preserve">CRISTIAN                 </t>
  </si>
  <si>
    <t xml:space="preserve">CASTRO RAMIREZ                          </t>
  </si>
  <si>
    <t xml:space="preserve">LEIDY ROCIO              </t>
  </si>
  <si>
    <t xml:space="preserve">LOZANO MONROY                           </t>
  </si>
  <si>
    <t>LUISA FERNANDA</t>
  </si>
  <si>
    <t>CASTILLO NARANJO</t>
  </si>
  <si>
    <t>EDUARDO AUGUSTO</t>
  </si>
  <si>
    <t>SUAREZ GORDILLO</t>
  </si>
  <si>
    <t>GISELLE JULIETTE</t>
  </si>
  <si>
    <t>ALVAREZ POLANCO</t>
  </si>
  <si>
    <t>NINI SAYURY</t>
  </si>
  <si>
    <t>CRUZ TOLOZA</t>
  </si>
  <si>
    <t>OLGA LUCIA</t>
  </si>
  <si>
    <t>CASTILLO CUBILLOS</t>
  </si>
  <si>
    <t>JAVIER</t>
  </si>
  <si>
    <t>GONZALEZ PARDO</t>
  </si>
  <si>
    <t xml:space="preserve">GRUPO DE PROYECTOS DE TECNOLOGIA                                                          </t>
  </si>
  <si>
    <t>GIANCARLO</t>
  </si>
  <si>
    <t>DONADO MEDINA</t>
  </si>
  <si>
    <t>FRANCY BIBIANA</t>
  </si>
  <si>
    <t>COY PAEZ</t>
  </si>
  <si>
    <t>JAVIER ENRIQUE</t>
  </si>
  <si>
    <t>FONTALVO GUTIERREZ</t>
  </si>
  <si>
    <t>MAGDA LILIANA</t>
  </si>
  <si>
    <t>MARIN ROMERO</t>
  </si>
  <si>
    <t>JOSE ALEJANDRO</t>
  </si>
  <si>
    <t>GAMBA TORRES</t>
  </si>
  <si>
    <t xml:space="preserve">KELLY JOHANNA            </t>
  </si>
  <si>
    <t xml:space="preserve">SANTA BUITRAGO                          </t>
  </si>
  <si>
    <t xml:space="preserve">DIRECCION DE CUMPLIMIENTO                                                                 </t>
  </si>
  <si>
    <t>GARY SKARLOFF</t>
  </si>
  <si>
    <t>SALAZAR CUERVO</t>
  </si>
  <si>
    <t xml:space="preserve">MARISOL                  </t>
  </si>
  <si>
    <t xml:space="preserve">CASTIBLANCO CALIXTO                     </t>
  </si>
  <si>
    <t xml:space="preserve">GRUPO DE INNOV, DESARROLLO Y ARQ. DE APLICACIONES                                         </t>
  </si>
  <si>
    <t>EDWIN ALEXANDER</t>
  </si>
  <si>
    <t>MARTINEZ VALERO</t>
  </si>
  <si>
    <t>HILDA YOLANDA</t>
  </si>
  <si>
    <t>ROJAS TRUJILLO</t>
  </si>
  <si>
    <t>MONICA YASMIN</t>
  </si>
  <si>
    <t>NEIRA SALGADO</t>
  </si>
  <si>
    <t xml:space="preserve">CESAR AUGUSTO            </t>
  </si>
  <si>
    <t xml:space="preserve">GOMEZ HERNANDEZ                         </t>
  </si>
  <si>
    <t xml:space="preserve">JUAN EDUARDO             </t>
  </si>
  <si>
    <t xml:space="preserve">LOPEZ GOMEZ                             </t>
  </si>
  <si>
    <t>RAMIREZ OROZCO</t>
  </si>
  <si>
    <t>ZARAZA IBARRA</t>
  </si>
  <si>
    <t xml:space="preserve">GRUPO DE CONTABILIDAD                                                                     </t>
  </si>
  <si>
    <t xml:space="preserve">JAVIER ANTONIO           </t>
  </si>
  <si>
    <t xml:space="preserve">VERA CRUZ                               </t>
  </si>
  <si>
    <t xml:space="preserve">NORA PIEDAD              </t>
  </si>
  <si>
    <t xml:space="preserve">MONROY MAYOR                            </t>
  </si>
  <si>
    <t xml:space="preserve">ARLEY                    </t>
  </si>
  <si>
    <t xml:space="preserve">GONZALEZ PELAEZ                         </t>
  </si>
  <si>
    <t>WILLIAN FERNANDO</t>
  </si>
  <si>
    <t>GARZON RUIZ</t>
  </si>
  <si>
    <t xml:space="preserve">LAURA HALIMA             </t>
  </si>
  <si>
    <t xml:space="preserve">LIEVANO JIMENEZ                         </t>
  </si>
  <si>
    <t>ANA MARIA PATRICIA</t>
  </si>
  <si>
    <t>MARMOLEJO ANGEL</t>
  </si>
  <si>
    <t xml:space="preserve">ANGELICA MARIA           </t>
  </si>
  <si>
    <t xml:space="preserve">FERRER DE LA HOZ                        </t>
  </si>
  <si>
    <t>DIANA CAROLINA</t>
  </si>
  <si>
    <t>MONTERO RUIZ</t>
  </si>
  <si>
    <t xml:space="preserve">GRUPO DE PEQUEÑAS INTERVENCIONES JUDICIALES                                               </t>
  </si>
  <si>
    <t>HADIT</t>
  </si>
  <si>
    <t>CAMELO CHACON</t>
  </si>
  <si>
    <t xml:space="preserve">MARIA CLAUDIA            </t>
  </si>
  <si>
    <t xml:space="preserve">CORDOBA SALAZAR                         </t>
  </si>
  <si>
    <t>NUBIA XIOMARA</t>
  </si>
  <si>
    <t>SEPULVEDA MENDOZA</t>
  </si>
  <si>
    <t xml:space="preserve">JHOVANNY                 </t>
  </si>
  <si>
    <t xml:space="preserve">OCAMPO SALAZAR                          </t>
  </si>
  <si>
    <t xml:space="preserve">GRUPO DE INVESTIGACIONES ADMINISTRATIVAS POR CAPTACION                                    </t>
  </si>
  <si>
    <t xml:space="preserve">CARLOS MARIO             </t>
  </si>
  <si>
    <t xml:space="preserve">PASTRANA OLACIREGUI                     </t>
  </si>
  <si>
    <t xml:space="preserve">LUIS OLIVERIO            </t>
  </si>
  <si>
    <t xml:space="preserve">ESPINOSA RUIZ                           </t>
  </si>
  <si>
    <t>YEIMI PAOLA</t>
  </si>
  <si>
    <t>GOMEZ TORRES</t>
  </si>
  <si>
    <t>ALDEMAR</t>
  </si>
  <si>
    <t>MENDOZA CUBILLOS</t>
  </si>
  <si>
    <t xml:space="preserve">GRUPO DE RELACION ESTADO - CIUDADANO                                                      </t>
  </si>
  <si>
    <t xml:space="preserve">FRANCISCO                </t>
  </si>
  <si>
    <t xml:space="preserve">VEGA ALZATE                             </t>
  </si>
  <si>
    <t>ANI KATHERINE</t>
  </si>
  <si>
    <t>ALDANA BRICEÑO</t>
  </si>
  <si>
    <t>JANETH MIREYA</t>
  </si>
  <si>
    <t>CRUZ GUTIERREZ</t>
  </si>
  <si>
    <t>WILLIAM</t>
  </si>
  <si>
    <t>ARBOLEDA QUINAYAS</t>
  </si>
  <si>
    <t>CLAUDIA PATRICIA</t>
  </si>
  <si>
    <t>VELASQUEZ MOLINA</t>
  </si>
  <si>
    <t xml:space="preserve">HECTOR MANUEL            </t>
  </si>
  <si>
    <t xml:space="preserve">JATIVA GARCIA                           </t>
  </si>
  <si>
    <t xml:space="preserve">DEYANIRA DEL PILAR       </t>
  </si>
  <si>
    <t xml:space="preserve">OSPINA ARIZA                            </t>
  </si>
  <si>
    <t xml:space="preserve">DIRECCION DE  JURISDICCION SOCIETARIA II                                                  </t>
  </si>
  <si>
    <t xml:space="preserve">CUESTA PALACIOS                         </t>
  </si>
  <si>
    <t>CLAUDIA ESPERANZA</t>
  </si>
  <si>
    <t>AVILA CASTIBLANCO</t>
  </si>
  <si>
    <t>INGRID JOHANA</t>
  </si>
  <si>
    <t>DIAZ CALDERON</t>
  </si>
  <si>
    <t>LEIDY XIMENA</t>
  </si>
  <si>
    <t>RUBIO TORRES</t>
  </si>
  <si>
    <t xml:space="preserve">SHIRLEY                  </t>
  </si>
  <si>
    <t xml:space="preserve">GORDILLO CASTIBLANCO                    </t>
  </si>
  <si>
    <t xml:space="preserve">DELEGATURA DE ASUNTOS ECONOMICOS Y SOCIETARIOS                                            </t>
  </si>
  <si>
    <t xml:space="preserve">HERNAN                   </t>
  </si>
  <si>
    <t xml:space="preserve">MENDEZ SANCHEZ                          </t>
  </si>
  <si>
    <t>WILLIAN EDUARDO</t>
  </si>
  <si>
    <t>LOZANO ESCOBAR</t>
  </si>
  <si>
    <t>MARIÑO PINTO</t>
  </si>
  <si>
    <t>ELENA ANDREA</t>
  </si>
  <si>
    <t>SIERRA CUERVO</t>
  </si>
  <si>
    <t>CAROLINA MARIA</t>
  </si>
  <si>
    <t>MEJIA OSORNO</t>
  </si>
  <si>
    <t>PACIFICO ERNESTO</t>
  </si>
  <si>
    <t>BARRERA NUBAN</t>
  </si>
  <si>
    <t xml:space="preserve">BIBIANA MARIA            </t>
  </si>
  <si>
    <t xml:space="preserve">PEÑA MOLINA                             </t>
  </si>
  <si>
    <t>LISBETH HELIANA</t>
  </si>
  <si>
    <t>HERNANDEZ GARCIA</t>
  </si>
  <si>
    <t xml:space="preserve">SANDRA SOLEDAD           </t>
  </si>
  <si>
    <t xml:space="preserve">RICO FLOREZ                             </t>
  </si>
  <si>
    <t>DANIELA</t>
  </si>
  <si>
    <t>VELEZ TORO</t>
  </si>
  <si>
    <t>CRISTIAN CAMILO</t>
  </si>
  <si>
    <t>SOLARTE ALVEAR</t>
  </si>
  <si>
    <t>RICARDO</t>
  </si>
  <si>
    <t>MAYORGA CALDERON</t>
  </si>
  <si>
    <t>LUZ HELENA</t>
  </si>
  <si>
    <t>RUEDA TOLOZA</t>
  </si>
  <si>
    <t xml:space="preserve">MORENO POSADA                           </t>
  </si>
  <si>
    <t>MARISELA EUGENIA</t>
  </si>
  <si>
    <t>MARTINEZ RAMIREZ</t>
  </si>
  <si>
    <t xml:space="preserve">LUIS FERNANDO            </t>
  </si>
  <si>
    <t xml:space="preserve">CUERO TORRES                            </t>
  </si>
  <si>
    <t>ANGIE PAOLA</t>
  </si>
  <si>
    <t>HERRERA CANDRO</t>
  </si>
  <si>
    <t>JOHN ALEXANDER</t>
  </si>
  <si>
    <t>ALBA GONZALEZ</t>
  </si>
  <si>
    <t xml:space="preserve">VICTOR IVAN              </t>
  </si>
  <si>
    <t xml:space="preserve">RAMOS RAMOS                             </t>
  </si>
  <si>
    <t>YEFREYN STIVEN</t>
  </si>
  <si>
    <t>GOMEZ CAMPUZANO</t>
  </si>
  <si>
    <t>VICTOR ALFONSO</t>
  </si>
  <si>
    <t>ROMERO BALLESTEROS</t>
  </si>
  <si>
    <t>ANDREA ESTEFANIA</t>
  </si>
  <si>
    <t>PARDO LOZANO</t>
  </si>
  <si>
    <t>SARA CRISTINA</t>
  </si>
  <si>
    <t>NIÑO SANCHEZ</t>
  </si>
  <si>
    <t xml:space="preserve">DIRECCION DE JURISDICCION SOCIETARIA I                                                    </t>
  </si>
  <si>
    <t>LIDA JAZMIN</t>
  </si>
  <si>
    <t>CARDENAS GARZON</t>
  </si>
  <si>
    <t xml:space="preserve">OSCAR NICOLAS            </t>
  </si>
  <si>
    <t xml:space="preserve">HERNANDEZ CRUZ                          </t>
  </si>
  <si>
    <t>DIANA PATRICIA</t>
  </si>
  <si>
    <t>PATIÑO MORALES</t>
  </si>
  <si>
    <t xml:space="preserve">ALBA LUCIA               </t>
  </si>
  <si>
    <t xml:space="preserve">PUENTES CARREÑO                         </t>
  </si>
  <si>
    <t xml:space="preserve">GRUPO DE INSTRUCCION DISCIPLINARIA                                                        </t>
  </si>
  <si>
    <t>MILTON JAVIER</t>
  </si>
  <si>
    <t>GUTIERREZ GONZALEZ</t>
  </si>
  <si>
    <t xml:space="preserve">JULIO ARMANDO            </t>
  </si>
  <si>
    <t xml:space="preserve">GONZALEZ PALACIOS                       </t>
  </si>
  <si>
    <t xml:space="preserve">CESAR HERNAN             </t>
  </si>
  <si>
    <t xml:space="preserve">PARDO GAONA                             </t>
  </si>
  <si>
    <t xml:space="preserve">CAMILO EDUARDO           </t>
  </si>
  <si>
    <t xml:space="preserve">LEON CHAVES                             </t>
  </si>
  <si>
    <t>MORENO BECERRA</t>
  </si>
  <si>
    <t>JULIA MARCELA</t>
  </si>
  <si>
    <t>MORENO TORRES</t>
  </si>
  <si>
    <t>DIEGO FELIPE</t>
  </si>
  <si>
    <t>FAJARDO ROMERO</t>
  </si>
  <si>
    <t>MARIA JOSE</t>
  </si>
  <si>
    <t>ROSALES LOPEZ</t>
  </si>
  <si>
    <t xml:space="preserve">DISLEY DULFARY           </t>
  </si>
  <si>
    <t xml:space="preserve">PANQUEVA GOMEZ                          </t>
  </si>
  <si>
    <t>SEBASTIAN</t>
  </si>
  <si>
    <t>SALGADO MORALES</t>
  </si>
  <si>
    <t>PAOLA ANDREA</t>
  </si>
  <si>
    <t>QUINTANA IZQUIERDO</t>
  </si>
  <si>
    <t>LAURA</t>
  </si>
  <si>
    <t>ARBELAEZ RESTREPO</t>
  </si>
  <si>
    <t>EVELYN ESTEFANIA</t>
  </si>
  <si>
    <t>ESCOBAR LOPEZ</t>
  </si>
  <si>
    <t>OSCAR RENE</t>
  </si>
  <si>
    <t>VALENCIA CARDONA</t>
  </si>
  <si>
    <t>ANDRES JOSE</t>
  </si>
  <si>
    <t>MUÑOZ CADAVID</t>
  </si>
  <si>
    <t>SONIA ADRIANA</t>
  </si>
  <si>
    <t>CORAL FLOREZ</t>
  </si>
  <si>
    <t>KAROL FERNANDA</t>
  </si>
  <si>
    <t>CABRERA VARGAS</t>
  </si>
  <si>
    <t>ANDRES HERNANDO</t>
  </si>
  <si>
    <t>ORTIZ TIBAQUIRA</t>
  </si>
  <si>
    <t>SANDRA PATRICIA</t>
  </si>
  <si>
    <t>VALLEJO ARAUJO</t>
  </si>
  <si>
    <t>CAMPOS NIÑO</t>
  </si>
  <si>
    <t>BLANCA LILIANA</t>
  </si>
  <si>
    <t>CONTRERAS TAFUR</t>
  </si>
  <si>
    <t>ELIANA</t>
  </si>
  <si>
    <t>BERNAL RIVEROS</t>
  </si>
  <si>
    <t>NATALIA</t>
  </si>
  <si>
    <t>JACOBO DUEÑAS</t>
  </si>
  <si>
    <t>ADRIANA MARIA</t>
  </si>
  <si>
    <t>GUTIERREZ LAVERDE</t>
  </si>
  <si>
    <t xml:space="preserve">GRUPO DE COMUNICACIONES                                                                   </t>
  </si>
  <si>
    <t>MATIZ LOPEZ</t>
  </si>
  <si>
    <t>HELLEN</t>
  </si>
  <si>
    <t>BRAVO ROMERO</t>
  </si>
  <si>
    <t>JHUAN JASBLEIDI</t>
  </si>
  <si>
    <t>QUIJANO MOLINA</t>
  </si>
  <si>
    <t>CAMILO ARMANDO</t>
  </si>
  <si>
    <t>FRANCO LEGUIZAMO</t>
  </si>
  <si>
    <t>YORLLY ALANNY</t>
  </si>
  <si>
    <t>ALZATE OSORIO</t>
  </si>
  <si>
    <t>CALDERON HERNANDEZ</t>
  </si>
  <si>
    <t>JENNIFER PAOLA</t>
  </si>
  <si>
    <t>TORRES MOLINA</t>
  </si>
  <si>
    <t>NICOLAS SEBASTIAN</t>
  </si>
  <si>
    <t>MARTINEZ GONZALEZ</t>
  </si>
  <si>
    <t>JANZABETH</t>
  </si>
  <si>
    <t>POLANCO PRIETO</t>
  </si>
  <si>
    <t>JOHAN CAMILO</t>
  </si>
  <si>
    <t>OCHOA ANGEL</t>
  </si>
  <si>
    <t>TANIA MARCELA</t>
  </si>
  <si>
    <t>GUERRERO GARCIA</t>
  </si>
  <si>
    <t xml:space="preserve">GRUPO DE SEGURIDAD Y SALUD EN EL TRABAJO                                                  </t>
  </si>
  <si>
    <t>BERMUDEZ RODRIGUEZ</t>
  </si>
  <si>
    <t>JOSE LUIS</t>
  </si>
  <si>
    <t>NARVAEZ RIVAS</t>
  </si>
  <si>
    <t>NICKOLAS LEGUIZ</t>
  </si>
  <si>
    <t>HERNANDEZ BRICEÑO</t>
  </si>
  <si>
    <t>JOSE LEONARDO</t>
  </si>
  <si>
    <t>MUJICA QUINTERO</t>
  </si>
  <si>
    <t>MARTHA MILENA</t>
  </si>
  <si>
    <t>TORRES GARZON</t>
  </si>
  <si>
    <t>JASBLEIDY ASTRID</t>
  </si>
  <si>
    <t>FONSECA GARZON</t>
  </si>
  <si>
    <t>ROSA ELVIRA</t>
  </si>
  <si>
    <t>CORREA PEREZ</t>
  </si>
  <si>
    <t>LAURA MANUELA</t>
  </si>
  <si>
    <t>HERNANDEZ OBREGON</t>
  </si>
  <si>
    <t>YULY KATHERIN</t>
  </si>
  <si>
    <t>PATIÑO ZAMBRANO</t>
  </si>
  <si>
    <t>ROJAS QUIROGA</t>
  </si>
  <si>
    <t>ALEXANDER</t>
  </si>
  <si>
    <t>GUTIERREZ MARMOL</t>
  </si>
  <si>
    <t>DIANA MAYERLI</t>
  </si>
  <si>
    <t>RAMIREZ VELASQUEZ</t>
  </si>
  <si>
    <t>ALEXANDRA</t>
  </si>
  <si>
    <t>RODRIGUEZ LEMUS</t>
  </si>
  <si>
    <t>BLANCA NYDIA</t>
  </si>
  <si>
    <t>LEON OSORIO</t>
  </si>
  <si>
    <t>ANDRES MAURICIO</t>
  </si>
  <si>
    <t>CERVANTES DIAZ</t>
  </si>
  <si>
    <t>JEFE OFICINA ASESORA</t>
  </si>
  <si>
    <t>EÑER JESUS</t>
  </si>
  <si>
    <t>MONROY ABRIL</t>
  </si>
  <si>
    <t>HENRY FERNANDO</t>
  </si>
  <si>
    <t>LEWIS JIMENEZ</t>
  </si>
  <si>
    <t>ANDREA JINNETH</t>
  </si>
  <si>
    <t>JULIO PALACIOS</t>
  </si>
  <si>
    <t>DIANA KATERINE</t>
  </si>
  <si>
    <t>YENNIFER ANDREA</t>
  </si>
  <si>
    <t>ARANZAZU RICAURTE</t>
  </si>
  <si>
    <t>LEYDI</t>
  </si>
  <si>
    <t>PRIETO AYALA</t>
  </si>
  <si>
    <t>GONZALEZ ROSERO</t>
  </si>
  <si>
    <t>FREDY</t>
  </si>
  <si>
    <t>CALDERON CALDERON</t>
  </si>
  <si>
    <t>SUSANA</t>
  </si>
  <si>
    <t>SOLANO MORALES</t>
  </si>
  <si>
    <t>MARCELA EUGENIA</t>
  </si>
  <si>
    <t>DORIA GOMEZ</t>
  </si>
  <si>
    <t>MARIA ANDREA</t>
  </si>
  <si>
    <t>SANTACRUZ OTERO</t>
  </si>
  <si>
    <t>ANDRES YAMID</t>
  </si>
  <si>
    <t>TABIO MAHATES</t>
  </si>
  <si>
    <t>STEPHANIA</t>
  </si>
  <si>
    <t>MONTES PEÑARANDA</t>
  </si>
  <si>
    <t xml:space="preserve">DIRECCION DE SUPERVISION DE PROCEDIMIENTOS ESPECIALES                                     </t>
  </si>
  <si>
    <t>MAURICIO ENRIQUE</t>
  </si>
  <si>
    <t>LATORRE ALBA</t>
  </si>
  <si>
    <t>JACQUELINE DEL SOCORRO</t>
  </si>
  <si>
    <t>MURILLO SANCHEZ</t>
  </si>
  <si>
    <t>JEFE OFICINA</t>
  </si>
  <si>
    <t>ANGYE XIOMARA</t>
  </si>
  <si>
    <t>CALDERON VELASQUEZ</t>
  </si>
  <si>
    <t>CARDONA PEREZ</t>
  </si>
  <si>
    <t>MARRUGO GOMEZ</t>
  </si>
  <si>
    <t>CAMPO RODRIGUEZ</t>
  </si>
  <si>
    <t>DOUGLAS ANDRES</t>
  </si>
  <si>
    <t>BALLESTEROS PELUFFO</t>
  </si>
  <si>
    <t>CASTRO DAZA</t>
  </si>
  <si>
    <t>CARLOS ARTURO</t>
  </si>
  <si>
    <t>VELASQUEZ GIRALDO</t>
  </si>
  <si>
    <t>CLAUDIA CECILIA</t>
  </si>
  <si>
    <t>SANCHEZ FLOREZ</t>
  </si>
  <si>
    <t>AIDA JOHANNA</t>
  </si>
  <si>
    <t>ALDANA SAENZ</t>
  </si>
  <si>
    <t>CARLOS FERNANDO</t>
  </si>
  <si>
    <t>LOPEZ ARANGO</t>
  </si>
  <si>
    <t>ERICA MARIA</t>
  </si>
  <si>
    <t>GARCIA MONTOYA</t>
  </si>
  <si>
    <t xml:space="preserve">ALEJANDRA DEL PILAR      </t>
  </si>
  <si>
    <t xml:space="preserve">GIRALDO BAEZ                            </t>
  </si>
  <si>
    <t>SANTIAGO ARTURO</t>
  </si>
  <si>
    <t>VANEGAS SANTOS</t>
  </si>
  <si>
    <t>CARLOS ERNESTO</t>
  </si>
  <si>
    <t>ACEVEDO PEREZ</t>
  </si>
  <si>
    <t>CLAUDIA LILIANA</t>
  </si>
  <si>
    <t>LADINO SANTANA</t>
  </si>
  <si>
    <t>IVAN ANTONIO</t>
  </si>
  <si>
    <t>YUNIS DE CASTRO</t>
  </si>
  <si>
    <t>JONATHAN</t>
  </si>
  <si>
    <t>ALVARADO NIÑO</t>
  </si>
  <si>
    <t>NELLY TATIANA</t>
  </si>
  <si>
    <t>PERDOMO ZAMBRANO</t>
  </si>
  <si>
    <t>DIANA CATALINA</t>
  </si>
  <si>
    <t>AVILA ESTRELLA</t>
  </si>
  <si>
    <t>MAYA BRAVO</t>
  </si>
  <si>
    <t>BABATIVA QUESADA</t>
  </si>
  <si>
    <t>LINA MARIA</t>
  </si>
  <si>
    <t>HIDALGO SALAS</t>
  </si>
  <si>
    <t>TORRES MESA</t>
  </si>
  <si>
    <t>CINDY VANESSA</t>
  </si>
  <si>
    <t>VILLAMIL ROJAS</t>
  </si>
  <si>
    <t>MARIA PAULA</t>
  </si>
  <si>
    <t>OROZCO ALDANA</t>
  </si>
  <si>
    <t>LUIS FERNANDO</t>
  </si>
  <si>
    <t>CARDENAS HERREÑO</t>
  </si>
  <si>
    <t>CELIA</t>
  </si>
  <si>
    <t>LOPEZ ANGEL</t>
  </si>
  <si>
    <t>GINA CONSTANZA</t>
  </si>
  <si>
    <t>SANCHEZ CORTES</t>
  </si>
  <si>
    <t>HANS</t>
  </si>
  <si>
    <t>SARMIENTO LIZARAZO</t>
  </si>
  <si>
    <t>LINDA STEFANNY</t>
  </si>
  <si>
    <t>VALENZUELA QUINTERO</t>
  </si>
  <si>
    <t>RICHARD FERNANDO</t>
  </si>
  <si>
    <t>COVALEDA TRIANA</t>
  </si>
  <si>
    <t>DELGADO PEREZ</t>
  </si>
  <si>
    <t>LUISA PAOLA</t>
  </si>
  <si>
    <t>GUTIERREZ RODRIGUEZ</t>
  </si>
  <si>
    <t>REMOLINA MURILLO</t>
  </si>
  <si>
    <t>EDWIN DARIO</t>
  </si>
  <si>
    <t>FAJARDO HERNANDEZ</t>
  </si>
  <si>
    <t>LAURA CAMILA</t>
  </si>
  <si>
    <t>MATAMOROS RIVERA</t>
  </si>
  <si>
    <t>RODRIGO ANDRES</t>
  </si>
  <si>
    <t>MEDINA VILLANUEVA</t>
  </si>
  <si>
    <t>DEIBER ALIRIO</t>
  </si>
  <si>
    <t>RAMIREZ GALLEGO</t>
  </si>
  <si>
    <t>SOTELO</t>
  </si>
  <si>
    <t>RUBEN ESTEBAN</t>
  </si>
  <si>
    <t>LUGO MACANA</t>
  </si>
  <si>
    <t>DIEGO ALEJANDRO</t>
  </si>
  <si>
    <t>FRANCO GARCIA</t>
  </si>
  <si>
    <t>SANDRA MAYERLI</t>
  </si>
  <si>
    <t>RUIZ MORENO</t>
  </si>
  <si>
    <t>VALENTINA</t>
  </si>
  <si>
    <t>RAMIREZ GUTIERREZ</t>
  </si>
  <si>
    <t>JESSICA MARIA</t>
  </si>
  <si>
    <t>MARIN VALENCIA</t>
  </si>
  <si>
    <t>VIVIAN CONSTANZA</t>
  </si>
  <si>
    <t>OVALLE LEGUIZAMON</t>
  </si>
  <si>
    <t>DANNA GERALDINE</t>
  </si>
  <si>
    <t>LINARES MARTINEZ</t>
  </si>
  <si>
    <t>MAYERLING</t>
  </si>
  <si>
    <t>CASTAÑEDA CADENA</t>
  </si>
  <si>
    <t>JULIO ENRIQUE</t>
  </si>
  <si>
    <t>FLOREZ ECHENIQUE</t>
  </si>
  <si>
    <t>LAURA VIVIANA</t>
  </si>
  <si>
    <t>JERALDINNE KORITHZA</t>
  </si>
  <si>
    <t>ROMERO RODRIGUEZ</t>
  </si>
  <si>
    <t>MONICA ZARATH</t>
  </si>
  <si>
    <t>RODRIGUEZ ALVAREZ</t>
  </si>
  <si>
    <t>RUTH NELLY</t>
  </si>
  <si>
    <t>MARTINEZ CLAVIJO</t>
  </si>
  <si>
    <t>YAMIL DE JESUS</t>
  </si>
  <si>
    <t>BROCHADO PERTUZ</t>
  </si>
  <si>
    <t>MARY NELLY</t>
  </si>
  <si>
    <t>SALINAS GARNICA</t>
  </si>
  <si>
    <t>SANABRIA CASTRO</t>
  </si>
  <si>
    <t>BILLY RAUL ANTONIO</t>
  </si>
  <si>
    <t>ESCOBAR PEREZ</t>
  </si>
  <si>
    <t>SUPERINTENDENTE</t>
  </si>
  <si>
    <t>CARLOS MARIO</t>
  </si>
  <si>
    <t>CALDERON HORTUA</t>
  </si>
  <si>
    <t>MARCO ANTONIO</t>
  </si>
  <si>
    <t>TELLEZ HENAO</t>
  </si>
  <si>
    <t>HECTOR JULIO</t>
  </si>
  <si>
    <t>CASALLAS MORA</t>
  </si>
  <si>
    <t>KEVIN</t>
  </si>
  <si>
    <t>LOAIZA GALEANO</t>
  </si>
  <si>
    <t>LUIS GUILLERMO</t>
  </si>
  <si>
    <t>CASTELLANOS CAMARGO</t>
  </si>
  <si>
    <t>LILIAN CATERINE</t>
  </si>
  <si>
    <t>SANCHEZ PACHON</t>
  </si>
  <si>
    <t>JORGE EDUARDO</t>
  </si>
  <si>
    <t>CABRERA JARAMILLO</t>
  </si>
  <si>
    <t>RIVERA SUAREZ</t>
  </si>
  <si>
    <t>MAYRA ALEJANDRA</t>
  </si>
  <si>
    <t>JIMENEZ VEGA</t>
  </si>
  <si>
    <t>NICOLAS</t>
  </si>
  <si>
    <t>MARTINEZ DEVIA</t>
  </si>
  <si>
    <t>VICTOR RAUL</t>
  </si>
  <si>
    <t>HUGUET OLARTE</t>
  </si>
  <si>
    <t>JAIME APARICIO</t>
  </si>
  <si>
    <t>GALAVIS RAMIREZ</t>
  </si>
  <si>
    <t>ANGELA PATRICIA</t>
  </si>
  <si>
    <t>MORTIGO MURCIA</t>
  </si>
  <si>
    <t>LILIANA PATRICIA</t>
  </si>
  <si>
    <t>DURAN JANET</t>
  </si>
  <si>
    <t xml:space="preserve">GRUPO DE REGISTROS PÚBLICOS                                                               </t>
  </si>
  <si>
    <t>NINI JOHANNA</t>
  </si>
  <si>
    <t>CASTAÑEDA QUINTERO</t>
  </si>
  <si>
    <t>DANIEL ANDRES</t>
  </si>
  <si>
    <t>AMAYA NARANJO</t>
  </si>
  <si>
    <t>RUBI YURLEY</t>
  </si>
  <si>
    <t>GONZALEZ QUINTANA</t>
  </si>
  <si>
    <t>STEFFI</t>
  </si>
  <si>
    <t>RODRIGUEZ PAEZ</t>
  </si>
  <si>
    <t>EVA CAROLINA</t>
  </si>
  <si>
    <t>RAMIREZ ARTUNDUAGA</t>
  </si>
  <si>
    <t>ELIANA MARCELA</t>
  </si>
  <si>
    <t>ROCHA RAMIREZ</t>
  </si>
  <si>
    <t>MERY HELLEN</t>
  </si>
  <si>
    <t>RUANO CHAVES</t>
  </si>
  <si>
    <t>MARINA</t>
  </si>
  <si>
    <t>MARTINEZ QUINTERO</t>
  </si>
  <si>
    <t>SANDRA MARGARITA</t>
  </si>
  <si>
    <t>GOMEZ MOYA</t>
  </si>
  <si>
    <t>SANDRA CATALINA</t>
  </si>
  <si>
    <t>SANDOVAL DUARTE</t>
  </si>
  <si>
    <t>MONICA MARIA</t>
  </si>
  <si>
    <t>PEREA MOSQUERA</t>
  </si>
  <si>
    <t>RAMIREZ GRISALES</t>
  </si>
  <si>
    <t>SECRETARIO</t>
  </si>
  <si>
    <t>PEREZ VASQUEZ</t>
  </si>
  <si>
    <t>MARCELA</t>
  </si>
  <si>
    <t>MARTINEZ LOPEZ</t>
  </si>
  <si>
    <t>JUAN CAMILO</t>
  </si>
  <si>
    <t>FOSCA FERNANDEZ</t>
  </si>
  <si>
    <t>JUAN GUSTAVO</t>
  </si>
  <si>
    <t>ALARCON GRANADOS</t>
  </si>
  <si>
    <t>HAROL STIVEN</t>
  </si>
  <si>
    <t>GARZON FORERO</t>
  </si>
  <si>
    <t>LINA TATIANA</t>
  </si>
  <si>
    <t>BARBOSA BORRAS</t>
  </si>
  <si>
    <t>SAUL</t>
  </si>
  <si>
    <t>RODRIGUEZ MARTINEZ</t>
  </si>
  <si>
    <t>LIZETH ALICIA</t>
  </si>
  <si>
    <t>MELO LUGO</t>
  </si>
  <si>
    <t>FERNANDO JOSE</t>
  </si>
  <si>
    <t>CASTAÑEDA MORENO</t>
  </si>
  <si>
    <t>LIGIA</t>
  </si>
  <si>
    <t>PEÑA CASTRO</t>
  </si>
  <si>
    <t>LUZ AMPARO</t>
  </si>
  <si>
    <t>MERCHAN PATARROYO</t>
  </si>
  <si>
    <t>SULLY VANESSA</t>
  </si>
  <si>
    <t>BARRETO BENITEZ</t>
  </si>
  <si>
    <t>CATALINA</t>
  </si>
  <si>
    <t>DUARTE SANCHEZ</t>
  </si>
  <si>
    <t>OSORIO BAENA</t>
  </si>
  <si>
    <t>SANTIAGO</t>
  </si>
  <si>
    <t>PILAR DEL SOCORRO</t>
  </si>
  <si>
    <t>URBINA VILLALOBOS</t>
  </si>
  <si>
    <t>JOHANA</t>
  </si>
  <si>
    <t>MARIN CARDONA</t>
  </si>
  <si>
    <t>JONATHAN ALEXANDER</t>
  </si>
  <si>
    <t>PARRA CHAVES</t>
  </si>
  <si>
    <t>DEYNI CAROLINA</t>
  </si>
  <si>
    <t>MARTINEZ GARZON</t>
  </si>
  <si>
    <t>DAVID ENRIQUE</t>
  </si>
  <si>
    <t>BONELL GOMEZ</t>
  </si>
  <si>
    <t>RUTH AMPARO</t>
  </si>
  <si>
    <t>GONZALEZ MULETT</t>
  </si>
  <si>
    <t>KEVIN RONALDO</t>
  </si>
  <si>
    <t>VIDAL YANTEN</t>
  </si>
  <si>
    <t>MIGUEL ANGEL</t>
  </si>
  <si>
    <t>RODRIGUEZ VILLARREAL</t>
  </si>
  <si>
    <t>LILIANA</t>
  </si>
  <si>
    <t>CORONADO OTALORA</t>
  </si>
  <si>
    <t>CAROLINA</t>
  </si>
  <si>
    <t>CARDENAS ACHURI</t>
  </si>
  <si>
    <t>ZULMA NATALIA</t>
  </si>
  <si>
    <t>SIERRA PINTO</t>
  </si>
  <si>
    <t>GLORIA ISABEL</t>
  </si>
  <si>
    <t>RODRIGUEZ CASTAÑEDA</t>
  </si>
  <si>
    <t>YONE ALEXANDER</t>
  </si>
  <si>
    <t>SANCHEZ RODRIGUEZ</t>
  </si>
  <si>
    <t>GARCIA ROCHA</t>
  </si>
  <si>
    <t>ERIKA PATRICIA</t>
  </si>
  <si>
    <t>ATENCIA RUIZ</t>
  </si>
  <si>
    <t>GINA MILDRED</t>
  </si>
  <si>
    <t>CARDENAS IPUZ</t>
  </si>
  <si>
    <t xml:space="preserve">DIRECCION DE TALENTO HUMANO                                                               </t>
  </si>
  <si>
    <t>EDWIN JOSE</t>
  </si>
  <si>
    <t>GOMEZ MORENO</t>
  </si>
  <si>
    <t>MANUEL FERNANDO</t>
  </si>
  <si>
    <t>SANCHEZ DIAZ</t>
  </si>
  <si>
    <t>ALEJANDRA</t>
  </si>
  <si>
    <t>BENAVIDES GRAJALES</t>
  </si>
  <si>
    <t>RAMON SARMIENTO</t>
  </si>
  <si>
    <t>JESUS MANUEL</t>
  </si>
  <si>
    <t>LOPEZ CELEDON</t>
  </si>
  <si>
    <t xml:space="preserve">OFICINA DE CONTROL DISCIPLINARIO INTERNO                                                  </t>
  </si>
  <si>
    <t>MAYORGA PARRAGA</t>
  </si>
  <si>
    <t>NICOLAS EDUARDO</t>
  </si>
  <si>
    <t>ADRIANA ESPERANZA</t>
  </si>
  <si>
    <t>GARZON GARZON</t>
  </si>
  <si>
    <t>MARIA ALEJANDRA</t>
  </si>
  <si>
    <t>CAICEDO HURTADO</t>
  </si>
  <si>
    <t>NAYIBE</t>
  </si>
  <si>
    <t>LAURA VANESSA</t>
  </si>
  <si>
    <t>ROMERO TORO</t>
  </si>
  <si>
    <t>ERIKA YULIETH</t>
  </si>
  <si>
    <t>DIAZ INFANTE</t>
  </si>
  <si>
    <t>MUÑOZ DEVOZ</t>
  </si>
  <si>
    <t>LEON RODRIGUEZ</t>
  </si>
  <si>
    <t>JORGE ENRIQUE</t>
  </si>
  <si>
    <t>CANO RINCON</t>
  </si>
  <si>
    <t>BECERRA BONZA</t>
  </si>
  <si>
    <t>ORTEGA ERAZO</t>
  </si>
  <si>
    <t>CASTELLANOS CASTAÑEDA</t>
  </si>
  <si>
    <t>ANA MILENA</t>
  </si>
  <si>
    <t>RESTREPO CORREA</t>
  </si>
  <si>
    <t>EDWIM DAMIAN</t>
  </si>
  <si>
    <t>TORRES ROBAYO</t>
  </si>
  <si>
    <t>DIDIER</t>
  </si>
  <si>
    <t>GAVIRIA MONTEALEGRE</t>
  </si>
  <si>
    <t>JAIME</t>
  </si>
  <si>
    <t>BETANCOURT DIAZ</t>
  </si>
  <si>
    <t>JAZMIN ANDREA</t>
  </si>
  <si>
    <t>NOVOA BARRERA</t>
  </si>
  <si>
    <t>FABIO ANDRES</t>
  </si>
  <si>
    <t>SILVA MORALES</t>
  </si>
  <si>
    <t>DIANA KATHERINE</t>
  </si>
  <si>
    <t>AGUILERA ACOSTA</t>
  </si>
  <si>
    <t>CILIA ISABEL</t>
  </si>
  <si>
    <t>HERRERA LADINO</t>
  </si>
  <si>
    <t>LOLA FABIANA</t>
  </si>
  <si>
    <t>REYES FLOREZ</t>
  </si>
  <si>
    <t>TATIANA</t>
  </si>
  <si>
    <t>RODRIGUEZ BLANCO</t>
  </si>
  <si>
    <t>KAREN ANDREA</t>
  </si>
  <si>
    <t>MARTINEZ SANTOS</t>
  </si>
  <si>
    <t>NATALIA ANDREA</t>
  </si>
  <si>
    <t>MELENDEZ GUAYDIA</t>
  </si>
  <si>
    <t>SANCHEZ PAZ</t>
  </si>
  <si>
    <t>ROMERO GIL</t>
  </si>
  <si>
    <t>MARIA VALENTINA</t>
  </si>
  <si>
    <t>RODRIGUEZ SUAREZ</t>
  </si>
  <si>
    <t>CRISTHIAN DAVID</t>
  </si>
  <si>
    <t>GARCIA CAMPO</t>
  </si>
  <si>
    <t>JUAN SEBASTIAN</t>
  </si>
  <si>
    <t>RODRIGUEZ NARANJO</t>
  </si>
  <si>
    <t>MARGARITA MARIA</t>
  </si>
  <si>
    <t>ROZO MORALES</t>
  </si>
  <si>
    <t>ADRIAN ENRIQUE</t>
  </si>
  <si>
    <t>CRISTANCHO TAMAYO</t>
  </si>
  <si>
    <t>TATIANA CECILIA</t>
  </si>
  <si>
    <t>MESA SALAMANCA</t>
  </si>
  <si>
    <t>ANDREA JULIANA</t>
  </si>
  <si>
    <t>MENDEZ MONSALVE</t>
  </si>
  <si>
    <t>RICARDO JAVIER</t>
  </si>
  <si>
    <t>MORALES VEGA</t>
  </si>
  <si>
    <t>ELIZABETH</t>
  </si>
  <si>
    <t>NIÑO ARISTIZABAL</t>
  </si>
  <si>
    <t>MANRIQUE GONZALEZ</t>
  </si>
  <si>
    <t>LINA LORENA</t>
  </si>
  <si>
    <t>CARDENAS BEJARANO</t>
  </si>
  <si>
    <t>MARLENY NATALIA</t>
  </si>
  <si>
    <t>MALAVER ROJAS</t>
  </si>
  <si>
    <t>ANGELA</t>
  </si>
  <si>
    <t>JIMENEZ FORERO</t>
  </si>
  <si>
    <t>FABIANO</t>
  </si>
  <si>
    <t>ORTIZ PIZZA</t>
  </si>
  <si>
    <t>RUBY RUTH</t>
  </si>
  <si>
    <t>RAMIREZ MEDINA</t>
  </si>
  <si>
    <t>MARIA EUGENIA</t>
  </si>
  <si>
    <t>SALINAS GARCIA</t>
  </si>
  <si>
    <t>DIRECTOR ADMINISTRATIVO</t>
  </si>
  <si>
    <t>BARRERA RAMIREZ</t>
  </si>
  <si>
    <t>SINDY JOHANA</t>
  </si>
  <si>
    <t>ALVARADO VERGEL</t>
  </si>
  <si>
    <t>VANESSA ISABEL</t>
  </si>
  <si>
    <t>SIERRA VARELA</t>
  </si>
  <si>
    <t>MARTIN</t>
  </si>
  <si>
    <t>BETANCOURT GARCIA</t>
  </si>
  <si>
    <t>GOMEZ RINCON</t>
  </si>
  <si>
    <t>ESTEFANY PAOLA</t>
  </si>
  <si>
    <t>MARTINEZ ROMERO</t>
  </si>
  <si>
    <t>JIMMY ALEXIS</t>
  </si>
  <si>
    <t>GARCIA TAMAYO</t>
  </si>
  <si>
    <t>JORGE JULIAN</t>
  </si>
  <si>
    <t>FORERO LOPEZ</t>
  </si>
  <si>
    <t>ASTRID LORENA</t>
  </si>
  <si>
    <t>AMAYA CASTRO</t>
  </si>
  <si>
    <t>LEIDY</t>
  </si>
  <si>
    <t>HOYOS SALCEDO</t>
  </si>
  <si>
    <t>RIAÑO CARO</t>
  </si>
  <si>
    <t>EDWIN GEOVANNI</t>
  </si>
  <si>
    <t>BUITRAGO ASTROS</t>
  </si>
  <si>
    <t>XIMENA ANDREA</t>
  </si>
  <si>
    <t>PAVA CASTRO</t>
  </si>
  <si>
    <t>BOHORQUEZ LINARES</t>
  </si>
  <si>
    <t>GUTIERREZ TORRES</t>
  </si>
  <si>
    <t>ANDRES ALFONSO</t>
  </si>
  <si>
    <t>GALOFRE CAMPO</t>
  </si>
  <si>
    <t>GUSTAVO ANDRES</t>
  </si>
  <si>
    <t>HERNANDEZ GNECCO</t>
  </si>
  <si>
    <t>HENRY</t>
  </si>
  <si>
    <t>GIRALDO FUQUENE</t>
  </si>
  <si>
    <t>DIANA CRISTINA</t>
  </si>
  <si>
    <t>SANCHEZ GUALTEROS</t>
  </si>
  <si>
    <t>OLAYA ROLDAN</t>
  </si>
  <si>
    <t>ALBA XIMENA</t>
  </si>
  <si>
    <t>CARREÑO SARMIENTO</t>
  </si>
  <si>
    <t>RODRIGO LUPERCIO</t>
  </si>
  <si>
    <t>RIAÑO PINEDA</t>
  </si>
  <si>
    <t>FABIO GERARDO</t>
  </si>
  <si>
    <t>MARTINEZ RUIZ</t>
  </si>
  <si>
    <t>CAROLINA ESTHER</t>
  </si>
  <si>
    <t>PEÑA MUGNO</t>
  </si>
  <si>
    <t>HENRY YAIR</t>
  </si>
  <si>
    <t>AURAAD RODRIGUEZ</t>
  </si>
  <si>
    <t>EDWIN ANDRES</t>
  </si>
  <si>
    <t>CASAS VELA</t>
  </si>
  <si>
    <t>ARROYAVE GARCIA</t>
  </si>
  <si>
    <t>DANIEL FERNANDO</t>
  </si>
  <si>
    <t>CUENCA MENDEZ</t>
  </si>
  <si>
    <t>JUAN DIEGO</t>
  </si>
  <si>
    <t>BERMUDEZ ROJAS</t>
  </si>
  <si>
    <t>JOHN FREDDY</t>
  </si>
  <si>
    <t>CANTOR JIMENEZ</t>
  </si>
  <si>
    <t>ELIANA PATRICIA</t>
  </si>
  <si>
    <t>ARDILA SANCHEZ</t>
  </si>
  <si>
    <t>DIRECTOR TECNICO</t>
  </si>
  <si>
    <t>MIGUEL ALFONSO</t>
  </si>
  <si>
    <t>GRANADOS BORRERO</t>
  </si>
  <si>
    <t>ROMERO LOPERA</t>
  </si>
  <si>
    <t>JUDITH CONSUELO</t>
  </si>
  <si>
    <t>ZARATE MENDEZ</t>
  </si>
  <si>
    <t>CRISTIAN MARCEL</t>
  </si>
  <si>
    <t>GARCIA MEJIA</t>
  </si>
  <si>
    <t>CLAUDIA ANGELICA</t>
  </si>
  <si>
    <t>NIÑO LOPEZ</t>
  </si>
  <si>
    <t>PABLO HERNAN</t>
  </si>
  <si>
    <t>GOMEZ PIÑEROS</t>
  </si>
  <si>
    <t>MARIA MERCEDES</t>
  </si>
  <si>
    <t>VARGAS FORERO</t>
  </si>
  <si>
    <t>MANUEL JOSE</t>
  </si>
  <si>
    <t>GIRALDO LONDOÑO</t>
  </si>
  <si>
    <t>JOSE CAMILO</t>
  </si>
  <si>
    <t>RUBIANO PARRA</t>
  </si>
  <si>
    <t>LIZETH CAROLINA</t>
  </si>
  <si>
    <t>RIAÑO MORENO</t>
  </si>
  <si>
    <t>JOHAN STEVEN</t>
  </si>
  <si>
    <t>HORTUA AREVALO</t>
  </si>
  <si>
    <t>NATALIA FRANCISCA</t>
  </si>
  <si>
    <t>ARANGUREN ACEVEDO</t>
  </si>
  <si>
    <t>JUAN FELIPE</t>
  </si>
  <si>
    <t>WILSON</t>
  </si>
  <si>
    <t>CRISTABEL</t>
  </si>
  <si>
    <t>MARIN URREGO</t>
  </si>
  <si>
    <t>EDGAR FREDY</t>
  </si>
  <si>
    <t>ROA</t>
  </si>
  <si>
    <t>CARLOS ANDRES</t>
  </si>
  <si>
    <t>GALLON VELEZ</t>
  </si>
  <si>
    <t>MARTHA ALEXANDRA</t>
  </si>
  <si>
    <t>ROMERO CUESTA</t>
  </si>
  <si>
    <t>DEISY MILENA</t>
  </si>
  <si>
    <t>OLARTE CALA</t>
  </si>
  <si>
    <t>NATALY</t>
  </si>
  <si>
    <t>TOVAR GIL</t>
  </si>
  <si>
    <t>CLAUDIA SORANI</t>
  </si>
  <si>
    <t>RESTREPO QUINTERO</t>
  </si>
  <si>
    <t>RAMIREZ TOVAR</t>
  </si>
  <si>
    <t>LIZETH VANESSA</t>
  </si>
  <si>
    <t>CELIS LIMA</t>
  </si>
  <si>
    <t>JESUS DAVID</t>
  </si>
  <si>
    <t>CASTILLO TORRES</t>
  </si>
  <si>
    <t>STEFANIA</t>
  </si>
  <si>
    <t>HAROLD</t>
  </si>
  <si>
    <t>GARCIA BUITRAGO</t>
  </si>
  <si>
    <t>LAURA SOFIA</t>
  </si>
  <si>
    <t>VERGARA LOZANO</t>
  </si>
  <si>
    <t>VELANDIA MENESES</t>
  </si>
  <si>
    <t>CESAR</t>
  </si>
  <si>
    <t>RIVERA QUINTERO</t>
  </si>
  <si>
    <t>TOVAR PATARROYO</t>
  </si>
  <si>
    <t>ESTEFANIA</t>
  </si>
  <si>
    <t>VELASQUEZ VELEZ</t>
  </si>
  <si>
    <t>JOSE IGNACIO</t>
  </si>
  <si>
    <t>SAAVEDRA MATEUS</t>
  </si>
  <si>
    <t>OLARTE AVILA</t>
  </si>
  <si>
    <t xml:space="preserve">NESTOR FERNANDO          </t>
  </si>
  <si>
    <t xml:space="preserve">LEYVA HUERTAS                           </t>
  </si>
  <si>
    <t>BLANDON CASTRO</t>
  </si>
  <si>
    <t>CUBIDES GUTIERREZ</t>
  </si>
  <si>
    <t>JENNY</t>
  </si>
  <si>
    <t>MONTOYA DIAZ</t>
  </si>
  <si>
    <t>WENDIS</t>
  </si>
  <si>
    <t>ACUÑA DE LA OSSA</t>
  </si>
  <si>
    <t>PUERTO GIL</t>
  </si>
  <si>
    <t>JHON EDINSON</t>
  </si>
  <si>
    <t>ROMAN ANDUQUIA</t>
  </si>
  <si>
    <t>MACIAS GOMEZ</t>
  </si>
  <si>
    <t>SERGIO ANDRES</t>
  </si>
  <si>
    <t>MORENO SANCHEZ</t>
  </si>
  <si>
    <t>PACHON SUAREZ</t>
  </si>
  <si>
    <t>DANIEL FELIPE</t>
  </si>
  <si>
    <t>AZUERO ORTIZ</t>
  </si>
  <si>
    <t>SURLEY PATRICIA</t>
  </si>
  <si>
    <t>MARQUEZ SERNA</t>
  </si>
  <si>
    <t>GUTIERREZ TOVAR</t>
  </si>
  <si>
    <t>ENCISO UPEGUI</t>
  </si>
  <si>
    <t>SECRETARIO GENERAL</t>
  </si>
  <si>
    <t>ANDERSON DUVAN</t>
  </si>
  <si>
    <t>FAJARDO CAMPO</t>
  </si>
  <si>
    <t>COY RUBIANO</t>
  </si>
  <si>
    <t>RODRIGUEZ MOYANO</t>
  </si>
  <si>
    <t>JORGE LUIS</t>
  </si>
  <si>
    <t>FORERO BUITRAGO</t>
  </si>
  <si>
    <t>ESMERALDA CECILIA</t>
  </si>
  <si>
    <t>ESQUIVEL RICO</t>
  </si>
  <si>
    <t>SILVIA YELITZA</t>
  </si>
  <si>
    <t>ROLON MENDOZA</t>
  </si>
  <si>
    <t>SUPERNUMERARIOS</t>
  </si>
  <si>
    <t xml:space="preserve">SUPERNUMERARIOS                         </t>
  </si>
  <si>
    <t>SUPERNUMERARIO</t>
  </si>
  <si>
    <t>BERNAL GARAVITO</t>
  </si>
  <si>
    <t>MAURICIO DAVID</t>
  </si>
  <si>
    <t>ORJUELA ARENAS</t>
  </si>
  <si>
    <t>CARLOS ALFREDO</t>
  </si>
  <si>
    <t>BOGOTA RIVEROS</t>
  </si>
  <si>
    <t>LUCY MARGARITA</t>
  </si>
  <si>
    <t>OSORIO MASTRODOMENICO</t>
  </si>
  <si>
    <t>PAMELA JOHANA</t>
  </si>
  <si>
    <t>CARRILLO FIGUEROA</t>
  </si>
  <si>
    <t>ACOSTA VEGA</t>
  </si>
  <si>
    <t>NELSON ALIRIO</t>
  </si>
  <si>
    <t>BOHORQUEZ FORERO</t>
  </si>
  <si>
    <t>Anualidad</t>
  </si>
  <si>
    <t>Objetivos estratégicos institucionales</t>
  </si>
  <si>
    <t>- Promover la adopción de prácticas empresariales, responsables y sostenibles que contribuyan al desarrollo social, ambiental y económico en las empresas y los diferentes grupos de interés</t>
  </si>
  <si>
    <t>- Generar un equilibrio presupuestal sólido, mediante procesos de planificación y ejecución financiera eficiente, que apoyen la medición de resultados y la toma de decisiones basada en evidencia</t>
  </si>
  <si>
    <t>- Facilitar la experiencia de los usuarios frente a los servicios que presta la Entidad</t>
  </si>
  <si>
    <t>- Posicionar a la Superintendencia de Sociedades en la mente de sus grupos de interés</t>
  </si>
  <si>
    <t>- Utilizar y apropiar nuevas tecnologías de la información para fortalecer la gestión institucional</t>
  </si>
  <si>
    <t>- Consolidar el modelo de gestión del conocimiento y la innovación</t>
  </si>
  <si>
    <t>- Fortalecer entornos de trabajo adaptables a las nuevas realidades que buscan el equilibrio de la vida personal, familiar y laboral, promoviendo mecanismos de inclusión social y espacios colaborativos</t>
  </si>
  <si>
    <t>CONCERTACIÓN O FIJACIÓN DE COMPROMISOS</t>
  </si>
  <si>
    <t>AJUSTE DE COMPROMISOS</t>
  </si>
  <si>
    <t>EVALUACIÓN SEMESTRAL DE COMPROMISOS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</si>
  <si>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</si>
  <si>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</si>
  <si>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</si>
  <si>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</si>
  <si>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</si>
  <si>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</si>
  <si>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</si>
  <si>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</si>
  <si>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</si>
  <si>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 xml:space="preserve">Oct </t>
  </si>
  <si>
    <t>Nov</t>
  </si>
  <si>
    <t>Dic</t>
  </si>
  <si>
    <t xml:space="preserve">Deﬁnición de la competencia </t>
  </si>
  <si>
    <t>Conductas Asociadas</t>
  </si>
  <si>
    <t>Aprendizaje continuo</t>
  </si>
  <si>
    <t>Identificar, incorporar y aplicar nuevos conocimientos sobre regulaciones vigentes, tecnologías disponibles, métodos y programas de trabajo, para mantener actualizada la efectividad de sus prácticas laborales y su visión del contexto</t>
  </si>
  <si>
    <t>* Mantiene sus competencias actualizadas en función de los cambios que exige la administración pública en la prestación de un óptimo servicio
* Gestiona sus propias fuentes de información confiable y/o participa de espacios informativos y de capacitación
* Comparte sus saberes y habilidades con sus compañeros de trabajo, y aprende de sus colegas habilidades diferenciales, que le permiten nivelar sus conocimientos en flujos informales de inter-aprendizaje</t>
  </si>
  <si>
    <t>Realizar las funciones y cumplir los compromisos organizacionales con eﬁcacia, calidad y oportunidad</t>
  </si>
  <si>
    <t>* Asume la responsabilidad por sus resultados
* Trabaja con base en objetivos claramente establecidos y realistas
* Diseña y utiliza indicadores para medir y comprobar los resultados obtenidos
* Adopta medidas para minimizar riesgos
* Plantea estrategias para alcanzar o superar los resultados esperados
* Se ﬁja metas y obtiene los resultados institucionales esperados
* Cumple con oportunidad las funciones de acuerdo con los estándares, objetivos y tiempos establecidos por la entidad
* Gestiona recursos para mejorar la productividad y toma medidas necesarias para minimizar los riesgos
* Aporta elementos para la consecución de resultados enmarcando sus productos y / o servicios dentro de las normas que rigen a la  entidad
* Evalúa de forma regular el grado de consecución de los objetivos</t>
  </si>
  <si>
    <t>Dirigir las decisiones y acciones a la satisfacción de las necesidades e intereses de los usuarios (internos y externos) y de los ciudadanos, de conformidad con las responsabilidades públicas asignadas a la entidad</t>
  </si>
  <si>
    <t>* Valora y atiende las necesidades y peticiones de los usuarios y de los ciudadanos de forma oportuna
* Reconoce la interdependencia entre su trabajo y el de otros
* Establece mecanismos para conocer las necesidades e inquietudes de los usuarios y ciudadanos
* Incorpora las necesidades de usuarios y ciudadanos en los
proyectos institucionales, teniendo en cuenta la visión de servicio a corto, mediano y largo plazo
* Aplica los conceptos de no estigmatización y no discriminación y genera espacios y lenguaje incluyente
* Escucha activamente e informa con veracidad al usuario o ciudadano</t>
  </si>
  <si>
    <t>Compromiso con la organización</t>
  </si>
  <si>
    <t>Alinear el propio comportamiento a las necesidades, prioridades y metas organizacionales</t>
  </si>
  <si>
    <t>* Promueve el cumplimiento de las metas de la organización y respeta sus normas
* Antepone las necesidades de la organización a sus propias necesidades
* Apoya a la organización en situaciones difíciles
* Demuestra sentido de pertenencia en todas sus actuaciones
* Toma la iniciativa de colaborar con sus compañeros y con otras áreas cuando se requiere, sin descuidar sus tareas</t>
  </si>
  <si>
    <t>Trabajo en equipo</t>
  </si>
  <si>
    <t>Trabajar con otros de forma integrada y armónica para la consecución de metas institucionales comunes</t>
  </si>
  <si>
    <t xml:space="preserve">* Cumple los compromisos que adquiere con el equipo
* Respeta la diversidad de criterios y opiniones de los miembros del equipo
* Asume su responsabilidad como miembro de un equipo de trabajo y se enfoca en contribuir con el compromiso y la motivación de sus miembros
* Planifica las propias acciones teniendo en cuenta su repercusión en la consecución de los objetivos grupales
* Establece una comunicación directa con los miembros del equipo que permite compartir información e ideas en condiciones de respeto y cordialidad
* Integra a los nuevos miembros y facilita su proceso de reconocimiento y apropiación de las actividades a cargo del equipo
</t>
  </si>
  <si>
    <t>Adaptación al cambio</t>
  </si>
  <si>
    <t>Enfrentar con ﬂexibilidad las situaciones nuevas asumiendo un manejo positivo y constructivo de los cambios</t>
  </si>
  <si>
    <t>* Acepta y se adapta fácilmente a las nuevas situaciones
* Responde al cambio con flexibilidad
* Apoya a la entidad en nuevas decisiones y coopera activamente en la implementación de nuevos objetivos, formas de trabajo y procedimientos
* Promueve al grupo para que se adapten a las nuevas condiciones</t>
  </si>
  <si>
    <t>Visión estratégica</t>
  </si>
  <si>
    <t>Anticipar oportunidades y riesgos en el mediano y largo plazo para el área a cargo, la organización y su entorno, de modo tal que la estrategia directiva identiﬁque la alternativa más adecuada frente a cada situación presente o eventual, comunicando al equipo la lógica de las decisiones directivas que contribuyan al beneﬁcio de la entidad y del país</t>
  </si>
  <si>
    <t xml:space="preserve">* Articula objetivos, recursos y metas de forma tal que los resultados generen valor
* Adopta alternativas si el contexto presenta obstrucciones a la ejecución de la planeación anual, involucrando al equipo, aliados y superiores para el logro de los objetivos
* Vincula a los actores con incidencia potencial en los resultados del área a su cargo, para articular acciones o anticipar negociaciones necesarias
* Monitorea periódicamente los resultados alcanzados e introduce cambios en la planeación para alcanzarlos
* Presenta nuevas estrategias ante aliados y superiores para contribuir al logro de los objetivos institucionales
* Comunica de manera asertiva, clara y contundente el objetivo o la meta, logrando la motivación y compromiso de los equipos de trabajo
</t>
  </si>
  <si>
    <t>Liderazgo efectivo</t>
  </si>
  <si>
    <t>Gerenciar equipos, optimizando la aplicación del talento disponible y creando un entorno positivo y de compromiso para el logro de los resultados</t>
  </si>
  <si>
    <t>* Traduce la visión y logra que cada miembro del equipo se comprometa y aporte, en un entorno participativo y de toma de decisiones
* Forma equipos y les delega responsabilidades y tareas en función de las competencias, el potencial y los intereses de  los miembros del equipo
* Crea compromiso y moviliza a los miembros de su equipo a gestionar, aceptar retos, desafíos y directrices, superando intereses personales para alcanzar las metas
* Brinda apoyo y motiva a su equipo en momentos de adversidad, a la vez que comparte las mejores prácticas y desempeños y celebra el éxito con su gente, incidiendo positivamente en la calidad de vida laboral
* Propicia, favorece y acompaña las condiciones para generar y mantener un clima laboral positivo en un entorno de inclusión.
* Fomenta la comunicación clara y concreta en un entorno de respeto</t>
  </si>
  <si>
    <t>Planeación</t>
  </si>
  <si>
    <t>Determinar eﬁcazmente las metas y prioridades institucionales, identiﬁcando las acciones, los responsables, los plazos y los recursos requeridos para alcanzarlas</t>
  </si>
  <si>
    <t xml:space="preserve">* Prevé situaciones y escenarios futuros
* Establece los planes de acción necesarios para el desarrollo de los objetivos estratégicos, teniendo en cuenta actividades, responsables, plazos y recursos requeridos; promoviendo altos estándares de desempeño
* Hace seguimiento a la planeación institucional, con base en los indicadores y metas planeadas, veriﬁcando que se realicen los ajustes y retroalimentando el proceso
* Orienta la planeación institucional con una visión estratégica, que tiene en cuenta las necesidades y expectativas de los usuarios y ciudadanos
* Optimiza el uso de los recursos
* Concreta oportunidades que generan valor a corto, mediano y largo plazo
</t>
  </si>
  <si>
    <t>Toma de decisiones</t>
  </si>
  <si>
    <t>Elegir entre dos o más alternativas para solucionar un problema o atender una situación, comprometiéndose con acciones concretas y consecuentes con la decisión</t>
  </si>
  <si>
    <t>* Elige con oportunidad, entre las alternativas disponibles, los proyectos a realizar, estableciendo responsabilidades precisas con base en las prioridades de la entidad
* Toma en cuenta la opinión técnica de los miembros de su equipo al analizar las alternativas existentes para tomar una decisión y desarrollarla
* Decide en situaciones de alta complejidad e incertidumbre teniendo en consideración la consecución de logros y objetivos de la entidad
* Efectúa los cambios que considera necesarios para solucionar los problemas detectados o atender situaciones particulares y se hace responsable de la decisión tomada
* Detecta amenazas y oportunidades frente a posibles decisiones y elige de forma pertinente
* Asume los riesgos de las decisiones tomadas</t>
  </si>
  <si>
    <t>Gestión del desarrollo de las personas</t>
  </si>
  <si>
    <t>Forjar un clima laboral en el que los intereses de los equipos y de las personas se armonicen con los objetivos y resultados de la organización, generando oportunidades de aprendizaje y desarrollo, además de incentivos para reforzar el alto rendimiento</t>
  </si>
  <si>
    <t>* Identifica las competencias de los miembros del equipo, las evalúa y las impulsa activamente para su desarrollo y aplicación a las tareas asignadas
* Promueve la formación de equipos con interdependencias positivas y genera espacios de aprendizaje colaborativo, poniendo en común experiencias, hallazgos y problemas
* Organiza los entornos de trabajo para fomentar la polivalencia profesional de los miembros del equipo, facilitando la rotación de puestos y de tareas
* Asume una función orientadora para promover y afianzar las mejores prácticas y desempeños
* Empodera a los miembros del equipo dándoles autonomía y poder de decisión, preservando la equidad interna y generando compromiso en su equipo de trabajo
* Se capacita permanentemente y actualiza sus competencias y estrategias directivas</t>
  </si>
  <si>
    <t>Pensamiento Sistémico</t>
  </si>
  <si>
    <t>Comprender y afrontar la realidad y sus conexiones para abordar el funcionamiento integral y articulado de la organización e incidir en los resultados esperados</t>
  </si>
  <si>
    <t xml:space="preserve">* Integra varias áreas de conocimiento para interpretar las interacciones del entorno
* Comprende y gestiona las interrelaciones entre las causas y los efectos dentro de los diferentes procesos en los que participa
* Identifica la dinámica de los sistemas en los que se ve inmerso y sus conexiones para afrontar los retos del entorno
* Participa activamente en el equipo considerando su complejidad e interdependencia para impactar en los resultados esperados
* Influye positivamente al equipo desde una perspectiva sistémica, generando una dinámica propia que integre diversos enfoques para interpretar el entorno
</t>
  </si>
  <si>
    <t>Resolución de conﬂictos</t>
  </si>
  <si>
    <t>Capacidad para identiﬁcar situaciones que generen conﬂicto, prevenirlas o afrontarlas ofreciendo alternativas de solución y evitando las consecuencias negativas</t>
  </si>
  <si>
    <t>* Establece estrategias que permitan prevenir los conﬂictos o detectarlos a tiempo
* Evalúa las causas del conﬂicto de manera objetiva para tomar decisiones
* Aporta opiniones, ideas o sugerencias para solucionar los conﬂictos en el equipo
* Asume como propia la solución acordada por el equipo
* Aplica soluciones de conﬂictos anteriores para situaciones similares</t>
  </si>
  <si>
    <t>Conﬁabilidad técnica 
*Asesor</t>
  </si>
  <si>
    <t>Contar con los conocimientos técnicos requeridos y aplicarlos a situaciones concretas de trabajo, con altos estándares de calidad</t>
  </si>
  <si>
    <t>* Mantiene actualizados sus conocimientos para apoyar la gestión de la entidad
* Conoce, maneja y sabe aplicar los conocimientos para el logro de resultados
* Emite conceptos técnicos u orientaciones claros, precisos, pertinentes y ajustados a los lineamientos normativos y organizacionales
* Genera conocimientos técnicos de interés para la entidad, los cuales son aprehendidos y utilizados en el actuar de la organización</t>
  </si>
  <si>
    <t>Creatividad e innovación</t>
  </si>
  <si>
    <t>Generar y desarrollar nuevas ideas, conceptos, métodos y soluciones orientados a mantener la competitividad de la entidad y el uso eﬁciente de recursos</t>
  </si>
  <si>
    <t>* Apoya la generación de nuevas ideas y conceptos para el mejoramiento de la entidad
* Prevé situaciones y alternativas de solución que orienten la toma de decisiones de la alta dirección
* Reconoce y hace viables las oportunidades y las  comparte con sus jefes para contribuir al logro de objetivos y metas institucionales
* Adelanta estudios o investigaciones y los documenta, para contribuir a la dinámica de la entidad y su competitividad</t>
  </si>
  <si>
    <t>Iniciativa</t>
  </si>
  <si>
    <t>Anticiparse a los problemas proponiendo alternativas de solución</t>
  </si>
  <si>
    <t>* Prevé situaciones y alternativas de solución que orientan la toma de decisiones de la alta dirección
* Enfrenta los problemas y propone acciones concretas para solucionarlos
* Reconoce y hace viables las oportunidades</t>
  </si>
  <si>
    <t>Construcción de relaciones</t>
  </si>
  <si>
    <t>Capacidad para relacionarse en diferentes entornos con el ﬁn de cumplir los objetivos institucionales</t>
  </si>
  <si>
    <t xml:space="preserve">* Establece y mantiene relaciones cordiales y recíprocas con redes o grupos de personas internas y externas de la organización que faciliten la consecución de los objetivos institucionales
* Utiliza contactos para conseguir objetivos
* Comparte información para establecer lazos
* Interactúa con otros de un modo efectivo y adecuado
</t>
  </si>
  <si>
    <t>Conocimiento del entorno</t>
  </si>
  <si>
    <t>Conocer e interpretar la organización, su funcionamiento y sus relaciones con el entorno.</t>
  </si>
  <si>
    <t>* Se informa permanentemente sobre políticas gubernamentales, problemas y demandas del entorno
* Comprende el entorno organizacional que enmarca las situaciones objeto de asesoría y lo toma como referente
* Identiﬁca las fuerzas políticas que afectan la organización y las posibles alianzas y las tiene en cuenta al emitir sus conceptos técnicos
* Orienta el desarrollo de estrategias que concilien las fuerzas políticas y las alianzas en pro de la organización</t>
  </si>
  <si>
    <t>Aporte técnico- profesional</t>
  </si>
  <si>
    <t>Poner a disposición de la Administración sus saberes profesionales especíﬁcos y sus experiencias previas, gestionando la actualización de sus saberes expertos</t>
  </si>
  <si>
    <t>* Aporta soluciones alternativas en lo que reﬁere a sussaberes especíﬁcos
* Informa su experiencia especíﬁca en el proceso de toma de decisiones que involucran aspectos de su especialidad
* Anticipa problemas previsibles que advierte en su carácter de especialista
* Asume la interdisciplinariedad aprendiendo puntos de vista diversos y alternativos al propio, para analizar y ponderar soluciones posibles</t>
  </si>
  <si>
    <t>Comunicación efectiva</t>
  </si>
  <si>
    <t>Establecer comunicación efectiva y positiva con superiores jerárquicos, pares y ciudadanos, tanto en la expresión escrita, como verbal y gestual.</t>
  </si>
  <si>
    <t>* Utiliza canales de comunicación, en su diversa expresión, con claridad, precisión y tono agradable para el receptor
* Redacta textos, informes, mensajes, cuadros o gráﬁcas con claridad en la expresión para hacer efectiva y sencilla la comprensión
* Mantiene escucha y lectura atenta a efectos de comprender mejor los mensajes o información recibida
* Da respuesta a cada comunicación recibida de modo inmediato</t>
  </si>
  <si>
    <t>Gestión de procedimientos</t>
  </si>
  <si>
    <t>Desarrollar las tareas a cargo en el marco de los procedimientos vigentes y proponer e introducir acciones para acelerar la mejora continua y la productividad.</t>
  </si>
  <si>
    <t>* Ejecuta sus tareas con los criterios de calidad establecidos
* Revisa procedimientos e instrumentos para mejorar tiempos y resultados y para anticipar soluciones a problemas
* Desarrolla las actividades de acuerdo con las pautas y protocolos deﬁnidos</t>
  </si>
  <si>
    <t>Instrumentación de decisiones</t>
  </si>
  <si>
    <t>Decidir sobre las cuestiones en las que es responsable con criterios de economía, eﬁcacia, eﬁciencia y transparencia de la decisión.</t>
  </si>
  <si>
    <t>* Discrimina con efectividad entre las decisiones que deben ser elevadas a un superior, socializadas al equipo de trabajo o pertenecen a la esfera individual de trabajo
* Adopta decisiones sobre ellas con base en información válida y rigurosa
* Maneja criterios objetivos para analizar la materia a decidir con las personas involucradas
* Asume los efectos de sus decisiones y también de las adoptadas por el equipo de trabajo al que pertenece</t>
  </si>
  <si>
    <t>Dirección y Desarrollo de Personal</t>
  </si>
  <si>
    <t>Profesional con Personal a Cargo</t>
  </si>
  <si>
    <t>Favorecer el aprendizaje y desarrollo de los colaboradores, identiﬁcando potencialidades personales y profesionales para facilitar el cumplimiento de objetivos institucionales</t>
  </si>
  <si>
    <t xml:space="preserve">* Identiﬁca, ubica y desarrolla el talento humano a su cargo
* Orienta la identiﬁcación de necesidades de formación y capacitación y apoya la ejecución de las acciones propuestas para satisfacerlas
* Hace uso de las habilidades y recursos del talento humano a su cargo, para alcanzar las metas y los estándares de productividad
* Establece espacios regulares de retroalimentación y reconocimiento del buen desempeño en pro del mejoramiento continuo de las personas y la organización
</t>
  </si>
  <si>
    <t>Toma de decisiones 
*Personal a Cargo</t>
  </si>
  <si>
    <t>Elegir alternativas para solucionar problemas y ejecutar acciones concretas y consecuentes con la decisión</t>
  </si>
  <si>
    <t>* Elige con oportunidad, entre muchas alternativas, los proyectos a realizar, estableciendo responsabilidades precisas con base en las prioridades de la entidad
* Toma en cuenta la opinión técnica de sus colaboradores al analizar las alternativas existentes para tomar una decisión y desarrollarla
* Decide en situaciones de alta complejidad e incertidumbre teniendo en consideración la consecución de logros y objetivos de la entidad
* Efectúa los cambios que considera necesarios para solucionar los problemas detectados o atender situaciones particulares y se hace responsable de la decisión tomada</t>
  </si>
  <si>
    <t xml:space="preserve">Conﬁabilidad Técnica
</t>
  </si>
  <si>
    <t>* Aplica el conocimiento técnico en el desarrollo de sus responsabilidades
* Mantiene actualizado su conocimiento técnico para apoyar su gestión
* Resuelve problemas utilizando conocimientos técnicos de su especialidad, para apoyar el cumplimiento de metas y objetivos institucionales
* Emite conceptos técnicos, juicios o propuestas claros, precisos, pertinentes y ajustados a los lineamientos normativos y organizacionales</t>
  </si>
  <si>
    <t>Disciplina</t>
  </si>
  <si>
    <t>Adaptarse a las políticas institucionales y generar información acorde con los procesos.</t>
  </si>
  <si>
    <t>* Recibe instrucciones y desarrolla actividades acorde con las mismas
* Acepta la supervisión constante
* Revisa de manera permanente los cambio en los procesos</t>
  </si>
  <si>
    <t>Responsabilidad</t>
  </si>
  <si>
    <t>Conoce la magnitud de sus acciones y la forma de afrontarlas</t>
  </si>
  <si>
    <t>* Utiliza el tiempo de manera eﬁciente
* Maneja adecuadamente los implementos requeridos para la ejecución de su tarea
* Realiza sus tareas con criterios de productividad, calidad, eﬁciencia y efectividad
* Cumple con eﬁciencia la tarea encomendada</t>
  </si>
  <si>
    <t>Manejo de la información</t>
  </si>
  <si>
    <t>Manejar con responsabilidad la información personal e institucional de que dispone.</t>
  </si>
  <si>
    <t xml:space="preserve">* Maneja con responsabilidad las informaciones personales e institucionales de que dispone
* Evade temas que indagan sobre información conﬁdencial
* Recoge solo información imprescindible para el desarrollo de la tarea
* Organiza y custodia de forma adecuada la información a su cuidado, teniendo en cuenta las normas legales y de la organización
* No hace pública la información laboral o de las personas que pueda afectar la organización o las personas
* Transmite información oportuna y objetiva
</t>
  </si>
  <si>
    <t>Relaciones interpersonales</t>
  </si>
  <si>
    <t>Establecer y mantener relaciones de trabajo positivas, basadas en la comunicación abierta y ﬂuida y en el respeto por los demás</t>
  </si>
  <si>
    <t>* Escucha con interés y capta las necesidades de los demás
* Transmite la información de forma fidedigna evitando situaciones que puedan generar deterioro en el ambiente laboral
* Toma la iniciativa en el contacto con usuarios para dar avisos, citas o respuestas, utilizando un lenguaje claro para los destinatarios, especialmente con las personas que integran minorías con mayor vulnerabilidad social o con diferencias funcionales</t>
  </si>
  <si>
    <t>Colaboración</t>
  </si>
  <si>
    <t>Coopera con los demás con el ﬁn de alcanzar los objetivos institucionales</t>
  </si>
  <si>
    <t>* Articula sus actuaciones con las de los demás
* Cumple los compromisos adquiridos
* Facilita la labor de sus superiores y compañeros de trabajo</t>
  </si>
  <si>
    <t>Bajo</t>
  </si>
  <si>
    <t>El nivel de desarrollo de la competencia no se evidencia, ni tampoco se observa un impacto positivo que permita la obtención de las metas y logros esperados.</t>
  </si>
  <si>
    <t>Aceptable</t>
  </si>
  <si>
    <t>El nivel de desarrollo de la competencia se evidencia con mediana frecuencia, con un impacto parcial en la obtención de las metas y logros esperados.</t>
  </si>
  <si>
    <t>Alto</t>
  </si>
  <si>
    <t>El nivel de desarrollo de la competencia se evidencia de manera permanente e impacta ampliamente y de manera positiva en la obtención de las metas y logros esperados.</t>
  </si>
  <si>
    <t>Muy Alto</t>
  </si>
  <si>
    <t>El nivel de desarrollo de la competencia se evidencia de manera permanente, impactando amplia y positivamente la obtención de las metas y logros esperados, e igualmente agregando valor en los procesos y resultados.</t>
  </si>
  <si>
    <t>Oportunidad</t>
  </si>
  <si>
    <t>Sobresaliente</t>
  </si>
  <si>
    <t>&gt;=90%</t>
  </si>
  <si>
    <t>Mayor o igual al 90%</t>
  </si>
  <si>
    <t>Satisfactorio</t>
  </si>
  <si>
    <t>&gt;=65%&lt;&gt;90%</t>
  </si>
  <si>
    <t>Mayor al 65% y menor al 90%</t>
  </si>
  <si>
    <t>No Satisfactorio</t>
  </si>
  <si>
    <t>&gt;64,99%</t>
  </si>
  <si>
    <t>Menor o igual al 65%</t>
  </si>
  <si>
    <t>Total productos entregados oportunamente en el período evaluado</t>
  </si>
  <si>
    <t>Total productos asignados, que deben ser entregados en el período</t>
  </si>
  <si>
    <t>Total de productos asignados</t>
  </si>
  <si>
    <t>Total productos entregados en el periodo evaluado</t>
  </si>
  <si>
    <t>Total productos asignados que deben ser entregados en el periodo</t>
  </si>
  <si>
    <t>PEDRAZA BELLO</t>
  </si>
  <si>
    <t>CRISTIAN FERNANDO</t>
  </si>
  <si>
    <t>GUTIERREZ HERNANDEZ</t>
  </si>
  <si>
    <t>DUVAN SANTIAGO</t>
  </si>
  <si>
    <t>MENJURA MORA</t>
  </si>
  <si>
    <t>FRANCISCO</t>
  </si>
  <si>
    <t>FAJARDO ADAMES</t>
  </si>
  <si>
    <t>JENNY ANDREA</t>
  </si>
  <si>
    <t>TORRES BERNAL</t>
  </si>
  <si>
    <t>LUZ KARY</t>
  </si>
  <si>
    <t>PARDO PEREZ</t>
  </si>
  <si>
    <t>MANUEL ANTONIO</t>
  </si>
  <si>
    <t>TRIVIÑO FIQUITIVA</t>
  </si>
  <si>
    <t>FERRER CHAPMAN</t>
  </si>
  <si>
    <t>MIGUEL ALFREDO</t>
  </si>
  <si>
    <t>HERRERA MOLANO</t>
  </si>
  <si>
    <t>NIKOL VANESA</t>
  </si>
  <si>
    <t>RONCEROS RESTREPO</t>
  </si>
  <si>
    <t>SHANEL CIRE</t>
  </si>
  <si>
    <t>SANDS GONZALEZ</t>
  </si>
  <si>
    <r>
      <t xml:space="preserve">Ejemplo:
Verbo: </t>
    </r>
    <r>
      <rPr>
        <sz val="12"/>
        <rFont val="Verdana"/>
        <family val="2"/>
      </rPr>
      <t>Responder</t>
    </r>
    <r>
      <rPr>
        <b/>
        <sz val="12"/>
        <rFont val="Verdana"/>
        <family val="2"/>
      </rPr>
      <t xml:space="preserve"> + Objeto: </t>
    </r>
    <r>
      <rPr>
        <sz val="12"/>
        <rFont val="Verdana"/>
        <family val="2"/>
      </rPr>
      <t>Derechos de petición</t>
    </r>
    <r>
      <rPr>
        <b/>
        <sz val="12"/>
        <rFont val="Verdana"/>
        <family val="2"/>
      </rPr>
      <t xml:space="preserve"> + condición de resultado: </t>
    </r>
    <r>
      <rPr>
        <sz val="12"/>
        <rFont val="Verdana"/>
        <family val="2"/>
      </rPr>
      <t>dentro de los términos previstos por la ley.</t>
    </r>
  </si>
  <si>
    <t>JOHAN SEBASTIAN</t>
  </si>
  <si>
    <t>BONILLA GONZALEZ</t>
  </si>
  <si>
    <t xml:space="preserve">SUPERINTENDENCIA DE SOCIEDADES BOGOTA   </t>
  </si>
  <si>
    <t>N</t>
  </si>
  <si>
    <t>S</t>
  </si>
  <si>
    <t>F</t>
  </si>
  <si>
    <t>13/06/1980</t>
  </si>
  <si>
    <t>jennyTB@supersociedades.gov.co</t>
  </si>
  <si>
    <t>03/12/2024</t>
  </si>
  <si>
    <t>MARIA EUGENIA SALINAS GARCIA</t>
  </si>
  <si>
    <t xml:space="preserve">NIVEL                                                                                     </t>
  </si>
  <si>
    <t>U</t>
  </si>
  <si>
    <t>01/05/1979</t>
  </si>
  <si>
    <t>BlancaL@supersociedades.gov.co</t>
  </si>
  <si>
    <t>02/03/2020</t>
  </si>
  <si>
    <t>LEIDY JINETH GARZON ALBARRACIN</t>
  </si>
  <si>
    <t>09/06/1985</t>
  </si>
  <si>
    <t>leidyg@supersociedades.gov.co</t>
  </si>
  <si>
    <t>01/10/2007</t>
  </si>
  <si>
    <t>30/04/1984</t>
  </si>
  <si>
    <t>HellenB@supersociedades.gov.co</t>
  </si>
  <si>
    <t>04/03/2019</t>
  </si>
  <si>
    <t>25/07/1983</t>
  </si>
  <si>
    <t>mromero@supersociedades.gov.co</t>
  </si>
  <si>
    <t>01/02/2024</t>
  </si>
  <si>
    <t>M</t>
  </si>
  <si>
    <t>15/11/1981</t>
  </si>
  <si>
    <t>JJForero@supersociedades.gov.co</t>
  </si>
  <si>
    <t>03/04/2023</t>
  </si>
  <si>
    <t>JENNY ANDREA TORRES BERNAL</t>
  </si>
  <si>
    <t>26/04/1982</t>
  </si>
  <si>
    <t>JLLeon@supersociedades.gov.co</t>
  </si>
  <si>
    <t>16/08/2022</t>
  </si>
  <si>
    <t>29/12/1978</t>
  </si>
  <si>
    <t>CesarGH@supersociedades.gov.co</t>
  </si>
  <si>
    <t>13/03/2017</t>
  </si>
  <si>
    <t>28/04/1972</t>
  </si>
  <si>
    <t xml:space="preserve">NestorL@SUPERSOCIEDADES.GOV.CO                    </t>
  </si>
  <si>
    <t>01/04/2024</t>
  </si>
  <si>
    <t>18/10/1998</t>
  </si>
  <si>
    <t>LRomero@supersociedades.gov.co</t>
  </si>
  <si>
    <t>08/08/2022</t>
  </si>
  <si>
    <t>30/06/1999</t>
  </si>
  <si>
    <t>NMelendez@supersociedades.gov.co</t>
  </si>
  <si>
    <t>03/11/2022</t>
  </si>
  <si>
    <t>10/10/1983</t>
  </si>
  <si>
    <t>DGaviria@supersociedades.gov.co</t>
  </si>
  <si>
    <t>10/10/2022</t>
  </si>
  <si>
    <t>03/05/1981</t>
  </si>
  <si>
    <t>RCovaleda@supersociedades.gov.co</t>
  </si>
  <si>
    <t>15/06/2021</t>
  </si>
  <si>
    <t>01/01/1990</t>
  </si>
  <si>
    <t>JRicon@SUPERSOCIEDADES.GOV.CO</t>
  </si>
  <si>
    <t>14/04/2025</t>
  </si>
  <si>
    <t>RINCON CASTRO</t>
  </si>
  <si>
    <t>JENNY CATALINA</t>
  </si>
  <si>
    <t>28/06/1991</t>
  </si>
  <si>
    <t>MLGomez@supersociedades.gov.co</t>
  </si>
  <si>
    <t>16/03/2023</t>
  </si>
  <si>
    <t>EN COMISION</t>
  </si>
  <si>
    <t>C</t>
  </si>
  <si>
    <t>25/04/1964</t>
  </si>
  <si>
    <t>HectorJG@supersociedades.gov.co</t>
  </si>
  <si>
    <t>17/04/2017</t>
  </si>
  <si>
    <t>ELIANA PATRICIA ARDILA SANCHEZ</t>
  </si>
  <si>
    <t xml:space="preserve">GRUPO DE ADMINISTRACION DE TALENTO HUMANO                                                 </t>
  </si>
  <si>
    <t>16/11/1993</t>
  </si>
  <si>
    <t>DLinares@supersociedades.gov.co</t>
  </si>
  <si>
    <t>17/08/2021</t>
  </si>
  <si>
    <t>YEIMI ADRIANA BARACALDO NEMEGUEN</t>
  </si>
  <si>
    <t xml:space="preserve">GRUPO DE PROCESOS DE REORGANIZACION II                                                    </t>
  </si>
  <si>
    <t xml:space="preserve">DELEGATURA PARA PROCEDIMIENTOS DE INSOLVENCIA                                             </t>
  </si>
  <si>
    <t xml:space="preserve">DELEGATURAS                                                                               </t>
  </si>
  <si>
    <t>14/11/1988</t>
  </si>
  <si>
    <t>wacuna@supersociedades.gov.co</t>
  </si>
  <si>
    <t>02/05/2024</t>
  </si>
  <si>
    <t>VIVIAN CONSTANZA OVALLE LEGUIZAMON</t>
  </si>
  <si>
    <t>23/10/1981</t>
  </si>
  <si>
    <t>AlbaPC@supersociedades.gov.co</t>
  </si>
  <si>
    <t>20/09/2017</t>
  </si>
  <si>
    <t>02/09/1983</t>
  </si>
  <si>
    <t>mvargas@supersociedades.gov.co</t>
  </si>
  <si>
    <t>04/12/2023</t>
  </si>
  <si>
    <t>23/06/1957</t>
  </si>
  <si>
    <t xml:space="preserve">NohoraT@SUPERSOCIEDADES.GOV.CO                    </t>
  </si>
  <si>
    <t>08/02/1988</t>
  </si>
  <si>
    <t>RICARDO FERNELIX RIOS ROSALES</t>
  </si>
  <si>
    <t xml:space="preserve">DIRECCION DE TECNOLOGIA DE LA INFORMACION Y LAS TELECOMUNICACIONES                        </t>
  </si>
  <si>
    <t>11/03/1982</t>
  </si>
  <si>
    <t>DFranco@supersociedades.gov.co</t>
  </si>
  <si>
    <t>02/08/2021</t>
  </si>
  <si>
    <t>14/11/1984</t>
  </si>
  <si>
    <t>GinaMC@SUPERSOCIEDADES.GOV.CO</t>
  </si>
  <si>
    <t>01/06/2022</t>
  </si>
  <si>
    <t>12/12/1998</t>
  </si>
  <si>
    <t>naranguren@supersociedades.gov.co</t>
  </si>
  <si>
    <t>02/01/2024</t>
  </si>
  <si>
    <t>03/03/1991</t>
  </si>
  <si>
    <t>EYDiaz@SUPERSOCIEDADES.GOV.CO</t>
  </si>
  <si>
    <t>09/08/2022</t>
  </si>
  <si>
    <t>16/02/1987</t>
  </si>
  <si>
    <t>TGuerrero@supersociedades.gov.co</t>
  </si>
  <si>
    <t>03/12/2019</t>
  </si>
  <si>
    <t>01/09/1974</t>
  </si>
  <si>
    <t xml:space="preserve">MariaS@SUPERSOCIEDADES.GOV.CO                     </t>
  </si>
  <si>
    <t>09/05/1997</t>
  </si>
  <si>
    <t>12/06/1973</t>
  </si>
  <si>
    <t xml:space="preserve">YasminM@SUPERSOCIEDADES.GOV.CO                    </t>
  </si>
  <si>
    <t>03/06/1997</t>
  </si>
  <si>
    <t>MARIA FERNANDA SOLANO DUMAR</t>
  </si>
  <si>
    <t>MORENO</t>
  </si>
  <si>
    <t>YASMIN</t>
  </si>
  <si>
    <t>20/07/1983</t>
  </si>
  <si>
    <t>HAuraad@supersociedades.gov.co</t>
  </si>
  <si>
    <t>18/09/2023</t>
  </si>
  <si>
    <t>D</t>
  </si>
  <si>
    <t>30/08/1982</t>
  </si>
  <si>
    <t>JMoreno@supersociedades.gov.co</t>
  </si>
  <si>
    <t>10/11/2017</t>
  </si>
  <si>
    <t>06/08/1979</t>
  </si>
  <si>
    <t>EdwinMV@supersociedades.gov.co</t>
  </si>
  <si>
    <t>08/03/2017</t>
  </si>
  <si>
    <t>10/12/1983</t>
  </si>
  <si>
    <t>carlosph@supersociedades.gov.co</t>
  </si>
  <si>
    <t>12/10/2012</t>
  </si>
  <si>
    <t>22/03/1994</t>
  </si>
  <si>
    <t>AMatiz@supersociedades.gov.co</t>
  </si>
  <si>
    <t>15/03/1991</t>
  </si>
  <si>
    <t>CCalderon@supersociedades.gov.co</t>
  </si>
  <si>
    <t>01/12/2021</t>
  </si>
  <si>
    <t>01/08/1964</t>
  </si>
  <si>
    <t xml:space="preserve">CarmenM@SUPERSOCIEDADES.GOV.CO                    </t>
  </si>
  <si>
    <t>09/01/1997</t>
  </si>
  <si>
    <t>27/05/1961</t>
  </si>
  <si>
    <t xml:space="preserve">LuisM@SUPERSOCIEDADES.GOV.CO                      </t>
  </si>
  <si>
    <t>01/06/1989</t>
  </si>
  <si>
    <t>03/02/1972</t>
  </si>
  <si>
    <t>BContreras@supersociedades.gov.co</t>
  </si>
  <si>
    <t>15/11/2018</t>
  </si>
  <si>
    <t>12/12/1960</t>
  </si>
  <si>
    <t xml:space="preserve">FabiolaC@SUPERSOCIEDADES.GOV.CO                   </t>
  </si>
  <si>
    <t>31/01/1992</t>
  </si>
  <si>
    <t>13/05/2000</t>
  </si>
  <si>
    <t>MVelandia@supersociedades.gov.co</t>
  </si>
  <si>
    <t>16/02/2024</t>
  </si>
  <si>
    <t>08/12/1987</t>
  </si>
  <si>
    <t>HGarcia@supersociedades.gov.co</t>
  </si>
  <si>
    <t>24/08/1976</t>
  </si>
  <si>
    <t>ClaudiaAC@supersociedades.gov.co</t>
  </si>
  <si>
    <t>09/05/2017</t>
  </si>
  <si>
    <t>ANDREA VASQUEZ RINCON</t>
  </si>
  <si>
    <t>07/12/1980</t>
  </si>
  <si>
    <t>CHerrera@supersociedades.gov.co</t>
  </si>
  <si>
    <t>18/10/2022</t>
  </si>
  <si>
    <t>06/01/1982</t>
  </si>
  <si>
    <t>AndreaV@SUPERSOCIEDADES.GOV.CO</t>
  </si>
  <si>
    <t>13/01/2015</t>
  </si>
  <si>
    <t>JOAQUIN FERNANDO RUIZ GONZALEZ</t>
  </si>
  <si>
    <t>12/08/1981</t>
  </si>
  <si>
    <t>danielcm@supersociedades.gov.co</t>
  </si>
  <si>
    <t>01/11/2023</t>
  </si>
  <si>
    <t>30/11/1989</t>
  </si>
  <si>
    <t>MercyS@supersociedades.gov.co</t>
  </si>
  <si>
    <t>04/03/2011</t>
  </si>
  <si>
    <t>15/10/1996</t>
  </si>
  <si>
    <t>DBermudez@supersociedades.gov.co</t>
  </si>
  <si>
    <t>13/05/1986</t>
  </si>
  <si>
    <t>MariaAngelicaA@Supersociedades.gov.co</t>
  </si>
  <si>
    <t>26/01/2011</t>
  </si>
  <si>
    <t>29/10/1991</t>
  </si>
  <si>
    <t>JSAAVEDRA@SUPERSOCIEDADES.GOV.CO</t>
  </si>
  <si>
    <t>18/03/2024</t>
  </si>
  <si>
    <t>O</t>
  </si>
  <si>
    <t>25/11/1962</t>
  </si>
  <si>
    <t>sulindac@supersociedades.gov.co</t>
  </si>
  <si>
    <t>12/12/1991</t>
  </si>
  <si>
    <t>V</t>
  </si>
  <si>
    <t>20/05/1968</t>
  </si>
  <si>
    <t>SVallejo@supersociedades.gov.co</t>
  </si>
  <si>
    <t>08/11/2018</t>
  </si>
  <si>
    <t>22/06/1985</t>
  </si>
  <si>
    <t>DisleyP@supersociedades.gov.co</t>
  </si>
  <si>
    <t>ALBERTO ROMERO GOMEZ</t>
  </si>
  <si>
    <t>07/05/1966</t>
  </si>
  <si>
    <t>AlbertoR@Supersociedades.gov.co</t>
  </si>
  <si>
    <t>24/10/2012</t>
  </si>
  <si>
    <t>05/02/1997</t>
  </si>
  <si>
    <t>ABarrera@supersociedades.gov.co</t>
  </si>
  <si>
    <t>01/03/2023</t>
  </si>
  <si>
    <t>28/02/1998</t>
  </si>
  <si>
    <t>KVidal@supersociedades.gov.co</t>
  </si>
  <si>
    <t>01/03/2022</t>
  </si>
  <si>
    <t>28/02/1999</t>
  </si>
  <si>
    <t>LLCardenas@supersociedades.gov.co</t>
  </si>
  <si>
    <t>16/01/2023</t>
  </si>
  <si>
    <t>27/05/1962</t>
  </si>
  <si>
    <t xml:space="preserve">CarlosP@SUPERSOCIEDADES.GOV.CO                    </t>
  </si>
  <si>
    <t>22/12/1979</t>
  </si>
  <si>
    <t>27/07/1984</t>
  </si>
  <si>
    <t>DeisyEG@supersociedades.gov.co</t>
  </si>
  <si>
    <t>10/04/2013</t>
  </si>
  <si>
    <t>MILTON JAVIER GUTIERREZ GONZALEZ</t>
  </si>
  <si>
    <t>28/12/1976</t>
  </si>
  <si>
    <t>MGutierrez@supersociedades.gov.co</t>
  </si>
  <si>
    <t>02/10/2017</t>
  </si>
  <si>
    <t>31/10/1962</t>
  </si>
  <si>
    <t>wiltonc@supersociedades.gov.co</t>
  </si>
  <si>
    <t>20/10/2009</t>
  </si>
  <si>
    <t>20/09/1982</t>
  </si>
  <si>
    <t>HLewis@supersociedades.gov.co</t>
  </si>
  <si>
    <t>22/07/2020</t>
  </si>
  <si>
    <t>PAULA ANDREA ARROYAVE GARCIA</t>
  </si>
  <si>
    <t>10/09/1992</t>
  </si>
  <si>
    <t>SSolano@supersociedades.gov.co</t>
  </si>
  <si>
    <t>17/11/2020</t>
  </si>
  <si>
    <t/>
  </si>
  <si>
    <t>MCalle@supersociedades.gov.co</t>
  </si>
  <si>
    <t>CALLE ARROYO</t>
  </si>
  <si>
    <t>MARIA ELENA</t>
  </si>
  <si>
    <t>15/03/1987</t>
  </si>
  <si>
    <t>NathalyRM@SUPERSOCIEDADES.GOV.CO</t>
  </si>
  <si>
    <t>20/10/2014</t>
  </si>
  <si>
    <t>01/12/1994</t>
  </si>
  <si>
    <t>LValenzuela@supersociedades.gov.co</t>
  </si>
  <si>
    <t>08/06/2021</t>
  </si>
  <si>
    <t>27/04/1998</t>
  </si>
  <si>
    <t>jbermudez@supersociedades.gov.co</t>
  </si>
  <si>
    <t>13/09/1989</t>
  </si>
  <si>
    <t>PArroyave@supersociedades.gov.co</t>
  </si>
  <si>
    <t>08/06/1982</t>
  </si>
  <si>
    <t>MRuano@supersociedades.gov.co</t>
  </si>
  <si>
    <t>07/02/2022</t>
  </si>
  <si>
    <t>22/11/1992</t>
  </si>
  <si>
    <t>CRHernandez@SUPERSOCIEDADES.GOV.CO</t>
  </si>
  <si>
    <t>17/03/2025</t>
  </si>
  <si>
    <t>NATALIA JACOBO DUEÑAS</t>
  </si>
  <si>
    <t xml:space="preserve">DIRECCION DE JURISDICCION SOCIETARIA III                                                  </t>
  </si>
  <si>
    <t>HERNANDEZ LOZANO</t>
  </si>
  <si>
    <t>CLAUDIA ROCIO</t>
  </si>
  <si>
    <t>29/11/1995</t>
  </si>
  <si>
    <t>NSMartinez@SUPERSOCIEDADES.GOV.CO</t>
  </si>
  <si>
    <t>02/07/2019</t>
  </si>
  <si>
    <t>27/10/1987</t>
  </si>
  <si>
    <t>sandrafg@supersociedades.gov.co</t>
  </si>
  <si>
    <t>08/08/2014</t>
  </si>
  <si>
    <t>04/05/2000</t>
  </si>
  <si>
    <t>VRuiz@SUPERSOCIEDADES.GOV.CO</t>
  </si>
  <si>
    <t>02/05/2025</t>
  </si>
  <si>
    <t>RUIZ TOBAR</t>
  </si>
  <si>
    <t>VICTOR MANUEL</t>
  </si>
  <si>
    <t>05/02/1979</t>
  </si>
  <si>
    <t>maherrera@supersociedades.gov.co</t>
  </si>
  <si>
    <t>17/07/1963</t>
  </si>
  <si>
    <t xml:space="preserve">AlfredoG@SUPERSOCIEDADES.GOV.CO                   </t>
  </si>
  <si>
    <t>16/03/1983</t>
  </si>
  <si>
    <t>MARIBEL ROMERO FAJARDO</t>
  </si>
  <si>
    <t xml:space="preserve">GRUPO DE RÉGIMEN CAMBIARIO                                                                </t>
  </si>
  <si>
    <t xml:space="preserve">DIRECCION DE SUPERVISION DE SOCIEDADES                                                    </t>
  </si>
  <si>
    <t>10/02/1982</t>
  </si>
  <si>
    <t>EDTorres@supersociedades.gov.co</t>
  </si>
  <si>
    <t>23/04/1996</t>
  </si>
  <si>
    <t>ATabio@supersociedades.gov.co</t>
  </si>
  <si>
    <t>01/03/2021</t>
  </si>
  <si>
    <t>09/12/1988</t>
  </si>
  <si>
    <t>NBohorquez@supersociedades.gov.co</t>
  </si>
  <si>
    <t>18/11/2024</t>
  </si>
  <si>
    <t>ANA MARIA CUERVO GASCA</t>
  </si>
  <si>
    <t xml:space="preserve"> GRUPO DE ANALISIS Y SEGUIMIENTO FINANCIERO                                               </t>
  </si>
  <si>
    <t>03/04/2000</t>
  </si>
  <si>
    <t>CGRomero@supersociedades.gov.co</t>
  </si>
  <si>
    <t>ROMERO LLANO</t>
  </si>
  <si>
    <t>CLAUDIA GABRIELA</t>
  </si>
  <si>
    <t>09/06/1990</t>
  </si>
  <si>
    <t>LHidalgo@supersociedades.gov.co</t>
  </si>
  <si>
    <t>01/06/2021</t>
  </si>
  <si>
    <t>29/05/1996</t>
  </si>
  <si>
    <t>ANJimenez@SUPERSOCIEDADES.GOV.CO</t>
  </si>
  <si>
    <t>01/02/2023</t>
  </si>
  <si>
    <t>31/07/1999</t>
  </si>
  <si>
    <t>ssands@supersociedades.gov.co</t>
  </si>
  <si>
    <t>06/06/1999</t>
  </si>
  <si>
    <t>JCManrique@supersociedades.gov.co</t>
  </si>
  <si>
    <t>26/01/1987</t>
  </si>
  <si>
    <t>DianaAM@SUPERSOCIEDADES.GOV.CO</t>
  </si>
  <si>
    <t>JACQUELINE DEL SOCORRO MURILLO SANCHEZ</t>
  </si>
  <si>
    <t xml:space="preserve">OFICINAS ASESORAS                                                                         </t>
  </si>
  <si>
    <t>14/08/1962</t>
  </si>
  <si>
    <t>MiguelQ@Supersociedades.gov.co</t>
  </si>
  <si>
    <t>12/05/2011</t>
  </si>
  <si>
    <t>23/12/1980</t>
  </si>
  <si>
    <t>VRomero@supersociedades.gov.co</t>
  </si>
  <si>
    <t>04/09/2017</t>
  </si>
  <si>
    <t>02/01/1972</t>
  </si>
  <si>
    <t>ClaudiaSF@Supersociedades.gov.co</t>
  </si>
  <si>
    <t>15/04/2021</t>
  </si>
  <si>
    <t>30/08/1968</t>
  </si>
  <si>
    <t xml:space="preserve">RocioP@SUPERSOCIEDADES.GOV.CO                     </t>
  </si>
  <si>
    <t>07/01/1988</t>
  </si>
  <si>
    <t>17/09/1985</t>
  </si>
  <si>
    <t>PCarrillo@supersociedades.gov.co</t>
  </si>
  <si>
    <t>14/11/2024</t>
  </si>
  <si>
    <t>20/04/1959</t>
  </si>
  <si>
    <t xml:space="preserve">NelsonP@SUPERSOCIEDADES.GOV.CO                    </t>
  </si>
  <si>
    <t>23/12/1996</t>
  </si>
  <si>
    <t>24/09/1993</t>
  </si>
  <si>
    <t>LCSanchez@supersociedades.gov.co</t>
  </si>
  <si>
    <t>11/01/2022</t>
  </si>
  <si>
    <t>03/04/1956</t>
  </si>
  <si>
    <t xml:space="preserve">JulioT@SUPERSOCIEDADES.GOV.CO                     </t>
  </si>
  <si>
    <t>03/08/1994</t>
  </si>
  <si>
    <t>24/01/1969</t>
  </si>
  <si>
    <t>JBetancourt@supersociedades.gov.co</t>
  </si>
  <si>
    <t>05/01/1968</t>
  </si>
  <si>
    <t>JulioB@supersociedades.gov.co</t>
  </si>
  <si>
    <t>20/09/1990</t>
  </si>
  <si>
    <t>07/10/1986</t>
  </si>
  <si>
    <t>MarisolCC@supersociedades.gov.co</t>
  </si>
  <si>
    <t>14/02/2017</t>
  </si>
  <si>
    <t xml:space="preserve">GRUPO DE INNOVACION, DESARROLLO Y ARQUITECTURA DE APLICACIONES                            </t>
  </si>
  <si>
    <t>26/11/1988</t>
  </si>
  <si>
    <t>DARamirez@supersociedades.gov.co</t>
  </si>
  <si>
    <t>15/07/2021</t>
  </si>
  <si>
    <t xml:space="preserve">GRUPO DE SISTEMAS Y ARQUITECTURA DE TECNOLOGIA                                            </t>
  </si>
  <si>
    <t>11/06/1985</t>
  </si>
  <si>
    <t>andersonl@supersociedades.gov.co</t>
  </si>
  <si>
    <t>13/01/2005</t>
  </si>
  <si>
    <t>12/01/1981</t>
  </si>
  <si>
    <t>FredyCC@supersociedades.gov.co</t>
  </si>
  <si>
    <t>01/10/2020</t>
  </si>
  <si>
    <t>03/03/1980</t>
  </si>
  <si>
    <t>Jalba@supersociedades.gov.co</t>
  </si>
  <si>
    <t>14/08/2017</t>
  </si>
  <si>
    <t xml:space="preserve">INTENDENCIA CALI                        </t>
  </si>
  <si>
    <t>11/09/1987</t>
  </si>
  <si>
    <t>CristianSA@SUPERSOCIEDADES.GOV.CO</t>
  </si>
  <si>
    <t>04/07/2017</t>
  </si>
  <si>
    <t>JANETH MIREYA CRUZ GUTIERREZ</t>
  </si>
  <si>
    <t xml:space="preserve">INTENDENCIA REGIONAL DE LA ZONA SUR                                                       </t>
  </si>
  <si>
    <t xml:space="preserve">INTENDENCIAS REGIONALES                                                                   </t>
  </si>
  <si>
    <t>23/06/1971</t>
  </si>
  <si>
    <t>wgiraldo@supersociedades.gov.co</t>
  </si>
  <si>
    <t>29/07/1983</t>
  </si>
  <si>
    <t>GarySC@supersociedades.gov.co</t>
  </si>
  <si>
    <t>18/01/2017</t>
  </si>
  <si>
    <t>19/06/1978</t>
  </si>
  <si>
    <t>Lcuero@supersociedades.gov.co</t>
  </si>
  <si>
    <t>04/08/2017</t>
  </si>
  <si>
    <t>22/07/1977</t>
  </si>
  <si>
    <t>lpuerto@supersociedades.gov.co</t>
  </si>
  <si>
    <t>11/12/1975</t>
  </si>
  <si>
    <t>ClaudiaAP@supersociedades.gov.co</t>
  </si>
  <si>
    <t>03/08/2012</t>
  </si>
  <si>
    <t>21/11/1995</t>
  </si>
  <si>
    <t>davila@supersociedades.gov.co</t>
  </si>
  <si>
    <t>18/05/2021</t>
  </si>
  <si>
    <t>23/02/1994</t>
  </si>
  <si>
    <t>ADelgado@supersociedades.gov.co</t>
  </si>
  <si>
    <t>31/05/1993</t>
  </si>
  <si>
    <t>DanielaVT@SUPERSOCIEDADES.GOV.CO</t>
  </si>
  <si>
    <t>26/06/1987</t>
  </si>
  <si>
    <t>YAranzazu@supersociedades.gov.co</t>
  </si>
  <si>
    <t>10/08/2020</t>
  </si>
  <si>
    <t>28/12/1986</t>
  </si>
  <si>
    <t>PaolaAE@supersociedades.gov.co</t>
  </si>
  <si>
    <t>21/01/2013</t>
  </si>
  <si>
    <t>28/01/1987</t>
  </si>
  <si>
    <t>DianaSG@Supersociedades.gov.co</t>
  </si>
  <si>
    <t>20/09/2012</t>
  </si>
  <si>
    <t>27/09/1991</t>
  </si>
  <si>
    <t>yoneSR@SUPERSOCIEDADES.GOV.CO</t>
  </si>
  <si>
    <t>01/04/2022</t>
  </si>
  <si>
    <t>17/03/1994</t>
  </si>
  <si>
    <t>JesicaMV@supersociedades.gov.co</t>
  </si>
  <si>
    <t>11/08/2021</t>
  </si>
  <si>
    <t>20/12/1996</t>
  </si>
  <si>
    <t>masanchez@supersociedades.gov.co</t>
  </si>
  <si>
    <t>18/10/1996</t>
  </si>
  <si>
    <t>MSantacruz@supersociedades.gov.co</t>
  </si>
  <si>
    <t>15/02/2021</t>
  </si>
  <si>
    <t>10/08/1975</t>
  </si>
  <si>
    <t>mariamercedeso@supersociedades.gov.co</t>
  </si>
  <si>
    <t>04/03/2008</t>
  </si>
  <si>
    <t>30/06/1973</t>
  </si>
  <si>
    <t>sandraRF@SUPERSOCIEDADES.GOV.CO</t>
  </si>
  <si>
    <t>10/03/1985</t>
  </si>
  <si>
    <t>carmenb@supersociedades.gov.co</t>
  </si>
  <si>
    <t>01/02/2006</t>
  </si>
  <si>
    <t>22/09/1969</t>
  </si>
  <si>
    <t>marthacecilliaBL@supersociedades.gov.co</t>
  </si>
  <si>
    <t>01/10/2015</t>
  </si>
  <si>
    <t>29/05/1968</t>
  </si>
  <si>
    <t xml:space="preserve">HermilsonS@SUPERSOCIEDADES.GOV.CO                 </t>
  </si>
  <si>
    <t>27/04/1995</t>
  </si>
  <si>
    <t>18/08/1982</t>
  </si>
  <si>
    <t>camilol@SUPERSOCIEDADES.GOV.CO</t>
  </si>
  <si>
    <t>01/11/2017</t>
  </si>
  <si>
    <t>JenyD@Supersociedades.gov.co</t>
  </si>
  <si>
    <t>21/09/2010</t>
  </si>
  <si>
    <t xml:space="preserve">GRUPO DE SEGURIDAD E INFORMATICA FORENSE                                                  </t>
  </si>
  <si>
    <t>15/06/1962</t>
  </si>
  <si>
    <t>PatriciaZI@Supersociedades.gov.co</t>
  </si>
  <si>
    <t>21/03/2017</t>
  </si>
  <si>
    <t>25/09/1978</t>
  </si>
  <si>
    <t>MariselaMR@supersociedades.gov.co</t>
  </si>
  <si>
    <t>01/08/2017</t>
  </si>
  <si>
    <t>PATRICIA ZARAZA IBARRA</t>
  </si>
  <si>
    <t>31/10/1984</t>
  </si>
  <si>
    <t>SandraCT@supersociedades.gov.co</t>
  </si>
  <si>
    <t>11/04/2016</t>
  </si>
  <si>
    <t>14/06/1972</t>
  </si>
  <si>
    <t>williamle@supersociedades.gov.co</t>
  </si>
  <si>
    <t>05/06/2017</t>
  </si>
  <si>
    <t>31/12/1962</t>
  </si>
  <si>
    <t>pacificoBN@SUPERSOCIEDADES.GOV.CO</t>
  </si>
  <si>
    <t>20/06/2017</t>
  </si>
  <si>
    <t>03/04/1963</t>
  </si>
  <si>
    <t>EdicssonD@SUPERSOCIEDADES.GOV.CO</t>
  </si>
  <si>
    <t>11/04/1997</t>
  </si>
  <si>
    <t>31/12/2000</t>
  </si>
  <si>
    <t>KVLopez@supersociedades.gov.co</t>
  </si>
  <si>
    <t>17/06/2025</t>
  </si>
  <si>
    <t>LOPEZ</t>
  </si>
  <si>
    <t>KARLA VANESA</t>
  </si>
  <si>
    <t>31/12/1978</t>
  </si>
  <si>
    <t>DCLopez@supersociedades.gov.co</t>
  </si>
  <si>
    <t>LOPEZ RODRIGUEZ</t>
  </si>
  <si>
    <t>DIANA CAMILA</t>
  </si>
  <si>
    <t>07/08/1993</t>
  </si>
  <si>
    <t>LMatamoros@supersociedades.gov.co</t>
  </si>
  <si>
    <t>01/07/2021</t>
  </si>
  <si>
    <t>27/09/1989</t>
  </si>
  <si>
    <t>JanzabethPP@supersociedades.gov.co</t>
  </si>
  <si>
    <t>05/11/2019</t>
  </si>
  <si>
    <t>06/03/1992</t>
  </si>
  <si>
    <t xml:space="preserve"> APardo@supersociedades.gov.co</t>
  </si>
  <si>
    <t>15/09/1992</t>
  </si>
  <si>
    <t>EJGomez@SUPERSOCIEDADES.GOV.CO</t>
  </si>
  <si>
    <t>15/06/2022</t>
  </si>
  <si>
    <t>07/09/1988</t>
  </si>
  <si>
    <t>DCSanchez@supersociedades.gov.co</t>
  </si>
  <si>
    <t>01/06/2023</t>
  </si>
  <si>
    <t>18/09/1979</t>
  </si>
  <si>
    <t>VSierra@supersociedades.gov.co</t>
  </si>
  <si>
    <t>08/03/2023</t>
  </si>
  <si>
    <t>26/01/1980</t>
  </si>
  <si>
    <t>MonicaNS@supersociedades.gov.co</t>
  </si>
  <si>
    <t>17/12/1961</t>
  </si>
  <si>
    <t>EMonroy@supersociedades.gov.co</t>
  </si>
  <si>
    <t>16/07/2020</t>
  </si>
  <si>
    <t>12/10/1955</t>
  </si>
  <si>
    <t>MarthaF@SUPERSOCIEDADES.GOV.CO</t>
  </si>
  <si>
    <t>25/04/1991</t>
  </si>
  <si>
    <t>17/12/1969</t>
  </si>
  <si>
    <t>mariadelpilarch@supersociedades.gov.co</t>
  </si>
  <si>
    <t>09/01/1969</t>
  </si>
  <si>
    <t>lucenyq@supersociedades.gov.co</t>
  </si>
  <si>
    <t>22/09/1997</t>
  </si>
  <si>
    <t>29/06/1985</t>
  </si>
  <si>
    <t>Leidyrt@supersociedades.gov.co</t>
  </si>
  <si>
    <t>22/05/2017</t>
  </si>
  <si>
    <t>03/04/1960</t>
  </si>
  <si>
    <t>mariapiedadm@supersociedades.gov.co</t>
  </si>
  <si>
    <t>01/11/2007</t>
  </si>
  <si>
    <t>06/10/1975</t>
  </si>
  <si>
    <t>RosaCG@supersociedades.gov.co</t>
  </si>
  <si>
    <t>28/01/2015</t>
  </si>
  <si>
    <t>06/08/1974</t>
  </si>
  <si>
    <t>LuzZT@supersociedades.gov.co</t>
  </si>
  <si>
    <t>24/01/2014</t>
  </si>
  <si>
    <t>12/11/1967</t>
  </si>
  <si>
    <t xml:space="preserve">ClaudiaC@SUPERSOCIEDADES.GOV.CO                   </t>
  </si>
  <si>
    <t>16/02/1994</t>
  </si>
  <si>
    <t>05/01/1977</t>
  </si>
  <si>
    <t>ivega@supersociedades.gov.co</t>
  </si>
  <si>
    <t>01/04/2025</t>
  </si>
  <si>
    <t>CONSUELO VEGA MERCHAN</t>
  </si>
  <si>
    <t xml:space="preserve">OFICINA ASESORA  JURIDICA                                                                 </t>
  </si>
  <si>
    <t>IVONNE MARITZA</t>
  </si>
  <si>
    <t>11/04/1996</t>
  </si>
  <si>
    <t>cmacias@supersociedades.gov.co</t>
  </si>
  <si>
    <t>16/05/2024</t>
  </si>
  <si>
    <t>29/11/1984</t>
  </si>
  <si>
    <t>ElsaQM@Supersociedades.gov.co</t>
  </si>
  <si>
    <t>01/10/2012</t>
  </si>
  <si>
    <t>24/12/1995</t>
  </si>
  <si>
    <t>MCaicedo@supersociedades.gov.co</t>
  </si>
  <si>
    <t>01/08/2022</t>
  </si>
  <si>
    <t>09/04/1974</t>
  </si>
  <si>
    <t>PaolaCP@supersociedades.gov.co</t>
  </si>
  <si>
    <t>09/04/2013</t>
  </si>
  <si>
    <t>13/03/1969</t>
  </si>
  <si>
    <t>LauraLJ@supersociedades.gov.co</t>
  </si>
  <si>
    <t>18/07/1960</t>
  </si>
  <si>
    <t xml:space="preserve">NelsonQ@SUPERSOCIEDADES.GOV.CO                    </t>
  </si>
  <si>
    <t>16/09/1988</t>
  </si>
  <si>
    <t>09/02/1956</t>
  </si>
  <si>
    <t>HGiraldo@supersociedades.gov.co</t>
  </si>
  <si>
    <t>15/05/2023</t>
  </si>
  <si>
    <t>20/07/1960</t>
  </si>
  <si>
    <t xml:space="preserve">StellaR@SUPERSOCIEDADES.GOV.CO                    </t>
  </si>
  <si>
    <t>13/09/1991</t>
  </si>
  <si>
    <t>23/05/1961</t>
  </si>
  <si>
    <t xml:space="preserve">RubenF@SUPERSOCIEDADES.GOV.CO                     </t>
  </si>
  <si>
    <t>04/02/1982</t>
  </si>
  <si>
    <t>15/04/1960</t>
  </si>
  <si>
    <t xml:space="preserve">JorgeLC@SUPERSOCIEDADES.GOV.CO                    </t>
  </si>
  <si>
    <t>02/05/1989</t>
  </si>
  <si>
    <t>03/08/1963</t>
  </si>
  <si>
    <t>FlorMarinaG@Supersociedades.gov.co</t>
  </si>
  <si>
    <t>07/10/1960</t>
  </si>
  <si>
    <t>NidiaPA@supersociedades.gov.co</t>
  </si>
  <si>
    <t>14/11/2012</t>
  </si>
  <si>
    <t>03/11/1963</t>
  </si>
  <si>
    <t>GloriaCS@supersociedades.gov.co</t>
  </si>
  <si>
    <t>17/06/2011</t>
  </si>
  <si>
    <t>03/01/1962</t>
  </si>
  <si>
    <t>MarthaG@SUPERSOCIEDADES.GOV.CO</t>
  </si>
  <si>
    <t>05/08/1998</t>
  </si>
  <si>
    <t>13/02/1974</t>
  </si>
  <si>
    <t>RGonzalez@supersociedades.gov.co</t>
  </si>
  <si>
    <t>05/01/1971</t>
  </si>
  <si>
    <t xml:space="preserve">AmandaF@SUPERSOCIEDADES.GOV.CO                    </t>
  </si>
  <si>
    <t>23/06/1997</t>
  </si>
  <si>
    <t>25/06/1981</t>
  </si>
  <si>
    <t>JohannaV@supersociedades.gov.co</t>
  </si>
  <si>
    <t>05/02/1982</t>
  </si>
  <si>
    <t>AniAB@SUPERSOCIEDADES.GOV.CO</t>
  </si>
  <si>
    <t>03/04/2017</t>
  </si>
  <si>
    <t>06/02/1975</t>
  </si>
  <si>
    <t xml:space="preserve">SandraG@SUPERSOCIEDADES.GOV.CO                    </t>
  </si>
  <si>
    <t>02/01/1997</t>
  </si>
  <si>
    <t>SANTIAGO PEREZ VASQUEZ</t>
  </si>
  <si>
    <t>03/06/1999</t>
  </si>
  <si>
    <t>LARomero@supersociedades.gov.co</t>
  </si>
  <si>
    <t>07/11/2023</t>
  </si>
  <si>
    <t>14/05/1956</t>
  </si>
  <si>
    <t xml:space="preserve">JorgeH@SUPERSOCIEDADES.GOV.CO                     </t>
  </si>
  <si>
    <t>07/11/1997</t>
  </si>
  <si>
    <t>14/04/1962</t>
  </si>
  <si>
    <t xml:space="preserve">MiguelC@SUPERSOCIEDADES.GOV.CO                    </t>
  </si>
  <si>
    <t>30/04/1997</t>
  </si>
  <si>
    <t>03/07/1991</t>
  </si>
  <si>
    <t>sebastianSM@supersociedades.gov.co</t>
  </si>
  <si>
    <t>ESTEFANIA VELASQUEZ VELEZ</t>
  </si>
  <si>
    <t xml:space="preserve">DIRECCION DE CUMPLIMIENTO Y BUENAS PRACTICAS EMPRESARIALES                                </t>
  </si>
  <si>
    <t>21/08/1999</t>
  </si>
  <si>
    <t>LVergara@supersociedades.gov.co</t>
  </si>
  <si>
    <t>01/06/1961</t>
  </si>
  <si>
    <t xml:space="preserve">LuisF@SUPERSOCIEDADES.GOV.CO                      </t>
  </si>
  <si>
    <t>29/10/1993</t>
  </si>
  <si>
    <t>05/06/1966</t>
  </si>
  <si>
    <t xml:space="preserve">MaribelR@SUPERSOCIEDADES.GOV.CO                   </t>
  </si>
  <si>
    <t>22/04/1992</t>
  </si>
  <si>
    <t>STEPHANIA MONTES PEÑARANDA</t>
  </si>
  <si>
    <t>03/09/1976</t>
  </si>
  <si>
    <t xml:space="preserve">JorgePM@SUPERSOCIEDADES.GOV.CO                    </t>
  </si>
  <si>
    <t>01/04/2003</t>
  </si>
  <si>
    <t xml:space="preserve">DIRECCION DE SUPERVISION EMPRESARIAL                                                      </t>
  </si>
  <si>
    <t>24/03/1981</t>
  </si>
  <si>
    <t>luzangelac@supersociedades.gov.co</t>
  </si>
  <si>
    <t>NATALIA TOVAR PATARROYO</t>
  </si>
  <si>
    <t>13/05/1976</t>
  </si>
  <si>
    <t>NAMartinez@supersociedades.gov.co</t>
  </si>
  <si>
    <t>04/08/2022</t>
  </si>
  <si>
    <t>18/12/1980</t>
  </si>
  <si>
    <t>Framirez@supersociedades.gov.co</t>
  </si>
  <si>
    <t>10/02/1995</t>
  </si>
  <si>
    <t>ABenavides@SUPERSOCIEDADES.GOV.CO</t>
  </si>
  <si>
    <t>08/10/1976</t>
  </si>
  <si>
    <t>ArnelloB@supersociedades.gov.co</t>
  </si>
  <si>
    <t>06/09/2011</t>
  </si>
  <si>
    <t>19/11/1984</t>
  </si>
  <si>
    <t>lisbethHG@SUPERSOCIEDADES.GOV.CO</t>
  </si>
  <si>
    <t>MARIA ANDREA CAMPO RODRIGUEZ</t>
  </si>
  <si>
    <t>23/03/1964</t>
  </si>
  <si>
    <t xml:space="preserve">Hugohas@SUPERSOCIEDADES.GOV.CO                    </t>
  </si>
  <si>
    <t>04/04/1995</t>
  </si>
  <si>
    <t>27/09/1987</t>
  </si>
  <si>
    <t>GinaG@Supersociedades.gov.co</t>
  </si>
  <si>
    <t>19/09/2012</t>
  </si>
  <si>
    <t>24/07/1994</t>
  </si>
  <si>
    <t>JFonseca@supersociedades.gov.co</t>
  </si>
  <si>
    <t>24/01/2020</t>
  </si>
  <si>
    <t>11/10/1960</t>
  </si>
  <si>
    <t xml:space="preserve">GermanD@SUPERSOCIEDADES.GOV.CO                    </t>
  </si>
  <si>
    <t>28/08/1992</t>
  </si>
  <si>
    <t>05/11/1998</t>
  </si>
  <si>
    <t>GHernandez@supersociedades.gov.co</t>
  </si>
  <si>
    <t>10/05/2023</t>
  </si>
  <si>
    <t>JHOVANNY OCAMPO SALAZAR</t>
  </si>
  <si>
    <t xml:space="preserve">DIRECCION DE INVESTIGACIONES ADMINISTRATIVAS POR CAPTACION                                </t>
  </si>
  <si>
    <t>20/02/1978</t>
  </si>
  <si>
    <t>WilliamAQ@supersociedades.gov.co</t>
  </si>
  <si>
    <t>10/04/2017</t>
  </si>
  <si>
    <t>15/09/1979</t>
  </si>
  <si>
    <t>YBrochado@supersociedades.gov.co</t>
  </si>
  <si>
    <t>15/09/2021</t>
  </si>
  <si>
    <t>03/02/1979</t>
  </si>
  <si>
    <t>hernanm@supersociedades.gov.co</t>
  </si>
  <si>
    <t>13/02/1970</t>
  </si>
  <si>
    <t>ClaudiaPatriciaM@Supersociedades.gov.co</t>
  </si>
  <si>
    <t>29/01/2010</t>
  </si>
  <si>
    <t>MAURICIO ENRIQUE LATORRE ALBA</t>
  </si>
  <si>
    <t xml:space="preserve">DIRECCION DE SUPERVISION DE ASUNTOS ESPECIALES                                            </t>
  </si>
  <si>
    <t>28/11/1972</t>
  </si>
  <si>
    <t xml:space="preserve">AlexanderG@SUPERSOCIEDADES.GOV.CO                 </t>
  </si>
  <si>
    <t>06/04/1995</t>
  </si>
  <si>
    <t>18/02/1968</t>
  </si>
  <si>
    <t xml:space="preserve">JohnE@SUPERSOCIEDADES.GOV.CO                      </t>
  </si>
  <si>
    <t>26/06/1998</t>
  </si>
  <si>
    <t>28/09/2001</t>
  </si>
  <si>
    <t>NRonceros@supersociedades.gov.co</t>
  </si>
  <si>
    <t>26/04/1970</t>
  </si>
  <si>
    <t xml:space="preserve">AndresM@SUPERSOCIEDADES.GOV.CO                    </t>
  </si>
  <si>
    <t>07/07/1997</t>
  </si>
  <si>
    <t>26/08/1989</t>
  </si>
  <si>
    <t>EriksonV@Supersociedades.gov.co</t>
  </si>
  <si>
    <t>07/09/2012</t>
  </si>
  <si>
    <t>10/03/1981</t>
  </si>
  <si>
    <t>HaditCC@supersociedades.gov.co</t>
  </si>
  <si>
    <t>09/05/1993</t>
  </si>
  <si>
    <t>NLHernandez@supersociedades.gov.co</t>
  </si>
  <si>
    <t>12/12/2019</t>
  </si>
  <si>
    <t>24/03/1998</t>
  </si>
  <si>
    <t>AMPachon@supersociedades.gov.co</t>
  </si>
  <si>
    <t>14/06/2024</t>
  </si>
  <si>
    <t>28/08/1987</t>
  </si>
  <si>
    <t>CDuarte@supersociedades.gov.co</t>
  </si>
  <si>
    <t>16/02/2022</t>
  </si>
  <si>
    <t>21/07/1958</t>
  </si>
  <si>
    <t xml:space="preserve">CarlosL@SUPERSOCIEDADES.GOV.CO                    </t>
  </si>
  <si>
    <t>18/05/1995</t>
  </si>
  <si>
    <t>25/03/1980</t>
  </si>
  <si>
    <t>AJMunoz@supersociedades.gov.co</t>
  </si>
  <si>
    <t>01/03/2018</t>
  </si>
  <si>
    <t>24/08/1996</t>
  </si>
  <si>
    <t>PCastro@supersociedades.gov.co</t>
  </si>
  <si>
    <t>TATIANA CECILIA MESA SALAMANCA</t>
  </si>
  <si>
    <t>19/11/2000</t>
  </si>
  <si>
    <t>NSanchez@supersociedades.gov.co</t>
  </si>
  <si>
    <t>18/07/2022</t>
  </si>
  <si>
    <t>KellySB@supersociedades.gov.co</t>
  </si>
  <si>
    <t>02/01/2017</t>
  </si>
  <si>
    <t>24/06/1967</t>
  </si>
  <si>
    <t xml:space="preserve">AngelaG@SUPERSOCIEDADES.GOV.CO                    </t>
  </si>
  <si>
    <t>06/08/1998</t>
  </si>
  <si>
    <t>10/09/1989</t>
  </si>
  <si>
    <t>DeyniM@supersociedades.gov.co</t>
  </si>
  <si>
    <t>30/12/1981</t>
  </si>
  <si>
    <t>ClaudiaLS@SUPERSOCIEDADES.GOV.CO</t>
  </si>
  <si>
    <t>03/05/2021</t>
  </si>
  <si>
    <t>MARISOL CASTIBLANCO CALIXTO</t>
  </si>
  <si>
    <t>20/09/1979</t>
  </si>
  <si>
    <t>CCardenas@supersociedades.gov.co</t>
  </si>
  <si>
    <t>03/01/1971</t>
  </si>
  <si>
    <t>LCoronado@supersociedades.gov.co</t>
  </si>
  <si>
    <t>11/05/1996</t>
  </si>
  <si>
    <t>RLugo@supersociedades.gov.co</t>
  </si>
  <si>
    <t>14/05/1973</t>
  </si>
  <si>
    <t>LuisER@supersociedades.gov.co</t>
  </si>
  <si>
    <t>27/03/2017</t>
  </si>
  <si>
    <t>05/02/1983</t>
  </si>
  <si>
    <t>AndresT@SUPERSOCIEDADES.GOV.CO</t>
  </si>
  <si>
    <t>21/09/2018</t>
  </si>
  <si>
    <t>JENY SHIRLEY DIAZ GONZALEZ</t>
  </si>
  <si>
    <t>20/05/1982</t>
  </si>
  <si>
    <t>DanielMP@SUPERSOCIEDADES.GOV.CO</t>
  </si>
  <si>
    <t>15/07/2022</t>
  </si>
  <si>
    <t>09/11/1960</t>
  </si>
  <si>
    <t>leonorl@supersociedades.gov.co</t>
  </si>
  <si>
    <t>05/01/1998</t>
  </si>
  <si>
    <t>17/03/1961</t>
  </si>
  <si>
    <t xml:space="preserve">FabioT@SUPERSOCIEDADES.GOV.CO                     </t>
  </si>
  <si>
    <t>29/01/1981</t>
  </si>
  <si>
    <t>YULIETH PAOLA AVILA SUAREZ</t>
  </si>
  <si>
    <t>03/06/1972</t>
  </si>
  <si>
    <t>GinaS@supersociedades.gov.co</t>
  </si>
  <si>
    <t>16/09/1994</t>
  </si>
  <si>
    <t>KMartinez@supersociedades.gov.co</t>
  </si>
  <si>
    <t>01/11/2022</t>
  </si>
  <si>
    <t>08/03/1991</t>
  </si>
  <si>
    <t>LAURAVA@SUPERSOCIEDADES.GOV.CO</t>
  </si>
  <si>
    <t>02/03/2016</t>
  </si>
  <si>
    <t>09/10/1995</t>
  </si>
  <si>
    <t>eesquivel@supersociedades.gov.co</t>
  </si>
  <si>
    <t>16/09/2024</t>
  </si>
  <si>
    <t>SINDY VANESSA OSPINA SANCHEZ</t>
  </si>
  <si>
    <t>14/05/1986</t>
  </si>
  <si>
    <t>GiselleAP@supersociedades.gov.co</t>
  </si>
  <si>
    <t>19/09/2016</t>
  </si>
  <si>
    <t>03/09/1997</t>
  </si>
  <si>
    <t>MAcosta@supersociedades.gov.co</t>
  </si>
  <si>
    <t>15/09/2001</t>
  </si>
  <si>
    <t>FSilva@supersociedades.gov.co</t>
  </si>
  <si>
    <t>09/05/1995</t>
  </si>
  <si>
    <t>JRomero@supersociedades.gov.co</t>
  </si>
  <si>
    <t>01/09/2021</t>
  </si>
  <si>
    <t>01/06/1988</t>
  </si>
  <si>
    <t>OLozada@SUPERSOCIEDADES.GOV.CO</t>
  </si>
  <si>
    <t>16/05/2025</t>
  </si>
  <si>
    <t>LOZADA HERNANDEZ</t>
  </si>
  <si>
    <t>OSCAR FELIPE</t>
  </si>
  <si>
    <t>09/08/1980</t>
  </si>
  <si>
    <t>RSotelo@supersociedades.gov.co</t>
  </si>
  <si>
    <t>20/12/1959</t>
  </si>
  <si>
    <t>PedroM@Supersociedades.gov.co</t>
  </si>
  <si>
    <t>20/04/1992</t>
  </si>
  <si>
    <t>03/06/1984</t>
  </si>
  <si>
    <t>JhoanQM@supersociedades.gov.co</t>
  </si>
  <si>
    <t>01/02/1982</t>
  </si>
  <si>
    <t>ampedraza@supersociedades.gov.co</t>
  </si>
  <si>
    <t>30/07/1994</t>
  </si>
  <si>
    <t>jroman@supersociedades.gov.co</t>
  </si>
  <si>
    <t>06/07/1991</t>
  </si>
  <si>
    <t>SBarreto@SUPERSOCIEDADES.GOV.CO</t>
  </si>
  <si>
    <t>09/12/1969</t>
  </si>
  <si>
    <t xml:space="preserve">SandraB@SUPERSOCIEDADES.GOV.CO                    </t>
  </si>
  <si>
    <t>16/05/1967</t>
  </si>
  <si>
    <t>colarte@supersociedades.gov.co</t>
  </si>
  <si>
    <t>10/11/1960</t>
  </si>
  <si>
    <t xml:space="preserve">MariaF@SUPERSOCIEDADES.GOV.CO                     </t>
  </si>
  <si>
    <t>15/06/1989</t>
  </si>
  <si>
    <t>27/12/1955</t>
  </si>
  <si>
    <t>LuzMarinaB@Supersociedades.gov.co</t>
  </si>
  <si>
    <t>06/05/1976</t>
  </si>
  <si>
    <t>ERoa@supersociedades.gov.co</t>
  </si>
  <si>
    <t>16/01/2024</t>
  </si>
  <si>
    <t>28/08/1975</t>
  </si>
  <si>
    <t>JavierCC@Supersociedades.gov.co</t>
  </si>
  <si>
    <t>05/06/1977</t>
  </si>
  <si>
    <t>sandraah@supersociedades.gov.co</t>
  </si>
  <si>
    <t>20/05/2015</t>
  </si>
  <si>
    <t>16/10/1975</t>
  </si>
  <si>
    <t>NuryG@Supersociedades.gov.co</t>
  </si>
  <si>
    <t>25/11/2010</t>
  </si>
  <si>
    <t>25/03/1969</t>
  </si>
  <si>
    <t xml:space="preserve">PurificacionF@SUPERSOCIEDADES.GOV.CO              </t>
  </si>
  <si>
    <t>02/12/1994</t>
  </si>
  <si>
    <t>19/05/1972</t>
  </si>
  <si>
    <t>SCoral@supersociedades.gov.co</t>
  </si>
  <si>
    <t>03/09/2018</t>
  </si>
  <si>
    <t>11/03/1962</t>
  </si>
  <si>
    <t>CRamirezg@supersociedades.gov.co</t>
  </si>
  <si>
    <t>10/02/2022</t>
  </si>
  <si>
    <t>07/06/1967</t>
  </si>
  <si>
    <t xml:space="preserve">JoseAD@SUPERSOCIEDADES.GOV.CO                     </t>
  </si>
  <si>
    <t>17/04/1997</t>
  </si>
  <si>
    <t>20/01/1962</t>
  </si>
  <si>
    <t xml:space="preserve">SaelC@SUPERSOCIEDADES.GOV.CO                      </t>
  </si>
  <si>
    <t>01/12/1995</t>
  </si>
  <si>
    <t>31/07/1965</t>
  </si>
  <si>
    <t xml:space="preserve">PabloP@SUPERSOCIEDADES.GOV.CO                     </t>
  </si>
  <si>
    <t>13/01/1997</t>
  </si>
  <si>
    <t>26/11/1991</t>
  </si>
  <si>
    <t>EEscobar@supersociedades.gov.co</t>
  </si>
  <si>
    <t>18/12/2017</t>
  </si>
  <si>
    <t>DANIEL ANDRES AMAYA NARANJO</t>
  </si>
  <si>
    <t xml:space="preserve">GRUPO DE FORMALIZACION A COMERCIANTES                                                     </t>
  </si>
  <si>
    <t xml:space="preserve">DIRECCION DE SUPERVISION DE CAMARAS DE COMERCIO Y SUS REGISTRO PUBLICOS                   </t>
  </si>
  <si>
    <t>13/08/1962</t>
  </si>
  <si>
    <t xml:space="preserve">EliasK@SUPERSOCIEDADES.GOV.CO                     </t>
  </si>
  <si>
    <t>26/11/1990</t>
  </si>
  <si>
    <t>MVRodriguez@supersociedades.gov.co</t>
  </si>
  <si>
    <t>19/08/1994</t>
  </si>
  <si>
    <t>leidylz@supersociedades.gov.co</t>
  </si>
  <si>
    <t>02/09/2016</t>
  </si>
  <si>
    <t>04/04/1970</t>
  </si>
  <si>
    <t>LMerchan@supersociedades.gov.co</t>
  </si>
  <si>
    <t>24/11/1979</t>
  </si>
  <si>
    <t>yaquelinea@supersociedades.gov.co</t>
  </si>
  <si>
    <t>02/02/2009</t>
  </si>
  <si>
    <t>07/03/1981</t>
  </si>
  <si>
    <t>LPena@supersociedades.gov.co</t>
  </si>
  <si>
    <t>06/09/1980</t>
  </si>
  <si>
    <t>SandraCa@Supersociedades.gov.co</t>
  </si>
  <si>
    <t>01/02/2012</t>
  </si>
  <si>
    <t>17/11/1976</t>
  </si>
  <si>
    <t>ERocha@supersociedades.gov.co</t>
  </si>
  <si>
    <t>15/04/1968</t>
  </si>
  <si>
    <t>MAGranados@supersociedades.gov.co</t>
  </si>
  <si>
    <t>CARLOS ERNESTO ACEVEDO PEREZ</t>
  </si>
  <si>
    <t>04/09/1986</t>
  </si>
  <si>
    <t>DianaMR@supersociedades.gov.co</t>
  </si>
  <si>
    <t>31/05/1987</t>
  </si>
  <si>
    <t>XCarreno@SUPERSOCIEDADES.GOV.CO</t>
  </si>
  <si>
    <t>14/06/2023</t>
  </si>
  <si>
    <t>14/12/1994</t>
  </si>
  <si>
    <t>FCastaneda@supersociedades.gov.co</t>
  </si>
  <si>
    <t>20/07/1965</t>
  </si>
  <si>
    <t xml:space="preserve">AlbaA@SUPERSOCIEDADES.GOV.CO                      </t>
  </si>
  <si>
    <t>10/01/1997</t>
  </si>
  <si>
    <t>CRISTIAN CASTRO RAMIREZ</t>
  </si>
  <si>
    <t>06/02/1981</t>
  </si>
  <si>
    <t>MariaCCS@supersociedades.gov.co</t>
  </si>
  <si>
    <t>14/03/1967</t>
  </si>
  <si>
    <t xml:space="preserve">MyriamT@SUPERSOCIEDADES.GOV.CO                    </t>
  </si>
  <si>
    <t>17/12/1997</t>
  </si>
  <si>
    <t>10/04/2000</t>
  </si>
  <si>
    <t>varodriguez@supersociedades.gov.co</t>
  </si>
  <si>
    <t>18/11/2022</t>
  </si>
  <si>
    <t>08/03/1993</t>
  </si>
  <si>
    <t>MariaN@supersociedades.gov.co</t>
  </si>
  <si>
    <t>09/04/2014</t>
  </si>
  <si>
    <t>10/10/1986</t>
  </si>
  <si>
    <t>ladyb@supersociedades.gov.co</t>
  </si>
  <si>
    <t>21/09/2005</t>
  </si>
  <si>
    <t>16/09/1995</t>
  </si>
  <si>
    <t>DCampos@supersociedades.gov.co</t>
  </si>
  <si>
    <t>BEATRIZ CAROLINA RAMIREZ GOMEZ</t>
  </si>
  <si>
    <t xml:space="preserve">DIRECCION EMPRESARIAL Y ESTUDIOS ECONOMICOS Y CONTABLES                                   </t>
  </si>
  <si>
    <t>14/03/1995</t>
  </si>
  <si>
    <t>ARIANO@SUPERSOCIEDADES.GOV.CO</t>
  </si>
  <si>
    <t>12/04/2023</t>
  </si>
  <si>
    <t>29/06/1979</t>
  </si>
  <si>
    <t>AngelicaF@supersociedades.gov.co</t>
  </si>
  <si>
    <t>OLGA LUCIA MARIÑO PINTO</t>
  </si>
  <si>
    <t xml:space="preserve">GRUPO DE PROCESOS DE REORGANIZACION A                                                     </t>
  </si>
  <si>
    <t>04/11/1980</t>
  </si>
  <si>
    <t>marcelac@supersociedades.gov.co</t>
  </si>
  <si>
    <t>07/02/2006</t>
  </si>
  <si>
    <t>08/06/1978</t>
  </si>
  <si>
    <t>EdwarMM@supersociedades.gov.co</t>
  </si>
  <si>
    <t>06/11/2012</t>
  </si>
  <si>
    <t>17/05/1993</t>
  </si>
  <si>
    <t>CPardo@supersociedades.gov.co</t>
  </si>
  <si>
    <t>LReyes@supersociedades.gov.co</t>
  </si>
  <si>
    <t>26/08/1972</t>
  </si>
  <si>
    <t xml:space="preserve">ClaudiaP@SUPERSOCIEDADES.GOV.CO                   </t>
  </si>
  <si>
    <t>30/12/1996</t>
  </si>
  <si>
    <t>DANNA GERALDINE LINARES MARTINEZ</t>
  </si>
  <si>
    <t>14/08/1959</t>
  </si>
  <si>
    <t xml:space="preserve">LuisangelP@SUPERSOCIEDADES.GOV.CO                 </t>
  </si>
  <si>
    <t>29/09/1992</t>
  </si>
  <si>
    <t>16/02/1986</t>
  </si>
  <si>
    <t>LFCardenas@supersociedades.gov.co</t>
  </si>
  <si>
    <t>19/08/1987</t>
  </si>
  <si>
    <t>CLopez@supersociedades.gov.co</t>
  </si>
  <si>
    <t>DSantos@supersociedades.gov.co</t>
  </si>
  <si>
    <t>SANTOS RIBERO</t>
  </si>
  <si>
    <t>JContreras@SUPERSOCIEDADES.GOV.CO</t>
  </si>
  <si>
    <t>CONTRERAS RUBIO</t>
  </si>
  <si>
    <t>JUANA VALENTINA</t>
  </si>
  <si>
    <t>25/09/1989</t>
  </si>
  <si>
    <t>FranciscoFA@supersociedades.gov.co</t>
  </si>
  <si>
    <t>22/12/1981</t>
  </si>
  <si>
    <t>AMGutierrez@SUPERSOCIEDADES.GOV.CO</t>
  </si>
  <si>
    <t>18/02/2019</t>
  </si>
  <si>
    <t>ANDREA JINNETH JULIO PALACIOS</t>
  </si>
  <si>
    <t>05/11/1999</t>
  </si>
  <si>
    <t>JSamudio@SUPERSOCIEDADES.GOV.CO</t>
  </si>
  <si>
    <t>SAMUDIO MEJIA</t>
  </si>
  <si>
    <t>JUAN PABLO</t>
  </si>
  <si>
    <t>10/07/1991</t>
  </si>
  <si>
    <t>ACristancho@supersociedades.gov.co</t>
  </si>
  <si>
    <t>01/12/2022</t>
  </si>
  <si>
    <t>07/10/1988</t>
  </si>
  <si>
    <t>JAlvarado@supersociedades.gov.co</t>
  </si>
  <si>
    <t>04/05/2021</t>
  </si>
  <si>
    <t>25/03/1991</t>
  </si>
  <si>
    <t>SSierra@supersociedades.gov.co</t>
  </si>
  <si>
    <t>14/02/1994</t>
  </si>
  <si>
    <t>DAguilera@supersociedades.gov.co</t>
  </si>
  <si>
    <t>31/07/1974</t>
  </si>
  <si>
    <t>PUrbina@supersociedades.gov.co</t>
  </si>
  <si>
    <t>ALVARO ALEXANDER YEPES MEDINA</t>
  </si>
  <si>
    <t xml:space="preserve">GRUPO DE PROCESOS DE LIQUIDACION A                                                        </t>
  </si>
  <si>
    <t>19/03/1979</t>
  </si>
  <si>
    <t>JoseGT@supersociedades.gov.co</t>
  </si>
  <si>
    <t>05/12/2016</t>
  </si>
  <si>
    <t>MariaPC@Supersociedades.gov.co</t>
  </si>
  <si>
    <t>09/10/1990</t>
  </si>
  <si>
    <t>joserp@supersociedades.gov.co</t>
  </si>
  <si>
    <t>29/12/1989</t>
  </si>
  <si>
    <t>JulianNB@SUPERSOCIEDADES.GOV.CO</t>
  </si>
  <si>
    <t>17/02/2016</t>
  </si>
  <si>
    <t>23/11/1990</t>
  </si>
  <si>
    <t>lauraAR@supersociedades.gov.co</t>
  </si>
  <si>
    <t xml:space="preserve">INTENDENCIA BARRANQUILLA                </t>
  </si>
  <si>
    <t>01/08/1991</t>
  </si>
  <si>
    <t>CarlosPO@supersociedades.gov.co</t>
  </si>
  <si>
    <t>09/05/2000</t>
  </si>
  <si>
    <t>jlforero@supersociedades.gov.co</t>
  </si>
  <si>
    <t>LUIS FERNANDO ROMERO GIL</t>
  </si>
  <si>
    <t xml:space="preserve">DIRECCION DE JURISDICCION SOCIETARIA II                                                   </t>
  </si>
  <si>
    <t>24/07/1999</t>
  </si>
  <si>
    <t>mgiraldo@supersociedades.gov.co</t>
  </si>
  <si>
    <t>01/03/1983</t>
  </si>
  <si>
    <t>DeyaniraO@Supersociedades.gov.co</t>
  </si>
  <si>
    <t>24/04/2017</t>
  </si>
  <si>
    <t xml:space="preserve">INTENDENCIA BUCARAMANGA                 </t>
  </si>
  <si>
    <t>05/02/1987</t>
  </si>
  <si>
    <t>LuzRT@supersociedades.gov.co</t>
  </si>
  <si>
    <t>17/07/2017</t>
  </si>
  <si>
    <t>FABIO GERARDO MARTINEZ RUIZ</t>
  </si>
  <si>
    <t xml:space="preserve">INTENDENCIA REGIONAL DE LA ZONA DE LOS SANTANDERES Y ARAUCA                               </t>
  </si>
  <si>
    <t>25/02/1986</t>
  </si>
  <si>
    <t>NeilaCV@supersociedades.gov.co</t>
  </si>
  <si>
    <t>23/03/1986</t>
  </si>
  <si>
    <t>JoseOQ@SUPERSOCIEDADES.GOV.CO</t>
  </si>
  <si>
    <t>01/12/2015</t>
  </si>
  <si>
    <t>06/01/1993</t>
  </si>
  <si>
    <t>LPrieto@supersociedades.gov.co</t>
  </si>
  <si>
    <t>25/02/1995</t>
  </si>
  <si>
    <t>YPatino@SUPERSOCIEDADES.GOV.CO</t>
  </si>
  <si>
    <t>17/02/2020</t>
  </si>
  <si>
    <t>05/07/1995</t>
  </si>
  <si>
    <t>LGutierrez@supersociedades.gov.co</t>
  </si>
  <si>
    <t>16/06/2021</t>
  </si>
  <si>
    <t>12/08/1997</t>
  </si>
  <si>
    <t>crquintero@supersociedades.gov.co</t>
  </si>
  <si>
    <t>01/03/2024</t>
  </si>
  <si>
    <t>13/06/1979</t>
  </si>
  <si>
    <t>JuanRL@supersociedades.gov.co</t>
  </si>
  <si>
    <t>18/06/2013</t>
  </si>
  <si>
    <t>20/06/1988</t>
  </si>
  <si>
    <t>WillianGR@supersociedades.gov.co</t>
  </si>
  <si>
    <t>26/11/1962</t>
  </si>
  <si>
    <t xml:space="preserve">ClaudiaJ@SUPERSOCIEDADES.GOV.CO                   </t>
  </si>
  <si>
    <t>10/02/1986</t>
  </si>
  <si>
    <t>27/10/1972</t>
  </si>
  <si>
    <t>marlenys@supersociedades.gov.co</t>
  </si>
  <si>
    <t>15/11/2005</t>
  </si>
  <si>
    <t>26/05/1975</t>
  </si>
  <si>
    <t>LuisaCN@SUPERSOCIEDADES.GOV.CO</t>
  </si>
  <si>
    <t>06/09/2016</t>
  </si>
  <si>
    <t>10/02/1965</t>
  </si>
  <si>
    <t xml:space="preserve">LuzmarinaC@SUPERSOCIEDADES.GOV.CO                 </t>
  </si>
  <si>
    <t>07/04/1997</t>
  </si>
  <si>
    <t>22/10/1984</t>
  </si>
  <si>
    <t>MariaBR@supersociedades.gov.co</t>
  </si>
  <si>
    <t>18/12/2012</t>
  </si>
  <si>
    <t>16/10/1979</t>
  </si>
  <si>
    <t>sblandon@supersociedades.gov.co</t>
  </si>
  <si>
    <t>17/04/2024</t>
  </si>
  <si>
    <t>18/05/1961</t>
  </si>
  <si>
    <t xml:space="preserve">LuzmarinaP@SUPERSOCIEDADES.GOV.CO                 </t>
  </si>
  <si>
    <t>30/06/1995</t>
  </si>
  <si>
    <t>LUIS CARLOS ORTIZ BARRIGA</t>
  </si>
  <si>
    <t xml:space="preserve">GRUPO DE REQUERIMIENTOS EMPRESARIALES                                                     </t>
  </si>
  <si>
    <t>05/03/1960</t>
  </si>
  <si>
    <t>claraca@supersociedades.gov.co</t>
  </si>
  <si>
    <t>16/02/2005</t>
  </si>
  <si>
    <t>03/09/1963</t>
  </si>
  <si>
    <t>SARodriguez@supersociedades.gov.co</t>
  </si>
  <si>
    <t>21/04/1992</t>
  </si>
  <si>
    <t>SAVanegas@supersociedades.gov.co</t>
  </si>
  <si>
    <t>21/08/1990</t>
  </si>
  <si>
    <t>BibianaC@supersociedades.gov.co</t>
  </si>
  <si>
    <t>21/01/2014</t>
  </si>
  <si>
    <t>16/09/1986</t>
  </si>
  <si>
    <t>AMendez@supersociedades.gov.co</t>
  </si>
  <si>
    <t>03/01/2023</t>
  </si>
  <si>
    <t>20/02/1992</t>
  </si>
  <si>
    <t>MCastellanos@supersociedades.gov.co</t>
  </si>
  <si>
    <t>16/09/2022</t>
  </si>
  <si>
    <t>28/07/1984</t>
  </si>
  <si>
    <t>AnaCG@Supersociedades.gov.co</t>
  </si>
  <si>
    <t>CAMILO ARMANDO FRANCO LEGUIZAMO</t>
  </si>
  <si>
    <t>07/08/1972</t>
  </si>
  <si>
    <t>DianaMC@SUPERSOCIEDADES.GOV.CO</t>
  </si>
  <si>
    <t>01/07/1997</t>
  </si>
  <si>
    <t>16/11/1982</t>
  </si>
  <si>
    <t>AnaMA@Supersociedades.gov.co</t>
  </si>
  <si>
    <t>ANDRES MAURICIO CERVANTES DIAZ</t>
  </si>
  <si>
    <t xml:space="preserve"> GRUPO DE ASESORIA Y DOCTRINA SOCIETARIA                                                  </t>
  </si>
  <si>
    <t>21/03/1994</t>
  </si>
  <si>
    <t>LMelo@supersociedades.gov.co</t>
  </si>
  <si>
    <t>19/06/2000</t>
  </si>
  <si>
    <t>VBohorquez@supersociedades.gov.co</t>
  </si>
  <si>
    <t>31/08/1969</t>
  </si>
  <si>
    <t xml:space="preserve">EverC@SUPERSOCIEDADES.GOV.CO                      </t>
  </si>
  <si>
    <t>18/03/1999</t>
  </si>
  <si>
    <t>01/09/1986</t>
  </si>
  <si>
    <t>dolarte@supersociedades.gov.co</t>
  </si>
  <si>
    <t>01/07/1990</t>
  </si>
  <si>
    <t>JMojica@supersociedades.gov.co</t>
  </si>
  <si>
    <t>19/12/2019</t>
  </si>
  <si>
    <t>25/01/1962</t>
  </si>
  <si>
    <t xml:space="preserve">ConsueloV@SUPERSOCIEDADES.GOV.CO                  </t>
  </si>
  <si>
    <t>10/02/1998</t>
  </si>
  <si>
    <t>16/06/1985</t>
  </si>
  <si>
    <t>DCalderon@SUPERSOCIEDADES.GOV.CO</t>
  </si>
  <si>
    <t>06/05/2019</t>
  </si>
  <si>
    <t>28/04/1994</t>
  </si>
  <si>
    <t>MPOrozco@supersociedades.gov.co</t>
  </si>
  <si>
    <t>JUAN CARLOS HERRERA MORENO</t>
  </si>
  <si>
    <t>26/02/1993</t>
  </si>
  <si>
    <t>JCano@SUPERSOCIEDADES.GOV.CO</t>
  </si>
  <si>
    <t>01/09/2022</t>
  </si>
  <si>
    <t>06/05/1958</t>
  </si>
  <si>
    <t xml:space="preserve">CarlosS@SUPERSOCIEDADES.GOV.CO                    </t>
  </si>
  <si>
    <t>06/08/1996</t>
  </si>
  <si>
    <t>08/08/1982</t>
  </si>
  <si>
    <t>LCardenas@SUPERSOCIEDADES.GOV.CO</t>
  </si>
  <si>
    <t>CAMILO EDUARDO LEON CHAVES</t>
  </si>
  <si>
    <t>23/04/1960</t>
  </si>
  <si>
    <t xml:space="preserve">JuanManuelP@SUPERSOCIEDADES.GOV.CO                </t>
  </si>
  <si>
    <t>22/08/1986</t>
  </si>
  <si>
    <t>16/12/1958</t>
  </si>
  <si>
    <t xml:space="preserve">DanielB@SUPERSOCIEDADES.GOV.CO                    </t>
  </si>
  <si>
    <t>25/05/1995</t>
  </si>
  <si>
    <t>04/04/1969</t>
  </si>
  <si>
    <t>LOsorio@supersociedades.gov.co</t>
  </si>
  <si>
    <t>MIGUEL ALFREDO HERRERA MOLANO</t>
  </si>
  <si>
    <t>21/08/1978</t>
  </si>
  <si>
    <t>cnino@supersociedades.gov.co</t>
  </si>
  <si>
    <t>16/11/2023</t>
  </si>
  <si>
    <t>05/01/1988</t>
  </si>
  <si>
    <t>afajardo@supersociedades.gov.co</t>
  </si>
  <si>
    <t>04/09/2024</t>
  </si>
  <si>
    <t>16/04/1989</t>
  </si>
  <si>
    <t>MZRodriguez@supersociedades.gov.co</t>
  </si>
  <si>
    <t>06/09/2021</t>
  </si>
  <si>
    <t>10/12/1985</t>
  </si>
  <si>
    <t>ntovar@supersociedades.gov.co</t>
  </si>
  <si>
    <t>11/12/1986</t>
  </si>
  <si>
    <t>DBecerra@supersociedades.gov.co</t>
  </si>
  <si>
    <t>15/09/2022</t>
  </si>
  <si>
    <t>24/06/1969</t>
  </si>
  <si>
    <t>LuzMarinaZ@Supersociedades.gov.co</t>
  </si>
  <si>
    <t>25/08/1991</t>
  </si>
  <si>
    <t>MPerea@supersociedades.gov.co</t>
  </si>
  <si>
    <t>EDGAR ALBERTO BERNAL CASTILLO</t>
  </si>
  <si>
    <t>27/12/1991</t>
  </si>
  <si>
    <t>JhovannyOS@supersociedades.gov.co</t>
  </si>
  <si>
    <t>25/09/1971</t>
  </si>
  <si>
    <t>fabianoOP@supersociedades.gov.co</t>
  </si>
  <si>
    <t>03/11/2001</t>
  </si>
  <si>
    <t>VCalderonF@SUPERSOCIEDADES.GOV.CO</t>
  </si>
  <si>
    <t>10/03/2025</t>
  </si>
  <si>
    <t>JESUS MANUEL LOPEZ CELEDON</t>
  </si>
  <si>
    <t>CALDERON FARFAN</t>
  </si>
  <si>
    <t>VALERY</t>
  </si>
  <si>
    <t>27/12/1995</t>
  </si>
  <si>
    <t>KarolCV@SUPERSOCIEDADES.GOV.CO</t>
  </si>
  <si>
    <t>13/09/2018</t>
  </si>
  <si>
    <t>SEBASTIAN BERNAL GARAVITO</t>
  </si>
  <si>
    <t>29/08/1989</t>
  </si>
  <si>
    <t>SNino@SUPERSOCIEDADES.GOV.CO</t>
  </si>
  <si>
    <t>22/01/1998</t>
  </si>
  <si>
    <t xml:space="preserve"> JTorres@supersociedades.gov.co</t>
  </si>
  <si>
    <t>13/09/1993</t>
  </si>
  <si>
    <t>dgutierrezt@supersociedades.gov.co</t>
  </si>
  <si>
    <t>15/08/2024</t>
  </si>
  <si>
    <t>11/12/1987</t>
  </si>
  <si>
    <t>mariaRL@supersociedades.gov.co</t>
  </si>
  <si>
    <t>DIEGO ALEJANDRO FRANCO GARCIA</t>
  </si>
  <si>
    <t>11/10/1998</t>
  </si>
  <si>
    <t>JDCastillo@supersociedades.gov.co</t>
  </si>
  <si>
    <t>05/06/1981</t>
  </si>
  <si>
    <t>JavierG@supersociedades.gov.co</t>
  </si>
  <si>
    <t>15/11/2016</t>
  </si>
  <si>
    <t>29/01/1971</t>
  </si>
  <si>
    <t>NubiaSM@supersociedades.gov.co</t>
  </si>
  <si>
    <t>23/12/1967</t>
  </si>
  <si>
    <t>PatriciaNL@supersociedades.gov.co</t>
  </si>
  <si>
    <t>08/11/2012</t>
  </si>
  <si>
    <t>NICOLAS MARTINEZ DEVIA</t>
  </si>
  <si>
    <t>09/03/1978</t>
  </si>
  <si>
    <t>MariaCY@supersociedades.gov.co</t>
  </si>
  <si>
    <t>01/10/2013</t>
  </si>
  <si>
    <t>15/09/1965</t>
  </si>
  <si>
    <t>HCasallas@supersociedades.gov.co</t>
  </si>
  <si>
    <t>06/12/2021</t>
  </si>
  <si>
    <t>15/11/1985</t>
  </si>
  <si>
    <t>cfgutierrez@supersociedades.gov.co</t>
  </si>
  <si>
    <t>12/10/1986</t>
  </si>
  <si>
    <t>DMoreno@SUPERSOCIEDADES.GOV.CO</t>
  </si>
  <si>
    <t>27/06/1988</t>
  </si>
  <si>
    <t>TMesa@supersociedades.gov.co</t>
  </si>
  <si>
    <t>05/12/2022</t>
  </si>
  <si>
    <t>25/09/1968</t>
  </si>
  <si>
    <t>juanaq@supersociedades.gov.co</t>
  </si>
  <si>
    <t>28/03/2005</t>
  </si>
  <si>
    <t>ALHernandez@supersociedades.gov.co</t>
  </si>
  <si>
    <t>HERNANDEZ LOPEZ</t>
  </si>
  <si>
    <t>ANGELA LILIANA</t>
  </si>
  <si>
    <t>28/03/1995</t>
  </si>
  <si>
    <t>LMHernandez@SUPERSOCIEDADES.GOV.CO</t>
  </si>
  <si>
    <t>14/05/1991</t>
  </si>
  <si>
    <t>EVelasquez@supersociedades.gov.co</t>
  </si>
  <si>
    <t>11/03/2024</t>
  </si>
  <si>
    <t>22/04/1973</t>
  </si>
  <si>
    <t>JavierAC@SUPERSOCIEDADES.GOV.CO</t>
  </si>
  <si>
    <t>03/03/2015</t>
  </si>
  <si>
    <t>07/12/1970</t>
  </si>
  <si>
    <t xml:space="preserve">JaimeG@SUPERSOCIEDADES.GOV.CO                     </t>
  </si>
  <si>
    <t>JORGE ANDRES PAYOME MORALES</t>
  </si>
  <si>
    <t>11/11/1984</t>
  </si>
  <si>
    <t>GloriaYT@SUPERSOCIEDADES.GOV.CO</t>
  </si>
  <si>
    <t>19/03/1962</t>
  </si>
  <si>
    <t xml:space="preserve">JudithH@SUPERSOCIEDADES.GOV.CO                    </t>
  </si>
  <si>
    <t>07/08/1983</t>
  </si>
  <si>
    <t>SMoreno@supersociedades.gov.co</t>
  </si>
  <si>
    <t>11/12/1958</t>
  </si>
  <si>
    <t xml:space="preserve">GloriaO@SUPERSOCIEDADES.GOV.CO                    </t>
  </si>
  <si>
    <t>09/07/1981</t>
  </si>
  <si>
    <t>DPatino@supersociedades.gov.co</t>
  </si>
  <si>
    <t>18/09/2017</t>
  </si>
  <si>
    <t>04/07/1968</t>
  </si>
  <si>
    <t xml:space="preserve">NatachaU@SUPERSOCIEDADES.GOV.CO                   </t>
  </si>
  <si>
    <t>25/08/1994</t>
  </si>
  <si>
    <t>30/04/1976</t>
  </si>
  <si>
    <t>GloriaOA@supersociedades.gov.co</t>
  </si>
  <si>
    <t>17/12/2012</t>
  </si>
  <si>
    <t>02/02/1958</t>
  </si>
  <si>
    <t xml:space="preserve">JaimeVR@SUPERSOCIEDADES.GOV.CO                    </t>
  </si>
  <si>
    <t>18/07/1991</t>
  </si>
  <si>
    <t>28/04/1956</t>
  </si>
  <si>
    <t xml:space="preserve">FredyC@SUPERSOCIEDADES.GOV.CO                     </t>
  </si>
  <si>
    <t>10/12/1991</t>
  </si>
  <si>
    <t>27/08/1961</t>
  </si>
  <si>
    <t xml:space="preserve">MarujaA@SUPERSOCIEDADES.GOV.CO                    </t>
  </si>
  <si>
    <t>02/09/1997</t>
  </si>
  <si>
    <t>01/08/1973</t>
  </si>
  <si>
    <t>AnaJosefinaL@Supersociedades.gov.co</t>
  </si>
  <si>
    <t>01/12/2009</t>
  </si>
  <si>
    <t>ALDEMAR MENDOZA CUBILLOS</t>
  </si>
  <si>
    <t>13/11/1982</t>
  </si>
  <si>
    <t>GRodriguez@supersociedades.gov.co</t>
  </si>
  <si>
    <t>14/03/2022</t>
  </si>
  <si>
    <t>26/12/1965</t>
  </si>
  <si>
    <t xml:space="preserve">AlbertoP@SUPERSOCIEDADES.GOV.CO                   </t>
  </si>
  <si>
    <t>24/01/1985</t>
  </si>
  <si>
    <t>09/08/1976</t>
  </si>
  <si>
    <t>MariadelCarmenDH@Supersociedades.gov.co</t>
  </si>
  <si>
    <t>14/10/1982</t>
  </si>
  <si>
    <t>MACastaneda@supersociedades.gov.co</t>
  </si>
  <si>
    <t>19/08/2021</t>
  </si>
  <si>
    <t>25/12/1990</t>
  </si>
  <si>
    <t>Aherrera@supersociedades.gov.co</t>
  </si>
  <si>
    <t>08/08/2017</t>
  </si>
  <si>
    <t>04/04/1957</t>
  </si>
  <si>
    <t xml:space="preserve">JoseJ@SUPERSOCIEDADES.GOV.CO                      </t>
  </si>
  <si>
    <t>16/09/1964</t>
  </si>
  <si>
    <t>MRozo@supersociedades.gov.co</t>
  </si>
  <si>
    <t>ALFONSO FRANCISCO CEPEDA AMARIS</t>
  </si>
  <si>
    <t>22/12/1969</t>
  </si>
  <si>
    <t xml:space="preserve">LeoncioF@SUPERSOCIEDADES.GOV.CO                   </t>
  </si>
  <si>
    <t>24/06/1987</t>
  </si>
  <si>
    <t>EBuitrago@supersociedades.gov.co</t>
  </si>
  <si>
    <t>02/05/2023</t>
  </si>
  <si>
    <t>06/10/1972</t>
  </si>
  <si>
    <t xml:space="preserve">JorgeS@SUPERSOCIEDADES.GOV.CO                     </t>
  </si>
  <si>
    <t>12/11/1970</t>
  </si>
  <si>
    <t>MarthaTF@supersociedades.gov.co</t>
  </si>
  <si>
    <t>09/01/2013</t>
  </si>
  <si>
    <t>WILLIAN EDUARDO LOZANO ESCOBAR</t>
  </si>
  <si>
    <t>23/09/1967</t>
  </si>
  <si>
    <t>cmgarcia@supersociedades.gov.co</t>
  </si>
  <si>
    <t>FABIANO ORTIZ PIZZA</t>
  </si>
  <si>
    <t>06/12/1967</t>
  </si>
  <si>
    <t xml:space="preserve">AlexanderV@SUPERSOCIEDADES.GOV.CO                 </t>
  </si>
  <si>
    <t>17/11/1995</t>
  </si>
  <si>
    <t>18/11/1955</t>
  </si>
  <si>
    <t>JoseM@SUPERSOCIEDADES.GOV.CO</t>
  </si>
  <si>
    <t>28/04/1995</t>
  </si>
  <si>
    <t>13/05/1983</t>
  </si>
  <si>
    <t>AAldana@supersociedades.gov.co</t>
  </si>
  <si>
    <t>16/12/1974</t>
  </si>
  <si>
    <t xml:space="preserve">AndresGB@SUPERSOCIEDADES.GOV.CO                   </t>
  </si>
  <si>
    <t>13/11/1997</t>
  </si>
  <si>
    <t>11/07/1962</t>
  </si>
  <si>
    <t xml:space="preserve">JorgeL@SUPERSOCIEDADES.GOV.CO                     </t>
  </si>
  <si>
    <t>15/11/2000</t>
  </si>
  <si>
    <t>mferrer@supersociedades.gov.co</t>
  </si>
  <si>
    <t>JORGE EDUARDO CABRERA JARAMILLO</t>
  </si>
  <si>
    <t>16/02/2003</t>
  </si>
  <si>
    <t>dazuero@supersociedades.gov.co</t>
  </si>
  <si>
    <t>12/08/2024</t>
  </si>
  <si>
    <t>26/07/1986</t>
  </si>
  <si>
    <t>MOrjuela@supersociedades.gov.co</t>
  </si>
  <si>
    <t>01/11/2024</t>
  </si>
  <si>
    <t>09/08/1999</t>
  </si>
  <si>
    <t>lcubides@supersociedades.gov.co</t>
  </si>
  <si>
    <t>05/04/1979</t>
  </si>
  <si>
    <t>elenasc@SUPERSOCIEDADES.GOV.CO</t>
  </si>
  <si>
    <t>02/05/1973</t>
  </si>
  <si>
    <t xml:space="preserve">MariaA@SUPERSOCIEDADES.GOV.CO                     </t>
  </si>
  <si>
    <t>21/08/1997</t>
  </si>
  <si>
    <t>05/03/1982</t>
  </si>
  <si>
    <t>Vramos@supersociedades.gov.co</t>
  </si>
  <si>
    <t>17/08/2017</t>
  </si>
  <si>
    <t>05/06/1967</t>
  </si>
  <si>
    <t>ronals@supersociedades.gov.co</t>
  </si>
  <si>
    <t>02/05/1997</t>
  </si>
  <si>
    <t>17/06/1983</t>
  </si>
  <si>
    <t>AMortigo@supersociedades.gov.co</t>
  </si>
  <si>
    <t>01/02/2022</t>
  </si>
  <si>
    <t>27/06/2000</t>
  </si>
  <si>
    <t>JFPaez@SUPERSOCIEDADES.GOV.CO</t>
  </si>
  <si>
    <t>08/11/2022</t>
  </si>
  <si>
    <t>21/08/1982</t>
  </si>
  <si>
    <t>JavierFG@supersociedades.gov.co</t>
  </si>
  <si>
    <t>28/11/2016</t>
  </si>
  <si>
    <t>30/08/1978</t>
  </si>
  <si>
    <t>ClaudiaLorelaD@supersociedades.gov.co</t>
  </si>
  <si>
    <t>04/12/2009</t>
  </si>
  <si>
    <t xml:space="preserve">GRUPO DE CONCILIACION Y ARBITRAMENTO SOCIETARIO                                           </t>
  </si>
  <si>
    <t>16/02/1985</t>
  </si>
  <si>
    <t>juancarloshm@supersociedades.gov.co</t>
  </si>
  <si>
    <t>02/05/1985</t>
  </si>
  <si>
    <t>NataliaJD@SUPERSOCIEDADES.GOV.CO</t>
  </si>
  <si>
    <t>09/01/2019</t>
  </si>
  <si>
    <t>29/07/1984</t>
  </si>
  <si>
    <t>LFRomero@SUPERSOCIEDADES.GOV.CO</t>
  </si>
  <si>
    <t>10/11/2022</t>
  </si>
  <si>
    <t>26/11/1981</t>
  </si>
  <si>
    <t>SBernal@supersociedades.gov.co</t>
  </si>
  <si>
    <t>16/10/2024</t>
  </si>
  <si>
    <t>02/04/1978</t>
  </si>
  <si>
    <t>JavierVC@supersociedades.gov.co</t>
  </si>
  <si>
    <t>MAURICIO ESPAÑOL LEON</t>
  </si>
  <si>
    <t>10/05/1968</t>
  </si>
  <si>
    <t xml:space="preserve">FranklyR@SUPERSOCIEDADES.GOV.CO                   </t>
  </si>
  <si>
    <t>09/08/1989</t>
  </si>
  <si>
    <t>JParra@supersociedades.gov.co</t>
  </si>
  <si>
    <t>22/07/1993</t>
  </si>
  <si>
    <t>ASanabria@supersociedades.gov.co</t>
  </si>
  <si>
    <t>19/10/2021</t>
  </si>
  <si>
    <t>30/09/1988</t>
  </si>
  <si>
    <t>MauricioLA@supersociedades.gov.co</t>
  </si>
  <si>
    <t>ANDRES MARTIN GAITAN ROZO</t>
  </si>
  <si>
    <t>07/11/1970</t>
  </si>
  <si>
    <t xml:space="preserve">SilviaB@SUPERSOCIEDADES.GOV.CO                    </t>
  </si>
  <si>
    <t>10/04/1992</t>
  </si>
  <si>
    <t>24/09/1998</t>
  </si>
  <si>
    <t>VRamirez@supersociedades.gov.co</t>
  </si>
  <si>
    <t xml:space="preserve">INTENDENCIA CARTAGENA                   </t>
  </si>
  <si>
    <t>01/11/1973</t>
  </si>
  <si>
    <t xml:space="preserve">JoaquinR@SUPERSOCIEDADES.GOV.CO                   </t>
  </si>
  <si>
    <t>HORACIO ENRIQUE DEL CASTILLO DE BRIGARD</t>
  </si>
  <si>
    <t xml:space="preserve">INT REG ZONA CARIBE DEL ARCHIPIÉLAGO SAN ANDRÉS, PROVIDENCIA  Y SANTA CATALINA            </t>
  </si>
  <si>
    <t xml:space="preserve">INT REG ZONA CARIBE DEL ARCHIPIELAGO SAN ANDRES, PROVIDENCIA  Y SANTA CATALINA            </t>
  </si>
  <si>
    <t>21/07/1965</t>
  </si>
  <si>
    <t>JNarvaez@supersociedades.gov.co</t>
  </si>
  <si>
    <t>11/12/2019</t>
  </si>
  <si>
    <t>21/02/1961</t>
  </si>
  <si>
    <t xml:space="preserve">JanioM@SUPERSOCIEDADES.GOV.CO                     </t>
  </si>
  <si>
    <t>13/08/1993</t>
  </si>
  <si>
    <t>23/02/1975</t>
  </si>
  <si>
    <t>oliviaa@supersociedades.gov.co</t>
  </si>
  <si>
    <t>09/09/2009</t>
  </si>
  <si>
    <t>28/09/1988</t>
  </si>
  <si>
    <t>MAMunoz@SUPERSOCIEDADES.GOV.CO</t>
  </si>
  <si>
    <t>11/08/2022</t>
  </si>
  <si>
    <t>13/09/1971</t>
  </si>
  <si>
    <t xml:space="preserve">CruzG@SUPERSOCIEDADES.GOV.CO                      </t>
  </si>
  <si>
    <t>10/09/1986</t>
  </si>
  <si>
    <t>DavidED@Supersociedades.gov.co</t>
  </si>
  <si>
    <t>12/09/2012</t>
  </si>
  <si>
    <t>20/09/1984</t>
  </si>
  <si>
    <t>AngieHR@supersociedades.gov.co</t>
  </si>
  <si>
    <t>27/01/1959</t>
  </si>
  <si>
    <t xml:space="preserve">RamonaP@SUPERSOCIEDADES.GOV.CO                    </t>
  </si>
  <si>
    <t>08/01/1997</t>
  </si>
  <si>
    <t>31/07/1984</t>
  </si>
  <si>
    <t>OMarrugo@supersociedades.gov.co</t>
  </si>
  <si>
    <t>05/04/2021</t>
  </si>
  <si>
    <t>23/07/1970</t>
  </si>
  <si>
    <t xml:space="preserve">MariaDL@SUPERSOCIEDADES.GOV.CO                    </t>
  </si>
  <si>
    <t>01/08/1996</t>
  </si>
  <si>
    <t>13/10/1959</t>
  </si>
  <si>
    <t>CarlosAlbertoC@supersociedades.gov.co</t>
  </si>
  <si>
    <t>01/10/2009</t>
  </si>
  <si>
    <t>PCaballero@SUPERSOCIEDADES.GOV.CO</t>
  </si>
  <si>
    <t xml:space="preserve">INTENDENCIA REGIONAL DE LA ZONA NORTE                                                     </t>
  </si>
  <si>
    <t>CABALLERO</t>
  </si>
  <si>
    <t>PAMELA PAOLA</t>
  </si>
  <si>
    <t>06/10/1991</t>
  </si>
  <si>
    <t>giancarlodm@supersociedades.gov.co</t>
  </si>
  <si>
    <t>23/11/2016</t>
  </si>
  <si>
    <t>LUIS ALBERTO GOMEZ SAAD</t>
  </si>
  <si>
    <t xml:space="preserve">GRUPO DE CAMARAS DE COMERCIO                                                              </t>
  </si>
  <si>
    <t>02/08/1993</t>
  </si>
  <si>
    <t>ERamirez@supersociedades.gov.co</t>
  </si>
  <si>
    <t>05/02/1995</t>
  </si>
  <si>
    <t>MBetancourt@SUPERSOCIEDADES.GOV.CO</t>
  </si>
  <si>
    <t>13/03/2023</t>
  </si>
  <si>
    <t>23/04/1986</t>
  </si>
  <si>
    <t>CVillamil@supersociedades.gov.co</t>
  </si>
  <si>
    <t>10/10/1995</t>
  </si>
  <si>
    <t>HGarzon@supersociedades.gov.co</t>
  </si>
  <si>
    <t>30/08/1994</t>
  </si>
  <si>
    <t>SSandoval@supersociedades.gov.co</t>
  </si>
  <si>
    <t>22/01/1983</t>
  </si>
  <si>
    <t>SGomez@supersociedades.gov.co</t>
  </si>
  <si>
    <t>14/02/1970</t>
  </si>
  <si>
    <t>MQMartinez@supersociedades.gov.co</t>
  </si>
  <si>
    <t>16/04/1970</t>
  </si>
  <si>
    <t>mariaesthern@supersociedades.gov.co</t>
  </si>
  <si>
    <t>19/01/2007</t>
  </si>
  <si>
    <t>25/06/1986</t>
  </si>
  <si>
    <t>MCampo@supersociedades.gov.co</t>
  </si>
  <si>
    <t>SANTIAGO LONDOÑO CORREA</t>
  </si>
  <si>
    <t>17/07/1987</t>
  </si>
  <si>
    <t>JCastaneda@supersociedades.gov.co</t>
  </si>
  <si>
    <t>02/07/1994</t>
  </si>
  <si>
    <t>NMCastaneda@SUPERSOCIEDADES.GOV.CO</t>
  </si>
  <si>
    <t>07/04/2025</t>
  </si>
  <si>
    <t>CASTAÑEDA LINDADO</t>
  </si>
  <si>
    <t>NATALIA MILENA</t>
  </si>
  <si>
    <t>06/08/1957</t>
  </si>
  <si>
    <t xml:space="preserve">HernandoL@SUPERSOCIEDADES.GOV.CO                  </t>
  </si>
  <si>
    <t>05/12/1988</t>
  </si>
  <si>
    <t>21/09/1994</t>
  </si>
  <si>
    <t>ntpatarroyo@supersociedades.gov.co</t>
  </si>
  <si>
    <t>21/03/1987</t>
  </si>
  <si>
    <t>OlgaMP@supersociedades.gov.co</t>
  </si>
  <si>
    <t>25/10/1983</t>
  </si>
  <si>
    <t>MarthaVH@SUPERSOCIEDADES.GOV.CO</t>
  </si>
  <si>
    <t>15/01/2015</t>
  </si>
  <si>
    <t>26/12/1972</t>
  </si>
  <si>
    <t>LuisGL@Supersociedades.gov.co</t>
  </si>
  <si>
    <t>16/10/2012</t>
  </si>
  <si>
    <t>05/03/2002</t>
  </si>
  <si>
    <t>LIMartinez@SUPERSOCIEDADES.GOV.CO</t>
  </si>
  <si>
    <t>12/05/2025</t>
  </si>
  <si>
    <t>MARTINEZ CABARCAS</t>
  </si>
  <si>
    <t>LINA MARGARITA</t>
  </si>
  <si>
    <t>28/06/1976</t>
  </si>
  <si>
    <t>AlvaroYM@Supersociedades.gov.co</t>
  </si>
  <si>
    <t>23/01/2012</t>
  </si>
  <si>
    <t>09/03/1993</t>
  </si>
  <si>
    <t>CBogota@supersociedades.gov.co</t>
  </si>
  <si>
    <t>03/02/1987</t>
  </si>
  <si>
    <t>YuliethAS@supersociedades.gov.co</t>
  </si>
  <si>
    <t>18/05/1986</t>
  </si>
  <si>
    <t>CristianCR@supersociedades.gov.co</t>
  </si>
  <si>
    <t>12/04/2016</t>
  </si>
  <si>
    <t>17/04/1991</t>
  </si>
  <si>
    <t>YeimyBN@supersociedades.gov.co</t>
  </si>
  <si>
    <t>03/10/2014</t>
  </si>
  <si>
    <t>01/09/1984</t>
  </si>
  <si>
    <t>VeronicaOA@supersociedades.gov.co</t>
  </si>
  <si>
    <t>07/04/2015</t>
  </si>
  <si>
    <t>22/10/1974</t>
  </si>
  <si>
    <t>alfonsoc@supersociedades.gov.co</t>
  </si>
  <si>
    <t>08/11/2006</t>
  </si>
  <si>
    <t>08/12/1985</t>
  </si>
  <si>
    <t>mariafernandac@supersociedades.gov.co</t>
  </si>
  <si>
    <t>15/12/2008</t>
  </si>
  <si>
    <t>25/08/1995</t>
  </si>
  <si>
    <t>SAPerez@supersociedades.gov.co</t>
  </si>
  <si>
    <t>31/05/1965</t>
  </si>
  <si>
    <t xml:space="preserve">FredyD@SUPERSOCIEDADES.GOV.CO                     </t>
  </si>
  <si>
    <t>02/08/1982</t>
  </si>
  <si>
    <t>MARTHA LUCIA TRIANA FERIA</t>
  </si>
  <si>
    <t>05/12/1975</t>
  </si>
  <si>
    <t>JuanTM@Supersociedades.gov.co</t>
  </si>
  <si>
    <t>28/12/1987</t>
  </si>
  <si>
    <t>JNovoa@supersociedades.gov.co</t>
  </si>
  <si>
    <t>07/06/1997</t>
  </si>
  <si>
    <t>LCGomezT@SUPERSOCIEDADES.GOV.CO</t>
  </si>
  <si>
    <t>05/12/1987</t>
  </si>
  <si>
    <t>ASMoreno@SUPERSOCIEDADES.GOV.CO</t>
  </si>
  <si>
    <t>04/06/2024</t>
  </si>
  <si>
    <t>04/03/1980</t>
  </si>
  <si>
    <t>JRamon@supersociedades.gov.co</t>
  </si>
  <si>
    <t>05/07/2022</t>
  </si>
  <si>
    <t>29/11/1960</t>
  </si>
  <si>
    <t xml:space="preserve">NormaC@SUPERSOCIEDADES.GOV.CO                     </t>
  </si>
  <si>
    <t>18/01/1991</t>
  </si>
  <si>
    <t>02/07/1959</t>
  </si>
  <si>
    <t xml:space="preserve">MarthaMV@SUPERSOCIEDADES.GOV.CO                   </t>
  </si>
  <si>
    <t>22/03/2001</t>
  </si>
  <si>
    <t>01/11/1980</t>
  </si>
  <si>
    <t>JannethF@Supersociedades.gov.co</t>
  </si>
  <si>
    <t>01/12/1966</t>
  </si>
  <si>
    <t xml:space="preserve">IbethM@SUPERSOCIEDADES.GOV.CO                     </t>
  </si>
  <si>
    <t>19/01/1988</t>
  </si>
  <si>
    <t>08/08/1980</t>
  </si>
  <si>
    <t>NiniCT@supersociedades.gov.co</t>
  </si>
  <si>
    <t>22/09/2016</t>
  </si>
  <si>
    <t>16/08/1981</t>
  </si>
  <si>
    <t>diegoFR@SUPERSOCIEDADES.GOV.CO</t>
  </si>
  <si>
    <t>MARIA FERNANDA CEDIEL MENDEZ</t>
  </si>
  <si>
    <t>27/03/1995</t>
  </si>
  <si>
    <t>AFTorres@supersociedades.gov.co</t>
  </si>
  <si>
    <t>13/07/1997</t>
  </si>
  <si>
    <t>amartinez@supersociedes.gov.co</t>
  </si>
  <si>
    <t>03/06/2025</t>
  </si>
  <si>
    <t>MARTINEZ AVILA</t>
  </si>
  <si>
    <t>ANDREA NATALY</t>
  </si>
  <si>
    <t>23/02/1995</t>
  </si>
  <si>
    <t>lriano@supersociedades.gov.co</t>
  </si>
  <si>
    <t>19/11/1996</t>
  </si>
  <si>
    <t>JBonilla@SUPERSOCIEDADES.GOV.CO</t>
  </si>
  <si>
    <t>12/05/1981</t>
  </si>
  <si>
    <t>TRodriguez@supersociedades.gov.co</t>
  </si>
  <si>
    <t>ANA MARIA PATRICIA MARMOLEJO ANGEL</t>
  </si>
  <si>
    <t>21/12/1998</t>
  </si>
  <si>
    <t>dmenjura@supersociedades.gov.co</t>
  </si>
  <si>
    <t>19/12/1995</t>
  </si>
  <si>
    <t>FHernandezI@SUPERSOCIEDADES.GOV.CO</t>
  </si>
  <si>
    <t>HERNANDEZ IBAÑEZ</t>
  </si>
  <si>
    <t>FELIPE ANDRES</t>
  </si>
  <si>
    <t>25/08/1969</t>
  </si>
  <si>
    <t xml:space="preserve">ClaudiaPC@SUPERSOCIEDADES.GOV.CO                  </t>
  </si>
  <si>
    <t>12/01/1996</t>
  </si>
  <si>
    <t>04/04/1961</t>
  </si>
  <si>
    <t xml:space="preserve">VictorE@SUPERSOCIEDADES.GOV.CO                    </t>
  </si>
  <si>
    <t>06/05/1994</t>
  </si>
  <si>
    <t>20/09/1969</t>
  </si>
  <si>
    <t xml:space="preserve">GermanS@SUPERSOCIEDADES.GOV.CO                    </t>
  </si>
  <si>
    <t>19/08/1997</t>
  </si>
  <si>
    <t>01/10/1958</t>
  </si>
  <si>
    <t xml:space="preserve">HenryP@SUPERSOCIEDADES.GOV.CO                     </t>
  </si>
  <si>
    <t>20/06/1996</t>
  </si>
  <si>
    <t>SILVIA MARIA BARANDICA ARRIETA</t>
  </si>
  <si>
    <t>16/08/1968</t>
  </si>
  <si>
    <t>rosaf@supersociedades.gov.co</t>
  </si>
  <si>
    <t>24/01/2000</t>
  </si>
  <si>
    <t>11/11/1970</t>
  </si>
  <si>
    <t>HildaRT@supersociedades.gov.co</t>
  </si>
  <si>
    <t>23/07/1974</t>
  </si>
  <si>
    <t>MadyDB@supersociedades.gov.co</t>
  </si>
  <si>
    <t>04/10/1959</t>
  </si>
  <si>
    <t>CarlosGM@Supersociedades.gov.co</t>
  </si>
  <si>
    <t>17/01/2012</t>
  </si>
  <si>
    <t>17/03/1980</t>
  </si>
  <si>
    <t>franciscov@supersociedades.gov.co</t>
  </si>
  <si>
    <t>04/07/1977</t>
  </si>
  <si>
    <t>MarthaBL@supersociedades.gov.co</t>
  </si>
  <si>
    <t>14/02/2013</t>
  </si>
  <si>
    <t>CLAUDIA LORELA DIAZ SPERANZA</t>
  </si>
  <si>
    <t>20/04/1991</t>
  </si>
  <si>
    <t>ACalderon@supersociedades.gov.co</t>
  </si>
  <si>
    <t>15/03/2021</t>
  </si>
  <si>
    <t>19/12/1998</t>
  </si>
  <si>
    <t>EFajardo@supersociedades.gov.co</t>
  </si>
  <si>
    <t>19/05/1961</t>
  </si>
  <si>
    <t>FranciscoLD@SUPERSOCIEDADES.GOV.CO</t>
  </si>
  <si>
    <t>20/06/1990</t>
  </si>
  <si>
    <t>DIANA CAROLINA ENCISO UPEGUI</t>
  </si>
  <si>
    <t>09/10/1991</t>
  </si>
  <si>
    <t>SindyOS@supersociedades.gov.co</t>
  </si>
  <si>
    <t>01/10/2014</t>
  </si>
  <si>
    <t>17/09/1960</t>
  </si>
  <si>
    <t>JoaquinRG@supersociedades.gov.co</t>
  </si>
  <si>
    <t>01/11/2013</t>
  </si>
  <si>
    <t>ESalinas@supersociedades.gov.co</t>
  </si>
  <si>
    <t>15/11/1977</t>
  </si>
  <si>
    <t>shirleygc@supersociedades.gov.co</t>
  </si>
  <si>
    <t>01/11/1960</t>
  </si>
  <si>
    <t>cesarf@supersociedades.gov.co</t>
  </si>
  <si>
    <t>06/12/2006</t>
  </si>
  <si>
    <t>08/04/1979</t>
  </si>
  <si>
    <t>ATobon@SUPERSOCIEDADES.GOV.CO</t>
  </si>
  <si>
    <t>TOBON DIAZ</t>
  </si>
  <si>
    <t>17/01/1992</t>
  </si>
  <si>
    <t>johanha@supersociedades.gov.co</t>
  </si>
  <si>
    <t>20/01/1979</t>
  </si>
  <si>
    <t>Eardila@supersociedades.gov.co</t>
  </si>
  <si>
    <t>10/06/1977</t>
  </si>
  <si>
    <t>AldemarMC@supersociedades.gov.co</t>
  </si>
  <si>
    <t>29/11/1992</t>
  </si>
  <si>
    <t>STRodriguez@supersociedades.gov.co</t>
  </si>
  <si>
    <t>LILIANA PATRICIA DURAN JANET</t>
  </si>
  <si>
    <t xml:space="preserve">GRUPO DE REGISTROS PUBLICOS                                                               </t>
  </si>
  <si>
    <t>26/10/1992</t>
  </si>
  <si>
    <t>YGonzalez@supersociedades.gov.co</t>
  </si>
  <si>
    <t>28/12/1983</t>
  </si>
  <si>
    <t>JAlarcon@supersociedades.gov.co</t>
  </si>
  <si>
    <t>31/12/1984</t>
  </si>
  <si>
    <t>NCote@SUPERSOCIEDADES.GOV.CO</t>
  </si>
  <si>
    <t>COTE OROZCO</t>
  </si>
  <si>
    <t>06/03/1980</t>
  </si>
  <si>
    <t>SFosca@supersociedades.gov.co</t>
  </si>
  <si>
    <t>10/01/1981</t>
  </si>
  <si>
    <t>NJGutierrez@supersociedades.gov.co</t>
  </si>
  <si>
    <t>05/01/1962</t>
  </si>
  <si>
    <t>RicardoMC@SUPERSOCIEDADES.GOV.CO</t>
  </si>
  <si>
    <t>05/07/2017</t>
  </si>
  <si>
    <t>26/05/1976</t>
  </si>
  <si>
    <t>MagdaMR@supersociedades.gov.co</t>
  </si>
  <si>
    <t>ELSA MARIA LOPEZ ROCA</t>
  </si>
  <si>
    <t>30/12/1973</t>
  </si>
  <si>
    <t xml:space="preserve">EnaS@SUPERSOCIEDADES.GOV.CO                       </t>
  </si>
  <si>
    <t>07/01/1997</t>
  </si>
  <si>
    <t>22/06/1968</t>
  </si>
  <si>
    <t>VictorMM@supersociedades.gov.co</t>
  </si>
  <si>
    <t>05/07/1985</t>
  </si>
  <si>
    <t>RomanR@Supersociedades.gov.co</t>
  </si>
  <si>
    <t>11/08/1985</t>
  </si>
  <si>
    <t>CFranco@supersociedades.gov.co</t>
  </si>
  <si>
    <t>12/03/2019</t>
  </si>
  <si>
    <t xml:space="preserve">DIRECCION DE SUPERVISION  EMPRESARIAL                                                     </t>
  </si>
  <si>
    <t>12/02/1991</t>
  </si>
  <si>
    <t>EduardoSG@supersociedades.gov.co</t>
  </si>
  <si>
    <t>17/06/1991</t>
  </si>
  <si>
    <t>DPerez@supersociedades.gov.co</t>
  </si>
  <si>
    <t>14/02/2022</t>
  </si>
  <si>
    <t>18/03/1972</t>
  </si>
  <si>
    <t>YonnyC@supersociedades.gov.co</t>
  </si>
  <si>
    <t>14/05/2013</t>
  </si>
  <si>
    <t>19/05/1969</t>
  </si>
  <si>
    <t xml:space="preserve">GiovannyM@SUPERSOCIEDADES.GOV.CO                  </t>
  </si>
  <si>
    <t>25/07/1996</t>
  </si>
  <si>
    <t>02/12/1968</t>
  </si>
  <si>
    <t>MDoria@supersociedades.gov.co</t>
  </si>
  <si>
    <t>01/12/2020</t>
  </si>
  <si>
    <t>15/06/1990</t>
  </si>
  <si>
    <t>SMontes@supersociedades.gov.co</t>
  </si>
  <si>
    <t>04/06/1966</t>
  </si>
  <si>
    <t xml:space="preserve">AndresG@SUPERSOCIEDADES.GOV.CO                    </t>
  </si>
  <si>
    <t>12/12/1994</t>
  </si>
  <si>
    <t>30/11/1971</t>
  </si>
  <si>
    <t xml:space="preserve">SergioF@SUPERSOCIEDADES.GOV.CO                    </t>
  </si>
  <si>
    <t>25/04/1997</t>
  </si>
  <si>
    <t>DIANA MARCELA MANTILLA CUPABAN</t>
  </si>
  <si>
    <t>06/12/1973</t>
  </si>
  <si>
    <t>JuanPM@supersociedades.gov.co</t>
  </si>
  <si>
    <t>17/10/2014</t>
  </si>
  <si>
    <t>01/08/1980</t>
  </si>
  <si>
    <t>IngridDC@supersociedades.gov.co</t>
  </si>
  <si>
    <t>01/11/1967</t>
  </si>
  <si>
    <t xml:space="preserve">BettyL@SUPERSOCIEDADES.GOV.CO                     </t>
  </si>
  <si>
    <t>15/08/1996</t>
  </si>
  <si>
    <t>02/06/1972</t>
  </si>
  <si>
    <t>IvonneO@supersociedades.gov.co</t>
  </si>
  <si>
    <t>CPena@supersociedades.gov.co</t>
  </si>
  <si>
    <t>14/04/1957</t>
  </si>
  <si>
    <t xml:space="preserve">CarmenG@SUPERSOCIEDADES.GOV.CO                    </t>
  </si>
  <si>
    <t>02/05/1991</t>
  </si>
  <si>
    <t>14/12/2000</t>
  </si>
  <si>
    <t>LCelis@supersociedades.gov.co</t>
  </si>
  <si>
    <t>10/01/1991</t>
  </si>
  <si>
    <t>GinaM@Supersociedades.gov.co</t>
  </si>
  <si>
    <t>06/12/2010</t>
  </si>
  <si>
    <t>11/10/1996</t>
  </si>
  <si>
    <t>ARemolina@supersociedades.gov.co</t>
  </si>
  <si>
    <t>13/07/1993</t>
  </si>
  <si>
    <t>AGalofre@supersociedades.gov.co</t>
  </si>
  <si>
    <t>14/11/1958</t>
  </si>
  <si>
    <t>ArleyGP@supersociedades.gov.co</t>
  </si>
  <si>
    <t>16/06/1974</t>
  </si>
  <si>
    <t>MMalaver@supersociedades.gov.co</t>
  </si>
  <si>
    <t>CLAUDIA PATRICIA GARCIA ROCHA</t>
  </si>
  <si>
    <t>18/03/1977</t>
  </si>
  <si>
    <t>NHernandez@supersociedades.gov.co</t>
  </si>
  <si>
    <t>05/09/2017</t>
  </si>
  <si>
    <t>CAcevedo@supersociedades.gov.co</t>
  </si>
  <si>
    <t>28/02/1995</t>
  </si>
  <si>
    <t>RMedina@supersociedades.gov.co</t>
  </si>
  <si>
    <t>29/04/1985</t>
  </si>
  <si>
    <t>paolaQI@supersociedades.gov.co</t>
  </si>
  <si>
    <t>14/10/1990</t>
  </si>
  <si>
    <t>KLoaiza@supersociedades.gov.co</t>
  </si>
  <si>
    <t>13/08/1986</t>
  </si>
  <si>
    <t>AdrianaRQ@supersociedades.gov.co</t>
  </si>
  <si>
    <t>18/05/1972</t>
  </si>
  <si>
    <t xml:space="preserve">MargaritaV@SUPERSOCIEDADES.GOV.CO                 </t>
  </si>
  <si>
    <t>22/09/1982</t>
  </si>
  <si>
    <t>DianaSV@supersociedades.gov.co</t>
  </si>
  <si>
    <t>18/03/2013</t>
  </si>
  <si>
    <t>VERONICA ORTEGA ALVAREZ</t>
  </si>
  <si>
    <t>22/04/1987</t>
  </si>
  <si>
    <t>SAlvarado@supersociedades.gov.co</t>
  </si>
  <si>
    <t>18/12/1999</t>
  </si>
  <si>
    <t>VOrtega@supersociedades.gov.co</t>
  </si>
  <si>
    <t>14/01/1989</t>
  </si>
  <si>
    <t>DRamirez@supersociedades.gov.co</t>
  </si>
  <si>
    <t>25/11/1992</t>
  </si>
  <si>
    <t>FSanchez@SUPERSOCIEDADES.GOV.CO</t>
  </si>
  <si>
    <t>18/04/1989</t>
  </si>
  <si>
    <t>NellyPZ@supersociedades.gov.co</t>
  </si>
  <si>
    <t>12/05/2021</t>
  </si>
  <si>
    <t>30/01/1993</t>
  </si>
  <si>
    <t>LOlaya@SUPERSOCIEDADES.GOV.CO</t>
  </si>
  <si>
    <t>SANDRA PATRICIA VALLEJO ARAUJO</t>
  </si>
  <si>
    <t>27/03/1987</t>
  </si>
  <si>
    <t>DBonell@supersociedades.gov.co</t>
  </si>
  <si>
    <t>08/07/1972</t>
  </si>
  <si>
    <t>RMartinez@supersociedades.gov.co</t>
  </si>
  <si>
    <t>13/09/2021</t>
  </si>
  <si>
    <t>23/07/1968</t>
  </si>
  <si>
    <t xml:space="preserve">MarthaAA@SUPERSOCIEDADES.GOV.CO                   </t>
  </si>
  <si>
    <t>17/08/2002</t>
  </si>
  <si>
    <t>jdrodriguezm@supersociedades.gov.co</t>
  </si>
  <si>
    <t>09/03/1969</t>
  </si>
  <si>
    <t>JGonzalez@supersociedades.gov.co</t>
  </si>
  <si>
    <t>16/02/1972</t>
  </si>
  <si>
    <t>LDuran@supersociedades.gov.co</t>
  </si>
  <si>
    <t>MARCELA EUGENIA DORIA GOMEZ</t>
  </si>
  <si>
    <t>30/12/1990</t>
  </si>
  <si>
    <t>lagomez@supersociedades.gov.co</t>
  </si>
  <si>
    <t>04/06/2025</t>
  </si>
  <si>
    <t>GOMEZ SAAD</t>
  </si>
  <si>
    <t>LUIS ALBERTO</t>
  </si>
  <si>
    <t>04/02/1995</t>
  </si>
  <si>
    <t>AAmaya@supersociedades.gov.co</t>
  </si>
  <si>
    <t>28/06/1983</t>
  </si>
  <si>
    <t>JFlorez@supersociedades.gov.co</t>
  </si>
  <si>
    <t>JJArrieta@SUPERSOCIEDADES.GOV.CO</t>
  </si>
  <si>
    <t>ARRIETA CASTILLA</t>
  </si>
  <si>
    <t>JUAN JOSE</t>
  </si>
  <si>
    <t>10/06/1988</t>
  </si>
  <si>
    <t>MarthaMM@supersociedades.gov.co</t>
  </si>
  <si>
    <t>06/04/1994</t>
  </si>
  <si>
    <t>STEFHANIASZ@SUPERSOCIEDADES.GOV.CO</t>
  </si>
  <si>
    <t>22/02/2016</t>
  </si>
  <si>
    <t>16/11/1992</t>
  </si>
  <si>
    <t>LNavarro@supersociedades.gov.co</t>
  </si>
  <si>
    <t>05/12/1955</t>
  </si>
  <si>
    <t xml:space="preserve">CelsoC@SUPERSOCIEDADES.GOV.CO                     </t>
  </si>
  <si>
    <t>04/12/1995</t>
  </si>
  <si>
    <t>02/04/1966</t>
  </si>
  <si>
    <t>MTellez@supersociedades.gov.co</t>
  </si>
  <si>
    <t>RUBY RUTH RAMIREZ MEDINA</t>
  </si>
  <si>
    <t>16/07/1971</t>
  </si>
  <si>
    <t>ENino@supersociedades.gov.co</t>
  </si>
  <si>
    <t>11/01/2023</t>
  </si>
  <si>
    <t>20/01/1984</t>
  </si>
  <si>
    <t>vivianar@supersociedades.gov.co</t>
  </si>
  <si>
    <t>ALeon@supersociedades.gov.co</t>
  </si>
  <si>
    <t>LEON GUTIERREZ</t>
  </si>
  <si>
    <t>ANGIE NATALIA</t>
  </si>
  <si>
    <t>27/05/1971</t>
  </si>
  <si>
    <t xml:space="preserve">EdgarB@SUPERSOCIEDADES.GOV.CO                     </t>
  </si>
  <si>
    <t>31/07/1998</t>
  </si>
  <si>
    <t>14/07/1969</t>
  </si>
  <si>
    <t>PGarcia@supersociedades.gov.co</t>
  </si>
  <si>
    <t>28/01/1984</t>
  </si>
  <si>
    <t>MagdaBO@supersociedades.gov.co</t>
  </si>
  <si>
    <t>MERY HELLEN RUANO CHAVES</t>
  </si>
  <si>
    <t>07/01/1982</t>
  </si>
  <si>
    <t>EGarzon@supersociedades.gov.co</t>
  </si>
  <si>
    <t>28/06/1972</t>
  </si>
  <si>
    <t>JosePO@Supersociedades.gov.co</t>
  </si>
  <si>
    <t>21/09/2012</t>
  </si>
  <si>
    <t>PARRA OSMA</t>
  </si>
  <si>
    <t>JOSE DE JESUS</t>
  </si>
  <si>
    <t>20/04/1987</t>
  </si>
  <si>
    <t>JFCantor@supersociedades.gov.co</t>
  </si>
  <si>
    <t>30/03/1977</t>
  </si>
  <si>
    <t>BeatrizA@Supersociedades.gov.co</t>
  </si>
  <si>
    <t>28/07/1979</t>
  </si>
  <si>
    <t>ZSierra@supersociedades.gov.co</t>
  </si>
  <si>
    <t>07/03/2022</t>
  </si>
  <si>
    <t>12/03/1970</t>
  </si>
  <si>
    <t>jczarate@supersociedades.gov.co</t>
  </si>
  <si>
    <t>04/11/1968</t>
  </si>
  <si>
    <t>DianaB@SUPERSOCIEDADES.GOV.CO</t>
  </si>
  <si>
    <t>31/12/1996</t>
  </si>
  <si>
    <t>27/10/1986</t>
  </si>
  <si>
    <t>vcoy@supersociedades.gov.co</t>
  </si>
  <si>
    <t>13/09/2024</t>
  </si>
  <si>
    <t>28/09/1991</t>
  </si>
  <si>
    <t>LBarbosa@supersociedades.gov.co</t>
  </si>
  <si>
    <t>12/10/1994</t>
  </si>
  <si>
    <t>RMorales@supersociedades.gov.co</t>
  </si>
  <si>
    <t>07/04/1986</t>
  </si>
  <si>
    <t>AGonzalez@supersociedades.gov.co</t>
  </si>
  <si>
    <t>18/08/2020</t>
  </si>
  <si>
    <t>01/10/1962</t>
  </si>
  <si>
    <t>rafaelv@supersociedades.gov.co</t>
  </si>
  <si>
    <t>08/01/1991</t>
  </si>
  <si>
    <t>03/05/1962</t>
  </si>
  <si>
    <t xml:space="preserve">AngelS@SUPERSOCIEDADES.GOV.CO                     </t>
  </si>
  <si>
    <t>01/07/1988</t>
  </si>
  <si>
    <t>30/10/1976</t>
  </si>
  <si>
    <t>RubenMP@supersociedades.gov.co</t>
  </si>
  <si>
    <t>LUCY MARGARITA OSORIO MASTRODOMENICO</t>
  </si>
  <si>
    <t>27/05/1973</t>
  </si>
  <si>
    <t xml:space="preserve">GinaR@SUPERSOCIEDADES.GOV.CO                      </t>
  </si>
  <si>
    <t>27/12/1996</t>
  </si>
  <si>
    <t>25/05/1981</t>
  </si>
  <si>
    <t>NiniRA@supersociedades.gov.co</t>
  </si>
  <si>
    <t>26/10/2015</t>
  </si>
  <si>
    <t>06/06/1980</t>
  </si>
  <si>
    <t>FrancyCP@supersociedades.gov.co</t>
  </si>
  <si>
    <t>13/10/1966</t>
  </si>
  <si>
    <t>MyriamB@supersociedades.gov.co</t>
  </si>
  <si>
    <t>16/03/2011</t>
  </si>
  <si>
    <t>CarlosCP@supersociedades.gov.co</t>
  </si>
  <si>
    <t>27/04/2017</t>
  </si>
  <si>
    <t>03/07/1992</t>
  </si>
  <si>
    <t>JMaya@supersociedades.gov.co</t>
  </si>
  <si>
    <t>17/07/1986</t>
  </si>
  <si>
    <t>SBabativa@supersociedades.gov.co</t>
  </si>
  <si>
    <t xml:space="preserve">INTENDENCIA MEDELLIN                    </t>
  </si>
  <si>
    <t>20/03/1964</t>
  </si>
  <si>
    <t>esperanzac@supersociedades.gov.co</t>
  </si>
  <si>
    <t>01/12/2006</t>
  </si>
  <si>
    <t>JULIANA OCHOA GONZALEZ</t>
  </si>
  <si>
    <t xml:space="preserve">INTENDENCIA REGIONAL DE LA ZONA OCCIDENTAL Y COSTA PACIFICA                               </t>
  </si>
  <si>
    <t>10/12/1981</t>
  </si>
  <si>
    <t>EGarcia@supersociedades.gov.co</t>
  </si>
  <si>
    <t>09/04/1992</t>
  </si>
  <si>
    <t>ARestrepo@supersociedades.gov.co</t>
  </si>
  <si>
    <t>21/10/1986</t>
  </si>
  <si>
    <t>CFLopez@supersociedades.gov.co</t>
  </si>
  <si>
    <t>31/08/1998</t>
  </si>
  <si>
    <t>jmontoya@supersociedades.gov.co</t>
  </si>
  <si>
    <t>09/01/1992</t>
  </si>
  <si>
    <t>YGomez@supersociedades.gov.co</t>
  </si>
  <si>
    <t>30/06/1974</t>
  </si>
  <si>
    <t>ClaudiaVM@supersociedades.gov.co</t>
  </si>
  <si>
    <t>08/05/1973</t>
  </si>
  <si>
    <t>trinidada@supersociedades.gov.co</t>
  </si>
  <si>
    <t>19/08/2008</t>
  </si>
  <si>
    <t>06/08/1975</t>
  </si>
  <si>
    <t>OValencia@supersociedades.gov.co</t>
  </si>
  <si>
    <t>23/01/2018</t>
  </si>
  <si>
    <t>08/09/1970</t>
  </si>
  <si>
    <t>ElkinCT@Supersociedades.gov.co</t>
  </si>
  <si>
    <t>24/09/2012</t>
  </si>
  <si>
    <t>14/09/1972</t>
  </si>
  <si>
    <t xml:space="preserve">LuisH@SUPERSOCIEDADES.GOV.CO                      </t>
  </si>
  <si>
    <t>04/08/1997</t>
  </si>
  <si>
    <t>19/08/1978</t>
  </si>
  <si>
    <t>JAGarcia@supersociedades.gov.co</t>
  </si>
  <si>
    <t xml:space="preserve">GloriaV@SUPERSOCIEDADES.GOV.CO                    </t>
  </si>
  <si>
    <t>14/12/1998</t>
  </si>
  <si>
    <t>13/01/1962</t>
  </si>
  <si>
    <t xml:space="preserve">AmidD@SUPERSOCIEDADES.GOV.CO                      </t>
  </si>
  <si>
    <t>14/11/1989</t>
  </si>
  <si>
    <t>05/11/1981</t>
  </si>
  <si>
    <t>BibianaPM@SUPERSOCIEDADES.GOV.CO</t>
  </si>
  <si>
    <t>04/02/1970</t>
  </si>
  <si>
    <t>RCorrea@supersociedades.gov.co</t>
  </si>
  <si>
    <t>04/02/2020</t>
  </si>
  <si>
    <t>05/03/1981</t>
  </si>
  <si>
    <t>smarquez@supersociedades.gov.co</t>
  </si>
  <si>
    <t>20/07/1978</t>
  </si>
  <si>
    <t>LHOYOS@SUPERSOCIEDADES.GOV.CO</t>
  </si>
  <si>
    <t>11/04/2023</t>
  </si>
  <si>
    <t>15/07/1980</t>
  </si>
  <si>
    <t>carolinaMO@supersociedades.gov.co</t>
  </si>
  <si>
    <t>12/06/2017</t>
  </si>
  <si>
    <t>07/04/1980</t>
  </si>
  <si>
    <t>AlejandradelPilarGB@supersociedades.gov.co</t>
  </si>
  <si>
    <t>29/07/1960</t>
  </si>
  <si>
    <t xml:space="preserve">MarthaV@SUPERSOCIEDADES.GOV.CO                    </t>
  </si>
  <si>
    <t>11/06/1956</t>
  </si>
  <si>
    <t>AngelaLV@supersociedades.gov.co</t>
  </si>
  <si>
    <t>03/03/1997</t>
  </si>
  <si>
    <t>lpardo@supersociedades.gov.co</t>
  </si>
  <si>
    <t>03/04/1978</t>
  </si>
  <si>
    <t>CMarin@supersociedades.gov.co</t>
  </si>
  <si>
    <t>31/08/1976</t>
  </si>
  <si>
    <t>PaulaAR@supersociedades.gov.co</t>
  </si>
  <si>
    <t>10/12/2013</t>
  </si>
  <si>
    <t>09/06/1968</t>
  </si>
  <si>
    <t>NoraMM@supersociedades.gov.co</t>
  </si>
  <si>
    <t>andresmg@supersociedades.gov.co</t>
  </si>
  <si>
    <t>09/09/2004</t>
  </si>
  <si>
    <t>17/05/1966</t>
  </si>
  <si>
    <t>JoseH@supersociedades.gov.co</t>
  </si>
  <si>
    <t>25/04/1981</t>
  </si>
  <si>
    <t>ALGutierrez@supersociedades.gov.co</t>
  </si>
  <si>
    <t>MILENA PATRICIA RODADO ACOSTA</t>
  </si>
  <si>
    <t>25/07/1973</t>
  </si>
  <si>
    <t xml:space="preserve">OrietaN@SUPERSOCIEDADES.GOV.CO                    </t>
  </si>
  <si>
    <t>15/01/1997</t>
  </si>
  <si>
    <t>10/09/1972</t>
  </si>
  <si>
    <t>analorenac@supersociedades.gov.co</t>
  </si>
  <si>
    <t>19/02/1982</t>
  </si>
  <si>
    <t>JaquelinePS@SUPERSOCIEDADES.GOV.CO</t>
  </si>
  <si>
    <t>30/07/1996</t>
  </si>
  <si>
    <t>CGarcia@supersociedades.gov.co</t>
  </si>
  <si>
    <t>05/03/1993</t>
  </si>
  <si>
    <t>JuanRN@supersociedades.gov.co</t>
  </si>
  <si>
    <t>20/12/1985</t>
  </si>
  <si>
    <t>IYunis@supersociedades.gov.co</t>
  </si>
  <si>
    <t>LJulio@supersociedades.gov.co</t>
  </si>
  <si>
    <t>JULIO PALENCIA</t>
  </si>
  <si>
    <t>23/10/1971</t>
  </si>
  <si>
    <t xml:space="preserve">CarlosC@SUPERSOCIEDADES.GOV.CO                    </t>
  </si>
  <si>
    <t>21/11/1997</t>
  </si>
  <si>
    <t>19/04/1966</t>
  </si>
  <si>
    <t>williamg@supersociedades.gov.co</t>
  </si>
  <si>
    <t>08/05/2009</t>
  </si>
  <si>
    <t>18/10/1963</t>
  </si>
  <si>
    <t>MisaelDLH@supersociedades.gov.co</t>
  </si>
  <si>
    <t>10/08/2010</t>
  </si>
  <si>
    <t>13/12/1985</t>
  </si>
  <si>
    <t>CVelasquez@supersociedades.gov.co</t>
  </si>
  <si>
    <t>12/07/1955</t>
  </si>
  <si>
    <t xml:space="preserve">JoseG@SUPERSOCIEDADES.GOV.CO                      </t>
  </si>
  <si>
    <t>10/12/1998</t>
  </si>
  <si>
    <t>10/08/1976</t>
  </si>
  <si>
    <t>MTrivino@supersociedades.gov.co</t>
  </si>
  <si>
    <t>BILLY RAUL ANTONIO ESCOBAR PEREZ</t>
  </si>
  <si>
    <t>28/08/1963</t>
  </si>
  <si>
    <t>JGalavis@supersociedades.gov.co</t>
  </si>
  <si>
    <t>20/08/1962</t>
  </si>
  <si>
    <t>VHugueth@supersociedades.gov.co</t>
  </si>
  <si>
    <t>19/09/1989</t>
  </si>
  <si>
    <t>AJulio@supersociedades.gov.co</t>
  </si>
  <si>
    <t>03/08/2020</t>
  </si>
  <si>
    <t>11/04/1995</t>
  </si>
  <si>
    <t>EPMartinez@supersociedades.gov.co</t>
  </si>
  <si>
    <t>06/05/1986</t>
  </si>
  <si>
    <t>icombariza@supersociedades.gov.co</t>
  </si>
  <si>
    <t>03/02/2025</t>
  </si>
  <si>
    <t>COMBARIZA ORTIZ</t>
  </si>
  <si>
    <t>IVONNE</t>
  </si>
  <si>
    <t>15/06/1971</t>
  </si>
  <si>
    <t>ECabrera@SUPERSOCIEDADES.GOV.CO</t>
  </si>
  <si>
    <t>21/01/2022</t>
  </si>
  <si>
    <t>07/09/1957</t>
  </si>
  <si>
    <t xml:space="preserve">SantiagoL@SUPERSOCIEDADES.GOV.CO                  </t>
  </si>
  <si>
    <t>02/05/2000</t>
  </si>
  <si>
    <t>22/09/1979</t>
  </si>
  <si>
    <t>JulianaO@supersociedades.gov.co</t>
  </si>
  <si>
    <t>01/03/2011</t>
  </si>
  <si>
    <t>15/07/1983</t>
  </si>
  <si>
    <t>VOvalle@supersociedades.gov.co</t>
  </si>
  <si>
    <t>25/04/1978</t>
  </si>
  <si>
    <t>DEnciso@supersociedades.gov.co</t>
  </si>
  <si>
    <t>03/09/2024</t>
  </si>
  <si>
    <t>cngarzon@supersociedades.gov.co</t>
  </si>
  <si>
    <t>GARZON VARGAS</t>
  </si>
  <si>
    <t>CARLOS NEIL</t>
  </si>
  <si>
    <t>19/04/1977</t>
  </si>
  <si>
    <t>FMartinez@supersociedades.gov.co</t>
  </si>
  <si>
    <t>12/09/2023</t>
  </si>
  <si>
    <t>27/05/1978</t>
  </si>
  <si>
    <t>milenar@supersociedades.gov.co</t>
  </si>
  <si>
    <t>20/09/2005</t>
  </si>
  <si>
    <t>01/12/1969</t>
  </si>
  <si>
    <t>JanethCG@supersociedades.gov.co</t>
  </si>
  <si>
    <t>18/08/1966</t>
  </si>
  <si>
    <t>JMLopez@supersociedades.gov.co</t>
  </si>
  <si>
    <t>27/01/1972</t>
  </si>
  <si>
    <t>RURamirez@supersociedades.gov.co</t>
  </si>
  <si>
    <t xml:space="preserve">INTENDENCIA MANIZALES                   </t>
  </si>
  <si>
    <t>17/06/1962</t>
  </si>
  <si>
    <t>LFRivera@supersociedades.gov.co</t>
  </si>
  <si>
    <t xml:space="preserve">INTENDENCIA REGIONAL  DE LA ZONA EJE CAFETERO                                             </t>
  </si>
  <si>
    <t xml:space="preserve">INTENDENCIA REGIONAL  DE LA ZONA EJE CAFETERO                                             </t>
  </si>
  <si>
    <t>14/08/1984</t>
  </si>
  <si>
    <t>ACervantes@supersociedades.gov.co</t>
  </si>
  <si>
    <t>09/03/2020</t>
  </si>
  <si>
    <t>10/05/1978</t>
  </si>
  <si>
    <t>LMOsorio@SUPERSOCIEDADES.GOV.CO</t>
  </si>
  <si>
    <t>08/11/2024</t>
  </si>
  <si>
    <t>23/06/1972</t>
  </si>
  <si>
    <t xml:space="preserve">ElsaL@SUPERSOCIEDADES.GOV.CO                      </t>
  </si>
  <si>
    <t>20/01/1998</t>
  </si>
  <si>
    <t>01/11/1979</t>
  </si>
  <si>
    <t>NIMartinez@supersociedades.gov.co</t>
  </si>
  <si>
    <t>13/08/1964</t>
  </si>
  <si>
    <t>JMurillo@supersociedades.gov.co</t>
  </si>
  <si>
    <t>17/04/1977</t>
  </si>
  <si>
    <t>HoracioDC@supersociedades.gov.co</t>
  </si>
  <si>
    <t>28/03/2011</t>
  </si>
  <si>
    <t>MJimenez@supersociedades.gov.co</t>
  </si>
  <si>
    <t>14/09/1962</t>
  </si>
  <si>
    <t>LCastellanos@supersociedades.gov.co</t>
  </si>
  <si>
    <t>26/01/1962</t>
  </si>
  <si>
    <t>BEscobar@supersociedades.gov.co</t>
  </si>
  <si>
    <t>17/11/1979</t>
  </si>
  <si>
    <t>CarlosUS@supersociedades.gov.co</t>
  </si>
  <si>
    <t>02/05/2013</t>
  </si>
  <si>
    <t>Rrios@supersociedades.gov.co</t>
  </si>
  <si>
    <t>RIOS ROSALES</t>
  </si>
  <si>
    <t>RICARDO FERNELIX</t>
  </si>
  <si>
    <t>08/03/1978</t>
  </si>
  <si>
    <t>RodrigoRP@supersociedades.gov.co</t>
  </si>
  <si>
    <t>10/07/2023</t>
  </si>
  <si>
    <t>24/04/1993</t>
  </si>
  <si>
    <t>AstridVC@supersociedades.gov.co</t>
  </si>
  <si>
    <t>26/01/2015</t>
  </si>
  <si>
    <t>FRANCISCO JAVIER LARA DAVID</t>
  </si>
  <si>
    <t>10/04/1994</t>
  </si>
  <si>
    <t>MTorres@supersociedades.gov.co</t>
  </si>
  <si>
    <t>12/07/1970</t>
  </si>
  <si>
    <t xml:space="preserve">CesarG@SUPERSOCIEDADES.GOV.CO                     </t>
  </si>
  <si>
    <t>05/09/1971</t>
  </si>
  <si>
    <t>FabioF@supersociedades.gov.co</t>
  </si>
  <si>
    <t>12/04/1992</t>
  </si>
  <si>
    <t>HSarmiento@supersociedades.gov.co</t>
  </si>
  <si>
    <t>27/09/1983</t>
  </si>
  <si>
    <t>fredyca@supersociedades.gov.co</t>
  </si>
  <si>
    <t>16/11/2005</t>
  </si>
  <si>
    <t>CRISTIAN FERNANDO GUTIERREZ HERNANDEZ</t>
  </si>
  <si>
    <t>30/12/1985</t>
  </si>
  <si>
    <t>LuisOB@supersociedades.gov.co</t>
  </si>
  <si>
    <t>27/10/1966</t>
  </si>
  <si>
    <t xml:space="preserve">MauricioE@SUPERSOCIEDADES.GOV.CO                  </t>
  </si>
  <si>
    <t>05/03/1990</t>
  </si>
  <si>
    <t>04/05/1981</t>
  </si>
  <si>
    <t>DBallesteros@supersociedades.gov.co</t>
  </si>
  <si>
    <t>SindyGE@supersociedades.gov.co</t>
  </si>
  <si>
    <t>GONZALEZ ESPITIA</t>
  </si>
  <si>
    <t>SINDY LORENA</t>
  </si>
  <si>
    <t>06/09/1978</t>
  </si>
  <si>
    <t>ClaudiaOP@Supersociedades.gov.co</t>
  </si>
  <si>
    <t>06/09/2012</t>
  </si>
  <si>
    <t>12/07/1963</t>
  </si>
  <si>
    <t xml:space="preserve">DorisT@SUPERSOCIEDADES.GOV.CO                     </t>
  </si>
  <si>
    <t>06/12/1994</t>
  </si>
  <si>
    <t>13/06/1961</t>
  </si>
  <si>
    <t xml:space="preserve">AngelaA@SUPERSOCIEDADES.GOV.CO                    </t>
  </si>
  <si>
    <t>13/12/1995</t>
  </si>
  <si>
    <t>12/11/1984</t>
  </si>
  <si>
    <t>YeimiGT@supersociedades.gov.co</t>
  </si>
  <si>
    <t>21/05/1981</t>
  </si>
  <si>
    <t>mariateresac@supersociedades.gov.co</t>
  </si>
  <si>
    <t>22/02/2005</t>
  </si>
  <si>
    <t>27/05/1987</t>
  </si>
  <si>
    <t>BeatrizRG@supersociedades.gov.co</t>
  </si>
  <si>
    <t>02/09/2013</t>
  </si>
  <si>
    <t>11/03/1988</t>
  </si>
  <si>
    <t>EBernal@supersociedades.gov.co</t>
  </si>
  <si>
    <t>10/12/2018</t>
  </si>
  <si>
    <t>20/12/1965</t>
  </si>
  <si>
    <t xml:space="preserve">ClaudiaG@SUPERSOCIEDADES.GOV.CO                   </t>
  </si>
  <si>
    <t>HECTOR MANUEL JATIVA GARCIA</t>
  </si>
  <si>
    <t>02/03/1972</t>
  </si>
  <si>
    <t>MSalinas@supersociedades.gov.co</t>
  </si>
  <si>
    <t>13/10/2021</t>
  </si>
  <si>
    <t>25/01/1978</t>
  </si>
  <si>
    <t>andreama@supersociedades.gov.co</t>
  </si>
  <si>
    <t>03/01/1970</t>
  </si>
  <si>
    <t>OlgaCC@supersociedades.gov.co</t>
  </si>
  <si>
    <t>13/10/2016</t>
  </si>
  <si>
    <t>23/04/1981</t>
  </si>
  <si>
    <t>BPalomo@SUPERSOCIEDADES.GOV.CO</t>
  </si>
  <si>
    <t>PALOMO MARTINEZ</t>
  </si>
  <si>
    <t>BLANCA YANNETH</t>
  </si>
  <si>
    <t>21/01/1978</t>
  </si>
  <si>
    <t>MLMartinez@supersociedades.gov.co</t>
  </si>
  <si>
    <t>03/05/1984</t>
  </si>
  <si>
    <t>pgomez@supersociedades.gov.co</t>
  </si>
  <si>
    <t>27/10/1980</t>
  </si>
  <si>
    <t>ecasas@supersociedades.gov.co</t>
  </si>
  <si>
    <t>04/10/2023</t>
  </si>
  <si>
    <t>12/01/1991</t>
  </si>
  <si>
    <t>CRestrepo@supersociedades.gov.co</t>
  </si>
  <si>
    <t>11/09/1989</t>
  </si>
  <si>
    <t>ginarc@supersociedades.gov.co</t>
  </si>
  <si>
    <t>08/05/1996</t>
  </si>
  <si>
    <t>JOchoa@supersociedades.gov.co</t>
  </si>
  <si>
    <t>03/01/1981</t>
  </si>
  <si>
    <t>EAtencia@supersociedades.gov.co</t>
  </si>
  <si>
    <t>17/05/2022</t>
  </si>
  <si>
    <t>25/09/1969</t>
  </si>
  <si>
    <t xml:space="preserve">MariaG@SUPERSOCIEDADES.GOV.CO                     </t>
  </si>
  <si>
    <t>03/04/1997</t>
  </si>
  <si>
    <t>LUIS JAVIER ACOSTA CASTELLANOS</t>
  </si>
  <si>
    <t>15/12/1958</t>
  </si>
  <si>
    <t xml:space="preserve">AlfredoB@SUPERSOCIEDADES.GOV.CO                   </t>
  </si>
  <si>
    <t>24/05/1987</t>
  </si>
  <si>
    <t>LuisaRO@supersociedades.gov.co</t>
  </si>
  <si>
    <t>LUIS FERNANDO RIVERA SUAREZ</t>
  </si>
  <si>
    <t>16/05/1986</t>
  </si>
  <si>
    <t>LCardona@supersociedades.gov.co</t>
  </si>
  <si>
    <t>22/02/1975</t>
  </si>
  <si>
    <t>juanlg@supersociedades.gov.co</t>
  </si>
  <si>
    <t>16/03/2017</t>
  </si>
  <si>
    <t>18/07/1983</t>
  </si>
  <si>
    <t>EdilbertoN@supersociedades.gov.co</t>
  </si>
  <si>
    <t>02/01/2013</t>
  </si>
  <si>
    <t>06/12/1968</t>
  </si>
  <si>
    <t xml:space="preserve">AcenethJ@SUPERSOCIEDADES.GOV.CO                   </t>
  </si>
  <si>
    <t>17/01/1997</t>
  </si>
  <si>
    <t>31/03/1971</t>
  </si>
  <si>
    <t xml:space="preserve">PatriciaG@SUPERSOCIEDADES.GOV.CO                  </t>
  </si>
  <si>
    <t>01/09/1994</t>
  </si>
  <si>
    <t>27/03/1977</t>
  </si>
  <si>
    <t>YorllyA@Supersociedades.gov.co</t>
  </si>
  <si>
    <t>18/03/2019</t>
  </si>
  <si>
    <t>24/08/1970</t>
  </si>
  <si>
    <t xml:space="preserve">BernardoG@SUPERSOCIEDADES.GOV.CO                  </t>
  </si>
  <si>
    <t>13/08/1997</t>
  </si>
  <si>
    <t>29/01/1978</t>
  </si>
  <si>
    <t>JOMarin@supersociedades.gov.co</t>
  </si>
  <si>
    <t>17/02/2022</t>
  </si>
  <si>
    <t>FREDY LEONARDO CARDENAS CASTELLANOS</t>
  </si>
  <si>
    <t>15/01/1958</t>
  </si>
  <si>
    <t xml:space="preserve">PatriciaP@SUPERSOCIEDADES.GOV.CO                  </t>
  </si>
  <si>
    <t>17/05/1978</t>
  </si>
  <si>
    <t>28/06/1962</t>
  </si>
  <si>
    <t xml:space="preserve">OrlandoB@SUPERSOCIEDADES.GOV.CO                   </t>
  </si>
  <si>
    <t>08/05/1995</t>
  </si>
  <si>
    <t>06/04/1973</t>
  </si>
  <si>
    <t>XPava@supersociedades.gov.co</t>
  </si>
  <si>
    <t>18/09/1974</t>
  </si>
  <si>
    <t>ARodriguez@supersociedades.gov.co</t>
  </si>
  <si>
    <t>ALAMAYA@SUPERSOCIEDADES.GOV.CO</t>
  </si>
  <si>
    <t>28/01/1997</t>
  </si>
  <si>
    <t>cgallon@supersociedades.gov.co</t>
  </si>
  <si>
    <t>18/02/1980</t>
  </si>
  <si>
    <t>yhonc@supersociedades.gov.co</t>
  </si>
  <si>
    <t>02/08/2011</t>
  </si>
  <si>
    <t>SEDE</t>
  </si>
  <si>
    <t>DISCAPACIDAD</t>
  </si>
  <si>
    <t>EST_CIVI</t>
  </si>
  <si>
    <t>SEXO</t>
  </si>
  <si>
    <t>EDAD</t>
  </si>
  <si>
    <t>NACIMIENTO</t>
  </si>
  <si>
    <t>E_MAIL</t>
  </si>
  <si>
    <t>POSESION</t>
  </si>
  <si>
    <t>NOM_JEFE</t>
  </si>
  <si>
    <t>ID_JEFE</t>
  </si>
  <si>
    <t>GRUPO</t>
  </si>
  <si>
    <t>NIVEL5</t>
  </si>
  <si>
    <t>GRUPO_DIRECCION</t>
  </si>
  <si>
    <t>NIVEL4</t>
  </si>
  <si>
    <t>DELEG_OFIC_DIRE</t>
  </si>
  <si>
    <t>NIVEL3</t>
  </si>
  <si>
    <t>DELEG_OFIC_SECRET</t>
  </si>
  <si>
    <t>NIVEL2</t>
  </si>
  <si>
    <t>DESPACHO</t>
  </si>
  <si>
    <t>NIVEL1</t>
  </si>
  <si>
    <t>NOMBRE_DEPENDE</t>
  </si>
  <si>
    <t>Total productos y/o servicios entregados de conformidad a lo requerido</t>
  </si>
  <si>
    <t>JIMENEZ MENDOZA</t>
  </si>
  <si>
    <t>CRISTIAN ANDRES</t>
  </si>
  <si>
    <t>CENDALES MONTIEL</t>
  </si>
  <si>
    <t>SANDOVAL</t>
  </si>
  <si>
    <t>GALVIS ULLOA</t>
  </si>
  <si>
    <t>OSCAR ALFREDO</t>
  </si>
  <si>
    <t>GOMEZ MENDOZA</t>
  </si>
  <si>
    <t>OSTOS SAAVEDRA</t>
  </si>
  <si>
    <t>GISSELA KATERINE</t>
  </si>
  <si>
    <t>CALLEJAS RODRIGUEZ</t>
  </si>
  <si>
    <t>I. IDENTIFICACIÓN DEL EVALUADO</t>
  </si>
  <si>
    <t>II. IDENTIFICACIÓN DEL EVALUADOR (Jefe inmediato)</t>
  </si>
  <si>
    <t>Cédula de Ciudadanía</t>
  </si>
  <si>
    <t>Profesional con personal a cargo: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</si>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</sst>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d/mm/yyyy;@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1"/>
      <color theme="1"/>
      <name val="Arial Narrow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sz val="11"/>
      <color theme="1"/>
      <name val="Verdana"/>
      <family val="2"/>
    </font>
    <font>
      <b/>
      <sz val="12"/>
      <color indexed="8"/>
      <name val="Verdana"/>
      <family val="2"/>
    </font>
    <font>
      <b/>
      <sz val="12"/>
      <color theme="1"/>
      <name val="Verdana"/>
      <family val="2"/>
    </font>
    <font>
      <b/>
      <sz val="12"/>
      <name val="Verdana"/>
      <family val="2"/>
    </font>
    <font>
      <b/>
      <sz val="11"/>
      <color theme="1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b/>
      <sz val="11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9"/>
      <color theme="0"/>
      <name val="Verdana"/>
      <family val="2"/>
    </font>
    <font>
      <sz val="11"/>
      <color indexed="8"/>
      <name val="Verdana"/>
      <family val="2"/>
    </font>
    <font>
      <sz val="1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62D46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8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3" borderId="0" xfId="0" applyFont="1" applyFill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9" fillId="0" borderId="0" xfId="0" applyFont="1"/>
    <xf numFmtId="0" fontId="9" fillId="2" borderId="0" xfId="0" applyFont="1" applyFill="1"/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vertical="center"/>
    </xf>
    <xf numFmtId="0" fontId="13" fillId="2" borderId="18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vertical="center" wrapText="1"/>
    </xf>
    <xf numFmtId="0" fontId="9" fillId="2" borderId="17" xfId="0" applyFont="1" applyFill="1" applyBorder="1"/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3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19" xfId="0" applyFont="1" applyFill="1" applyBorder="1"/>
    <xf numFmtId="0" fontId="9" fillId="2" borderId="20" xfId="0" applyFont="1" applyFill="1" applyBorder="1"/>
    <xf numFmtId="0" fontId="9" fillId="2" borderId="21" xfId="0" applyFont="1" applyFill="1" applyBorder="1"/>
    <xf numFmtId="0" fontId="13" fillId="2" borderId="19" xfId="0" applyFont="1" applyFill="1" applyBorder="1" applyAlignment="1">
      <alignment vertical="center" wrapText="1"/>
    </xf>
    <xf numFmtId="0" fontId="13" fillId="2" borderId="44" xfId="0" applyFont="1" applyFill="1" applyBorder="1" applyAlignment="1">
      <alignment vertical="center" wrapText="1"/>
    </xf>
    <xf numFmtId="0" fontId="13" fillId="2" borderId="15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3" fontId="9" fillId="2" borderId="4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Alignment="1">
      <alignment horizontal="center" vertical="center" wrapText="1"/>
    </xf>
    <xf numFmtId="0" fontId="13" fillId="2" borderId="5" xfId="0" applyFont="1" applyFill="1" applyBorder="1" applyAlignment="1">
      <alignment horizontal="right" vertical="center"/>
    </xf>
    <xf numFmtId="0" fontId="13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9" fontId="13" fillId="2" borderId="1" xfId="0" applyNumberFormat="1" applyFont="1" applyFill="1" applyBorder="1" applyAlignment="1">
      <alignment horizontal="center" vertical="center" wrapText="1"/>
    </xf>
    <xf numFmtId="9" fontId="13" fillId="2" borderId="1" xfId="1" applyFont="1" applyFill="1" applyBorder="1" applyAlignment="1" applyProtection="1">
      <alignment horizontal="center" vertical="center" wrapText="1"/>
    </xf>
    <xf numFmtId="9" fontId="9" fillId="2" borderId="0" xfId="0" applyNumberFormat="1" applyFont="1" applyFill="1" applyAlignment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9" fontId="13" fillId="2" borderId="3" xfId="1" applyFont="1" applyFill="1" applyBorder="1" applyAlignment="1" applyProtection="1">
      <alignment horizontal="center" vertical="center" wrapText="1"/>
    </xf>
    <xf numFmtId="9" fontId="9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/>
    <xf numFmtId="0" fontId="19" fillId="2" borderId="0" xfId="0" applyFont="1" applyFill="1"/>
    <xf numFmtId="0" fontId="1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2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9" fillId="2" borderId="0" xfId="0" applyFont="1" applyFill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5" fillId="2" borderId="8" xfId="0" applyFont="1" applyFill="1" applyBorder="1" applyAlignment="1" applyProtection="1">
      <alignment vertical="center"/>
      <protection locked="0"/>
    </xf>
    <xf numFmtId="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Alignment="1">
      <alignment horizontal="centerContinuous" vertical="center"/>
    </xf>
    <xf numFmtId="0" fontId="0" fillId="0" borderId="0" xfId="0" quotePrefix="1"/>
    <xf numFmtId="0" fontId="9" fillId="2" borderId="1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Continuous" vertical="center"/>
    </xf>
    <xf numFmtId="0" fontId="13" fillId="2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>
      <alignment horizontal="right" vertical="center"/>
    </xf>
    <xf numFmtId="0" fontId="13" fillId="2" borderId="3" xfId="0" applyFont="1" applyFill="1" applyBorder="1" applyAlignment="1">
      <alignment horizontal="right"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horizontal="right" vertical="center"/>
    </xf>
    <xf numFmtId="9" fontId="9" fillId="2" borderId="1" xfId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26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12" fillId="6" borderId="10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 wrapText="1"/>
    </xf>
    <xf numFmtId="0" fontId="13" fillId="2" borderId="4" xfId="0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right" vertical="center" wrapText="1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2" borderId="1" xfId="0" quotePrefix="1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2" borderId="16" xfId="0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justify" vertical="center" wrapText="1"/>
      <protection locked="0"/>
    </xf>
    <xf numFmtId="0" fontId="13" fillId="2" borderId="1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10" fontId="13" fillId="2" borderId="10" xfId="1" applyNumberFormat="1" applyFont="1" applyFill="1" applyBorder="1" applyAlignment="1" applyProtection="1">
      <alignment horizontal="center" vertical="center" wrapText="1"/>
    </xf>
    <xf numFmtId="10" fontId="13" fillId="2" borderId="9" xfId="1" applyNumberFormat="1" applyFont="1" applyFill="1" applyBorder="1" applyAlignment="1" applyProtection="1">
      <alignment horizontal="center" vertical="center" wrapText="1"/>
    </xf>
    <xf numFmtId="10" fontId="13" fillId="2" borderId="11" xfId="1" applyNumberFormat="1" applyFont="1" applyFill="1" applyBorder="1" applyAlignment="1" applyProtection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center" wrapText="1"/>
    </xf>
    <xf numFmtId="164" fontId="13" fillId="2" borderId="7" xfId="0" applyNumberFormat="1" applyFont="1" applyFill="1" applyBorder="1" applyAlignment="1">
      <alignment horizontal="center" vertical="center" wrapText="1"/>
    </xf>
    <xf numFmtId="164" fontId="13" fillId="2" borderId="6" xfId="0" applyNumberFormat="1" applyFont="1" applyFill="1" applyBorder="1" applyAlignment="1">
      <alignment horizontal="center" vertical="center" wrapText="1"/>
    </xf>
    <xf numFmtId="164" fontId="13" fillId="2" borderId="8" xfId="0" applyNumberFormat="1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9" fillId="2" borderId="7" xfId="0" applyFont="1" applyFill="1" applyBorder="1" applyAlignment="1">
      <alignment horizontal="justify" vertical="center" wrapText="1"/>
    </xf>
    <xf numFmtId="0" fontId="9" fillId="2" borderId="3" xfId="0" applyFont="1" applyFill="1" applyBorder="1" applyAlignment="1">
      <alignment horizontal="justify" vertical="center" wrapText="1"/>
    </xf>
    <xf numFmtId="0" fontId="9" fillId="2" borderId="6" xfId="0" applyFont="1" applyFill="1" applyBorder="1" applyAlignment="1">
      <alignment horizontal="justify" vertical="center" wrapText="1"/>
    </xf>
    <xf numFmtId="0" fontId="9" fillId="2" borderId="8" xfId="0" applyFont="1" applyFill="1" applyBorder="1" applyAlignment="1">
      <alignment horizontal="justify" vertical="center" wrapText="1"/>
    </xf>
    <xf numFmtId="0" fontId="9" fillId="2" borderId="26" xfId="0" applyFont="1" applyFill="1" applyBorder="1" applyAlignment="1">
      <alignment horizontal="justify" vertical="center" wrapText="1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8" xfId="0" applyFont="1" applyFill="1" applyBorder="1" applyAlignment="1" applyProtection="1">
      <alignment horizontal="center" vertical="center" wrapText="1"/>
      <protection locked="0"/>
    </xf>
    <xf numFmtId="0" fontId="13" fillId="2" borderId="26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9" fillId="2" borderId="10" xfId="0" applyFont="1" applyFill="1" applyBorder="1" applyAlignment="1" applyProtection="1">
      <alignment horizontal="left" vertical="center" wrapText="1"/>
      <protection locked="0"/>
    </xf>
    <xf numFmtId="0" fontId="9" fillId="2" borderId="9" xfId="0" applyFont="1" applyFill="1" applyBorder="1" applyAlignment="1" applyProtection="1">
      <alignment horizontal="left" vertical="center" wrapText="1"/>
      <protection locked="0"/>
    </xf>
    <xf numFmtId="0" fontId="9" fillId="2" borderId="11" xfId="0" applyFont="1" applyFill="1" applyBorder="1" applyAlignment="1" applyProtection="1">
      <alignment horizontal="left" vertical="center" wrapText="1"/>
      <protection locked="0"/>
    </xf>
    <xf numFmtId="0" fontId="13" fillId="2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 applyProtection="1">
      <alignment horizontal="center" vertical="center" wrapText="1"/>
      <protection locked="0"/>
    </xf>
    <xf numFmtId="0" fontId="13" fillId="2" borderId="9" xfId="0" applyFont="1" applyFill="1" applyBorder="1" applyAlignment="1" applyProtection="1">
      <alignment horizontal="center" vertical="center" wrapText="1"/>
      <protection locked="0"/>
    </xf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9" fontId="13" fillId="2" borderId="2" xfId="0" applyNumberFormat="1" applyFont="1" applyFill="1" applyBorder="1" applyAlignment="1">
      <alignment horizontal="center" vertical="center" wrapText="1"/>
    </xf>
    <xf numFmtId="9" fontId="13" fillId="2" borderId="7" xfId="0" applyNumberFormat="1" applyFont="1" applyFill="1" applyBorder="1" applyAlignment="1">
      <alignment horizontal="center" vertical="center" wrapText="1"/>
    </xf>
    <xf numFmtId="9" fontId="13" fillId="2" borderId="3" xfId="0" applyNumberFormat="1" applyFont="1" applyFill="1" applyBorder="1" applyAlignment="1">
      <alignment horizontal="center" vertical="center" wrapText="1"/>
    </xf>
    <xf numFmtId="9" fontId="13" fillId="2" borderId="6" xfId="0" applyNumberFormat="1" applyFont="1" applyFill="1" applyBorder="1" applyAlignment="1">
      <alignment horizontal="center" vertical="center" wrapText="1"/>
    </xf>
    <xf numFmtId="9" fontId="13" fillId="2" borderId="8" xfId="0" applyNumberFormat="1" applyFont="1" applyFill="1" applyBorder="1" applyAlignment="1">
      <alignment horizontal="center" vertical="center" wrapText="1"/>
    </xf>
    <xf numFmtId="9" fontId="13" fillId="2" borderId="26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/>
    </xf>
    <xf numFmtId="14" fontId="9" fillId="2" borderId="8" xfId="0" applyNumberFormat="1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left" vertical="center" wrapText="1"/>
    </xf>
    <xf numFmtId="165" fontId="19" fillId="0" borderId="40" xfId="0" applyNumberFormat="1" applyFont="1" applyBorder="1" applyAlignment="1" applyProtection="1">
      <alignment horizontal="center" vertical="center"/>
      <protection locked="0"/>
    </xf>
    <xf numFmtId="165" fontId="19" fillId="0" borderId="39" xfId="0" applyNumberFormat="1" applyFont="1" applyBorder="1" applyAlignment="1" applyProtection="1">
      <alignment horizontal="center" vertical="center"/>
      <protection locked="0"/>
    </xf>
    <xf numFmtId="0" fontId="20" fillId="5" borderId="36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165" fontId="19" fillId="0" borderId="36" xfId="0" applyNumberFormat="1" applyFont="1" applyBorder="1" applyAlignment="1" applyProtection="1">
      <alignment horizontal="center" vertical="center" wrapText="1"/>
      <protection locked="0"/>
    </xf>
    <xf numFmtId="165" fontId="19" fillId="0" borderId="1" xfId="0" applyNumberFormat="1" applyFont="1" applyBorder="1" applyAlignment="1" applyProtection="1">
      <alignment horizontal="center" vertical="center" wrapText="1"/>
      <protection locked="0"/>
    </xf>
    <xf numFmtId="165" fontId="19" fillId="0" borderId="36" xfId="0" applyNumberFormat="1" applyFont="1" applyBorder="1" applyAlignment="1" applyProtection="1">
      <alignment horizontal="center" vertical="center"/>
      <protection locked="0"/>
    </xf>
    <xf numFmtId="165" fontId="19" fillId="0" borderId="1" xfId="0" applyNumberFormat="1" applyFont="1" applyBorder="1" applyAlignment="1" applyProtection="1">
      <alignment horizontal="center" vertical="center"/>
      <protection locked="0"/>
    </xf>
    <xf numFmtId="2" fontId="19" fillId="0" borderId="1" xfId="0" applyNumberFormat="1" applyFont="1" applyBorder="1" applyAlignment="1">
      <alignment horizontal="center" vertical="center"/>
    </xf>
    <xf numFmtId="2" fontId="19" fillId="0" borderId="39" xfId="0" applyNumberFormat="1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39" xfId="0" applyFont="1" applyBorder="1" applyAlignment="1" applyProtection="1">
      <alignment horizontal="center" vertical="center"/>
      <protection locked="0"/>
    </xf>
    <xf numFmtId="1" fontId="19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1" fontId="19" fillId="0" borderId="39" xfId="0" applyNumberFormat="1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 applyProtection="1">
      <alignment horizontal="left" vertical="top"/>
      <protection locked="0"/>
    </xf>
    <xf numFmtId="0" fontId="18" fillId="2" borderId="33" xfId="0" applyFont="1" applyFill="1" applyBorder="1" applyAlignment="1" applyProtection="1">
      <alignment horizontal="left" vertical="top"/>
      <protection locked="0"/>
    </xf>
    <xf numFmtId="0" fontId="18" fillId="2" borderId="32" xfId="0" applyFont="1" applyFill="1" applyBorder="1" applyAlignment="1" applyProtection="1">
      <alignment horizontal="left" vertical="top"/>
      <protection locked="0"/>
    </xf>
    <xf numFmtId="0" fontId="18" fillId="2" borderId="31" xfId="0" applyFont="1" applyFill="1" applyBorder="1" applyAlignment="1" applyProtection="1">
      <alignment horizontal="left" vertical="top"/>
      <protection locked="0"/>
    </xf>
    <xf numFmtId="0" fontId="18" fillId="2" borderId="0" xfId="0" applyFont="1" applyFill="1" applyAlignment="1" applyProtection="1">
      <alignment horizontal="left" vertical="top"/>
      <protection locked="0"/>
    </xf>
    <xf numFmtId="0" fontId="18" fillId="2" borderId="30" xfId="0" applyFont="1" applyFill="1" applyBorder="1" applyAlignment="1" applyProtection="1">
      <alignment horizontal="left" vertical="top"/>
      <protection locked="0"/>
    </xf>
    <xf numFmtId="0" fontId="18" fillId="2" borderId="29" xfId="0" applyFont="1" applyFill="1" applyBorder="1" applyAlignment="1" applyProtection="1">
      <alignment horizontal="left" vertical="top"/>
      <protection locked="0"/>
    </xf>
    <xf numFmtId="0" fontId="18" fillId="2" borderId="28" xfId="0" applyFont="1" applyFill="1" applyBorder="1" applyAlignment="1" applyProtection="1">
      <alignment horizontal="left" vertical="top"/>
      <protection locked="0"/>
    </xf>
    <xf numFmtId="0" fontId="18" fillId="2" borderId="27" xfId="0" applyFont="1" applyFill="1" applyBorder="1" applyAlignment="1" applyProtection="1">
      <alignment horizontal="left" vertical="top"/>
      <protection locked="0"/>
    </xf>
    <xf numFmtId="0" fontId="18" fillId="2" borderId="0" xfId="0" applyFont="1" applyFill="1" applyAlignment="1">
      <alignment horizontal="center" vertical="center" wrapText="1"/>
    </xf>
    <xf numFmtId="0" fontId="19" fillId="2" borderId="8" xfId="0" applyFont="1" applyFill="1" applyBorder="1" applyAlignment="1" applyProtection="1">
      <alignment horizontal="center"/>
      <protection locked="0"/>
    </xf>
    <xf numFmtId="0" fontId="18" fillId="2" borderId="0" xfId="0" applyFont="1" applyFill="1" applyAlignment="1">
      <alignment horizontal="center" wrapText="1"/>
    </xf>
    <xf numFmtId="0" fontId="19" fillId="2" borderId="0" xfId="0" applyFont="1" applyFill="1" applyAlignment="1" applyProtection="1">
      <alignment horizontal="center" vertical="center" wrapText="1"/>
      <protection locked="0"/>
    </xf>
    <xf numFmtId="0" fontId="19" fillId="2" borderId="8" xfId="0" applyFont="1" applyFill="1" applyBorder="1" applyAlignment="1" applyProtection="1">
      <alignment horizontal="center" vertical="center" wrapText="1"/>
      <protection locked="0"/>
    </xf>
    <xf numFmtId="0" fontId="20" fillId="5" borderId="1" xfId="0" applyFont="1" applyFill="1" applyBorder="1" applyAlignment="1">
      <alignment horizontal="center" vertical="center"/>
    </xf>
    <xf numFmtId="0" fontId="20" fillId="5" borderId="35" xfId="0" applyFont="1" applyFill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9" fontId="19" fillId="0" borderId="2" xfId="1" applyFont="1" applyBorder="1" applyAlignment="1" applyProtection="1">
      <alignment horizontal="center" vertical="center"/>
    </xf>
    <xf numFmtId="9" fontId="19" fillId="0" borderId="7" xfId="1" applyFont="1" applyBorder="1" applyAlignment="1" applyProtection="1">
      <alignment horizontal="center" vertical="center"/>
    </xf>
    <xf numFmtId="9" fontId="19" fillId="0" borderId="42" xfId="1" applyFont="1" applyBorder="1" applyAlignment="1" applyProtection="1">
      <alignment horizontal="center" vertical="center"/>
    </xf>
    <xf numFmtId="9" fontId="19" fillId="0" borderId="4" xfId="1" applyFont="1" applyBorder="1" applyAlignment="1" applyProtection="1">
      <alignment horizontal="center" vertical="center"/>
    </xf>
    <xf numFmtId="9" fontId="19" fillId="0" borderId="0" xfId="1" applyFont="1" applyBorder="1" applyAlignment="1" applyProtection="1">
      <alignment horizontal="center" vertical="center"/>
    </xf>
    <xf numFmtId="9" fontId="19" fillId="0" borderId="30" xfId="1" applyFont="1" applyBorder="1" applyAlignment="1" applyProtection="1">
      <alignment horizontal="center" vertical="center"/>
    </xf>
    <xf numFmtId="9" fontId="19" fillId="0" borderId="43" xfId="1" applyFont="1" applyBorder="1" applyAlignment="1" applyProtection="1">
      <alignment horizontal="center" vertical="center"/>
    </xf>
    <xf numFmtId="9" fontId="19" fillId="0" borderId="28" xfId="1" applyFont="1" applyBorder="1" applyAlignment="1" applyProtection="1">
      <alignment horizontal="center" vertical="center"/>
    </xf>
    <xf numFmtId="9" fontId="19" fillId="0" borderId="27" xfId="1" applyFont="1" applyBorder="1" applyAlignment="1" applyProtection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justify" vertical="center" wrapText="1"/>
      <protection locked="0"/>
    </xf>
    <xf numFmtId="0" fontId="9" fillId="2" borderId="7" xfId="0" applyFont="1" applyFill="1" applyBorder="1" applyAlignment="1" applyProtection="1">
      <alignment horizontal="justify" vertical="center" wrapText="1"/>
      <protection locked="0"/>
    </xf>
    <xf numFmtId="0" fontId="9" fillId="2" borderId="3" xfId="0" applyFont="1" applyFill="1" applyBorder="1" applyAlignment="1" applyProtection="1">
      <alignment horizontal="justify" vertical="center" wrapText="1"/>
      <protection locked="0"/>
    </xf>
    <xf numFmtId="0" fontId="9" fillId="2" borderId="6" xfId="0" applyFont="1" applyFill="1" applyBorder="1" applyAlignment="1" applyProtection="1">
      <alignment horizontal="justify" vertical="center" wrapText="1"/>
      <protection locked="0"/>
    </xf>
    <xf numFmtId="0" fontId="9" fillId="2" borderId="8" xfId="0" applyFont="1" applyFill="1" applyBorder="1" applyAlignment="1" applyProtection="1">
      <alignment horizontal="justify" vertical="center" wrapText="1"/>
      <protection locked="0"/>
    </xf>
    <xf numFmtId="0" fontId="9" fillId="2" borderId="26" xfId="0" applyFont="1" applyFill="1" applyBorder="1" applyAlignment="1" applyProtection="1">
      <alignment horizontal="justify" vertical="center" wrapText="1"/>
      <protection locked="0"/>
    </xf>
    <xf numFmtId="9" fontId="13" fillId="2" borderId="3" xfId="1" applyFont="1" applyFill="1" applyBorder="1" applyAlignment="1" applyProtection="1">
      <alignment horizontal="center" vertical="center" wrapText="1"/>
      <protection locked="0"/>
    </xf>
    <xf numFmtId="9" fontId="13" fillId="2" borderId="1" xfId="1" applyFont="1" applyFill="1" applyBorder="1" applyAlignment="1" applyProtection="1">
      <alignment horizontal="center" vertical="center" wrapText="1"/>
      <protection locked="0"/>
    </xf>
    <xf numFmtId="0" fontId="13" fillId="2" borderId="25" xfId="0" applyFont="1" applyFill="1" applyBorder="1" applyAlignment="1" applyProtection="1">
      <alignment horizontal="center" vertical="center" wrapText="1"/>
      <protection locked="0"/>
    </xf>
    <xf numFmtId="0" fontId="13" fillId="2" borderId="13" xfId="0" applyFont="1" applyFill="1" applyBorder="1" applyAlignment="1" applyProtection="1">
      <alignment horizontal="center" vertical="center" wrapText="1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</cellXfs>
  <cellStyles count="9">
    <cellStyle name="Hipervínculo 2" xfId="8" xr:uid="{00000000-0005-0000-0000-000000000000}"/>
    <cellStyle name="Millares 2" xfId="6" xr:uid="{00000000-0005-0000-0000-000001000000}"/>
    <cellStyle name="Millares 3" xfId="4" xr:uid="{00000000-0005-0000-0000-000002000000}"/>
    <cellStyle name="Millares 4" xfId="7" xr:uid="{00000000-0005-0000-0000-000003000000}"/>
    <cellStyle name="Normal" xfId="0" builtinId="0"/>
    <cellStyle name="Normal 2" xfId="2" xr:uid="{00000000-0005-0000-0000-000005000000}"/>
    <cellStyle name="Normal 3" xfId="3" xr:uid="{00000000-0005-0000-0000-000006000000}"/>
    <cellStyle name="Normal 4" xfId="5" xr:uid="{00000000-0005-0000-0000-000007000000}"/>
    <cellStyle name="Porcentaje" xfId="1" builtinId="5"/>
  </cellStyles>
  <dxfs count="44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00FF00"/>
        </patternFill>
      </fill>
    </dxf>
    <dxf>
      <fill>
        <patternFill>
          <bgColor rgb="FFFFFF66"/>
        </patternFill>
      </fill>
    </dxf>
    <dxf>
      <fill>
        <patternFill>
          <bgColor rgb="FFFF3300"/>
        </patternFill>
      </fill>
    </dxf>
    <dxf>
      <fill>
        <patternFill>
          <bgColor rgb="FF33CC33"/>
        </patternFill>
      </fill>
    </dxf>
    <dxf>
      <fill>
        <patternFill>
          <bgColor rgb="FF00FF00"/>
        </patternFill>
      </fill>
    </dxf>
    <dxf>
      <fill>
        <patternFill>
          <bgColor rgb="FFFFFF66"/>
        </patternFill>
      </fill>
    </dxf>
    <dxf>
      <fill>
        <patternFill>
          <bgColor rgb="FFFF3300"/>
        </patternFill>
      </fill>
    </dxf>
    <dxf>
      <font>
        <color auto="1"/>
      </font>
      <fill>
        <patternFill>
          <bgColor rgb="FF00FF00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00FF00"/>
        </patternFill>
      </fill>
    </dxf>
    <dxf>
      <fill>
        <patternFill>
          <bgColor rgb="FFFFFF66"/>
        </patternFill>
      </fill>
    </dxf>
    <dxf>
      <fill>
        <patternFill>
          <bgColor rgb="FFFF3300"/>
        </patternFill>
      </fill>
    </dxf>
    <dxf>
      <fill>
        <patternFill>
          <bgColor rgb="FF33CC33"/>
        </patternFill>
      </fill>
    </dxf>
    <dxf>
      <fill>
        <patternFill>
          <bgColor rgb="FF00FF00"/>
        </patternFill>
      </fill>
    </dxf>
    <dxf>
      <fill>
        <patternFill>
          <bgColor rgb="FFFFFF66"/>
        </patternFill>
      </fill>
    </dxf>
    <dxf>
      <fill>
        <patternFill>
          <bgColor rgb="FFFF3300"/>
        </patternFill>
      </fill>
    </dxf>
    <dxf>
      <font>
        <color auto="1"/>
      </font>
      <fill>
        <patternFill>
          <bgColor rgb="FF00FF00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62D46"/>
      <color rgb="FF66FF33"/>
      <color rgb="FFFFFF99"/>
      <color rgb="FF00FF00"/>
      <color rgb="FFFF3300"/>
      <color rgb="FFFFFF6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54428</xdr:colOff>
      <xdr:row>1</xdr:row>
      <xdr:rowOff>231321</xdr:rowOff>
    </xdr:from>
    <xdr:to>
      <xdr:col>3</xdr:col>
      <xdr:colOff>83003</xdr:colOff>
      <xdr:row>3</xdr:row>
      <xdr:rowOff>281668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318295-4980-40D5-8D1E-3ECCB2115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6" r="8366" b="19231"/>
        <a:stretch>
          <a:fillRect/>
        </a:stretch>
      </xdr:blipFill>
      <xdr:spPr bwMode="auto">
        <a:xfrm>
          <a:off x="108857" y="285750"/>
          <a:ext cx="1552575" cy="89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21168</xdr:colOff>
      <xdr:row>2</xdr:row>
      <xdr:rowOff>10584</xdr:rowOff>
    </xdr:from>
    <xdr:to>
      <xdr:col>3</xdr:col>
      <xdr:colOff>2</xdr:colOff>
      <xdr:row>4</xdr:row>
      <xdr:rowOff>33735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205EFC79-B5AC-4BCB-B53C-5CEA4BEE1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6" r="8366" b="19231"/>
        <a:stretch>
          <a:fillRect/>
        </a:stretch>
      </xdr:blipFill>
      <xdr:spPr bwMode="auto">
        <a:xfrm>
          <a:off x="74085" y="338667"/>
          <a:ext cx="1143000" cy="65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79376</xdr:colOff>
      <xdr:row>0</xdr:row>
      <xdr:rowOff>150813</xdr:rowOff>
    </xdr:from>
    <xdr:to>
      <xdr:col>2</xdr:col>
      <xdr:colOff>666751</xdr:colOff>
      <xdr:row>2</xdr:row>
      <xdr:rowOff>305061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49039D6C-BA66-4B2B-AEC9-4BA116613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6" r="8366" b="19231"/>
        <a:stretch>
          <a:fillRect/>
        </a:stretch>
      </xdr:blipFill>
      <xdr:spPr bwMode="auto">
        <a:xfrm>
          <a:off x="158751" y="150813"/>
          <a:ext cx="1301750" cy="74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54428</xdr:colOff>
      <xdr:row>1</xdr:row>
      <xdr:rowOff>231321</xdr:rowOff>
    </xdr:from>
    <xdr:to>
      <xdr:col>3</xdr:col>
      <xdr:colOff>83003</xdr:colOff>
      <xdr:row>4</xdr:row>
      <xdr:rowOff>119743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7C2933-94F5-402A-99AA-CF9FC6057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6" r="8366" b="19231"/>
        <a:stretch>
          <a:fillRect/>
        </a:stretch>
      </xdr:blipFill>
      <xdr:spPr bwMode="auto">
        <a:xfrm>
          <a:off x="102053" y="278946"/>
          <a:ext cx="1552575" cy="888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calderon\AppData\Local\Microsoft\Olk\Attachments\ooa-d799aa26-b16a-4d73-be6b-f5179811a70e\ead32326d67b0c385513410969bdcc74d6421312932e73e4e89e39d83a2fec37\Copia%20de%20GTH-F-052_MedicionGestionLaboralFormato.xlsx" TargetMode="External"/><Relationship Id="rId1" Type="http://schemas.openxmlformats.org/officeDocument/2006/relationships/externalLinkPath" Target="file:///C:\Users\ccalderon\AppData\Local\Microsoft\Olk\Attachments\ooa-d799aa26-b16a-4d73-be6b-f5179811a70e\ead32326d67b0c385513410969bdcc74d6421312932e73e4e89e39d83a2fec37\Copia%20de%20GTH-F-052_MedicionGestionLaboral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certación"/>
      <sheetName val="Seguimiento"/>
      <sheetName val="Consolidado"/>
      <sheetName val="Evaluación semestral"/>
      <sheetName val="Noviembre"/>
      <sheetName val="Marzo"/>
      <sheetName val="Referencia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96">
          <cell r="A96" t="str">
            <v xml:space="preserve">Oportunidad </v>
          </cell>
          <cell r="B96" t="str">
            <v>Total productos entregados oportunamente en el período evaluado</v>
          </cell>
          <cell r="C96" t="str">
            <v>Total productos asignados, que deben ser entregados en el período</v>
          </cell>
        </row>
        <row r="97">
          <cell r="A97" t="str">
            <v>Calidad</v>
          </cell>
          <cell r="B97" t="str">
            <v>Total productos y/o servicios entregados de conformidad a lo requerido</v>
          </cell>
          <cell r="C97" t="str">
            <v>Total de productos asignados</v>
          </cell>
        </row>
        <row r="98">
          <cell r="A98" t="str">
            <v>Cumplimiento</v>
          </cell>
          <cell r="B98" t="str">
            <v>Total productos entregados en el periodo evaluado</v>
          </cell>
          <cell r="C98" t="str">
            <v>Total productos asignados que deben ser entregados en el periodo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9"/>
  <sheetViews>
    <sheetView showGridLines="0" tabSelected="1" zoomScale="70" zoomScaleNormal="70" workbookViewId="0">
      <selection activeCell="H15" sqref="H15:I15"/>
    </sheetView>
  </sheetViews>
  <sheetFormatPr baseColWidth="10" defaultColWidth="11.42578125" defaultRowHeight="14.25" x14ac:dyDescent="0.2"/>
  <cols>
    <col min="1" max="1" width="0.7109375" style="26" customWidth="1"/>
    <col min="2" max="9" width="11.42578125" style="25"/>
    <col min="10" max="10" width="1.7109375" style="25" customWidth="1"/>
    <col min="11" max="11" width="0.85546875" style="25" customWidth="1"/>
    <col min="12" max="12" width="16" style="25" customWidth="1"/>
    <col min="13" max="14" width="11.42578125" style="25"/>
    <col min="15" max="15" width="10.85546875" style="25" customWidth="1"/>
    <col min="16" max="16" width="11.42578125" style="25" customWidth="1"/>
    <col min="17" max="17" width="11.42578125" style="25"/>
    <col min="18" max="18" width="21.5703125" style="25" customWidth="1"/>
    <col min="19" max="19" width="15.7109375" style="25" customWidth="1"/>
    <col min="20" max="20" width="16.140625" style="25" customWidth="1"/>
    <col min="21" max="21" width="18.85546875" style="25" customWidth="1"/>
    <col min="22" max="22" width="1.28515625" style="25" customWidth="1"/>
    <col min="23" max="23" width="11.42578125" style="27"/>
    <col min="24" max="16384" width="11.42578125" style="25"/>
  </cols>
  <sheetData>
    <row r="1" spans="1:23" ht="3.75" customHeight="1" x14ac:dyDescent="0.2">
      <c r="A1" s="25"/>
      <c r="V1" s="26"/>
    </row>
    <row r="2" spans="1:23" ht="33.75" customHeight="1" x14ac:dyDescent="0.2">
      <c r="A2" s="25"/>
      <c r="B2" s="130"/>
      <c r="C2" s="131"/>
      <c r="D2" s="145" t="s">
        <v>0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7"/>
      <c r="T2" s="148" t="s">
        <v>1</v>
      </c>
      <c r="U2" s="148"/>
      <c r="V2" s="26"/>
      <c r="W2" s="28"/>
    </row>
    <row r="3" spans="1:23" ht="32.25" customHeight="1" x14ac:dyDescent="0.2">
      <c r="A3" s="25"/>
      <c r="B3" s="132"/>
      <c r="C3" s="133"/>
      <c r="D3" s="149" t="s">
        <v>2</v>
      </c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1"/>
      <c r="T3" s="152" t="s">
        <v>3</v>
      </c>
      <c r="U3" s="152"/>
      <c r="V3" s="26"/>
      <c r="W3" s="28"/>
    </row>
    <row r="4" spans="1:23" ht="24.95" customHeight="1" x14ac:dyDescent="0.2">
      <c r="A4" s="25"/>
      <c r="B4" s="132"/>
      <c r="C4" s="133"/>
      <c r="D4" s="149" t="s">
        <v>4</v>
      </c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1"/>
      <c r="T4" s="152" t="s">
        <v>5</v>
      </c>
      <c r="U4" s="152"/>
      <c r="V4" s="26"/>
      <c r="W4" s="28"/>
    </row>
    <row r="5" spans="1:23" ht="24.95" customHeight="1" x14ac:dyDescent="0.2">
      <c r="A5" s="25"/>
      <c r="B5" s="134"/>
      <c r="C5" s="135"/>
      <c r="D5" s="149" t="s">
        <v>6</v>
      </c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1"/>
      <c r="T5" s="148" t="s">
        <v>7</v>
      </c>
      <c r="U5" s="148"/>
      <c r="V5" s="26"/>
      <c r="W5" s="28"/>
    </row>
    <row r="6" spans="1:23" s="26" customFormat="1" ht="4.5" customHeight="1" x14ac:dyDescent="0.2"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W6" s="28"/>
    </row>
    <row r="7" spans="1:23" s="29" customFormat="1" ht="31.5" customHeight="1" x14ac:dyDescent="0.25">
      <c r="B7" s="141" t="s">
        <v>8</v>
      </c>
      <c r="C7" s="142"/>
      <c r="D7" s="142"/>
      <c r="E7" s="142"/>
      <c r="F7" s="143"/>
      <c r="G7" s="142"/>
      <c r="H7" s="142"/>
      <c r="I7" s="142"/>
      <c r="J7" s="31"/>
      <c r="K7" s="32"/>
      <c r="L7" s="141" t="s">
        <v>9</v>
      </c>
      <c r="M7" s="143"/>
      <c r="N7" s="143"/>
      <c r="O7" s="143"/>
      <c r="P7" s="153"/>
      <c r="Q7" s="33"/>
      <c r="R7" s="34" t="s">
        <v>10</v>
      </c>
      <c r="S7" s="191" t="str">
        <f>+$M$8</f>
        <v>Seleccionar:</v>
      </c>
      <c r="T7" s="191"/>
      <c r="U7" s="191"/>
      <c r="V7" s="35"/>
      <c r="W7" s="36"/>
    </row>
    <row r="8" spans="1:23" s="29" customFormat="1" ht="20.25" customHeight="1" x14ac:dyDescent="0.25">
      <c r="B8" s="139" t="s">
        <v>11</v>
      </c>
      <c r="C8" s="37" t="s">
        <v>12</v>
      </c>
      <c r="D8" s="37" t="s">
        <v>13</v>
      </c>
      <c r="E8" s="37" t="s">
        <v>14</v>
      </c>
      <c r="F8" s="140" t="s">
        <v>15</v>
      </c>
      <c r="G8" s="37" t="s">
        <v>12</v>
      </c>
      <c r="H8" s="37" t="s">
        <v>13</v>
      </c>
      <c r="I8" s="37" t="s">
        <v>14</v>
      </c>
      <c r="J8" s="38"/>
      <c r="K8" s="32"/>
      <c r="L8" s="39"/>
      <c r="M8" s="181" t="s">
        <v>16</v>
      </c>
      <c r="N8" s="181"/>
      <c r="O8" s="181"/>
      <c r="P8" s="40"/>
      <c r="Q8" s="33"/>
      <c r="R8" s="39"/>
      <c r="S8" s="41" t="s">
        <v>12</v>
      </c>
      <c r="T8" s="41" t="s">
        <v>13</v>
      </c>
      <c r="U8" s="42" t="s">
        <v>14</v>
      </c>
      <c r="V8" s="35"/>
      <c r="W8" s="43"/>
    </row>
    <row r="9" spans="1:23" s="26" customFormat="1" ht="24" customHeight="1" x14ac:dyDescent="0.2">
      <c r="B9" s="139"/>
      <c r="C9" s="44" t="s">
        <v>17</v>
      </c>
      <c r="D9" s="44" t="s">
        <v>17</v>
      </c>
      <c r="E9" s="44" t="s">
        <v>18</v>
      </c>
      <c r="F9" s="140"/>
      <c r="G9" s="44" t="s">
        <v>17</v>
      </c>
      <c r="H9" s="44" t="s">
        <v>17</v>
      </c>
      <c r="I9" s="44" t="s">
        <v>18</v>
      </c>
      <c r="J9" s="45"/>
      <c r="K9" s="28"/>
      <c r="L9" s="46"/>
      <c r="M9" s="181"/>
      <c r="N9" s="181"/>
      <c r="O9" s="181"/>
      <c r="P9" s="40"/>
      <c r="Q9" s="33"/>
      <c r="R9" s="47"/>
      <c r="S9" s="44" t="s">
        <v>17</v>
      </c>
      <c r="T9" s="44" t="s">
        <v>17</v>
      </c>
      <c r="U9" s="48" t="s">
        <v>18</v>
      </c>
      <c r="V9" s="35"/>
      <c r="W9" s="43"/>
    </row>
    <row r="10" spans="1:23" s="26" customFormat="1" ht="4.5" customHeight="1" x14ac:dyDescent="0.2">
      <c r="B10" s="49"/>
      <c r="C10" s="50"/>
      <c r="D10" s="50"/>
      <c r="E10" s="50"/>
      <c r="F10" s="51"/>
      <c r="G10" s="50"/>
      <c r="H10" s="50"/>
      <c r="I10" s="50"/>
      <c r="J10" s="52"/>
      <c r="K10" s="28"/>
      <c r="L10" s="53"/>
      <c r="M10" s="54"/>
      <c r="N10" s="54"/>
      <c r="O10" s="54"/>
      <c r="P10" s="55"/>
      <c r="Q10" s="33"/>
      <c r="R10" s="56"/>
      <c r="S10" s="57"/>
      <c r="T10" s="57"/>
      <c r="U10" s="57"/>
      <c r="V10" s="35"/>
      <c r="W10" s="28"/>
    </row>
    <row r="11" spans="1:23" s="26" customFormat="1" ht="4.5" customHeight="1" x14ac:dyDescent="0.2">
      <c r="F11" s="32"/>
      <c r="G11" s="32"/>
      <c r="H11" s="32"/>
      <c r="I11" s="32"/>
      <c r="J11" s="32"/>
      <c r="K11" s="32"/>
      <c r="L11" s="58"/>
      <c r="M11" s="30"/>
      <c r="N11" s="30"/>
      <c r="O11" s="30"/>
      <c r="P11" s="59"/>
      <c r="Q11" s="60"/>
      <c r="R11" s="32"/>
      <c r="S11" s="32"/>
      <c r="T11" s="32"/>
      <c r="U11" s="32"/>
      <c r="W11" s="28"/>
    </row>
    <row r="12" spans="1:23" s="26" customFormat="1" ht="4.5" customHeight="1" x14ac:dyDescent="0.2">
      <c r="F12" s="32"/>
      <c r="G12" s="32"/>
      <c r="H12" s="32"/>
      <c r="I12" s="32"/>
      <c r="J12" s="32"/>
      <c r="K12" s="32"/>
      <c r="L12" s="43"/>
      <c r="M12" s="32"/>
      <c r="N12" s="32"/>
      <c r="O12" s="32"/>
      <c r="P12" s="33"/>
      <c r="Q12" s="60"/>
      <c r="R12" s="32"/>
      <c r="S12" s="32"/>
      <c r="T12" s="32"/>
      <c r="U12" s="32"/>
      <c r="W12" s="28"/>
    </row>
    <row r="13" spans="1:23" s="26" customFormat="1" ht="24.75" customHeight="1" x14ac:dyDescent="0.2">
      <c r="A13" s="97"/>
      <c r="B13" s="100" t="s">
        <v>3632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W13" s="28"/>
    </row>
    <row r="14" spans="1:23" s="26" customFormat="1" ht="24.75" customHeight="1" x14ac:dyDescent="0.2"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W14" s="28"/>
    </row>
    <row r="15" spans="1:23" s="26" customFormat="1" ht="30" customHeight="1" x14ac:dyDescent="0.2">
      <c r="B15" s="126" t="s">
        <v>19</v>
      </c>
      <c r="C15" s="122"/>
      <c r="D15" s="105" t="s">
        <v>3634</v>
      </c>
      <c r="E15" s="105"/>
      <c r="F15" s="122" t="s">
        <v>20</v>
      </c>
      <c r="G15" s="122"/>
      <c r="H15" s="144"/>
      <c r="I15" s="144"/>
      <c r="J15" s="63"/>
      <c r="K15" s="64"/>
      <c r="L15" s="65" t="s">
        <v>21</v>
      </c>
      <c r="M15" s="136" t="e">
        <f>VLOOKUP(H15,julio2025!A2:I697,3,FALSE)</f>
        <v>#N/A</v>
      </c>
      <c r="N15" s="123"/>
      <c r="O15" s="123"/>
      <c r="P15" s="137" t="s">
        <v>22</v>
      </c>
      <c r="Q15" s="137"/>
      <c r="R15" s="123" t="e">
        <f>VLOOKUP(H15,julio2025!A2:I697,2,FALSE)</f>
        <v>#N/A</v>
      </c>
      <c r="S15" s="123"/>
      <c r="T15" s="123"/>
      <c r="U15" s="123"/>
      <c r="W15" s="28"/>
    </row>
    <row r="16" spans="1:23" s="26" customFormat="1" ht="8.1" customHeight="1" x14ac:dyDescent="0.2">
      <c r="B16" s="60"/>
      <c r="C16" s="60"/>
      <c r="D16" s="32"/>
      <c r="E16" s="32"/>
      <c r="F16" s="32"/>
      <c r="G16" s="32"/>
      <c r="H16" s="43"/>
      <c r="I16" s="43"/>
      <c r="J16" s="43"/>
      <c r="K16" s="43"/>
      <c r="L16" s="32"/>
      <c r="M16" s="32"/>
      <c r="N16" s="32"/>
      <c r="O16" s="32"/>
      <c r="P16" s="32"/>
      <c r="Q16" s="32"/>
      <c r="R16" s="32"/>
      <c r="S16" s="32"/>
      <c r="T16" s="32"/>
      <c r="U16" s="32"/>
      <c r="W16" s="28"/>
    </row>
    <row r="17" spans="2:23" s="26" customFormat="1" ht="42" customHeight="1" x14ac:dyDescent="0.2">
      <c r="B17" s="126" t="s">
        <v>23</v>
      </c>
      <c r="C17" s="122"/>
      <c r="D17" s="109" t="e">
        <f>VLOOKUP(H15,julio2025!A2:I697,7,FALSE)</f>
        <v>#N/A</v>
      </c>
      <c r="E17" s="109"/>
      <c r="F17" s="109"/>
      <c r="G17" s="109"/>
      <c r="H17" s="127" t="s">
        <v>24</v>
      </c>
      <c r="I17" s="128"/>
      <c r="J17" s="66"/>
      <c r="K17" s="66"/>
      <c r="L17" s="136" t="e">
        <f>VLOOKUP(H15,julio2025!A2:I697,5,FALSE)</f>
        <v>#N/A</v>
      </c>
      <c r="M17" s="123"/>
      <c r="N17" s="123"/>
      <c r="O17" s="123"/>
      <c r="P17" s="101" t="s">
        <v>25</v>
      </c>
      <c r="Q17" s="99" t="e">
        <f>VLOOKUP(H15,julio2025!A2:I697,4,FALSE)</f>
        <v>#N/A</v>
      </c>
      <c r="R17" s="197" t="s">
        <v>3635</v>
      </c>
      <c r="S17" s="198"/>
      <c r="T17" s="199"/>
      <c r="U17" s="102" t="s">
        <v>3636</v>
      </c>
      <c r="W17" s="28"/>
    </row>
    <row r="18" spans="2:23" s="26" customFormat="1" ht="8.1" customHeight="1" x14ac:dyDescent="0.2">
      <c r="B18" s="60"/>
      <c r="C18" s="60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W18" s="28"/>
    </row>
    <row r="19" spans="2:23" s="26" customFormat="1" ht="60" customHeight="1" x14ac:dyDescent="0.2">
      <c r="B19" s="128" t="s">
        <v>26</v>
      </c>
      <c r="C19" s="128"/>
      <c r="D19" s="105" t="e">
        <f>VLOOKUP(H15,julio2025!A2:I697,6,FALSE)</f>
        <v>#N/A</v>
      </c>
      <c r="E19" s="105"/>
      <c r="F19" s="105"/>
      <c r="G19" s="105"/>
      <c r="H19" s="128" t="s">
        <v>27</v>
      </c>
      <c r="I19" s="128"/>
      <c r="J19" s="66"/>
      <c r="K19" s="66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W19" s="28"/>
    </row>
    <row r="20" spans="2:23" s="26" customFormat="1" ht="6" customHeight="1" x14ac:dyDescent="0.2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W20" s="28"/>
    </row>
    <row r="21" spans="2:23" s="26" customFormat="1" ht="24.95" customHeight="1" x14ac:dyDescent="0.2">
      <c r="B21" s="124" t="s">
        <v>3633</v>
      </c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W21" s="28"/>
    </row>
    <row r="22" spans="2:23" s="26" customFormat="1" ht="8.1" customHeight="1" x14ac:dyDescent="0.2"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W22" s="28"/>
    </row>
    <row r="23" spans="2:23" s="26" customFormat="1" ht="30" customHeight="1" x14ac:dyDescent="0.2">
      <c r="B23" s="126" t="s">
        <v>19</v>
      </c>
      <c r="C23" s="122"/>
      <c r="D23" s="109" t="s">
        <v>28</v>
      </c>
      <c r="E23" s="109"/>
      <c r="F23" s="122" t="s">
        <v>20</v>
      </c>
      <c r="G23" s="122"/>
      <c r="H23" s="144"/>
      <c r="I23" s="144"/>
      <c r="J23" s="63"/>
      <c r="K23" s="64"/>
      <c r="L23" s="65" t="s">
        <v>21</v>
      </c>
      <c r="M23" s="123" t="e">
        <f>VLOOKUP(H23,julio2025!A2:I697,3,FALSE)</f>
        <v>#N/A</v>
      </c>
      <c r="N23" s="123"/>
      <c r="O23" s="123"/>
      <c r="P23" s="122" t="s">
        <v>22</v>
      </c>
      <c r="Q23" s="122"/>
      <c r="R23" s="123" t="e">
        <f>VLOOKUP(H23,julio2025!A2:I697,2,FALSE)</f>
        <v>#N/A</v>
      </c>
      <c r="S23" s="123"/>
      <c r="T23" s="123"/>
      <c r="U23" s="123"/>
      <c r="W23" s="28"/>
    </row>
    <row r="24" spans="2:23" s="26" customFormat="1" ht="8.1" customHeight="1" x14ac:dyDescent="0.2">
      <c r="B24" s="32"/>
      <c r="C24" s="32"/>
      <c r="D24" s="32"/>
      <c r="E24" s="32"/>
      <c r="F24" s="32"/>
      <c r="G24" s="32"/>
      <c r="H24" s="43"/>
      <c r="I24" s="43"/>
      <c r="J24" s="43"/>
      <c r="K24" s="43"/>
      <c r="L24" s="32"/>
      <c r="M24" s="32"/>
      <c r="N24" s="32"/>
      <c r="O24" s="32"/>
      <c r="P24" s="60"/>
      <c r="Q24" s="60"/>
      <c r="R24" s="32"/>
      <c r="S24" s="32"/>
      <c r="T24" s="32"/>
      <c r="U24" s="32"/>
      <c r="W24" s="28"/>
    </row>
    <row r="25" spans="2:23" s="26" customFormat="1" ht="42" customHeight="1" x14ac:dyDescent="0.2">
      <c r="B25" s="126" t="s">
        <v>23</v>
      </c>
      <c r="C25" s="122"/>
      <c r="D25" s="109" t="e">
        <f>VLOOKUP(H23,julio2025!A2:I697,7,FALSE)</f>
        <v>#N/A</v>
      </c>
      <c r="E25" s="109"/>
      <c r="F25" s="109"/>
      <c r="G25" s="109"/>
      <c r="H25" s="127" t="s">
        <v>24</v>
      </c>
      <c r="I25" s="128"/>
      <c r="J25" s="66"/>
      <c r="K25" s="66"/>
      <c r="L25" s="123" t="e">
        <f>VLOOKUP(H23,julio2025!A2:I697,5,FALSE)</f>
        <v>#N/A</v>
      </c>
      <c r="M25" s="123"/>
      <c r="N25" s="123"/>
      <c r="O25" s="123"/>
      <c r="P25" s="127" t="s">
        <v>25</v>
      </c>
      <c r="Q25" s="128"/>
      <c r="R25" s="123" t="e">
        <f>VLOOKUP(H23,julio2025!A2:I697,4,FALSE)</f>
        <v>#N/A</v>
      </c>
      <c r="S25" s="123"/>
      <c r="T25" s="123"/>
      <c r="U25" s="123"/>
      <c r="W25" s="28"/>
    </row>
    <row r="26" spans="2:23" s="26" customFormat="1" ht="8.1" customHeight="1" x14ac:dyDescent="0.2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W26" s="28"/>
    </row>
    <row r="27" spans="2:23" s="26" customFormat="1" ht="60" customHeight="1" x14ac:dyDescent="0.2">
      <c r="B27" s="106" t="s">
        <v>26</v>
      </c>
      <c r="C27" s="106"/>
      <c r="D27" s="109" t="e">
        <f>VLOOKUP(H23,julio2025!A2:I697,6,FALSE)</f>
        <v>#N/A</v>
      </c>
      <c r="E27" s="109"/>
      <c r="F27" s="109"/>
      <c r="G27" s="109"/>
      <c r="H27" s="128" t="s">
        <v>27</v>
      </c>
      <c r="I27" s="128"/>
      <c r="J27" s="66"/>
      <c r="K27" s="66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W27" s="28"/>
    </row>
    <row r="28" spans="2:23" s="26" customFormat="1" ht="8.1" customHeight="1" x14ac:dyDescent="0.2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W28" s="28"/>
    </row>
    <row r="29" spans="2:23" s="26" customFormat="1" ht="24.95" customHeight="1" x14ac:dyDescent="0.2">
      <c r="B29" s="124" t="s">
        <v>29</v>
      </c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W29" s="28"/>
    </row>
    <row r="30" spans="2:23" s="26" customFormat="1" ht="8.1" customHeight="1" x14ac:dyDescent="0.2">
      <c r="B30" s="61"/>
      <c r="C30" s="61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W30" s="28"/>
    </row>
    <row r="31" spans="2:23" s="26" customFormat="1" ht="30" customHeight="1" x14ac:dyDescent="0.2">
      <c r="B31" s="126" t="s">
        <v>19</v>
      </c>
      <c r="C31" s="122"/>
      <c r="D31" s="109" t="s">
        <v>28</v>
      </c>
      <c r="E31" s="109"/>
      <c r="F31" s="122" t="s">
        <v>20</v>
      </c>
      <c r="G31" s="122"/>
      <c r="H31" s="144"/>
      <c r="I31" s="144"/>
      <c r="J31" s="63"/>
      <c r="K31" s="64"/>
      <c r="L31" s="65" t="s">
        <v>21</v>
      </c>
      <c r="M31" s="123" t="e">
        <f>VLOOKUP(H31,julio2025!A2:I697,3,FALSE)</f>
        <v>#N/A</v>
      </c>
      <c r="N31" s="123"/>
      <c r="O31" s="123"/>
      <c r="P31" s="122" t="s">
        <v>22</v>
      </c>
      <c r="Q31" s="122"/>
      <c r="R31" s="123" t="e">
        <f>VLOOKUP(H31,julio2025!A2:I697,2,FALSE)</f>
        <v>#N/A</v>
      </c>
      <c r="S31" s="123"/>
      <c r="T31" s="123"/>
      <c r="U31" s="123"/>
      <c r="W31" s="28"/>
    </row>
    <row r="32" spans="2:23" s="26" customFormat="1" ht="8.1" customHeight="1" x14ac:dyDescent="0.2">
      <c r="B32" s="32"/>
      <c r="C32" s="32"/>
      <c r="D32" s="32"/>
      <c r="E32" s="32"/>
      <c r="F32" s="32"/>
      <c r="G32" s="32"/>
      <c r="H32" s="43"/>
      <c r="I32" s="43"/>
      <c r="J32" s="43"/>
      <c r="K32" s="43"/>
      <c r="L32" s="32"/>
      <c r="M32" s="32"/>
      <c r="N32" s="32"/>
      <c r="O32" s="32"/>
      <c r="P32" s="60"/>
      <c r="Q32" s="60"/>
      <c r="R32" s="32"/>
      <c r="S32" s="32"/>
      <c r="T32" s="32"/>
      <c r="U32" s="32"/>
      <c r="W32" s="28"/>
    </row>
    <row r="33" spans="2:23" s="26" customFormat="1" ht="36.75" customHeight="1" x14ac:dyDescent="0.2">
      <c r="B33" s="126" t="s">
        <v>23</v>
      </c>
      <c r="C33" s="122"/>
      <c r="D33" s="109" t="e">
        <f>VLOOKUP(H31,julio2025!A2:I697,7,FALSE)</f>
        <v>#N/A</v>
      </c>
      <c r="E33" s="109"/>
      <c r="F33" s="109"/>
      <c r="G33" s="109"/>
      <c r="H33" s="127" t="s">
        <v>24</v>
      </c>
      <c r="I33" s="128"/>
      <c r="J33" s="66"/>
      <c r="K33" s="66"/>
      <c r="L33" s="123" t="e">
        <f>VLOOKUP(H31,julio2025!A2:I697,5,FALSE)</f>
        <v>#N/A</v>
      </c>
      <c r="M33" s="123"/>
      <c r="N33" s="123"/>
      <c r="O33" s="123"/>
      <c r="P33" s="127" t="s">
        <v>25</v>
      </c>
      <c r="Q33" s="128"/>
      <c r="R33" s="123" t="e">
        <f>VLOOKUP(H31,julio2025!A2:I697,4,FALSE)</f>
        <v>#N/A</v>
      </c>
      <c r="S33" s="123"/>
      <c r="T33" s="123"/>
      <c r="U33" s="123"/>
      <c r="W33" s="28"/>
    </row>
    <row r="34" spans="2:23" s="26" customFormat="1" ht="8.1" customHeight="1" x14ac:dyDescent="0.2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W34" s="28"/>
    </row>
    <row r="35" spans="2:23" s="26" customFormat="1" ht="60" customHeight="1" x14ac:dyDescent="0.2">
      <c r="B35" s="106" t="s">
        <v>26</v>
      </c>
      <c r="C35" s="106"/>
      <c r="D35" s="109" t="e">
        <f>VLOOKUP(H31,julio2025!A2:I697,6,FALSE)</f>
        <v>#N/A</v>
      </c>
      <c r="E35" s="109"/>
      <c r="F35" s="109"/>
      <c r="G35" s="109"/>
      <c r="H35" s="128" t="s">
        <v>27</v>
      </c>
      <c r="I35" s="128"/>
      <c r="J35" s="66"/>
      <c r="K35" s="66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W35" s="28"/>
    </row>
    <row r="36" spans="2:23" s="26" customFormat="1" ht="8.1" customHeight="1" x14ac:dyDescent="0.2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W36" s="28"/>
    </row>
    <row r="37" spans="2:23" s="26" customFormat="1" ht="24.95" customHeight="1" x14ac:dyDescent="0.2">
      <c r="B37" s="124" t="s">
        <v>30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W37" s="28"/>
    </row>
    <row r="38" spans="2:23" s="26" customFormat="1" ht="8.1" customHeight="1" x14ac:dyDescent="0.2"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W38" s="28"/>
    </row>
    <row r="39" spans="2:23" s="26" customFormat="1" ht="15" customHeight="1" x14ac:dyDescent="0.2">
      <c r="B39" s="125" t="s">
        <v>31</v>
      </c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W39" s="28"/>
    </row>
    <row r="40" spans="2:23" s="26" customFormat="1" ht="37.5" customHeight="1" x14ac:dyDescent="0.2">
      <c r="B40" s="108" t="s">
        <v>32</v>
      </c>
      <c r="C40" s="108"/>
      <c r="D40" s="108"/>
      <c r="E40" s="108"/>
      <c r="F40" s="108" t="s">
        <v>33</v>
      </c>
      <c r="G40" s="108"/>
      <c r="H40" s="108"/>
      <c r="I40" s="108"/>
      <c r="J40" s="108"/>
      <c r="K40" s="108"/>
      <c r="L40" s="108"/>
      <c r="M40" s="108"/>
      <c r="N40" s="108"/>
      <c r="O40" s="108" t="s">
        <v>34</v>
      </c>
      <c r="P40" s="108"/>
      <c r="Q40" s="108" t="s">
        <v>35</v>
      </c>
      <c r="R40" s="108"/>
      <c r="S40" s="69" t="s">
        <v>36</v>
      </c>
      <c r="T40" s="69" t="s">
        <v>37</v>
      </c>
      <c r="U40" s="69" t="s">
        <v>38</v>
      </c>
      <c r="W40" s="28"/>
    </row>
    <row r="41" spans="2:23" s="26" customFormat="1" ht="54.75" customHeight="1" x14ac:dyDescent="0.2">
      <c r="B41" s="119" t="s">
        <v>1610</v>
      </c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1"/>
      <c r="W41" s="28"/>
    </row>
    <row r="42" spans="2:23" s="26" customFormat="1" ht="55.5" customHeight="1" x14ac:dyDescent="0.2">
      <c r="B42" s="105" t="s">
        <v>1460</v>
      </c>
      <c r="C42" s="110"/>
      <c r="D42" s="110"/>
      <c r="E42" s="111"/>
      <c r="F42" s="105"/>
      <c r="G42" s="105"/>
      <c r="H42" s="105"/>
      <c r="I42" s="105"/>
      <c r="J42" s="105"/>
      <c r="K42" s="105"/>
      <c r="L42" s="105"/>
      <c r="M42" s="105"/>
      <c r="N42" s="105"/>
      <c r="O42" s="118" t="s">
        <v>41</v>
      </c>
      <c r="P42" s="111"/>
      <c r="Q42" s="105" t="str">
        <f>VLOOKUP(O42,[1]Datos!A96:C98,2,FALSE)</f>
        <v>Total productos y/o servicios entregados de conformidad a lo requerido</v>
      </c>
      <c r="R42" s="105"/>
      <c r="S42" s="62"/>
      <c r="T42" s="107"/>
      <c r="U42" s="107">
        <f>IFERROR(S42/S43,0)</f>
        <v>0</v>
      </c>
      <c r="W42" s="28"/>
    </row>
    <row r="43" spans="2:23" s="26" customFormat="1" ht="12" customHeight="1" x14ac:dyDescent="0.2">
      <c r="B43" s="112"/>
      <c r="C43" s="113"/>
      <c r="D43" s="113"/>
      <c r="E43" s="114"/>
      <c r="F43" s="105"/>
      <c r="G43" s="105"/>
      <c r="H43" s="105"/>
      <c r="I43" s="105"/>
      <c r="J43" s="105"/>
      <c r="K43" s="105"/>
      <c r="L43" s="105"/>
      <c r="M43" s="105"/>
      <c r="N43" s="105"/>
      <c r="O43" s="112"/>
      <c r="P43" s="114"/>
      <c r="Q43" s="118" t="str">
        <f>VLOOKUP(O42,Datos!A96:C98,3,FALSE)</f>
        <v>Total de productos asignados</v>
      </c>
      <c r="R43" s="111"/>
      <c r="S43" s="105"/>
      <c r="T43" s="107"/>
      <c r="U43" s="107"/>
      <c r="W43" s="28"/>
    </row>
    <row r="44" spans="2:23" s="26" customFormat="1" ht="60" customHeight="1" x14ac:dyDescent="0.2">
      <c r="B44" s="115"/>
      <c r="C44" s="116"/>
      <c r="D44" s="116"/>
      <c r="E44" s="117"/>
      <c r="F44" s="105"/>
      <c r="G44" s="105"/>
      <c r="H44" s="105"/>
      <c r="I44" s="105"/>
      <c r="J44" s="105"/>
      <c r="K44" s="105"/>
      <c r="L44" s="105"/>
      <c r="M44" s="105"/>
      <c r="N44" s="105"/>
      <c r="O44" s="115"/>
      <c r="P44" s="117"/>
      <c r="Q44" s="115"/>
      <c r="R44" s="117"/>
      <c r="S44" s="105"/>
      <c r="T44" s="107"/>
      <c r="U44" s="107"/>
      <c r="W44" s="28"/>
    </row>
    <row r="45" spans="2:23" s="26" customFormat="1" ht="57.75" customHeight="1" x14ac:dyDescent="0.2">
      <c r="B45" s="105" t="s">
        <v>1456</v>
      </c>
      <c r="C45" s="110"/>
      <c r="D45" s="110"/>
      <c r="E45" s="111"/>
      <c r="F45" s="105"/>
      <c r="G45" s="105"/>
      <c r="H45" s="105"/>
      <c r="I45" s="105"/>
      <c r="J45" s="105"/>
      <c r="K45" s="105"/>
      <c r="L45" s="105"/>
      <c r="M45" s="105"/>
      <c r="N45" s="105"/>
      <c r="O45" s="105" t="s">
        <v>39</v>
      </c>
      <c r="P45" s="105"/>
      <c r="Q45" s="105" t="str">
        <f>VLOOKUP(O45,Datos!A96:C98,2,FALSE)</f>
        <v>Total productos entregados en el periodo evaluado</v>
      </c>
      <c r="R45" s="105"/>
      <c r="S45" s="62"/>
      <c r="T45" s="107"/>
      <c r="U45" s="107">
        <f>IFERROR(S45/S46,0)</f>
        <v>0</v>
      </c>
      <c r="W45" s="28"/>
    </row>
    <row r="46" spans="2:23" s="26" customFormat="1" ht="22.5" customHeight="1" x14ac:dyDescent="0.2">
      <c r="B46" s="112"/>
      <c r="C46" s="113"/>
      <c r="D46" s="113"/>
      <c r="E46" s="114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 t="str">
        <f>VLOOKUP(O45,Datos!A96:C98,3,FALSE)</f>
        <v>Total productos asignados que deben ser entregados en el periodo</v>
      </c>
      <c r="R46" s="105"/>
      <c r="S46" s="105"/>
      <c r="T46" s="107"/>
      <c r="U46" s="107"/>
      <c r="W46" s="28"/>
    </row>
    <row r="47" spans="2:23" s="26" customFormat="1" ht="60" customHeight="1" x14ac:dyDescent="0.2">
      <c r="B47" s="115"/>
      <c r="C47" s="116"/>
      <c r="D47" s="116"/>
      <c r="E47" s="117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7"/>
      <c r="U47" s="107"/>
      <c r="W47" s="28"/>
    </row>
    <row r="48" spans="2:23" s="26" customFormat="1" ht="60" customHeight="1" x14ac:dyDescent="0.2">
      <c r="B48" s="105"/>
      <c r="C48" s="105"/>
      <c r="D48" s="105"/>
      <c r="E48" s="105"/>
      <c r="F48" s="156"/>
      <c r="G48" s="156"/>
      <c r="H48" s="156"/>
      <c r="I48" s="156"/>
      <c r="J48" s="156"/>
      <c r="K48" s="156"/>
      <c r="L48" s="156"/>
      <c r="M48" s="156"/>
      <c r="N48" s="156"/>
      <c r="O48" s="105" t="s">
        <v>40</v>
      </c>
      <c r="P48" s="105"/>
      <c r="Q48" s="105" t="str">
        <f>VLOOKUP(O48,Datos!A96:C98,2,FALSE)</f>
        <v>Total productos entregados oportunamente en el período evaluado</v>
      </c>
      <c r="R48" s="105"/>
      <c r="S48" s="62"/>
      <c r="T48" s="107"/>
      <c r="U48" s="107">
        <f>IFERROR(S48/S49,0)</f>
        <v>0</v>
      </c>
      <c r="W48" s="28"/>
    </row>
    <row r="49" spans="2:23" s="26" customFormat="1" ht="60" customHeight="1" x14ac:dyDescent="0.2">
      <c r="B49" s="105"/>
      <c r="C49" s="105"/>
      <c r="D49" s="105"/>
      <c r="E49" s="105"/>
      <c r="F49" s="156"/>
      <c r="G49" s="156"/>
      <c r="H49" s="156"/>
      <c r="I49" s="156"/>
      <c r="J49" s="156"/>
      <c r="K49" s="156"/>
      <c r="L49" s="156"/>
      <c r="M49" s="156"/>
      <c r="N49" s="156"/>
      <c r="O49" s="105"/>
      <c r="P49" s="105"/>
      <c r="Q49" s="105" t="str">
        <f>VLOOKUP(O48,Datos!A96:C98,3,FALSE)</f>
        <v>Total productos asignados, que deben ser entregados en el período</v>
      </c>
      <c r="R49" s="105"/>
      <c r="S49" s="62"/>
      <c r="T49" s="107"/>
      <c r="U49" s="107"/>
      <c r="W49" s="28"/>
    </row>
    <row r="50" spans="2:23" s="26" customFormat="1" ht="60" customHeight="1" x14ac:dyDescent="0.2">
      <c r="B50" s="105"/>
      <c r="C50" s="105"/>
      <c r="D50" s="105"/>
      <c r="E50" s="105"/>
      <c r="F50" s="156"/>
      <c r="G50" s="156"/>
      <c r="H50" s="156"/>
      <c r="I50" s="156"/>
      <c r="J50" s="156"/>
      <c r="K50" s="156"/>
      <c r="L50" s="156"/>
      <c r="M50" s="156"/>
      <c r="N50" s="156"/>
      <c r="O50" s="105"/>
      <c r="P50" s="105"/>
      <c r="Q50" s="105" t="e">
        <f>VLOOKUP(O50,Datos!A96:C98,2,FALSE)</f>
        <v>#N/A</v>
      </c>
      <c r="R50" s="105"/>
      <c r="S50" s="62"/>
      <c r="T50" s="107"/>
      <c r="U50" s="107">
        <f>IFERROR(S50/S51,0)</f>
        <v>0</v>
      </c>
      <c r="W50" s="28"/>
    </row>
    <row r="51" spans="2:23" s="26" customFormat="1" ht="60" customHeight="1" x14ac:dyDescent="0.2">
      <c r="B51" s="105"/>
      <c r="C51" s="105"/>
      <c r="D51" s="105"/>
      <c r="E51" s="105"/>
      <c r="F51" s="156"/>
      <c r="G51" s="156"/>
      <c r="H51" s="156"/>
      <c r="I51" s="156"/>
      <c r="J51" s="156"/>
      <c r="K51" s="156"/>
      <c r="L51" s="156"/>
      <c r="M51" s="156"/>
      <c r="N51" s="156"/>
      <c r="O51" s="105"/>
      <c r="P51" s="105"/>
      <c r="Q51" s="105" t="e">
        <f>VLOOKUP(O50,Datos!A96:C98,3,FALSE)</f>
        <v>#N/A</v>
      </c>
      <c r="R51" s="105"/>
      <c r="S51" s="62"/>
      <c r="T51" s="107"/>
      <c r="U51" s="107"/>
      <c r="W51" s="28"/>
    </row>
    <row r="52" spans="2:23" s="26" customFormat="1" ht="60" customHeight="1" x14ac:dyDescent="0.2">
      <c r="B52" s="105"/>
      <c r="C52" s="105"/>
      <c r="D52" s="105"/>
      <c r="E52" s="105"/>
      <c r="F52" s="156"/>
      <c r="G52" s="156"/>
      <c r="H52" s="156"/>
      <c r="I52" s="156"/>
      <c r="J52" s="156"/>
      <c r="K52" s="156"/>
      <c r="L52" s="156"/>
      <c r="M52" s="156"/>
      <c r="N52" s="156"/>
      <c r="O52" s="105"/>
      <c r="P52" s="105"/>
      <c r="Q52" s="105" t="e">
        <f>VLOOKUP(O52,Datos!A96:C98,2,FALSE)</f>
        <v>#N/A</v>
      </c>
      <c r="R52" s="105"/>
      <c r="S52" s="62"/>
      <c r="T52" s="107"/>
      <c r="U52" s="107">
        <f>IFERROR(S52/S53,0)</f>
        <v>0</v>
      </c>
      <c r="W52" s="28"/>
    </row>
    <row r="53" spans="2:23" s="26" customFormat="1" ht="60" customHeight="1" x14ac:dyDescent="0.2">
      <c r="B53" s="105"/>
      <c r="C53" s="105"/>
      <c r="D53" s="105"/>
      <c r="E53" s="105"/>
      <c r="F53" s="156"/>
      <c r="G53" s="156"/>
      <c r="H53" s="156"/>
      <c r="I53" s="156"/>
      <c r="J53" s="156"/>
      <c r="K53" s="156"/>
      <c r="L53" s="156"/>
      <c r="M53" s="156"/>
      <c r="N53" s="156"/>
      <c r="O53" s="105"/>
      <c r="P53" s="105"/>
      <c r="Q53" s="105" t="e">
        <f>VLOOKUP(O52,Datos!A96:C98,3,FALSE)</f>
        <v>#N/A</v>
      </c>
      <c r="R53" s="105"/>
      <c r="S53" s="62"/>
      <c r="T53" s="107"/>
      <c r="U53" s="107"/>
      <c r="W53" s="28"/>
    </row>
    <row r="54" spans="2:23" s="26" customFormat="1" ht="50.25" customHeight="1" x14ac:dyDescent="0.2">
      <c r="B54" s="103" t="s">
        <v>42</v>
      </c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4"/>
      <c r="T54" s="71" t="str">
        <f>IF(COUNT(T42:T52)&lt;3,"MÍNIMO TRES (03) COMPROMISOS",IF(SUM(T42:T52)&gt;1,CONCATENATE("ERROR!!: Sumatoria mayor a 100% (",TEXT(SUM(T42:T52),"0%)")),IF(SUM(T42:T52)&lt;1,CONCATENATE("ERROR!!: Sumatoria menor a 100% (",TEXT(SUM(T42:T52),"0%)")),SUM(T42:T52))))</f>
        <v>MÍNIMO TRES (03) COMPROMISOS</v>
      </c>
      <c r="U54" s="72">
        <f>IFERROR(((T42*U42)+(T45*U45)+(T48*U48)+(T50*U50)+(T52*U52))," ")</f>
        <v>0</v>
      </c>
      <c r="W54" s="28"/>
    </row>
    <row r="55" spans="2:23" s="26" customFormat="1" ht="3" customHeight="1" x14ac:dyDescent="0.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73"/>
      <c r="W55" s="28"/>
    </row>
    <row r="56" spans="2:23" s="26" customFormat="1" ht="15" customHeight="1" x14ac:dyDescent="0.2">
      <c r="B56" s="124" t="s">
        <v>43</v>
      </c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W56" s="28"/>
    </row>
    <row r="57" spans="2:23" ht="3" customHeight="1" x14ac:dyDescent="0.2"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</row>
    <row r="58" spans="2:23" s="26" customFormat="1" ht="17.25" customHeight="1" x14ac:dyDescent="0.2">
      <c r="B58" s="41" t="s">
        <v>44</v>
      </c>
      <c r="C58" s="108" t="s">
        <v>45</v>
      </c>
      <c r="D58" s="108"/>
      <c r="E58" s="108"/>
      <c r="F58" s="190" t="s">
        <v>46</v>
      </c>
      <c r="G58" s="190"/>
      <c r="H58" s="190"/>
      <c r="I58" s="108" t="s">
        <v>47</v>
      </c>
      <c r="J58" s="108"/>
      <c r="K58" s="108"/>
      <c r="L58" s="108"/>
      <c r="M58" s="108"/>
      <c r="N58" s="108"/>
      <c r="O58" s="108"/>
      <c r="P58" s="108"/>
      <c r="Q58" s="108"/>
      <c r="R58" s="69" t="s">
        <v>48</v>
      </c>
      <c r="S58" s="157" t="s">
        <v>49</v>
      </c>
      <c r="T58" s="158"/>
      <c r="U58" s="159"/>
      <c r="W58" s="28"/>
    </row>
    <row r="59" spans="2:23" s="26" customFormat="1" ht="110.1" customHeight="1" x14ac:dyDescent="0.2">
      <c r="B59" s="283" t="str">
        <f>IF(C59="","1.  ",IF(AND(C59&lt;&gt;C61,C59&lt;&gt;C63,C59&lt;&gt;C65,C59&lt;&gt;C67,C59&lt;&gt;C72)=TRUE,"1.  ","REPETIDA"))</f>
        <v xml:space="preserve">1.  </v>
      </c>
      <c r="C59" s="182" t="s">
        <v>50</v>
      </c>
      <c r="D59" s="183"/>
      <c r="E59" s="184"/>
      <c r="F59" s="275" t="str">
        <f>VLOOKUP(C59,Datos!A42:C47,2,FALSE)</f>
        <v>Realizar las funciones y cumplir los compromisos organizacionales con eﬁcacia, calidad y oportunidad</v>
      </c>
      <c r="G59" s="276"/>
      <c r="H59" s="277"/>
      <c r="I59" s="275" t="str">
        <f>VLOOKUP(C59,Datos!A42:C47,3,FALSE)</f>
        <v>* Asume la responsabilidad por sus resultados
* Trabaja con base en objetivos claramente establecidos y realistas
* Diseña y utiliza indicadores para medir y comprobar los resultados obtenidos
* Adopta medidas para minimizar riesgos
* Plantea estrategias para alcanzar o superar los resultados esperados
* Se ﬁja metas y obtiene los resultados institucionales esperados
* Cumple con oportunidad las funciones de acuerdo con los estándares, objetivos y tiempos establecidos por la entidad
* Gestiona recursos para mejorar la productividad y toma medidas necesarias para minimizar los riesgos
* Aporta elementos para la consecución de resultados enmarcando sus productos y / o servicios dentro de las normas que rigen a la  entidad
* Evalúa de forma regular el grado de consecución de los objetivos</v>
      </c>
      <c r="J59" s="276"/>
      <c r="K59" s="276"/>
      <c r="L59" s="276"/>
      <c r="M59" s="276"/>
      <c r="N59" s="276"/>
      <c r="O59" s="276"/>
      <c r="P59" s="276"/>
      <c r="Q59" s="277"/>
      <c r="R59" s="74"/>
      <c r="S59" s="275" t="str">
        <f>IFERROR(VLOOKUP(R59,Datos!$A$77:$B$80,2,FALSE)," ")</f>
        <v xml:space="preserve"> </v>
      </c>
      <c r="T59" s="276"/>
      <c r="U59" s="277"/>
      <c r="W59" s="28"/>
    </row>
    <row r="60" spans="2:23" s="26" customFormat="1" ht="80.25" customHeight="1" x14ac:dyDescent="0.2">
      <c r="B60" s="284"/>
      <c r="C60" s="185"/>
      <c r="D60" s="186"/>
      <c r="E60" s="187"/>
      <c r="F60" s="278"/>
      <c r="G60" s="279"/>
      <c r="H60" s="280"/>
      <c r="I60" s="278"/>
      <c r="J60" s="279"/>
      <c r="K60" s="279"/>
      <c r="L60" s="279"/>
      <c r="M60" s="279"/>
      <c r="N60" s="279"/>
      <c r="O60" s="279"/>
      <c r="P60" s="279"/>
      <c r="Q60" s="280"/>
      <c r="R60" s="281" t="str">
        <f>IFERROR(VLOOKUP(R59,Datos!$A$77:$C$80,3,FALSE),"")</f>
        <v/>
      </c>
      <c r="S60" s="278"/>
      <c r="T60" s="279"/>
      <c r="U60" s="280"/>
      <c r="W60" s="76"/>
    </row>
    <row r="61" spans="2:23" s="26" customFormat="1" ht="89.25" customHeight="1" x14ac:dyDescent="0.2">
      <c r="B61" s="283" t="str">
        <f>IF(C61="","2.  ",IF(AND(C59&lt;&gt;C61,C61&lt;&gt;C63,C61&lt;&gt;C65,C61&lt;&gt;C67,C61&lt;&gt;C72)=TRUE,"2.  ","REPETIDA"))</f>
        <v xml:space="preserve">2.  </v>
      </c>
      <c r="C61" s="182" t="s">
        <v>51</v>
      </c>
      <c r="D61" s="183"/>
      <c r="E61" s="184"/>
      <c r="F61" s="275" t="str">
        <f>VLOOKUP(C61,Datos!A42:C47,2,FALSE)</f>
        <v>Dirigir las decisiones y acciones a la satisfacción de las necesidades e intereses de los usuarios (internos y externos) y de los ciudadanos, de conformidad con las responsabilidades públicas asignadas a la entidad</v>
      </c>
      <c r="G61" s="276"/>
      <c r="H61" s="277"/>
      <c r="I61" s="275" t="str">
        <f>VLOOKUP(C61,Datos!A42:C47,3,FALSE)</f>
        <v>* Valora y atiende las necesidades y peticiones de los usuarios y de los ciudadanos de forma oportuna
* Reconoce la interdependencia entre su trabajo y el de otros
* Establece mecanismos para conocer las necesidades e inquietudes de los usuarios y ciudadanos
* Incorpora las necesidades de usuarios y ciudadanos en los
proyectos institucionales, teniendo en cuenta la visión de servicio a corto, mediano y largo plazo
* Aplica los conceptos de no estigmatización y no discriminación y genera espacios y lenguaje incluyente
* Escucha activamente e informa con veracidad al usuario o ciudadano</v>
      </c>
      <c r="J61" s="276"/>
      <c r="K61" s="276"/>
      <c r="L61" s="276"/>
      <c r="M61" s="276"/>
      <c r="N61" s="276"/>
      <c r="O61" s="276"/>
      <c r="P61" s="276"/>
      <c r="Q61" s="277"/>
      <c r="R61" s="74"/>
      <c r="S61" s="275" t="str">
        <f>IFERROR(VLOOKUP(R61,Datos!$A$77:$B$80,2,FALSE)," ")</f>
        <v xml:space="preserve"> </v>
      </c>
      <c r="T61" s="276"/>
      <c r="U61" s="277"/>
      <c r="W61" s="28"/>
    </row>
    <row r="62" spans="2:23" s="26" customFormat="1" ht="81.75" customHeight="1" x14ac:dyDescent="0.2">
      <c r="B62" s="284"/>
      <c r="C62" s="185"/>
      <c r="D62" s="186"/>
      <c r="E62" s="187"/>
      <c r="F62" s="278"/>
      <c r="G62" s="279"/>
      <c r="H62" s="280"/>
      <c r="I62" s="278"/>
      <c r="J62" s="279"/>
      <c r="K62" s="279"/>
      <c r="L62" s="279"/>
      <c r="M62" s="279"/>
      <c r="N62" s="279"/>
      <c r="O62" s="279"/>
      <c r="P62" s="279"/>
      <c r="Q62" s="280"/>
      <c r="R62" s="281" t="str">
        <f>IFERROR(VLOOKUP(R61,Datos!$A$77:$C$80,3,FALSE),"")</f>
        <v/>
      </c>
      <c r="S62" s="278"/>
      <c r="T62" s="279"/>
      <c r="U62" s="280"/>
      <c r="W62" s="28"/>
    </row>
    <row r="63" spans="2:23" s="26" customFormat="1" ht="99.95" customHeight="1" x14ac:dyDescent="0.2">
      <c r="B63" s="283" t="str">
        <f>IF(C63="","3.  ",IF(AND(C67&lt;&gt;C63,C59&lt;&gt;C63,C63&lt;&gt;C61,C63&lt;&gt;C65,C63&lt;&gt;C72)=TRUE,"3.  ","REPETIDA"))</f>
        <v xml:space="preserve">3.  </v>
      </c>
      <c r="C63" s="182"/>
      <c r="D63" s="183"/>
      <c r="E63" s="184"/>
      <c r="F63" s="275" t="str">
        <f>IFERROR(VLOOKUP(C63,Datos!$A$50:$D$73,3,FALSE)," ")</f>
        <v xml:space="preserve"> </v>
      </c>
      <c r="G63" s="276"/>
      <c r="H63" s="277"/>
      <c r="I63" s="275" t="str">
        <f>IFERROR(VLOOKUP(C63,Datos!$A$50:$D$73,4,FALSE)," ")</f>
        <v xml:space="preserve"> </v>
      </c>
      <c r="J63" s="276"/>
      <c r="K63" s="276"/>
      <c r="L63" s="276"/>
      <c r="M63" s="276"/>
      <c r="N63" s="276"/>
      <c r="O63" s="276"/>
      <c r="P63" s="276"/>
      <c r="Q63" s="277"/>
      <c r="R63" s="74"/>
      <c r="S63" s="275" t="str">
        <f>IFERROR(VLOOKUP(R63,Datos!$A$77:$B$80,2,FALSE)," ")</f>
        <v xml:space="preserve"> </v>
      </c>
      <c r="T63" s="276"/>
      <c r="U63" s="277"/>
      <c r="W63" s="28"/>
    </row>
    <row r="64" spans="2:23" s="26" customFormat="1" ht="99.95" customHeight="1" x14ac:dyDescent="0.2">
      <c r="B64" s="284"/>
      <c r="C64" s="185"/>
      <c r="D64" s="186"/>
      <c r="E64" s="187"/>
      <c r="F64" s="278"/>
      <c r="G64" s="279"/>
      <c r="H64" s="280"/>
      <c r="I64" s="278"/>
      <c r="J64" s="279"/>
      <c r="K64" s="279"/>
      <c r="L64" s="279"/>
      <c r="M64" s="279"/>
      <c r="N64" s="279"/>
      <c r="O64" s="279"/>
      <c r="P64" s="279"/>
      <c r="Q64" s="280"/>
      <c r="R64" s="281" t="str">
        <f>IFERROR(VLOOKUP(R63,Datos!$A$77:$C$80,3,FALSE),"")</f>
        <v/>
      </c>
      <c r="S64" s="278"/>
      <c r="T64" s="279"/>
      <c r="U64" s="280"/>
      <c r="W64" s="28"/>
    </row>
    <row r="65" spans="2:23" s="26" customFormat="1" ht="80.099999999999994" customHeight="1" x14ac:dyDescent="0.2">
      <c r="B65" s="283" t="str">
        <f>IF(C65="","4.  ",IF(AND(C59&lt;&gt;C65,C65&lt;&gt;C61,C65&lt;&gt;C63,C65&lt;&gt;C67,C65&lt;&gt;C72)=TRUE,"4.  ","REPETIDA"))</f>
        <v xml:space="preserve">4.  </v>
      </c>
      <c r="C65" s="182"/>
      <c r="D65" s="183"/>
      <c r="E65" s="184"/>
      <c r="F65" s="275" t="str">
        <f>IFERROR(VLOOKUP(C65,Datos!$A$50:$D$73,3,FALSE)," ")</f>
        <v xml:space="preserve"> </v>
      </c>
      <c r="G65" s="276"/>
      <c r="H65" s="277"/>
      <c r="I65" s="275" t="str">
        <f>IFERROR(VLOOKUP(C65,Datos!$A$50:$D$73,4,FALSE)," ")</f>
        <v xml:space="preserve"> </v>
      </c>
      <c r="J65" s="276"/>
      <c r="K65" s="276"/>
      <c r="L65" s="276"/>
      <c r="M65" s="276"/>
      <c r="N65" s="276"/>
      <c r="O65" s="276"/>
      <c r="P65" s="276"/>
      <c r="Q65" s="277"/>
      <c r="R65" s="74"/>
      <c r="S65" s="275" t="str">
        <f>IFERROR(VLOOKUP(R65,Datos!$A$77:$B$80,2,FALSE)," ")</f>
        <v xml:space="preserve"> </v>
      </c>
      <c r="T65" s="276"/>
      <c r="U65" s="277"/>
      <c r="W65" s="28"/>
    </row>
    <row r="66" spans="2:23" s="26" customFormat="1" ht="80.099999999999994" customHeight="1" x14ac:dyDescent="0.2">
      <c r="B66" s="284"/>
      <c r="C66" s="185"/>
      <c r="D66" s="186"/>
      <c r="E66" s="187"/>
      <c r="F66" s="278"/>
      <c r="G66" s="279"/>
      <c r="H66" s="280"/>
      <c r="I66" s="278"/>
      <c r="J66" s="279"/>
      <c r="K66" s="279"/>
      <c r="L66" s="279"/>
      <c r="M66" s="279"/>
      <c r="N66" s="279"/>
      <c r="O66" s="279"/>
      <c r="P66" s="279"/>
      <c r="Q66" s="280"/>
      <c r="R66" s="281" t="str">
        <f>IFERROR(VLOOKUP(R65,Datos!$A$77:$C$80,3,FALSE),"")</f>
        <v/>
      </c>
      <c r="S66" s="278"/>
      <c r="T66" s="279"/>
      <c r="U66" s="280"/>
      <c r="W66" s="28"/>
    </row>
    <row r="67" spans="2:23" s="26" customFormat="1" ht="80.099999999999994" customHeight="1" x14ac:dyDescent="0.2">
      <c r="B67" s="181" t="str">
        <f>IF(C67="","5.  ",IF(AND(C72&lt;&gt;C67,C67&lt;&gt;C59,C67&lt;&gt;C61,C67&lt;&gt;C65,C67&lt;&gt;C63)=TRUE,"5.  ","REPETIDA"))</f>
        <v xml:space="preserve">5.  </v>
      </c>
      <c r="C67" s="181"/>
      <c r="D67" s="181"/>
      <c r="E67" s="181"/>
      <c r="F67" s="275" t="str">
        <f>IFERROR(VLOOKUP(C67,Datos!$A$50:$D$73,3,FALSE)," ")</f>
        <v xml:space="preserve"> </v>
      </c>
      <c r="G67" s="276"/>
      <c r="H67" s="277"/>
      <c r="I67" s="275" t="str">
        <f>IFERROR(VLOOKUP(C67,Datos!$A$50:$D$73,4,FALSE)," ")</f>
        <v xml:space="preserve"> </v>
      </c>
      <c r="J67" s="276"/>
      <c r="K67" s="276"/>
      <c r="L67" s="276"/>
      <c r="M67" s="276"/>
      <c r="N67" s="276"/>
      <c r="O67" s="276"/>
      <c r="P67" s="276"/>
      <c r="Q67" s="277"/>
      <c r="R67" s="74"/>
      <c r="S67" s="275" t="str">
        <f>IFERROR(VLOOKUP(R67,Datos!$A$77:$B$80,2,FALSE)," ")</f>
        <v xml:space="preserve"> </v>
      </c>
      <c r="T67" s="276"/>
      <c r="U67" s="277"/>
      <c r="W67" s="28"/>
    </row>
    <row r="68" spans="2:23" s="26" customFormat="1" ht="80.099999999999994" customHeight="1" x14ac:dyDescent="0.2">
      <c r="B68" s="181"/>
      <c r="C68" s="181"/>
      <c r="D68" s="181"/>
      <c r="E68" s="181"/>
      <c r="F68" s="278"/>
      <c r="G68" s="279"/>
      <c r="H68" s="280"/>
      <c r="I68" s="278"/>
      <c r="J68" s="279"/>
      <c r="K68" s="279"/>
      <c r="L68" s="279"/>
      <c r="M68" s="279"/>
      <c r="N68" s="279"/>
      <c r="O68" s="279"/>
      <c r="P68" s="279"/>
      <c r="Q68" s="280"/>
      <c r="R68" s="282" t="str">
        <f>IFERROR(VLOOKUP(R67,Datos!$A$77:$C$80,3,FALSE),"")</f>
        <v/>
      </c>
      <c r="S68" s="278"/>
      <c r="T68" s="279"/>
      <c r="U68" s="280"/>
      <c r="W68" s="28"/>
    </row>
    <row r="69" spans="2:23" s="26" customFormat="1" ht="5.0999999999999996" customHeight="1" x14ac:dyDescent="0.2">
      <c r="B69" s="60"/>
      <c r="C69" s="77"/>
      <c r="D69" s="77"/>
      <c r="E69" s="77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W69" s="28"/>
    </row>
    <row r="70" spans="2:23" s="26" customFormat="1" ht="15" customHeight="1" x14ac:dyDescent="0.2">
      <c r="B70" s="124" t="s">
        <v>52</v>
      </c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W70" s="28"/>
    </row>
    <row r="71" spans="2:23" s="26" customFormat="1" ht="5.0999999999999996" customHeight="1" x14ac:dyDescent="0.2">
      <c r="B71" s="60"/>
      <c r="C71" s="77"/>
      <c r="D71" s="77"/>
      <c r="E71" s="77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W71" s="28"/>
    </row>
    <row r="72" spans="2:23" s="26" customFormat="1" ht="78.75" customHeight="1" x14ac:dyDescent="0.2">
      <c r="B72" s="181" t="str">
        <f>IF(C72="","6.  ",IF(AND(C59&lt;&gt;C72,C61&lt;&gt;C72,C63&lt;&gt;C72,C65&lt;&gt;C72,C67&lt;&gt;C72)=TRUE,"6.  ","REPETIDA"))</f>
        <v xml:space="preserve">6.  </v>
      </c>
      <c r="C72" s="181"/>
      <c r="D72" s="181"/>
      <c r="E72" s="181"/>
      <c r="F72" s="275" t="str">
        <f>IFERROR(VLOOKUP(C72,Datos!$A$50:$D$73,3,FALSE)," ")</f>
        <v xml:space="preserve"> </v>
      </c>
      <c r="G72" s="276"/>
      <c r="H72" s="277"/>
      <c r="I72" s="275" t="str">
        <f>IFERROR(VLOOKUP(C72,Datos!A50:D73,4,FALSE),"")</f>
        <v/>
      </c>
      <c r="J72" s="276"/>
      <c r="K72" s="276"/>
      <c r="L72" s="276"/>
      <c r="M72" s="276"/>
      <c r="N72" s="276"/>
      <c r="O72" s="276"/>
      <c r="P72" s="276"/>
      <c r="Q72" s="277"/>
      <c r="R72" s="74"/>
      <c r="S72" s="275" t="str">
        <f>IFERROR(VLOOKUP(R72,Datos!$A$77:$B$80,2,FALSE)," ")</f>
        <v xml:space="preserve"> </v>
      </c>
      <c r="T72" s="276"/>
      <c r="U72" s="277"/>
      <c r="W72" s="28"/>
    </row>
    <row r="73" spans="2:23" s="26" customFormat="1" ht="85.5" customHeight="1" x14ac:dyDescent="0.2">
      <c r="B73" s="181"/>
      <c r="C73" s="181"/>
      <c r="D73" s="181"/>
      <c r="E73" s="181"/>
      <c r="F73" s="278"/>
      <c r="G73" s="279"/>
      <c r="H73" s="280"/>
      <c r="I73" s="278"/>
      <c r="J73" s="279"/>
      <c r="K73" s="279"/>
      <c r="L73" s="279"/>
      <c r="M73" s="279"/>
      <c r="N73" s="279"/>
      <c r="O73" s="279"/>
      <c r="P73" s="279"/>
      <c r="Q73" s="280"/>
      <c r="R73" s="281" t="str">
        <f>IFERROR(VLOOKUP(R72,Datos!$A$77:$C$80,3,FALSE),"")</f>
        <v/>
      </c>
      <c r="S73" s="278"/>
      <c r="T73" s="279"/>
      <c r="U73" s="280"/>
      <c r="W73" s="28"/>
    </row>
    <row r="74" spans="2:23" s="26" customFormat="1" ht="3.75" customHeight="1" x14ac:dyDescent="0.2">
      <c r="B74" s="285"/>
      <c r="C74" s="285"/>
      <c r="D74" s="285"/>
      <c r="E74" s="285"/>
      <c r="F74" s="285"/>
      <c r="G74" s="285"/>
      <c r="H74" s="285"/>
      <c r="I74" s="285"/>
      <c r="J74" s="285"/>
      <c r="K74" s="285"/>
      <c r="L74" s="285"/>
      <c r="M74" s="285"/>
      <c r="N74" s="285"/>
      <c r="O74" s="285"/>
      <c r="P74" s="285"/>
      <c r="Q74" s="285"/>
      <c r="R74" s="285"/>
      <c r="S74" s="285"/>
      <c r="T74" s="285"/>
      <c r="U74" s="285"/>
      <c r="W74" s="28"/>
    </row>
    <row r="75" spans="2:23" s="26" customFormat="1" ht="21.95" customHeight="1" x14ac:dyDescent="0.2">
      <c r="B75" s="124" t="s">
        <v>53</v>
      </c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W75" s="28"/>
    </row>
    <row r="76" spans="2:23" s="26" customFormat="1" ht="3" customHeight="1" x14ac:dyDescent="0.2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W76" s="28"/>
    </row>
    <row r="77" spans="2:23" s="70" customFormat="1" ht="41.25" customHeight="1" x14ac:dyDescent="0.25">
      <c r="C77" s="157" t="s">
        <v>54</v>
      </c>
      <c r="D77" s="158"/>
      <c r="E77" s="158"/>
      <c r="F77" s="158"/>
      <c r="G77" s="158"/>
      <c r="H77" s="158"/>
      <c r="I77" s="158"/>
      <c r="J77" s="158"/>
      <c r="K77" s="158"/>
      <c r="L77" s="159"/>
      <c r="M77" s="108" t="s">
        <v>48</v>
      </c>
      <c r="N77" s="108"/>
      <c r="O77" s="108" t="s">
        <v>55</v>
      </c>
      <c r="P77" s="108"/>
      <c r="Q77" s="108"/>
      <c r="R77" s="69" t="s">
        <v>56</v>
      </c>
      <c r="S77" s="108" t="s">
        <v>57</v>
      </c>
      <c r="T77" s="108"/>
      <c r="U77" s="108"/>
    </row>
    <row r="78" spans="2:23" s="80" customFormat="1" ht="30" customHeight="1" x14ac:dyDescent="0.2">
      <c r="B78" s="79"/>
      <c r="C78" s="157" t="s">
        <v>58</v>
      </c>
      <c r="D78" s="158"/>
      <c r="E78" s="158"/>
      <c r="F78" s="158"/>
      <c r="G78" s="159"/>
      <c r="H78" s="71" t="str">
        <f>IFERROR(AVERAGE(R60,R62,R64,R66,R68,R73)," ")</f>
        <v xml:space="preserve"> </v>
      </c>
      <c r="I78" s="160" t="str">
        <f>+H78</f>
        <v xml:space="preserve"> </v>
      </c>
      <c r="J78" s="161"/>
      <c r="K78" s="161"/>
      <c r="L78" s="162"/>
      <c r="M78" s="163" t="e">
        <f>+I79+I78</f>
        <v>#VALUE!</v>
      </c>
      <c r="N78" s="164"/>
      <c r="O78" s="203" t="e">
        <f>+IF(M78&lt;65%,"No satisfactorio",IF(M78&gt;=90%,"Sobresaliente",IF(M78&gt;=65%&lt;&gt;90%,"Satisfactorio")))</f>
        <v>#VALUE!</v>
      </c>
      <c r="P78" s="204"/>
      <c r="Q78" s="205"/>
      <c r="R78" s="209" t="s">
        <v>18</v>
      </c>
      <c r="S78" s="194"/>
      <c r="T78" s="195"/>
      <c r="U78" s="196"/>
      <c r="V78" s="79"/>
      <c r="W78" s="79"/>
    </row>
    <row r="79" spans="2:23" s="79" customFormat="1" ht="30" customHeight="1" x14ac:dyDescent="0.2">
      <c r="B79" s="33"/>
      <c r="C79" s="108" t="s">
        <v>33</v>
      </c>
      <c r="D79" s="108"/>
      <c r="E79" s="108"/>
      <c r="F79" s="108"/>
      <c r="G79" s="108"/>
      <c r="H79" s="72">
        <f>+U54</f>
        <v>0</v>
      </c>
      <c r="I79" s="160">
        <f>+H79*85%</f>
        <v>0</v>
      </c>
      <c r="J79" s="161"/>
      <c r="K79" s="161"/>
      <c r="L79" s="162"/>
      <c r="M79" s="165"/>
      <c r="N79" s="166"/>
      <c r="O79" s="206"/>
      <c r="P79" s="207"/>
      <c r="Q79" s="208"/>
      <c r="R79" s="210"/>
      <c r="S79" s="194"/>
      <c r="T79" s="195"/>
      <c r="U79" s="196"/>
    </row>
    <row r="80" spans="2:23" s="26" customFormat="1" ht="6" customHeight="1" x14ac:dyDescent="0.2">
      <c r="W80" s="28"/>
    </row>
    <row r="81" spans="1:26" s="26" customFormat="1" ht="24.95" customHeight="1" x14ac:dyDescent="0.2">
      <c r="B81" s="124" t="s">
        <v>59</v>
      </c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W81" s="28"/>
    </row>
    <row r="82" spans="1:26" s="26" customFormat="1" ht="8.1" customHeight="1" x14ac:dyDescent="0.2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W82" s="28"/>
    </row>
    <row r="83" spans="1:26" s="26" customFormat="1" ht="15" customHeight="1" x14ac:dyDescent="0.2">
      <c r="B83" s="108" t="s">
        <v>60</v>
      </c>
      <c r="C83" s="108"/>
      <c r="D83" s="108"/>
      <c r="E83" s="108"/>
      <c r="F83" s="108" t="s">
        <v>61</v>
      </c>
      <c r="G83" s="108"/>
      <c r="H83" s="108"/>
      <c r="I83" s="108" t="s">
        <v>62</v>
      </c>
      <c r="J83" s="108"/>
      <c r="K83" s="108"/>
      <c r="L83" s="108"/>
      <c r="M83" s="108"/>
      <c r="N83" s="192" t="s">
        <v>63</v>
      </c>
      <c r="O83" s="192"/>
      <c r="P83" s="192"/>
      <c r="Q83" s="192"/>
      <c r="R83" s="192"/>
      <c r="S83" s="192"/>
      <c r="T83" s="192"/>
      <c r="U83" s="192"/>
      <c r="W83" s="28"/>
    </row>
    <row r="84" spans="1:26" s="26" customFormat="1" ht="15" customHeight="1" x14ac:dyDescent="0.2"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 t="s">
        <v>64</v>
      </c>
      <c r="O84" s="108"/>
      <c r="P84" s="108"/>
      <c r="Q84" s="193" t="s">
        <v>65</v>
      </c>
      <c r="R84" s="193"/>
      <c r="S84" s="193"/>
      <c r="T84" s="193" t="s">
        <v>66</v>
      </c>
      <c r="U84" s="193"/>
      <c r="W84" s="28"/>
    </row>
    <row r="85" spans="1:26" s="26" customFormat="1" ht="45" customHeight="1" x14ac:dyDescent="0.2">
      <c r="B85" s="181"/>
      <c r="C85" s="181"/>
      <c r="D85" s="181"/>
      <c r="E85" s="181"/>
      <c r="F85" s="200"/>
      <c r="G85" s="201"/>
      <c r="H85" s="202"/>
      <c r="I85" s="155"/>
      <c r="J85" s="155"/>
      <c r="K85" s="155"/>
      <c r="L85" s="155"/>
      <c r="M85" s="155"/>
      <c r="N85" s="105"/>
      <c r="O85" s="105"/>
      <c r="P85" s="105"/>
      <c r="Q85" s="155"/>
      <c r="R85" s="155"/>
      <c r="S85" s="155"/>
      <c r="T85" s="155"/>
      <c r="U85" s="155"/>
      <c r="W85" s="28"/>
    </row>
    <row r="86" spans="1:26" ht="8.1" customHeight="1" x14ac:dyDescent="0.2">
      <c r="A86" s="25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</row>
    <row r="87" spans="1:26" s="26" customFormat="1" ht="39.950000000000003" customHeight="1" x14ac:dyDescent="0.2">
      <c r="B87" s="157" t="s">
        <v>67</v>
      </c>
      <c r="C87" s="158"/>
      <c r="D87" s="158"/>
      <c r="E87" s="158"/>
      <c r="F87" s="158"/>
      <c r="G87" s="159"/>
      <c r="H87" s="108" t="s">
        <v>68</v>
      </c>
      <c r="I87" s="108"/>
      <c r="J87" s="108"/>
      <c r="K87" s="108"/>
      <c r="L87" s="108"/>
      <c r="M87" s="108"/>
      <c r="N87" s="193" t="s">
        <v>69</v>
      </c>
      <c r="O87" s="193"/>
      <c r="P87" s="193"/>
      <c r="Q87" s="193"/>
      <c r="R87" s="193"/>
      <c r="S87" s="157" t="s">
        <v>70</v>
      </c>
      <c r="T87" s="158"/>
      <c r="U87" s="159"/>
      <c r="W87" s="28"/>
      <c r="Y87" s="33"/>
      <c r="Z87" s="33"/>
    </row>
    <row r="88" spans="1:26" s="26" customFormat="1" ht="30" customHeight="1" x14ac:dyDescent="0.2">
      <c r="B88" s="109" t="s">
        <v>71</v>
      </c>
      <c r="C88" s="109"/>
      <c r="D88" s="109"/>
      <c r="E88" s="109"/>
      <c r="F88" s="188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37" t="s">
        <v>12</v>
      </c>
      <c r="T88" s="37" t="s">
        <v>13</v>
      </c>
      <c r="U88" s="37" t="s">
        <v>14</v>
      </c>
      <c r="W88" s="28"/>
      <c r="Y88" s="33"/>
      <c r="Z88" s="33"/>
    </row>
    <row r="89" spans="1:26" s="26" customFormat="1" ht="30" customHeight="1" x14ac:dyDescent="0.2">
      <c r="B89" s="109" t="s">
        <v>72</v>
      </c>
      <c r="C89" s="109"/>
      <c r="D89" s="109"/>
      <c r="E89" s="109"/>
      <c r="F89" s="154"/>
      <c r="G89" s="154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81" t="s">
        <v>17</v>
      </c>
      <c r="T89" s="81" t="s">
        <v>17</v>
      </c>
      <c r="U89" s="81" t="s">
        <v>18</v>
      </c>
      <c r="W89" s="28"/>
      <c r="Y89" s="33"/>
      <c r="Z89" s="33"/>
    </row>
  </sheetData>
  <sheetProtection algorithmName="SHA-512" hashValue="epX6cv8yFI9afQCzUWQNaXDqlZ8M5xJGOvh9tiqWWS59oSsGmOQ8dJbQwsd+7uQ5pevYOByCmdx1QeMr0axOKw==" saltValue="a1xBNUD+BTlCJmIuqNVclw==" spinCount="100000" sheet="1" formatCells="0" formatColumns="0" formatRows="0"/>
  <dataConsolidate/>
  <mergeCells count="188">
    <mergeCell ref="N87:R87"/>
    <mergeCell ref="B85:E85"/>
    <mergeCell ref="F85:H85"/>
    <mergeCell ref="T85:U85"/>
    <mergeCell ref="B83:E84"/>
    <mergeCell ref="F83:H84"/>
    <mergeCell ref="O78:Q79"/>
    <mergeCell ref="R78:R79"/>
    <mergeCell ref="C79:G79"/>
    <mergeCell ref="B87:G87"/>
    <mergeCell ref="I79:L79"/>
    <mergeCell ref="M8:O9"/>
    <mergeCell ref="S7:U7"/>
    <mergeCell ref="I83:M84"/>
    <mergeCell ref="N83:U83"/>
    <mergeCell ref="N84:P84"/>
    <mergeCell ref="Q84:S84"/>
    <mergeCell ref="T84:U84"/>
    <mergeCell ref="T52:T53"/>
    <mergeCell ref="U50:U51"/>
    <mergeCell ref="U52:U53"/>
    <mergeCell ref="Q51:R51"/>
    <mergeCell ref="Q53:R53"/>
    <mergeCell ref="Q49:R49"/>
    <mergeCell ref="T48:T49"/>
    <mergeCell ref="U48:U49"/>
    <mergeCell ref="S77:U77"/>
    <mergeCell ref="S78:U78"/>
    <mergeCell ref="S79:U79"/>
    <mergeCell ref="S61:U62"/>
    <mergeCell ref="S63:U64"/>
    <mergeCell ref="S65:U66"/>
    <mergeCell ref="R17:T17"/>
    <mergeCell ref="I58:Q58"/>
    <mergeCell ref="M31:O31"/>
    <mergeCell ref="B88:E88"/>
    <mergeCell ref="F88:G88"/>
    <mergeCell ref="C67:E68"/>
    <mergeCell ref="F67:H68"/>
    <mergeCell ref="I67:Q68"/>
    <mergeCell ref="B74:U74"/>
    <mergeCell ref="Q48:R48"/>
    <mergeCell ref="Q50:R50"/>
    <mergeCell ref="B48:E49"/>
    <mergeCell ref="F48:N49"/>
    <mergeCell ref="B56:U56"/>
    <mergeCell ref="B70:U70"/>
    <mergeCell ref="S58:U58"/>
    <mergeCell ref="S59:U60"/>
    <mergeCell ref="F58:H58"/>
    <mergeCell ref="F59:H60"/>
    <mergeCell ref="I59:Q60"/>
    <mergeCell ref="N88:R89"/>
    <mergeCell ref="S87:U87"/>
    <mergeCell ref="I85:M85"/>
    <mergeCell ref="N85:P85"/>
    <mergeCell ref="Q85:S85"/>
    <mergeCell ref="S67:U68"/>
    <mergeCell ref="C58:E58"/>
    <mergeCell ref="B72:B73"/>
    <mergeCell ref="C72:E73"/>
    <mergeCell ref="F72:H73"/>
    <mergeCell ref="I72:Q73"/>
    <mergeCell ref="B67:B68"/>
    <mergeCell ref="T45:T47"/>
    <mergeCell ref="Q42:R42"/>
    <mergeCell ref="Q45:R45"/>
    <mergeCell ref="S46:S47"/>
    <mergeCell ref="B63:B64"/>
    <mergeCell ref="C63:E64"/>
    <mergeCell ref="S72:U73"/>
    <mergeCell ref="B50:E51"/>
    <mergeCell ref="O50:P51"/>
    <mergeCell ref="T42:T44"/>
    <mergeCell ref="U42:U44"/>
    <mergeCell ref="B59:B60"/>
    <mergeCell ref="C59:E60"/>
    <mergeCell ref="I65:Q66"/>
    <mergeCell ref="F63:H64"/>
    <mergeCell ref="I63:Q64"/>
    <mergeCell ref="B65:B66"/>
    <mergeCell ref="C65:E66"/>
    <mergeCell ref="F65:H66"/>
    <mergeCell ref="B61:B62"/>
    <mergeCell ref="C61:E62"/>
    <mergeCell ref="F61:H62"/>
    <mergeCell ref="I61:Q62"/>
    <mergeCell ref="D19:G19"/>
    <mergeCell ref="H19:I19"/>
    <mergeCell ref="L19:U19"/>
    <mergeCell ref="B23:C23"/>
    <mergeCell ref="D23:E23"/>
    <mergeCell ref="F23:G23"/>
    <mergeCell ref="H23:I23"/>
    <mergeCell ref="M23:O23"/>
    <mergeCell ref="P23:Q23"/>
    <mergeCell ref="R23:U23"/>
    <mergeCell ref="B21:U21"/>
    <mergeCell ref="L25:O25"/>
    <mergeCell ref="P25:Q25"/>
    <mergeCell ref="R25:U25"/>
    <mergeCell ref="B27:C27"/>
    <mergeCell ref="D27:G27"/>
    <mergeCell ref="H27:I27"/>
    <mergeCell ref="L27:U27"/>
    <mergeCell ref="F31:G31"/>
    <mergeCell ref="H31:I31"/>
    <mergeCell ref="B89:E89"/>
    <mergeCell ref="F89:G89"/>
    <mergeCell ref="H87:M87"/>
    <mergeCell ref="H88:M89"/>
    <mergeCell ref="B31:C31"/>
    <mergeCell ref="D31:E31"/>
    <mergeCell ref="L17:O17"/>
    <mergeCell ref="L33:O33"/>
    <mergeCell ref="B40:E40"/>
    <mergeCell ref="B25:C25"/>
    <mergeCell ref="D25:G25"/>
    <mergeCell ref="H25:I25"/>
    <mergeCell ref="F50:N51"/>
    <mergeCell ref="O48:P49"/>
    <mergeCell ref="B81:U81"/>
    <mergeCell ref="B75:U75"/>
    <mergeCell ref="C77:L77"/>
    <mergeCell ref="M77:N77"/>
    <mergeCell ref="O77:Q77"/>
    <mergeCell ref="C78:G78"/>
    <mergeCell ref="I78:L78"/>
    <mergeCell ref="M78:N79"/>
    <mergeCell ref="B19:C19"/>
    <mergeCell ref="F52:N53"/>
    <mergeCell ref="B2:C5"/>
    <mergeCell ref="M15:O15"/>
    <mergeCell ref="P15:Q15"/>
    <mergeCell ref="R15:U15"/>
    <mergeCell ref="B17:C17"/>
    <mergeCell ref="D17:G17"/>
    <mergeCell ref="H17:I17"/>
    <mergeCell ref="B6:U6"/>
    <mergeCell ref="B15:C15"/>
    <mergeCell ref="D15:E15"/>
    <mergeCell ref="F15:G15"/>
    <mergeCell ref="B8:B9"/>
    <mergeCell ref="F8:F9"/>
    <mergeCell ref="B7:I7"/>
    <mergeCell ref="H15:I15"/>
    <mergeCell ref="D2:S2"/>
    <mergeCell ref="T2:U2"/>
    <mergeCell ref="D3:S3"/>
    <mergeCell ref="T3:U3"/>
    <mergeCell ref="D4:S4"/>
    <mergeCell ref="T4:U4"/>
    <mergeCell ref="D5:S5"/>
    <mergeCell ref="T5:U5"/>
    <mergeCell ref="L7:P7"/>
    <mergeCell ref="P31:Q31"/>
    <mergeCell ref="R31:U31"/>
    <mergeCell ref="B29:U29"/>
    <mergeCell ref="R33:U33"/>
    <mergeCell ref="B37:U37"/>
    <mergeCell ref="B39:U39"/>
    <mergeCell ref="F42:N44"/>
    <mergeCell ref="B33:C33"/>
    <mergeCell ref="D33:G33"/>
    <mergeCell ref="H33:I33"/>
    <mergeCell ref="P33:Q33"/>
    <mergeCell ref="D35:G35"/>
    <mergeCell ref="H35:I35"/>
    <mergeCell ref="L35:U35"/>
    <mergeCell ref="B54:S54"/>
    <mergeCell ref="Q52:R52"/>
    <mergeCell ref="B35:C35"/>
    <mergeCell ref="U45:U47"/>
    <mergeCell ref="F40:N40"/>
    <mergeCell ref="B42:E44"/>
    <mergeCell ref="Q46:R47"/>
    <mergeCell ref="B45:E47"/>
    <mergeCell ref="O52:P53"/>
    <mergeCell ref="B52:E53"/>
    <mergeCell ref="F45:N47"/>
    <mergeCell ref="T50:T51"/>
    <mergeCell ref="O40:P40"/>
    <mergeCell ref="O42:P44"/>
    <mergeCell ref="Q43:R44"/>
    <mergeCell ref="S43:S44"/>
    <mergeCell ref="O45:P47"/>
    <mergeCell ref="Q40:R40"/>
    <mergeCell ref="B41:U41"/>
  </mergeCells>
  <conditionalFormatting sqref="B59 B61 B63 B65">
    <cfRule type="containsText" dxfId="43" priority="164" operator="containsText" text="REPETIDA">
      <formula>NOT(ISERROR(SEARCH("REPETIDA",B59)))</formula>
    </cfRule>
  </conditionalFormatting>
  <conditionalFormatting sqref="B67 B69 B71:B72">
    <cfRule type="containsText" dxfId="42" priority="158" operator="containsText" text="REPETIDA">
      <formula>NOT(ISERROR(SEARCH("REPETIDA",B67)))</formula>
    </cfRule>
  </conditionalFormatting>
  <conditionalFormatting sqref="M78:N79">
    <cfRule type="cellIs" dxfId="41" priority="56" operator="greaterThanOrEqual">
      <formula>0.9</formula>
    </cfRule>
    <cfRule type="cellIs" dxfId="40" priority="57" operator="lessThan">
      <formula>0.65</formula>
    </cfRule>
    <cfRule type="cellIs" dxfId="39" priority="58" operator="between">
      <formula>0.65</formula>
      <formula>0.9</formula>
    </cfRule>
  </conditionalFormatting>
  <conditionalFormatting sqref="O78:Q79">
    <cfRule type="containsText" dxfId="38" priority="53" operator="containsText" text="No satisfactorio">
      <formula>NOT(ISERROR(SEARCH("No satisfactorio",O78)))</formula>
    </cfRule>
    <cfRule type="containsText" dxfId="37" priority="54" operator="containsText" text="Satisfactorio">
      <formula>NOT(ISERROR(SEARCH("Satisfactorio",O78)))</formula>
    </cfRule>
    <cfRule type="containsText" dxfId="36" priority="55" operator="containsText" text="Sobresaliente">
      <formula>NOT(ISERROR(SEARCH("Sobresaliente",O78)))</formula>
    </cfRule>
  </conditionalFormatting>
  <conditionalFormatting sqref="R59:R68">
    <cfRule type="containsText" dxfId="35" priority="5" operator="containsText" text="Bajo">
      <formula>NOT(ISERROR(SEARCH("Bajo",R59)))</formula>
    </cfRule>
    <cfRule type="containsText" dxfId="34" priority="6" operator="containsText" text="Aceptable">
      <formula>NOT(ISERROR(SEARCH("Aceptable",R59)))</formula>
    </cfRule>
    <cfRule type="containsText" dxfId="33" priority="7" operator="containsText" text="Muy Alto">
      <formula>NOT(ISERROR(SEARCH("Muy Alto",R59)))</formula>
    </cfRule>
    <cfRule type="containsText" dxfId="32" priority="8" operator="containsText" text="Alto">
      <formula>NOT(ISERROR(SEARCH("Alto",R59)))</formula>
    </cfRule>
  </conditionalFormatting>
  <conditionalFormatting sqref="R72:R73">
    <cfRule type="containsText" dxfId="31" priority="1" operator="containsText" text="Bajo">
      <formula>NOT(ISERROR(SEARCH("Bajo",R72)))</formula>
    </cfRule>
    <cfRule type="containsText" dxfId="30" priority="2" operator="containsText" text="Aceptable">
      <formula>NOT(ISERROR(SEARCH("Aceptable",R72)))</formula>
    </cfRule>
    <cfRule type="containsText" dxfId="29" priority="3" operator="containsText" text="Muy Alto">
      <formula>NOT(ISERROR(SEARCH("Muy Alto",R72)))</formula>
    </cfRule>
    <cfRule type="containsText" dxfId="28" priority="4" operator="containsText" text="Alto">
      <formula>NOT(ISERROR(SEARCH("Alto",R72)))</formula>
    </cfRule>
  </conditionalFormatting>
  <conditionalFormatting sqref="T54">
    <cfRule type="containsText" dxfId="27" priority="122" operator="containsText" text="MÍNIMO TRES (03) COMPROMISOS">
      <formula>NOT(ISERROR(SEARCH("MÍNIMO TRES (03) COMPROMISOS",T54)))</formula>
    </cfRule>
    <cfRule type="containsText" dxfId="26" priority="123" operator="containsText" text="MENOR">
      <formula>NOT(ISERROR(SEARCH("MENOR",T54)))</formula>
    </cfRule>
    <cfRule type="containsText" dxfId="25" priority="124" operator="containsText" text="MAYOR">
      <formula>NOT(ISERROR(SEARCH("MAYOR",T54)))</formula>
    </cfRule>
  </conditionalFormatting>
  <conditionalFormatting sqref="U54:U55">
    <cfRule type="containsText" dxfId="24" priority="167" operator="containsText" text="MÍNIMO TRES (03) COMPROMISOS">
      <formula>NOT(ISERROR(SEARCH("MÍNIMO TRES (03) COMPROMISOS",U54)))</formula>
    </cfRule>
    <cfRule type="containsText" dxfId="23" priority="168" operator="containsText" text="MENOR">
      <formula>NOT(ISERROR(SEARCH("MENOR",U54)))</formula>
    </cfRule>
    <cfRule type="containsText" dxfId="22" priority="169" operator="containsText" text="MAYOR">
      <formula>NOT(ISERROR(SEARCH("MAYOR",U54)))</formula>
    </cfRule>
  </conditionalFormatting>
  <dataValidations xWindow="120" yWindow="728" count="21">
    <dataValidation type="list" allowBlank="1" showInputMessage="1" showErrorMessage="1" sqref="C71:E71 C69:E69" xr:uid="{00000000-0002-0000-0000-000000000000}">
      <formula1>INDIRECT($D$19)</formula1>
    </dataValidation>
    <dataValidation type="list" allowBlank="1" showInputMessage="1" showErrorMessage="1" sqref="D31:E31 D23:E23 D15:E15" xr:uid="{BEEEE272-A0BA-4261-9BFC-0A6ABAE88247}">
      <formula1>"Seleccione, Cédula de Ciudadanía, Pasaporte, Otro"</formula1>
    </dataValidation>
    <dataValidation type="list" allowBlank="1" showInputMessage="1" showErrorMessage="1" prompt="Competencias comportamentales con personal a cargo" sqref="C72:E73" xr:uid="{00000000-0002-0000-0000-000002000000}">
      <formula1>INDIRECT($U$17)</formula1>
    </dataValidation>
    <dataValidation allowBlank="1" showInputMessage="1" showErrorMessage="1" errorTitle="Revisar!" error="El resultado no puede ser superior al 100%" promptTitle="Porcentaje Asignado" prompt="Es la sumatoria del peso de las actividades" sqref="T54" xr:uid="{00000000-0002-0000-0000-000003000000}"/>
    <dataValidation type="custom" allowBlank="1" showInputMessage="1" showErrorMessage="1" sqref="F45" xr:uid="{00000000-0002-0000-0000-000004000000}">
      <formula1>COUNTA(B45)=1</formula1>
    </dataValidation>
    <dataValidation type="textLength" allowBlank="1" showInputMessage="1" showErrorMessage="1" promptTitle="Propósito del empleo" prompt="Hace referencia a la información que se encuentra disponible en el Manual de Funciones de la Entidad por cargo." sqref="L35:U35 L27:U27 L19:U19" xr:uid="{9AAB5C45-D88E-4A7E-94D3-6560BA6A885B}">
      <formula1>1</formula1>
      <formula2>3500</formula2>
    </dataValidation>
    <dataValidation allowBlank="1" showInputMessage="1" showErrorMessage="1" promptTitle="Número de Cédula" prompt="Registre el número de cédula del funcionario sin comas, espacios,  ni puntos." sqref="H31:I31 H23:I23 H15:I15" xr:uid="{5BD34425-05D5-4914-B941-84C0A15E4186}"/>
    <dataValidation type="decimal" allowBlank="1" showInputMessage="1" showErrorMessage="1" errorTitle="Revisar!" error="El valor no puede ser menor de 1% ni mayor a 100%" promptTitle="Peso de la Actividad!" prompt="Registre un valor entre 1 y 100%" sqref="T45 T42" xr:uid="{00000000-0002-0000-0000-000007000000}">
      <formula1>0</formula1>
      <formula2>1</formula2>
    </dataValidation>
    <dataValidation allowBlank="1" showInputMessage="1" showErrorMessage="1" errorTitle="Revisar el dato registrado" error="El valor no puede ser menor de 0 ni mayor a 100%_x000a_" promptTitle="Evaluación del Compromiso" prompt="Registre la evaluación del compromiso teniendo en cuenta valores de 0 a 100%" sqref="U48:U53 U45 U42" xr:uid="{00000000-0002-0000-0000-000008000000}"/>
    <dataValidation type="textLength" allowBlank="1" showInputMessage="1" showErrorMessage="1" sqref="F42" xr:uid="{00000000-0002-0000-0000-000009000000}">
      <formula1>1</formula1>
      <formula2>3500</formula2>
    </dataValidation>
    <dataValidation type="custom" allowBlank="1" showInputMessage="1" showErrorMessage="1" promptTitle="Compromiso Laboral" prompt="Describa el compromiso laboral de acuerdo a sus funciones y cargo." sqref="F48:N53" xr:uid="{00000000-0002-0000-0000-00000A000000}">
      <formula1>COUNTA(B48)=1</formula1>
    </dataValidation>
    <dataValidation type="list" allowBlank="1" showInputMessage="1" showErrorMessage="1" sqref="R78:R79" xr:uid="{00000000-0002-0000-0000-00000B000000}">
      <formula1>"Seleccionar,SI,NO,NA"</formula1>
    </dataValidation>
    <dataValidation type="decimal" allowBlank="1" showInputMessage="1" showErrorMessage="1" errorTitle="Revisar!" error="El valor no puede ser menor de 1% ni mayor a 70%" promptTitle="Peso de la Actividad!" prompt="Registre un valor entre 1 y 70%" sqref="T48:T53" xr:uid="{00000000-0002-0000-0000-00000C000000}">
      <formula1>0</formula1>
      <formula2>0.7</formula2>
    </dataValidation>
    <dataValidation type="list" allowBlank="1" showInputMessage="1" showErrorMessage="1" promptTitle="Dias" sqref="G10" xr:uid="{00000000-0002-0000-0000-00000D000000}">
      <formula1>$A$501:$A$532</formula1>
    </dataValidation>
    <dataValidation type="list" allowBlank="1" showInputMessage="1" showErrorMessage="1" sqref="H10" xr:uid="{00000000-0002-0000-0000-00000E000000}">
      <formula1>$B$501:$B$513</formula1>
    </dataValidation>
    <dataValidation type="list" allowBlank="1" showInputMessage="1" showErrorMessage="1" sqref="J9:K10 I10" xr:uid="{00000000-0002-0000-0000-00000F000000}">
      <formula1>$C$501:$C$505</formula1>
    </dataValidation>
    <dataValidation type="list" allowBlank="1" showInputMessage="1" showErrorMessage="1" sqref="R59 R61 R63 R65 R67 R72" xr:uid="{00000000-0002-0000-0000-000011000000}">
      <formula1>Nivel</formula1>
    </dataValidation>
    <dataValidation type="list" allowBlank="1" showInputMessage="1" showErrorMessage="1" prompt="Seleccionar: Competencias comportamentales de acuerdo al nivel jerárquico_x000a_" sqref="C63:E68" xr:uid="{00000000-0002-0000-0000-000012000000}">
      <formula1>INDIRECT($D$19)</formula1>
    </dataValidation>
    <dataValidation type="list" allowBlank="1" showInputMessage="1" showErrorMessage="1" sqref="T11:U12 G11:H12" xr:uid="{00000000-0002-0000-0000-000013000000}"/>
    <dataValidation type="list" allowBlank="1" showInputMessage="1" showErrorMessage="1" promptTitle="Dias" sqref="R11:S12 F11:F12" xr:uid="{00000000-0002-0000-0000-000014000000}"/>
    <dataValidation type="list" allowBlank="1" showInputMessage="1" showErrorMessage="1" sqref="U17" xr:uid="{5023E0E2-A0B1-4F3E-9DA8-0E83C7DBDE1D}">
      <formula1>"Seleccionar,SI,NO"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scale="42" orientation="portrait" r:id="rId1"/>
  <rowBreaks count="1" manualBreakCount="1">
    <brk id="55" min="1" max="19" man="1"/>
  </rowBreaks>
  <ignoredErrors>
    <ignoredError sqref="Q45:Q46 Q48 Q53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xWindow="120" yWindow="728" count="8">
        <x14:dataValidation type="list" allowBlank="1" showInputMessage="1" showErrorMessage="1" prompt="Objetivos estratégicos institucionales_x000a_" xr:uid="{00000000-0002-0000-0000-000015000000}">
          <x14:formula1>
            <xm:f>Referencia!$B$3:$B$9</xm:f>
          </x14:formula1>
          <xm:sqref>B42:E53</xm:sqref>
        </x14:dataValidation>
        <x14:dataValidation type="list" allowBlank="1" showInputMessage="1" showErrorMessage="1" promptTitle="Dias" xr:uid="{00000000-0002-0000-0000-000016000000}">
          <x14:formula1>
            <xm:f>Datos!$A$9:$A$40</xm:f>
          </x14:formula1>
          <xm:sqref>C9:C10 S9 S89 G9</xm:sqref>
        </x14:dataValidation>
        <x14:dataValidation type="list" allowBlank="1" showInputMessage="1" showErrorMessage="1" xr:uid="{00000000-0002-0000-0000-000017000000}">
          <x14:formula1>
            <xm:f>Datos!$B$9:$B$21</xm:f>
          </x14:formula1>
          <xm:sqref>D9:D10 T9 T89 H9</xm:sqref>
        </x14:dataValidation>
        <x14:dataValidation type="list" allowBlank="1" showInputMessage="1" showErrorMessage="1" xr:uid="{00000000-0002-0000-0000-000018000000}">
          <x14:formula1>
            <xm:f>Datos!$C$9:$C$13</xm:f>
          </x14:formula1>
          <xm:sqref>E10</xm:sqref>
        </x14:dataValidation>
        <x14:dataValidation type="list" allowBlank="1" showInputMessage="1" showErrorMessage="1" xr:uid="{00000000-0002-0000-0000-000019000000}">
          <x14:formula1>
            <xm:f>Datos!$I$1:$I$4</xm:f>
          </x14:formula1>
          <xm:sqref>M8</xm:sqref>
        </x14:dataValidation>
        <x14:dataValidation type="list" allowBlank="1" showInputMessage="1" showErrorMessage="1" xr:uid="{00000000-0002-0000-0000-00001A000000}">
          <x14:formula1>
            <xm:f>Referencia!$D$2:$D$6</xm:f>
          </x14:formula1>
          <xm:sqref>U89 E9 I9 U9</xm:sqref>
        </x14:dataValidation>
        <x14:dataValidation type="list" allowBlank="1" showInputMessage="1" showErrorMessage="1" xr:uid="{00000000-0002-0000-0000-00001B000000}">
          <x14:formula1>
            <xm:f>Datos!$A$96:$A$98</xm:f>
          </x14:formula1>
          <xm:sqref>O42:P53</xm:sqref>
        </x14:dataValidation>
        <x14:dataValidation type="list" allowBlank="1" showInputMessage="1" showErrorMessage="1" prompt="Seleccionar: Competencias comportamentales comunes" xr:uid="{00000000-0002-0000-0000-00001C000000}">
          <x14:formula1>
            <xm:f>Datos!$A$42:$A$47</xm:f>
          </x14:formula1>
          <xm:sqref>C59:E62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213"/>
  <sheetViews>
    <sheetView topLeftCell="A16" zoomScale="80" zoomScaleNormal="80" zoomScaleSheetLayoutView="80" workbookViewId="0">
      <selection activeCell="T29" sqref="T29"/>
    </sheetView>
  </sheetViews>
  <sheetFormatPr baseColWidth="10" defaultColWidth="11.42578125" defaultRowHeight="14.25" x14ac:dyDescent="0.2"/>
  <cols>
    <col min="1" max="1" width="0.7109375" style="89" customWidth="1"/>
    <col min="2" max="23" width="8.7109375" style="89" customWidth="1"/>
    <col min="24" max="24" width="1.140625" style="90" customWidth="1"/>
    <col min="25" max="30" width="8.7109375" style="89" customWidth="1"/>
    <col min="31" max="16384" width="11.42578125" style="89"/>
  </cols>
  <sheetData>
    <row r="1" spans="2:44" ht="3.75" customHeight="1" x14ac:dyDescent="0.2">
      <c r="Y1" s="91"/>
    </row>
    <row r="2" spans="2:44" ht="21.75" customHeight="1" x14ac:dyDescent="0.2">
      <c r="B2" s="212"/>
      <c r="C2" s="213"/>
      <c r="D2" s="145" t="s">
        <v>0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7"/>
      <c r="T2" s="218" t="s">
        <v>1</v>
      </c>
      <c r="U2" s="218"/>
      <c r="V2" s="218"/>
      <c r="W2" s="218"/>
      <c r="Y2" s="92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</row>
    <row r="3" spans="2:44" ht="24.95" customHeight="1" x14ac:dyDescent="0.2">
      <c r="B3" s="214"/>
      <c r="C3" s="215"/>
      <c r="D3" s="149" t="s">
        <v>2</v>
      </c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1"/>
      <c r="T3" s="218" t="str">
        <f>+'Concertación - evaluación'!T3:U3</f>
        <v>Fecha: 05 de agosto de 2019</v>
      </c>
      <c r="U3" s="218"/>
      <c r="V3" s="218"/>
      <c r="W3" s="218"/>
      <c r="Y3" s="92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</row>
    <row r="4" spans="2:44" ht="24.95" customHeight="1" x14ac:dyDescent="0.2">
      <c r="B4" s="214"/>
      <c r="C4" s="215"/>
      <c r="D4" s="149" t="s">
        <v>4</v>
      </c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1"/>
      <c r="T4" s="218" t="str">
        <f>+'Concertación - evaluación'!T4:U4</f>
        <v>Versión: 005</v>
      </c>
      <c r="U4" s="218"/>
      <c r="V4" s="218"/>
      <c r="W4" s="218"/>
      <c r="Y4" s="92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</row>
    <row r="5" spans="2:44" ht="37.5" customHeight="1" x14ac:dyDescent="0.2">
      <c r="B5" s="216"/>
      <c r="C5" s="217"/>
      <c r="D5" s="149" t="s">
        <v>73</v>
      </c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1"/>
      <c r="T5" s="218" t="s">
        <v>74</v>
      </c>
      <c r="U5" s="218"/>
      <c r="V5" s="218"/>
      <c r="W5" s="218"/>
      <c r="Y5" s="92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</row>
    <row r="6" spans="2:44" ht="9" customHeight="1" x14ac:dyDescent="0.2"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</row>
    <row r="7" spans="2:44" s="94" customFormat="1" ht="28.5" customHeight="1" x14ac:dyDescent="0.25">
      <c r="B7" s="198" t="s">
        <v>75</v>
      </c>
      <c r="C7" s="198"/>
      <c r="D7" s="198"/>
      <c r="E7" s="220"/>
      <c r="F7" s="221"/>
      <c r="G7" s="221"/>
      <c r="H7" s="221"/>
      <c r="I7" s="222" t="s">
        <v>76</v>
      </c>
      <c r="J7" s="222"/>
      <c r="K7" s="219" t="e">
        <f>+'Concertación - evaluación'!$M$15</f>
        <v>#N/A</v>
      </c>
      <c r="L7" s="219"/>
      <c r="M7" s="219"/>
      <c r="N7" s="219"/>
      <c r="O7" s="29"/>
      <c r="P7" s="222" t="s">
        <v>22</v>
      </c>
      <c r="Q7" s="222"/>
      <c r="R7" s="219" t="e">
        <f>+'Concertación - evaluación'!$R$15</f>
        <v>#N/A</v>
      </c>
      <c r="S7" s="219"/>
      <c r="T7" s="219"/>
      <c r="U7" s="219"/>
      <c r="V7" s="219"/>
      <c r="W7" s="219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</row>
    <row r="8" spans="2:44" ht="9" customHeight="1" x14ac:dyDescent="0.2"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</row>
    <row r="9" spans="2:44" ht="15" customHeight="1" x14ac:dyDescent="0.2">
      <c r="B9" s="211" t="s">
        <v>77</v>
      </c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</row>
    <row r="10" spans="2:44" s="90" customFormat="1" ht="4.5" customHeight="1" x14ac:dyDescent="0.2"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</row>
    <row r="11" spans="2:44" s="90" customFormat="1" ht="37.5" customHeight="1" x14ac:dyDescent="0.2">
      <c r="B11" s="157" t="s">
        <v>33</v>
      </c>
      <c r="C11" s="158"/>
      <c r="D11" s="158"/>
      <c r="E11" s="158"/>
      <c r="F11" s="158"/>
      <c r="G11" s="159"/>
      <c r="H11" s="169" t="s">
        <v>78</v>
      </c>
      <c r="I11" s="170"/>
      <c r="J11" s="170"/>
      <c r="K11" s="170"/>
      <c r="L11" s="170"/>
      <c r="M11" s="170"/>
      <c r="N11" s="171"/>
      <c r="O11" s="157" t="s">
        <v>79</v>
      </c>
      <c r="P11" s="158"/>
      <c r="Q11" s="158"/>
      <c r="R11" s="158"/>
      <c r="S11" s="159"/>
      <c r="T11" s="69" t="s">
        <v>80</v>
      </c>
      <c r="U11" s="157" t="s">
        <v>81</v>
      </c>
      <c r="V11" s="158"/>
      <c r="W11" s="159"/>
      <c r="Y11" s="92"/>
    </row>
    <row r="12" spans="2:44" s="90" customFormat="1" ht="39.950000000000003" customHeight="1" x14ac:dyDescent="0.2">
      <c r="B12" s="129">
        <f>+'Concertación - evaluación'!F42</f>
        <v>0</v>
      </c>
      <c r="C12" s="129"/>
      <c r="D12" s="129"/>
      <c r="E12" s="129"/>
      <c r="F12" s="129"/>
      <c r="G12" s="129"/>
      <c r="H12" s="156"/>
      <c r="I12" s="156"/>
      <c r="J12" s="156"/>
      <c r="K12" s="156"/>
      <c r="L12" s="156"/>
      <c r="M12" s="156"/>
      <c r="N12" s="156"/>
      <c r="O12" s="200"/>
      <c r="P12" s="201"/>
      <c r="Q12" s="201"/>
      <c r="R12" s="201"/>
      <c r="S12" s="202"/>
      <c r="T12" s="96"/>
      <c r="U12" s="200"/>
      <c r="V12" s="201"/>
      <c r="W12" s="202"/>
      <c r="Y12" s="92"/>
    </row>
    <row r="13" spans="2:44" s="90" customFormat="1" ht="39.950000000000003" customHeight="1" x14ac:dyDescent="0.2">
      <c r="B13" s="129">
        <f>+'Concertación - evaluación'!F45</f>
        <v>0</v>
      </c>
      <c r="C13" s="129"/>
      <c r="D13" s="129"/>
      <c r="E13" s="129"/>
      <c r="F13" s="129"/>
      <c r="G13" s="129"/>
      <c r="H13" s="156"/>
      <c r="I13" s="156"/>
      <c r="J13" s="156"/>
      <c r="K13" s="156"/>
      <c r="L13" s="156"/>
      <c r="M13" s="156"/>
      <c r="N13" s="156"/>
      <c r="O13" s="200"/>
      <c r="P13" s="201"/>
      <c r="Q13" s="201"/>
      <c r="R13" s="201"/>
      <c r="S13" s="202"/>
      <c r="T13" s="96"/>
      <c r="U13" s="200"/>
      <c r="V13" s="201"/>
      <c r="W13" s="202"/>
      <c r="Y13" s="92"/>
    </row>
    <row r="14" spans="2:44" s="90" customFormat="1" ht="39.950000000000003" customHeight="1" x14ac:dyDescent="0.2">
      <c r="B14" s="129">
        <f>+'Concertación - evaluación'!F48</f>
        <v>0</v>
      </c>
      <c r="C14" s="129"/>
      <c r="D14" s="129"/>
      <c r="E14" s="129"/>
      <c r="F14" s="129"/>
      <c r="G14" s="129"/>
      <c r="H14" s="156"/>
      <c r="I14" s="156"/>
      <c r="J14" s="156"/>
      <c r="K14" s="156"/>
      <c r="L14" s="156"/>
      <c r="M14" s="156"/>
      <c r="N14" s="156"/>
      <c r="O14" s="200"/>
      <c r="P14" s="201"/>
      <c r="Q14" s="201"/>
      <c r="R14" s="201"/>
      <c r="S14" s="202"/>
      <c r="T14" s="96"/>
      <c r="U14" s="200"/>
      <c r="V14" s="201"/>
      <c r="W14" s="202"/>
      <c r="Y14" s="92"/>
    </row>
    <row r="15" spans="2:44" s="90" customFormat="1" ht="39.950000000000003" customHeight="1" x14ac:dyDescent="0.2">
      <c r="B15" s="129">
        <f>+'Concertación - evaluación'!F50</f>
        <v>0</v>
      </c>
      <c r="C15" s="129"/>
      <c r="D15" s="129"/>
      <c r="E15" s="129"/>
      <c r="F15" s="129"/>
      <c r="G15" s="129"/>
      <c r="H15" s="156"/>
      <c r="I15" s="156"/>
      <c r="J15" s="156"/>
      <c r="K15" s="156"/>
      <c r="L15" s="156"/>
      <c r="M15" s="156"/>
      <c r="N15" s="156"/>
      <c r="O15" s="200"/>
      <c r="P15" s="201"/>
      <c r="Q15" s="201"/>
      <c r="R15" s="201"/>
      <c r="S15" s="202"/>
      <c r="T15" s="96"/>
      <c r="U15" s="200"/>
      <c r="V15" s="201"/>
      <c r="W15" s="202"/>
      <c r="Y15" s="92"/>
    </row>
    <row r="16" spans="2:44" s="90" customFormat="1" ht="39.950000000000003" customHeight="1" x14ac:dyDescent="0.2">
      <c r="B16" s="194">
        <f>+'Concertación - evaluación'!F52</f>
        <v>0</v>
      </c>
      <c r="C16" s="195"/>
      <c r="D16" s="195"/>
      <c r="E16" s="195"/>
      <c r="F16" s="195"/>
      <c r="G16" s="195"/>
      <c r="H16" s="156"/>
      <c r="I16" s="156"/>
      <c r="J16" s="156"/>
      <c r="K16" s="156"/>
      <c r="L16" s="156"/>
      <c r="M16" s="156"/>
      <c r="N16" s="156"/>
      <c r="O16" s="200"/>
      <c r="P16" s="201"/>
      <c r="Q16" s="201"/>
      <c r="R16" s="201"/>
      <c r="S16" s="202"/>
      <c r="T16" s="96"/>
      <c r="U16" s="200"/>
      <c r="V16" s="201"/>
      <c r="W16" s="202"/>
      <c r="Y16" s="92"/>
    </row>
    <row r="17" spans="1:44" s="90" customFormat="1" ht="39.950000000000003" customHeight="1" x14ac:dyDescent="0.2">
      <c r="B17" s="194"/>
      <c r="C17" s="195"/>
      <c r="D17" s="195"/>
      <c r="E17" s="195"/>
      <c r="F17" s="195"/>
      <c r="G17" s="195"/>
      <c r="H17" s="156"/>
      <c r="I17" s="156"/>
      <c r="J17" s="156"/>
      <c r="K17" s="156"/>
      <c r="L17" s="156"/>
      <c r="M17" s="156"/>
      <c r="N17" s="156"/>
      <c r="O17" s="200"/>
      <c r="P17" s="201"/>
      <c r="Q17" s="201"/>
      <c r="R17" s="201"/>
      <c r="S17" s="202"/>
      <c r="T17" s="96"/>
      <c r="U17" s="200"/>
      <c r="V17" s="201"/>
      <c r="W17" s="202"/>
      <c r="Y17" s="92"/>
    </row>
    <row r="18" spans="1:44" s="90" customFormat="1" ht="39.950000000000003" customHeight="1" x14ac:dyDescent="0.2">
      <c r="B18" s="194"/>
      <c r="C18" s="195"/>
      <c r="D18" s="195"/>
      <c r="E18" s="195"/>
      <c r="F18" s="195"/>
      <c r="G18" s="195"/>
      <c r="H18" s="156"/>
      <c r="I18" s="156"/>
      <c r="J18" s="156"/>
      <c r="K18" s="156"/>
      <c r="L18" s="156"/>
      <c r="M18" s="156"/>
      <c r="N18" s="156"/>
      <c r="O18" s="200"/>
      <c r="P18" s="201"/>
      <c r="Q18" s="201"/>
      <c r="R18" s="201"/>
      <c r="S18" s="202"/>
      <c r="T18" s="96"/>
      <c r="U18" s="200"/>
      <c r="V18" s="201"/>
      <c r="W18" s="202"/>
      <c r="Y18" s="92"/>
    </row>
    <row r="19" spans="1:44" s="90" customFormat="1" ht="4.5" customHeight="1" x14ac:dyDescent="0.2"/>
    <row r="20" spans="1:44" ht="15" customHeight="1" x14ac:dyDescent="0.2">
      <c r="B20" s="211" t="s">
        <v>82</v>
      </c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</row>
    <row r="21" spans="1:44" ht="58.5" customHeight="1" x14ac:dyDescent="0.2">
      <c r="B21" s="108" t="s">
        <v>83</v>
      </c>
      <c r="C21" s="108"/>
      <c r="D21" s="193" t="s">
        <v>84</v>
      </c>
      <c r="E21" s="193"/>
      <c r="F21" s="193"/>
      <c r="G21" s="193"/>
      <c r="H21" s="108" t="s">
        <v>85</v>
      </c>
      <c r="I21" s="108"/>
      <c r="J21" s="108"/>
      <c r="K21" s="108"/>
      <c r="L21" s="108"/>
      <c r="M21" s="108"/>
      <c r="N21" s="108"/>
      <c r="O21" s="108" t="s">
        <v>86</v>
      </c>
      <c r="P21" s="108"/>
      <c r="Q21" s="108"/>
      <c r="R21" s="108"/>
      <c r="S21" s="108"/>
      <c r="T21" s="108" t="s">
        <v>87</v>
      </c>
      <c r="U21" s="108"/>
      <c r="V21" s="108"/>
      <c r="W21" s="108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</row>
    <row r="22" spans="1:44" ht="18" customHeight="1" x14ac:dyDescent="0.2">
      <c r="B22" s="181"/>
      <c r="C22" s="181"/>
      <c r="D22" s="188"/>
      <c r="E22" s="188"/>
      <c r="F22" s="188"/>
      <c r="G22" s="188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</row>
    <row r="23" spans="1:44" ht="18" customHeight="1" x14ac:dyDescent="0.2">
      <c r="B23" s="181"/>
      <c r="C23" s="181"/>
      <c r="D23" s="188"/>
      <c r="E23" s="188"/>
      <c r="F23" s="188"/>
      <c r="G23" s="188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</row>
    <row r="24" spans="1:44" ht="18" customHeight="1" x14ac:dyDescent="0.2">
      <c r="B24" s="181"/>
      <c r="C24" s="181"/>
      <c r="D24" s="188"/>
      <c r="E24" s="188"/>
      <c r="F24" s="188"/>
      <c r="G24" s="188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</row>
    <row r="25" spans="1:44" ht="18" customHeight="1" x14ac:dyDescent="0.2">
      <c r="B25" s="181"/>
      <c r="C25" s="181"/>
      <c r="D25" s="188"/>
      <c r="E25" s="188"/>
      <c r="F25" s="188"/>
      <c r="G25" s="188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</row>
    <row r="26" spans="1:44" ht="18" customHeight="1" x14ac:dyDescent="0.2">
      <c r="B26" s="181"/>
      <c r="C26" s="181"/>
      <c r="D26" s="188"/>
      <c r="E26" s="188"/>
      <c r="F26" s="188"/>
      <c r="G26" s="188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</row>
    <row r="27" spans="1:44" ht="18" customHeight="1" x14ac:dyDescent="0.2">
      <c r="B27" s="181"/>
      <c r="C27" s="181"/>
      <c r="D27" s="188"/>
      <c r="E27" s="188"/>
      <c r="F27" s="188"/>
      <c r="G27" s="188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</row>
    <row r="28" spans="1:44" x14ac:dyDescent="0.2"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</row>
    <row r="29" spans="1:44" x14ac:dyDescent="0.2"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</row>
    <row r="30" spans="1:44" ht="15" customHeight="1" x14ac:dyDescent="0.2">
      <c r="B30" s="90"/>
      <c r="C30" s="90"/>
      <c r="D30" s="183" t="s">
        <v>60</v>
      </c>
      <c r="E30" s="183"/>
      <c r="F30" s="183"/>
      <c r="G30" s="183"/>
      <c r="H30" s="183"/>
      <c r="I30" s="183"/>
      <c r="J30" s="183"/>
      <c r="K30" s="90"/>
      <c r="L30" s="90"/>
      <c r="M30" s="90"/>
      <c r="N30" s="90"/>
      <c r="O30" s="183" t="s">
        <v>61</v>
      </c>
      <c r="P30" s="183"/>
      <c r="Q30" s="183"/>
      <c r="R30" s="183"/>
      <c r="S30" s="183"/>
      <c r="T30" s="183"/>
      <c r="U30" s="90"/>
      <c r="V30" s="90"/>
      <c r="W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</row>
    <row r="31" spans="1:44" x14ac:dyDescent="0.2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</row>
    <row r="32" spans="1:44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</row>
    <row r="33" spans="1:44" x14ac:dyDescent="0.2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</row>
    <row r="34" spans="1:44" x14ac:dyDescent="0.2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</row>
    <row r="35" spans="1:44" x14ac:dyDescent="0.2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</row>
    <row r="36" spans="1:44" x14ac:dyDescent="0.2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</row>
    <row r="37" spans="1:44" x14ac:dyDescent="0.2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</row>
    <row r="38" spans="1:44" x14ac:dyDescent="0.2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</row>
    <row r="39" spans="1:44" x14ac:dyDescent="0.2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</row>
    <row r="40" spans="1:44" x14ac:dyDescent="0.2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</row>
    <row r="41" spans="1:44" x14ac:dyDescent="0.2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</row>
    <row r="42" spans="1:44" x14ac:dyDescent="0.2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</row>
    <row r="43" spans="1:44" x14ac:dyDescent="0.2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</row>
    <row r="44" spans="1:44" x14ac:dyDescent="0.2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</row>
    <row r="45" spans="1:44" x14ac:dyDescent="0.2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</row>
    <row r="46" spans="1:44" x14ac:dyDescent="0.2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</row>
    <row r="47" spans="1:44" x14ac:dyDescent="0.2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</row>
    <row r="48" spans="1:44" x14ac:dyDescent="0.2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</row>
    <row r="49" spans="1:44" x14ac:dyDescent="0.2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</row>
    <row r="50" spans="1:44" x14ac:dyDescent="0.2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</row>
    <row r="51" spans="1:44" x14ac:dyDescent="0.2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</row>
    <row r="52" spans="1:44" x14ac:dyDescent="0.2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</row>
    <row r="53" spans="1:44" x14ac:dyDescent="0.2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</row>
    <row r="54" spans="1:44" x14ac:dyDescent="0.2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</row>
    <row r="55" spans="1:44" x14ac:dyDescent="0.2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</row>
    <row r="56" spans="1:44" x14ac:dyDescent="0.2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</row>
    <row r="57" spans="1:44" x14ac:dyDescent="0.2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</row>
    <row r="58" spans="1:44" x14ac:dyDescent="0.2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</row>
    <row r="59" spans="1:44" x14ac:dyDescent="0.2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</row>
    <row r="60" spans="1:44" x14ac:dyDescent="0.2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</row>
    <row r="61" spans="1:44" x14ac:dyDescent="0.2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</row>
    <row r="62" spans="1:44" x14ac:dyDescent="0.2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</row>
    <row r="63" spans="1:44" x14ac:dyDescent="0.2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</row>
    <row r="64" spans="1:44" x14ac:dyDescent="0.2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</row>
    <row r="65" spans="1:44" x14ac:dyDescent="0.2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</row>
    <row r="66" spans="1:44" x14ac:dyDescent="0.2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</row>
    <row r="67" spans="1:44" x14ac:dyDescent="0.2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</row>
    <row r="68" spans="1:44" x14ac:dyDescent="0.2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</row>
    <row r="69" spans="1:44" x14ac:dyDescent="0.2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</row>
    <row r="70" spans="1:44" x14ac:dyDescent="0.2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</row>
    <row r="71" spans="1:44" x14ac:dyDescent="0.2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</row>
    <row r="72" spans="1:44" x14ac:dyDescent="0.2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</row>
    <row r="73" spans="1:44" x14ac:dyDescent="0.2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</row>
    <row r="74" spans="1:44" x14ac:dyDescent="0.2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</row>
    <row r="75" spans="1:44" x14ac:dyDescent="0.2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</row>
    <row r="76" spans="1:44" x14ac:dyDescent="0.2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</row>
    <row r="77" spans="1:44" x14ac:dyDescent="0.2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</row>
    <row r="78" spans="1:44" x14ac:dyDescent="0.2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</row>
    <row r="79" spans="1:44" x14ac:dyDescent="0.2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</row>
    <row r="80" spans="1:44" x14ac:dyDescent="0.2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</row>
    <row r="81" spans="1:44" x14ac:dyDescent="0.2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</row>
    <row r="82" spans="1:44" x14ac:dyDescent="0.2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</row>
    <row r="83" spans="1:44" x14ac:dyDescent="0.2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</row>
    <row r="84" spans="1:44" x14ac:dyDescent="0.2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</row>
    <row r="85" spans="1:44" x14ac:dyDescent="0.2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</row>
    <row r="86" spans="1:44" x14ac:dyDescent="0.2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</row>
    <row r="87" spans="1:44" x14ac:dyDescent="0.2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</row>
    <row r="88" spans="1:44" x14ac:dyDescent="0.2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</row>
    <row r="89" spans="1:44" x14ac:dyDescent="0.2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</row>
    <row r="90" spans="1:44" x14ac:dyDescent="0.2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</row>
    <row r="91" spans="1:44" x14ac:dyDescent="0.2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</row>
    <row r="92" spans="1:44" x14ac:dyDescent="0.2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</row>
    <row r="93" spans="1:44" x14ac:dyDescent="0.2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</row>
    <row r="94" spans="1:44" x14ac:dyDescent="0.2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</row>
    <row r="95" spans="1:44" x14ac:dyDescent="0.2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</row>
    <row r="96" spans="1:44" x14ac:dyDescent="0.2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</row>
    <row r="97" spans="1:44" x14ac:dyDescent="0.2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</row>
    <row r="98" spans="1:44" x14ac:dyDescent="0.2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</row>
    <row r="99" spans="1:44" x14ac:dyDescent="0.2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</row>
    <row r="100" spans="1:44" x14ac:dyDescent="0.2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</row>
    <row r="101" spans="1:44" x14ac:dyDescent="0.2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</row>
    <row r="102" spans="1:44" x14ac:dyDescent="0.2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</row>
    <row r="103" spans="1:44" x14ac:dyDescent="0.2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</row>
    <row r="104" spans="1:44" x14ac:dyDescent="0.2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</row>
    <row r="105" spans="1:44" x14ac:dyDescent="0.2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</row>
    <row r="106" spans="1:44" x14ac:dyDescent="0.2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</row>
    <row r="107" spans="1:44" x14ac:dyDescent="0.2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</row>
    <row r="108" spans="1:44" x14ac:dyDescent="0.2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</row>
    <row r="109" spans="1:44" x14ac:dyDescent="0.2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</row>
    <row r="110" spans="1:44" x14ac:dyDescent="0.2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</row>
    <row r="111" spans="1:44" x14ac:dyDescent="0.2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</row>
    <row r="112" spans="1:44" x14ac:dyDescent="0.2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</row>
    <row r="113" spans="1:44" x14ac:dyDescent="0.2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</row>
    <row r="114" spans="1:44" x14ac:dyDescent="0.2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</row>
    <row r="115" spans="1:44" x14ac:dyDescent="0.2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</row>
    <row r="116" spans="1:44" x14ac:dyDescent="0.2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</row>
    <row r="117" spans="1:44" x14ac:dyDescent="0.2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</row>
    <row r="118" spans="1:44" x14ac:dyDescent="0.2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</row>
    <row r="119" spans="1:44" x14ac:dyDescent="0.2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</row>
    <row r="120" spans="1:44" x14ac:dyDescent="0.2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</row>
    <row r="121" spans="1:44" x14ac:dyDescent="0.2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</row>
    <row r="122" spans="1:44" x14ac:dyDescent="0.2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</row>
    <row r="123" spans="1:44" x14ac:dyDescent="0.2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</row>
    <row r="124" spans="1:44" x14ac:dyDescent="0.2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</row>
    <row r="125" spans="1:44" x14ac:dyDescent="0.2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</row>
    <row r="126" spans="1:44" x14ac:dyDescent="0.2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</row>
    <row r="127" spans="1:44" x14ac:dyDescent="0.2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</row>
    <row r="128" spans="1:44" x14ac:dyDescent="0.2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</row>
    <row r="129" spans="1:44" x14ac:dyDescent="0.2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</row>
    <row r="130" spans="1:44" x14ac:dyDescent="0.2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</row>
    <row r="131" spans="1:44" x14ac:dyDescent="0.2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</row>
    <row r="132" spans="1:44" x14ac:dyDescent="0.2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</row>
    <row r="133" spans="1:44" x14ac:dyDescent="0.2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</row>
    <row r="134" spans="1:44" x14ac:dyDescent="0.2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</row>
    <row r="135" spans="1:44" x14ac:dyDescent="0.2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</row>
    <row r="136" spans="1:44" x14ac:dyDescent="0.2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</row>
    <row r="137" spans="1:44" x14ac:dyDescent="0.2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</row>
    <row r="138" spans="1:44" x14ac:dyDescent="0.2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</row>
    <row r="139" spans="1:44" x14ac:dyDescent="0.2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</row>
    <row r="140" spans="1:44" x14ac:dyDescent="0.2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</row>
    <row r="141" spans="1:44" x14ac:dyDescent="0.2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</row>
    <row r="142" spans="1:44" x14ac:dyDescent="0.2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</row>
    <row r="143" spans="1:44" x14ac:dyDescent="0.2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</row>
    <row r="144" spans="1:44" x14ac:dyDescent="0.2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</row>
    <row r="145" spans="1:44" x14ac:dyDescent="0.2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</row>
    <row r="146" spans="1:44" x14ac:dyDescent="0.2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</row>
    <row r="147" spans="1:44" x14ac:dyDescent="0.2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</row>
    <row r="148" spans="1:44" x14ac:dyDescent="0.2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</row>
    <row r="149" spans="1:44" x14ac:dyDescent="0.2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</row>
    <row r="150" spans="1:44" x14ac:dyDescent="0.2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</row>
    <row r="151" spans="1:44" x14ac:dyDescent="0.2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</row>
    <row r="152" spans="1:44" x14ac:dyDescent="0.2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</row>
    <row r="153" spans="1:44" x14ac:dyDescent="0.2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</row>
    <row r="154" spans="1:44" x14ac:dyDescent="0.2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</row>
    <row r="155" spans="1:44" x14ac:dyDescent="0.2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</row>
    <row r="156" spans="1:44" x14ac:dyDescent="0.2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</row>
    <row r="157" spans="1:44" x14ac:dyDescent="0.2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</row>
    <row r="158" spans="1:44" x14ac:dyDescent="0.2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</row>
    <row r="159" spans="1:44" x14ac:dyDescent="0.2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</row>
    <row r="160" spans="1:44" x14ac:dyDescent="0.2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</row>
    <row r="161" spans="1:44" x14ac:dyDescent="0.2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</row>
    <row r="162" spans="1:44" x14ac:dyDescent="0.2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</row>
    <row r="163" spans="1:44" x14ac:dyDescent="0.2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</row>
    <row r="164" spans="1:44" x14ac:dyDescent="0.2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</row>
    <row r="165" spans="1:44" x14ac:dyDescent="0.2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</row>
    <row r="166" spans="1:44" x14ac:dyDescent="0.2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</row>
    <row r="167" spans="1:44" x14ac:dyDescent="0.2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</row>
    <row r="168" spans="1:44" x14ac:dyDescent="0.2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</row>
    <row r="169" spans="1:44" x14ac:dyDescent="0.2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  <c r="AR169" s="90"/>
    </row>
    <row r="170" spans="1:44" x14ac:dyDescent="0.2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  <c r="AR170" s="90"/>
    </row>
    <row r="171" spans="1:44" x14ac:dyDescent="0.2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</row>
    <row r="172" spans="1:44" x14ac:dyDescent="0.2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0"/>
      <c r="AP172" s="90"/>
      <c r="AQ172" s="90"/>
      <c r="AR172" s="90"/>
    </row>
    <row r="173" spans="1:44" x14ac:dyDescent="0.2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  <c r="AQ173" s="90"/>
      <c r="AR173" s="90"/>
    </row>
    <row r="174" spans="1:44" x14ac:dyDescent="0.2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  <c r="AQ174" s="90"/>
      <c r="AR174" s="90"/>
    </row>
    <row r="175" spans="1:44" x14ac:dyDescent="0.2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0"/>
      <c r="AP175" s="90"/>
      <c r="AQ175" s="90"/>
      <c r="AR175" s="90"/>
    </row>
    <row r="176" spans="1:44" x14ac:dyDescent="0.2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0"/>
      <c r="AP176" s="90"/>
      <c r="AQ176" s="90"/>
      <c r="AR176" s="90"/>
    </row>
    <row r="177" spans="1:44" x14ac:dyDescent="0.2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90"/>
      <c r="AQ177" s="90"/>
      <c r="AR177" s="90"/>
    </row>
    <row r="178" spans="1:44" x14ac:dyDescent="0.2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  <c r="AQ178" s="90"/>
      <c r="AR178" s="90"/>
    </row>
    <row r="179" spans="1:44" x14ac:dyDescent="0.2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0"/>
      <c r="AP179" s="90"/>
      <c r="AQ179" s="90"/>
      <c r="AR179" s="90"/>
    </row>
    <row r="180" spans="1:44" x14ac:dyDescent="0.2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0"/>
      <c r="AP180" s="90"/>
      <c r="AQ180" s="90"/>
      <c r="AR180" s="90"/>
    </row>
    <row r="181" spans="1:44" x14ac:dyDescent="0.2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0"/>
      <c r="AP181" s="90"/>
      <c r="AQ181" s="90"/>
      <c r="AR181" s="90"/>
    </row>
    <row r="182" spans="1:44" x14ac:dyDescent="0.2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0"/>
      <c r="AP182" s="90"/>
      <c r="AQ182" s="90"/>
      <c r="AR182" s="90"/>
    </row>
    <row r="183" spans="1:44" x14ac:dyDescent="0.2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0"/>
      <c r="AP183" s="90"/>
      <c r="AQ183" s="90"/>
      <c r="AR183" s="90"/>
    </row>
    <row r="184" spans="1:44" x14ac:dyDescent="0.2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0"/>
      <c r="AP184" s="90"/>
      <c r="AQ184" s="90"/>
      <c r="AR184" s="90"/>
    </row>
    <row r="185" spans="1:44" x14ac:dyDescent="0.2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0"/>
      <c r="AP185" s="90"/>
      <c r="AQ185" s="90"/>
      <c r="AR185" s="90"/>
    </row>
    <row r="186" spans="1:44" x14ac:dyDescent="0.2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90"/>
      <c r="AQ186" s="90"/>
      <c r="AR186" s="90"/>
    </row>
    <row r="187" spans="1:44" x14ac:dyDescent="0.2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0"/>
      <c r="AP187" s="90"/>
      <c r="AQ187" s="90"/>
      <c r="AR187" s="90"/>
    </row>
    <row r="188" spans="1:44" x14ac:dyDescent="0.2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0"/>
      <c r="AP188" s="90"/>
      <c r="AQ188" s="90"/>
      <c r="AR188" s="90"/>
    </row>
    <row r="189" spans="1:44" x14ac:dyDescent="0.2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0"/>
      <c r="AP189" s="90"/>
      <c r="AQ189" s="90"/>
      <c r="AR189" s="90"/>
    </row>
    <row r="190" spans="1:44" x14ac:dyDescent="0.2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  <c r="AK190" s="90"/>
      <c r="AL190" s="90"/>
      <c r="AM190" s="90"/>
      <c r="AN190" s="90"/>
      <c r="AO190" s="90"/>
      <c r="AP190" s="90"/>
      <c r="AQ190" s="90"/>
      <c r="AR190" s="90"/>
    </row>
    <row r="191" spans="1:44" x14ac:dyDescent="0.2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  <c r="AK191" s="90"/>
      <c r="AL191" s="90"/>
      <c r="AM191" s="90"/>
      <c r="AN191" s="90"/>
      <c r="AO191" s="90"/>
      <c r="AP191" s="90"/>
      <c r="AQ191" s="90"/>
      <c r="AR191" s="90"/>
    </row>
    <row r="192" spans="1:44" x14ac:dyDescent="0.2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90"/>
      <c r="AO192" s="90"/>
      <c r="AP192" s="90"/>
      <c r="AQ192" s="90"/>
      <c r="AR192" s="90"/>
    </row>
    <row r="193" spans="1:44" x14ac:dyDescent="0.2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  <c r="AJ193" s="90"/>
      <c r="AK193" s="90"/>
      <c r="AL193" s="90"/>
      <c r="AM193" s="90"/>
      <c r="AN193" s="90"/>
      <c r="AO193" s="90"/>
      <c r="AP193" s="90"/>
      <c r="AQ193" s="90"/>
      <c r="AR193" s="90"/>
    </row>
    <row r="194" spans="1:44" x14ac:dyDescent="0.2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90"/>
      <c r="AO194" s="90"/>
      <c r="AP194" s="90"/>
      <c r="AQ194" s="90"/>
      <c r="AR194" s="90"/>
    </row>
    <row r="195" spans="1:44" x14ac:dyDescent="0.2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  <c r="AJ195" s="90"/>
      <c r="AK195" s="90"/>
      <c r="AL195" s="90"/>
      <c r="AM195" s="90"/>
      <c r="AN195" s="90"/>
      <c r="AO195" s="90"/>
      <c r="AP195" s="90"/>
      <c r="AQ195" s="90"/>
      <c r="AR195" s="90"/>
    </row>
    <row r="196" spans="1:44" x14ac:dyDescent="0.2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90"/>
      <c r="AQ196" s="90"/>
      <c r="AR196" s="90"/>
    </row>
    <row r="197" spans="1:44" x14ac:dyDescent="0.2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0"/>
      <c r="AK197" s="90"/>
      <c r="AL197" s="90"/>
      <c r="AM197" s="90"/>
      <c r="AN197" s="90"/>
      <c r="AO197" s="90"/>
      <c r="AP197" s="90"/>
      <c r="AQ197" s="90"/>
      <c r="AR197" s="90"/>
    </row>
    <row r="198" spans="1:44" x14ac:dyDescent="0.2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  <c r="AK198" s="90"/>
      <c r="AL198" s="90"/>
      <c r="AM198" s="90"/>
      <c r="AN198" s="90"/>
      <c r="AO198" s="90"/>
      <c r="AP198" s="90"/>
      <c r="AQ198" s="90"/>
      <c r="AR198" s="90"/>
    </row>
    <row r="199" spans="1:44" x14ac:dyDescent="0.2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  <c r="AL199" s="90"/>
      <c r="AM199" s="90"/>
      <c r="AN199" s="90"/>
      <c r="AO199" s="90"/>
      <c r="AP199" s="90"/>
      <c r="AQ199" s="90"/>
      <c r="AR199" s="90"/>
    </row>
    <row r="200" spans="1:44" x14ac:dyDescent="0.2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  <c r="AK200" s="90"/>
      <c r="AL200" s="90"/>
      <c r="AM200" s="90"/>
      <c r="AN200" s="90"/>
      <c r="AO200" s="90"/>
      <c r="AP200" s="90"/>
      <c r="AQ200" s="90"/>
      <c r="AR200" s="90"/>
    </row>
    <row r="201" spans="1:44" x14ac:dyDescent="0.2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  <c r="AJ201" s="90"/>
      <c r="AK201" s="90"/>
      <c r="AL201" s="90"/>
      <c r="AM201" s="90"/>
      <c r="AN201" s="90"/>
      <c r="AO201" s="90"/>
      <c r="AP201" s="90"/>
      <c r="AQ201" s="90"/>
      <c r="AR201" s="90"/>
    </row>
    <row r="202" spans="1:44" x14ac:dyDescent="0.2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0"/>
      <c r="AK202" s="90"/>
      <c r="AL202" s="90"/>
      <c r="AM202" s="90"/>
      <c r="AN202" s="90"/>
      <c r="AO202" s="90"/>
      <c r="AP202" s="90"/>
      <c r="AQ202" s="90"/>
      <c r="AR202" s="90"/>
    </row>
    <row r="203" spans="1:44" x14ac:dyDescent="0.2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  <c r="AL203" s="90"/>
      <c r="AM203" s="90"/>
      <c r="AN203" s="90"/>
      <c r="AO203" s="90"/>
      <c r="AP203" s="90"/>
      <c r="AQ203" s="90"/>
      <c r="AR203" s="90"/>
    </row>
    <row r="204" spans="1:44" x14ac:dyDescent="0.2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  <c r="AM204" s="90"/>
      <c r="AN204" s="90"/>
      <c r="AO204" s="90"/>
      <c r="AP204" s="90"/>
      <c r="AQ204" s="90"/>
      <c r="AR204" s="90"/>
    </row>
    <row r="205" spans="1:44" x14ac:dyDescent="0.2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  <c r="AK205" s="90"/>
      <c r="AL205" s="90"/>
      <c r="AM205" s="90"/>
      <c r="AN205" s="90"/>
      <c r="AO205" s="90"/>
      <c r="AP205" s="90"/>
      <c r="AQ205" s="90"/>
      <c r="AR205" s="90"/>
    </row>
    <row r="206" spans="1:44" x14ac:dyDescent="0.2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  <c r="AK206" s="90"/>
      <c r="AL206" s="90"/>
      <c r="AM206" s="90"/>
      <c r="AN206" s="90"/>
      <c r="AO206" s="90"/>
      <c r="AP206" s="90"/>
      <c r="AQ206" s="90"/>
      <c r="AR206" s="90"/>
    </row>
    <row r="207" spans="1:44" x14ac:dyDescent="0.2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  <c r="AJ207" s="90"/>
      <c r="AK207" s="90"/>
      <c r="AL207" s="90"/>
      <c r="AM207" s="90"/>
      <c r="AN207" s="90"/>
      <c r="AO207" s="90"/>
      <c r="AP207" s="90"/>
      <c r="AQ207" s="90"/>
      <c r="AR207" s="90"/>
    </row>
    <row r="208" spans="1:44" x14ac:dyDescent="0.2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  <c r="AJ208" s="90"/>
      <c r="AK208" s="90"/>
      <c r="AL208" s="90"/>
      <c r="AM208" s="90"/>
      <c r="AN208" s="90"/>
      <c r="AO208" s="90"/>
      <c r="AP208" s="90"/>
      <c r="AQ208" s="90"/>
      <c r="AR208" s="90"/>
    </row>
    <row r="209" spans="1:44" x14ac:dyDescent="0.2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  <c r="AL209" s="90"/>
      <c r="AM209" s="90"/>
      <c r="AN209" s="90"/>
      <c r="AO209" s="90"/>
      <c r="AP209" s="90"/>
      <c r="AQ209" s="90"/>
      <c r="AR209" s="90"/>
    </row>
    <row r="210" spans="1:44" x14ac:dyDescent="0.2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90"/>
      <c r="AO210" s="90"/>
      <c r="AP210" s="90"/>
      <c r="AQ210" s="90"/>
      <c r="AR210" s="90"/>
    </row>
    <row r="211" spans="1:44" x14ac:dyDescent="0.2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  <c r="AL211" s="90"/>
      <c r="AM211" s="90"/>
      <c r="AN211" s="90"/>
      <c r="AO211" s="90"/>
      <c r="AP211" s="90"/>
      <c r="AQ211" s="90"/>
      <c r="AR211" s="90"/>
    </row>
    <row r="212" spans="1:44" x14ac:dyDescent="0.2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  <c r="AJ212" s="90"/>
      <c r="AK212" s="90"/>
      <c r="AL212" s="90"/>
      <c r="AM212" s="90"/>
      <c r="AN212" s="90"/>
      <c r="AO212" s="90"/>
      <c r="AP212" s="90"/>
      <c r="AQ212" s="90"/>
      <c r="AR212" s="90"/>
    </row>
    <row r="213" spans="1:44" x14ac:dyDescent="0.2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</row>
  </sheetData>
  <sheetProtection formatCells="0" formatColumns="0" formatRows="0"/>
  <mergeCells count="86">
    <mergeCell ref="H11:N11"/>
    <mergeCell ref="B11:G11"/>
    <mergeCell ref="B9:W9"/>
    <mergeCell ref="K7:N7"/>
    <mergeCell ref="E7:H7"/>
    <mergeCell ref="B7:D7"/>
    <mergeCell ref="O11:S11"/>
    <mergeCell ref="U11:W11"/>
    <mergeCell ref="R7:W7"/>
    <mergeCell ref="P7:Q7"/>
    <mergeCell ref="I7:J7"/>
    <mergeCell ref="B2:C5"/>
    <mergeCell ref="D2:S2"/>
    <mergeCell ref="T2:W2"/>
    <mergeCell ref="D3:S3"/>
    <mergeCell ref="T3:W3"/>
    <mergeCell ref="D4:S4"/>
    <mergeCell ref="T4:W4"/>
    <mergeCell ref="D5:S5"/>
    <mergeCell ref="T5:W5"/>
    <mergeCell ref="B21:C21"/>
    <mergeCell ref="B12:G12"/>
    <mergeCell ref="B13:G13"/>
    <mergeCell ref="B14:G14"/>
    <mergeCell ref="B15:G15"/>
    <mergeCell ref="B16:G16"/>
    <mergeCell ref="B20:W20"/>
    <mergeCell ref="H16:N16"/>
    <mergeCell ref="U12:W12"/>
    <mergeCell ref="B18:G18"/>
    <mergeCell ref="H18:N18"/>
    <mergeCell ref="O18:S18"/>
    <mergeCell ref="U18:W18"/>
    <mergeCell ref="B17:G17"/>
    <mergeCell ref="H17:N17"/>
    <mergeCell ref="O17:S17"/>
    <mergeCell ref="U17:W17"/>
    <mergeCell ref="O16:S16"/>
    <mergeCell ref="H12:N12"/>
    <mergeCell ref="H13:N13"/>
    <mergeCell ref="H14:N14"/>
    <mergeCell ref="H15:N15"/>
    <mergeCell ref="U13:W13"/>
    <mergeCell ref="U14:W14"/>
    <mergeCell ref="U15:W15"/>
    <mergeCell ref="U16:W16"/>
    <mergeCell ref="O12:S12"/>
    <mergeCell ref="O13:S13"/>
    <mergeCell ref="O14:S14"/>
    <mergeCell ref="O15:S15"/>
    <mergeCell ref="B22:C22"/>
    <mergeCell ref="B23:C23"/>
    <mergeCell ref="B24:C24"/>
    <mergeCell ref="B25:C25"/>
    <mergeCell ref="B26:C26"/>
    <mergeCell ref="O21:S21"/>
    <mergeCell ref="H21:N21"/>
    <mergeCell ref="D21:G21"/>
    <mergeCell ref="T21:W21"/>
    <mergeCell ref="D22:G22"/>
    <mergeCell ref="H22:N22"/>
    <mergeCell ref="O22:S22"/>
    <mergeCell ref="T22:W22"/>
    <mergeCell ref="T23:W23"/>
    <mergeCell ref="D24:G24"/>
    <mergeCell ref="H24:N24"/>
    <mergeCell ref="O24:S24"/>
    <mergeCell ref="T24:W24"/>
    <mergeCell ref="D23:G23"/>
    <mergeCell ref="H23:N23"/>
    <mergeCell ref="O23:S23"/>
    <mergeCell ref="B27:C27"/>
    <mergeCell ref="D27:G27"/>
    <mergeCell ref="H27:N27"/>
    <mergeCell ref="O27:S27"/>
    <mergeCell ref="T27:W27"/>
    <mergeCell ref="D30:J30"/>
    <mergeCell ref="O30:T30"/>
    <mergeCell ref="D25:G25"/>
    <mergeCell ref="H25:N25"/>
    <mergeCell ref="O25:S25"/>
    <mergeCell ref="T25:W25"/>
    <mergeCell ref="D26:G26"/>
    <mergeCell ref="H26:N26"/>
    <mergeCell ref="O26:S26"/>
    <mergeCell ref="T26:W26"/>
  </mergeCells>
  <pageMargins left="0.25" right="0.25" top="0.75" bottom="0.75" header="0.3" footer="0.3"/>
  <pageSetup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753"/>
  <sheetViews>
    <sheetView topLeftCell="A13" zoomScale="90" zoomScaleNormal="90" zoomScaleSheetLayoutView="100" workbookViewId="0">
      <selection activeCell="J27" sqref="J27:N27"/>
    </sheetView>
  </sheetViews>
  <sheetFormatPr baseColWidth="10" defaultColWidth="11.42578125" defaultRowHeight="14.25" x14ac:dyDescent="0.2"/>
  <cols>
    <col min="1" max="1" width="1.140625" style="25" customWidth="1"/>
    <col min="2" max="2" width="10.7109375" style="25" customWidth="1"/>
    <col min="3" max="3" width="10.140625" style="25" customWidth="1"/>
    <col min="4" max="4" width="2.42578125" style="25" customWidth="1"/>
    <col min="5" max="5" width="5.7109375" style="25" customWidth="1"/>
    <col min="6" max="6" width="4.140625" style="25" customWidth="1"/>
    <col min="7" max="7" width="5.7109375" style="25" customWidth="1"/>
    <col min="8" max="8" width="2.28515625" style="25" customWidth="1"/>
    <col min="9" max="10" width="5.7109375" style="25" customWidth="1"/>
    <col min="11" max="11" width="6.28515625" style="25" customWidth="1"/>
    <col min="12" max="19" width="5.7109375" style="25" customWidth="1"/>
    <col min="20" max="20" width="3.42578125" style="25" customWidth="1"/>
    <col min="21" max="22" width="5.7109375" style="25" customWidth="1"/>
    <col min="23" max="23" width="4.28515625" style="25" customWidth="1"/>
    <col min="24" max="24" width="1.85546875" style="25" customWidth="1"/>
    <col min="25" max="16384" width="11.42578125" style="25"/>
  </cols>
  <sheetData>
    <row r="1" spans="1:47" ht="21.75" customHeight="1" x14ac:dyDescent="0.2">
      <c r="A1" s="26"/>
      <c r="B1" s="130"/>
      <c r="C1" s="131"/>
      <c r="D1" s="145" t="s">
        <v>0</v>
      </c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7"/>
      <c r="T1" s="226" t="s">
        <v>1</v>
      </c>
      <c r="U1" s="226"/>
      <c r="V1" s="226"/>
      <c r="W1" s="226"/>
      <c r="X1" s="26"/>
      <c r="Y1" s="28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</row>
    <row r="2" spans="1:47" ht="24.95" customHeight="1" x14ac:dyDescent="0.2">
      <c r="A2" s="26"/>
      <c r="B2" s="132"/>
      <c r="C2" s="133"/>
      <c r="D2" s="149" t="s">
        <v>2</v>
      </c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1"/>
      <c r="T2" s="226" t="str">
        <f>+'Concertación - evaluación'!T3:U3</f>
        <v>Fecha: 05 de agosto de 2019</v>
      </c>
      <c r="U2" s="226"/>
      <c r="V2" s="226"/>
      <c r="W2" s="226"/>
      <c r="X2" s="26"/>
      <c r="Y2" s="28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</row>
    <row r="3" spans="1:47" ht="24.95" customHeight="1" x14ac:dyDescent="0.2">
      <c r="A3" s="26"/>
      <c r="B3" s="132"/>
      <c r="C3" s="133"/>
      <c r="D3" s="149" t="s">
        <v>4</v>
      </c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1"/>
      <c r="T3" s="226" t="str">
        <f>+'Concertación - evaluación'!T4:U4</f>
        <v>Versión: 005</v>
      </c>
      <c r="U3" s="226"/>
      <c r="V3" s="226"/>
      <c r="W3" s="226"/>
      <c r="X3" s="26"/>
      <c r="Y3" s="28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</row>
    <row r="4" spans="1:47" ht="35.25" customHeight="1" x14ac:dyDescent="0.2">
      <c r="A4" s="26"/>
      <c r="B4" s="134"/>
      <c r="C4" s="135"/>
      <c r="D4" s="149" t="s">
        <v>73</v>
      </c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1"/>
      <c r="T4" s="226" t="s">
        <v>74</v>
      </c>
      <c r="U4" s="226"/>
      <c r="V4" s="226"/>
      <c r="W4" s="226"/>
      <c r="X4" s="26"/>
      <c r="Y4" s="28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</row>
    <row r="5" spans="1:47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</row>
    <row r="6" spans="1:47" x14ac:dyDescent="0.2">
      <c r="A6" s="26"/>
      <c r="B6" s="82" t="s">
        <v>88</v>
      </c>
      <c r="C6" s="225"/>
      <c r="D6" s="225"/>
      <c r="E6" s="225"/>
      <c r="F6" s="225"/>
      <c r="G6" s="83"/>
      <c r="H6" s="83"/>
      <c r="I6" s="223" t="s">
        <v>76</v>
      </c>
      <c r="J6" s="223"/>
      <c r="K6" s="224" t="e">
        <f>+'Concertación - evaluación'!$M$15</f>
        <v>#N/A</v>
      </c>
      <c r="L6" s="224"/>
      <c r="M6" s="224"/>
      <c r="N6" s="224"/>
      <c r="O6" s="84"/>
      <c r="P6" s="223" t="s">
        <v>22</v>
      </c>
      <c r="Q6" s="223"/>
      <c r="R6" s="224" t="e">
        <f>+'Concertación - evaluación'!$R$15</f>
        <v>#N/A</v>
      </c>
      <c r="S6" s="224"/>
      <c r="T6" s="224"/>
      <c r="U6" s="224"/>
      <c r="V6" s="224"/>
      <c r="W6" s="224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7" ht="6" customHeight="1" x14ac:dyDescent="0.2">
      <c r="A7" s="26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</row>
    <row r="8" spans="1:47" ht="15" customHeight="1" x14ac:dyDescent="0.2">
      <c r="A8" s="26"/>
      <c r="B8" s="252" t="s">
        <v>89</v>
      </c>
      <c r="C8" s="252"/>
      <c r="D8" s="252"/>
      <c r="E8" s="252"/>
      <c r="F8" s="252"/>
      <c r="G8" s="252"/>
      <c r="H8" s="252"/>
      <c r="I8" s="252"/>
      <c r="J8" s="253"/>
      <c r="K8" s="253"/>
      <c r="L8" s="253"/>
      <c r="M8" s="253"/>
      <c r="N8" s="253"/>
      <c r="O8" s="254" t="s">
        <v>90</v>
      </c>
      <c r="P8" s="254"/>
      <c r="Q8" s="254"/>
      <c r="R8" s="254"/>
      <c r="S8" s="254"/>
      <c r="T8" s="255"/>
      <c r="U8" s="255"/>
      <c r="V8" s="255"/>
      <c r="W8" s="255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</row>
    <row r="9" spans="1:47" x14ac:dyDescent="0.2">
      <c r="A9" s="26"/>
      <c r="B9" s="252"/>
      <c r="C9" s="252"/>
      <c r="D9" s="252"/>
      <c r="E9" s="252"/>
      <c r="F9" s="252"/>
      <c r="G9" s="252"/>
      <c r="H9" s="252"/>
      <c r="I9" s="252"/>
      <c r="J9" s="253"/>
      <c r="K9" s="253"/>
      <c r="L9" s="253"/>
      <c r="M9" s="253"/>
      <c r="N9" s="253"/>
      <c r="O9" s="254"/>
      <c r="P9" s="254"/>
      <c r="Q9" s="254"/>
      <c r="R9" s="254"/>
      <c r="S9" s="254"/>
      <c r="T9" s="256"/>
      <c r="U9" s="256"/>
      <c r="V9" s="256"/>
      <c r="W9" s="25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</row>
    <row r="10" spans="1:47" ht="15" thickBot="1" x14ac:dyDescent="0.25">
      <c r="A10" s="26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</row>
    <row r="11" spans="1:47" x14ac:dyDescent="0.2">
      <c r="A11" s="26"/>
      <c r="B11" s="259" t="s">
        <v>91</v>
      </c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1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</row>
    <row r="12" spans="1:47" ht="27.75" customHeight="1" x14ac:dyDescent="0.2">
      <c r="A12" s="26"/>
      <c r="B12" s="262" t="s">
        <v>92</v>
      </c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4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</row>
    <row r="13" spans="1:47" ht="27.75" customHeight="1" x14ac:dyDescent="0.2">
      <c r="A13" s="26"/>
      <c r="B13" s="229" t="s">
        <v>93</v>
      </c>
      <c r="C13" s="230"/>
      <c r="D13" s="230"/>
      <c r="E13" s="230" t="s">
        <v>94</v>
      </c>
      <c r="F13" s="230"/>
      <c r="G13" s="230"/>
      <c r="H13" s="230"/>
      <c r="I13" s="230"/>
      <c r="J13" s="230" t="s">
        <v>95</v>
      </c>
      <c r="K13" s="230"/>
      <c r="L13" s="230"/>
      <c r="M13" s="230" t="s">
        <v>96</v>
      </c>
      <c r="N13" s="230"/>
      <c r="O13" s="230" t="s">
        <v>97</v>
      </c>
      <c r="P13" s="230"/>
      <c r="Q13" s="230"/>
      <c r="R13" s="230" t="s">
        <v>98</v>
      </c>
      <c r="S13" s="230"/>
      <c r="T13" s="230"/>
      <c r="U13" s="257" t="s">
        <v>55</v>
      </c>
      <c r="V13" s="257"/>
      <c r="W13" s="258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</row>
    <row r="14" spans="1:47" ht="22.5" customHeight="1" x14ac:dyDescent="0.2">
      <c r="A14" s="26"/>
      <c r="B14" s="229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57"/>
      <c r="V14" s="257"/>
      <c r="W14" s="258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</row>
    <row r="15" spans="1:47" s="85" customFormat="1" ht="20.100000000000001" customHeight="1" x14ac:dyDescent="0.25">
      <c r="A15" s="29"/>
      <c r="B15" s="231"/>
      <c r="C15" s="232"/>
      <c r="D15" s="232"/>
      <c r="E15" s="234"/>
      <c r="F15" s="234"/>
      <c r="G15" s="234"/>
      <c r="H15" s="234"/>
      <c r="I15" s="234"/>
      <c r="J15" s="237"/>
      <c r="K15" s="237"/>
      <c r="L15" s="237"/>
      <c r="M15" s="239">
        <f>+E15-B15</f>
        <v>0</v>
      </c>
      <c r="N15" s="239"/>
      <c r="O15" s="235" t="e">
        <f>J15*M15/$M$21</f>
        <v>#DIV/0!</v>
      </c>
      <c r="P15" s="235"/>
      <c r="Q15" s="235"/>
      <c r="R15" s="235" t="e">
        <f>O15+O16+O17+O18+O19+O20</f>
        <v>#DIV/0!</v>
      </c>
      <c r="S15" s="235"/>
      <c r="T15" s="235"/>
      <c r="U15" s="265" t="e">
        <f>+IF(R15&lt;65,"No satisfactorio",IF(R15&gt;=90,"Sobresaliente",IF(R15&gt;=65&lt;&gt;90,"Satisfactorio")))</f>
        <v>#DIV/0!</v>
      </c>
      <c r="V15" s="266"/>
      <c r="W15" s="267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</row>
    <row r="16" spans="1:47" s="85" customFormat="1" ht="20.100000000000001" customHeight="1" x14ac:dyDescent="0.25">
      <c r="A16" s="29"/>
      <c r="B16" s="233"/>
      <c r="C16" s="234"/>
      <c r="D16" s="234"/>
      <c r="E16" s="234"/>
      <c r="F16" s="234"/>
      <c r="G16" s="234"/>
      <c r="H16" s="234"/>
      <c r="I16" s="234"/>
      <c r="J16" s="237"/>
      <c r="K16" s="237"/>
      <c r="L16" s="237"/>
      <c r="M16" s="239">
        <f t="shared" ref="M16:M20" si="0">+E16-B16</f>
        <v>0</v>
      </c>
      <c r="N16" s="239"/>
      <c r="O16" s="235" t="e">
        <f t="shared" ref="O16:O19" si="1">J16*M16/$M$21</f>
        <v>#DIV/0!</v>
      </c>
      <c r="P16" s="235"/>
      <c r="Q16" s="235"/>
      <c r="R16" s="235"/>
      <c r="S16" s="235"/>
      <c r="T16" s="235"/>
      <c r="U16" s="268"/>
      <c r="V16" s="269"/>
      <c r="W16" s="270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</row>
    <row r="17" spans="1:47" s="85" customFormat="1" ht="20.100000000000001" customHeight="1" x14ac:dyDescent="0.25">
      <c r="A17" s="29"/>
      <c r="B17" s="233"/>
      <c r="C17" s="234"/>
      <c r="D17" s="234"/>
      <c r="E17" s="234"/>
      <c r="F17" s="234"/>
      <c r="G17" s="234"/>
      <c r="H17" s="234"/>
      <c r="I17" s="234"/>
      <c r="J17" s="237"/>
      <c r="K17" s="237"/>
      <c r="L17" s="237"/>
      <c r="M17" s="239">
        <f t="shared" si="0"/>
        <v>0</v>
      </c>
      <c r="N17" s="239"/>
      <c r="O17" s="235" t="e">
        <f t="shared" si="1"/>
        <v>#DIV/0!</v>
      </c>
      <c r="P17" s="235"/>
      <c r="Q17" s="235"/>
      <c r="R17" s="235"/>
      <c r="S17" s="235"/>
      <c r="T17" s="235"/>
      <c r="U17" s="268"/>
      <c r="V17" s="269"/>
      <c r="W17" s="270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</row>
    <row r="18" spans="1:47" s="85" customFormat="1" ht="20.100000000000001" customHeight="1" x14ac:dyDescent="0.25">
      <c r="A18" s="29"/>
      <c r="B18" s="233"/>
      <c r="C18" s="234"/>
      <c r="D18" s="234"/>
      <c r="E18" s="234"/>
      <c r="F18" s="234"/>
      <c r="G18" s="234"/>
      <c r="H18" s="234"/>
      <c r="I18" s="234"/>
      <c r="J18" s="237"/>
      <c r="K18" s="237"/>
      <c r="L18" s="237"/>
      <c r="M18" s="239">
        <f t="shared" si="0"/>
        <v>0</v>
      </c>
      <c r="N18" s="239"/>
      <c r="O18" s="235" t="e">
        <f t="shared" si="1"/>
        <v>#DIV/0!</v>
      </c>
      <c r="P18" s="235"/>
      <c r="Q18" s="235"/>
      <c r="R18" s="235"/>
      <c r="S18" s="235"/>
      <c r="T18" s="235"/>
      <c r="U18" s="268"/>
      <c r="V18" s="269"/>
      <c r="W18" s="270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</row>
    <row r="19" spans="1:47" s="85" customFormat="1" ht="20.100000000000001" customHeight="1" x14ac:dyDescent="0.25">
      <c r="A19" s="29"/>
      <c r="B19" s="233"/>
      <c r="C19" s="234"/>
      <c r="D19" s="234"/>
      <c r="E19" s="234"/>
      <c r="F19" s="234"/>
      <c r="G19" s="234"/>
      <c r="H19" s="234"/>
      <c r="I19" s="234"/>
      <c r="J19" s="237"/>
      <c r="K19" s="237"/>
      <c r="L19" s="237"/>
      <c r="M19" s="239">
        <f t="shared" si="0"/>
        <v>0</v>
      </c>
      <c r="N19" s="239"/>
      <c r="O19" s="235" t="e">
        <f t="shared" si="1"/>
        <v>#DIV/0!</v>
      </c>
      <c r="P19" s="235"/>
      <c r="Q19" s="235"/>
      <c r="R19" s="235"/>
      <c r="S19" s="235"/>
      <c r="T19" s="235"/>
      <c r="U19" s="268"/>
      <c r="V19" s="269"/>
      <c r="W19" s="270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</row>
    <row r="20" spans="1:47" s="85" customFormat="1" ht="20.100000000000001" customHeight="1" thickBot="1" x14ac:dyDescent="0.3">
      <c r="A20" s="29"/>
      <c r="B20" s="227"/>
      <c r="C20" s="228"/>
      <c r="D20" s="228"/>
      <c r="E20" s="228"/>
      <c r="F20" s="228"/>
      <c r="G20" s="228"/>
      <c r="H20" s="228"/>
      <c r="I20" s="228"/>
      <c r="J20" s="238"/>
      <c r="K20" s="238"/>
      <c r="L20" s="238"/>
      <c r="M20" s="241">
        <f t="shared" si="0"/>
        <v>0</v>
      </c>
      <c r="N20" s="241"/>
      <c r="O20" s="236" t="e">
        <f t="shared" ref="O20" si="2">J20*M20/$M$21</f>
        <v>#DIV/0!</v>
      </c>
      <c r="P20" s="236"/>
      <c r="Q20" s="236"/>
      <c r="R20" s="236"/>
      <c r="S20" s="236"/>
      <c r="T20" s="236"/>
      <c r="U20" s="271"/>
      <c r="V20" s="272"/>
      <c r="W20" s="273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</row>
    <row r="21" spans="1:47" hidden="1" x14ac:dyDescent="0.2">
      <c r="A21" s="26"/>
      <c r="B21" s="86"/>
      <c r="C21" s="86"/>
      <c r="D21" s="86"/>
      <c r="E21" s="86"/>
      <c r="F21" s="86"/>
      <c r="G21" s="86"/>
      <c r="H21" s="86"/>
      <c r="I21" s="86"/>
      <c r="J21" s="240"/>
      <c r="K21" s="240"/>
      <c r="L21" s="86"/>
      <c r="M21" s="240">
        <f>+SUM(M15:N20)</f>
        <v>0</v>
      </c>
      <c r="N21" s="240"/>
      <c r="O21" s="86"/>
      <c r="P21" s="87"/>
      <c r="Q21" s="87"/>
      <c r="R21" s="87"/>
      <c r="S21" s="87"/>
      <c r="T21" s="87"/>
      <c r="U21" s="87"/>
      <c r="V21" s="87"/>
      <c r="W21" s="87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</row>
    <row r="22" spans="1:47" ht="14.25" customHeight="1" thickBot="1" x14ac:dyDescent="0.25">
      <c r="A22" s="26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</row>
    <row r="23" spans="1:47" x14ac:dyDescent="0.2">
      <c r="A23" s="26"/>
      <c r="B23" s="243" t="s">
        <v>99</v>
      </c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5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</row>
    <row r="24" spans="1:47" x14ac:dyDescent="0.2">
      <c r="A24" s="26"/>
      <c r="B24" s="246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8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</row>
    <row r="25" spans="1:47" ht="15" thickBot="1" x14ac:dyDescent="0.25">
      <c r="A25" s="26"/>
      <c r="B25" s="249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1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</row>
    <row r="26" spans="1:47" ht="38.25" customHeight="1" x14ac:dyDescent="0.2">
      <c r="A26" s="26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</row>
    <row r="27" spans="1:47" ht="24" customHeight="1" x14ac:dyDescent="0.2">
      <c r="A27" s="26"/>
      <c r="B27" s="274" t="s">
        <v>60</v>
      </c>
      <c r="C27" s="274"/>
      <c r="D27" s="274"/>
      <c r="E27" s="274"/>
      <c r="F27" s="274"/>
      <c r="G27" s="83"/>
      <c r="H27" s="83"/>
      <c r="I27" s="83"/>
      <c r="J27" s="274" t="s">
        <v>61</v>
      </c>
      <c r="K27" s="274"/>
      <c r="L27" s="274"/>
      <c r="M27" s="274"/>
      <c r="N27" s="274"/>
      <c r="O27" s="83"/>
      <c r="P27" s="83"/>
      <c r="Q27" s="242" t="s">
        <v>100</v>
      </c>
      <c r="R27" s="242"/>
      <c r="S27" s="242"/>
      <c r="T27" s="242"/>
      <c r="U27" s="242"/>
      <c r="V27" s="242"/>
      <c r="W27" s="242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</row>
    <row r="28" spans="1:47" ht="3.75" customHeight="1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</row>
    <row r="29" spans="1:47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</row>
    <row r="30" spans="1:47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</row>
    <row r="31" spans="1:47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</row>
    <row r="32" spans="1:47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</row>
    <row r="33" spans="1:47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</row>
    <row r="34" spans="1:47" x14ac:dyDescent="0.2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</row>
    <row r="35" spans="1:47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</row>
    <row r="36" spans="1:47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</row>
    <row r="37" spans="1:47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</row>
    <row r="38" spans="1:47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</row>
    <row r="39" spans="1:47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</row>
    <row r="40" spans="1:47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</row>
    <row r="41" spans="1:47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</row>
    <row r="42" spans="1:47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</row>
    <row r="43" spans="1:47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</row>
    <row r="44" spans="1:47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</row>
    <row r="45" spans="1:47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</row>
    <row r="46" spans="1:47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</row>
    <row r="47" spans="1:47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</row>
    <row r="48" spans="1:47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</row>
    <row r="49" spans="1:47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</row>
    <row r="50" spans="1:47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</row>
    <row r="51" spans="1:47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</row>
    <row r="52" spans="1:47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</row>
    <row r="53" spans="1:47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</row>
    <row r="54" spans="1:47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</row>
    <row r="55" spans="1:47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</row>
    <row r="56" spans="1:47" x14ac:dyDescent="0.2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</row>
    <row r="57" spans="1:47" x14ac:dyDescent="0.2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</row>
    <row r="58" spans="1:47" x14ac:dyDescent="0.2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</row>
    <row r="59" spans="1:47" x14ac:dyDescent="0.2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</row>
    <row r="60" spans="1:47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</row>
    <row r="61" spans="1:47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</row>
    <row r="62" spans="1:47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</row>
    <row r="63" spans="1:47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</row>
    <row r="64" spans="1:47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</row>
    <row r="65" spans="1:47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</row>
    <row r="66" spans="1:47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</row>
    <row r="67" spans="1:47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</row>
    <row r="68" spans="1:47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</row>
    <row r="69" spans="1:47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</row>
    <row r="70" spans="1:47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</row>
    <row r="71" spans="1:47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</row>
    <row r="72" spans="1:47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</row>
    <row r="73" spans="1:47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</row>
    <row r="74" spans="1:47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</row>
    <row r="75" spans="1:47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</row>
    <row r="76" spans="1:47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</row>
    <row r="77" spans="1:47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</row>
    <row r="78" spans="1:47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</row>
    <row r="79" spans="1:47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</row>
    <row r="80" spans="1:47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</row>
    <row r="81" spans="1:47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</row>
    <row r="82" spans="1:47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</row>
    <row r="83" spans="1:47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</row>
    <row r="84" spans="1:47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</row>
    <row r="85" spans="1:47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</row>
    <row r="86" spans="1:47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</row>
    <row r="87" spans="1:47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</row>
    <row r="88" spans="1:47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</row>
    <row r="89" spans="1:47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</row>
    <row r="90" spans="1:47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</row>
    <row r="91" spans="1:47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</row>
    <row r="92" spans="1:47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</row>
    <row r="93" spans="1:47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</row>
    <row r="94" spans="1:47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</row>
    <row r="95" spans="1:47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</row>
    <row r="96" spans="1:47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</row>
    <row r="97" spans="1:47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</row>
    <row r="98" spans="1:47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</row>
    <row r="99" spans="1:47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</row>
    <row r="100" spans="1:47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</row>
    <row r="101" spans="1:47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</row>
    <row r="102" spans="1:47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</row>
    <row r="103" spans="1:47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</row>
    <row r="104" spans="1:47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</row>
    <row r="105" spans="1:47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</row>
    <row r="106" spans="1:47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</row>
    <row r="107" spans="1:47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</row>
    <row r="108" spans="1:47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</row>
    <row r="109" spans="1:47" x14ac:dyDescent="0.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x14ac:dyDescent="0.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x14ac:dyDescent="0.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x14ac:dyDescent="0.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x14ac:dyDescent="0.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1:47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1:47" x14ac:dyDescent="0.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</row>
    <row r="117" spans="1:47" x14ac:dyDescent="0.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</row>
    <row r="118" spans="1:47" x14ac:dyDescent="0.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</row>
    <row r="119" spans="1:47" x14ac:dyDescent="0.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</row>
    <row r="120" spans="1:47" x14ac:dyDescent="0.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</row>
    <row r="121" spans="1:47" x14ac:dyDescent="0.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</row>
    <row r="122" spans="1:47" x14ac:dyDescent="0.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</row>
    <row r="123" spans="1:47" x14ac:dyDescent="0.2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</row>
    <row r="124" spans="1:47" x14ac:dyDescent="0.2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</row>
    <row r="125" spans="1:47" x14ac:dyDescent="0.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</row>
    <row r="126" spans="1:47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</row>
    <row r="127" spans="1:47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</row>
    <row r="128" spans="1:47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</row>
    <row r="129" spans="1:47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</row>
    <row r="130" spans="1:47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</row>
    <row r="131" spans="1:47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</row>
    <row r="132" spans="1:47" x14ac:dyDescent="0.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</row>
    <row r="133" spans="1:47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</row>
    <row r="134" spans="1:47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</row>
    <row r="135" spans="1:47" x14ac:dyDescent="0.2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</row>
    <row r="136" spans="1:47" x14ac:dyDescent="0.2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</row>
    <row r="137" spans="1:47" x14ac:dyDescent="0.2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</row>
    <row r="138" spans="1:47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</row>
    <row r="139" spans="1:47" x14ac:dyDescent="0.2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</row>
    <row r="140" spans="1:47" x14ac:dyDescent="0.2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</row>
    <row r="141" spans="1:47" x14ac:dyDescent="0.2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</row>
    <row r="142" spans="1:47" x14ac:dyDescent="0.2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</row>
    <row r="143" spans="1:47" x14ac:dyDescent="0.2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</row>
    <row r="144" spans="1:47" x14ac:dyDescent="0.2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</row>
    <row r="145" spans="1:47" x14ac:dyDescent="0.2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</row>
    <row r="146" spans="1:47" x14ac:dyDescent="0.2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</row>
    <row r="147" spans="1:47" x14ac:dyDescent="0.2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</row>
    <row r="148" spans="1:47" x14ac:dyDescent="0.2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</row>
    <row r="149" spans="1:47" x14ac:dyDescent="0.2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</row>
    <row r="150" spans="1:47" x14ac:dyDescent="0.2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</row>
    <row r="151" spans="1:47" x14ac:dyDescent="0.2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</row>
    <row r="152" spans="1:47" x14ac:dyDescent="0.2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</row>
    <row r="153" spans="1:47" x14ac:dyDescent="0.2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</row>
    <row r="154" spans="1:47" x14ac:dyDescent="0.2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</row>
    <row r="155" spans="1:47" x14ac:dyDescent="0.2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</row>
    <row r="156" spans="1:47" x14ac:dyDescent="0.2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</row>
    <row r="157" spans="1:47" x14ac:dyDescent="0.2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</row>
    <row r="158" spans="1:47" x14ac:dyDescent="0.2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</row>
    <row r="159" spans="1:47" x14ac:dyDescent="0.2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</row>
    <row r="160" spans="1:47" x14ac:dyDescent="0.2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</row>
    <row r="161" spans="1:47" x14ac:dyDescent="0.2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</row>
    <row r="162" spans="1:47" x14ac:dyDescent="0.2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</row>
    <row r="163" spans="1:47" x14ac:dyDescent="0.2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</row>
    <row r="164" spans="1:47" x14ac:dyDescent="0.2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</row>
    <row r="165" spans="1:47" x14ac:dyDescent="0.2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</row>
    <row r="166" spans="1:47" x14ac:dyDescent="0.2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</row>
    <row r="167" spans="1:47" x14ac:dyDescent="0.2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</row>
    <row r="168" spans="1:47" x14ac:dyDescent="0.2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</row>
    <row r="169" spans="1:47" x14ac:dyDescent="0.2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</row>
    <row r="170" spans="1:47" x14ac:dyDescent="0.2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</row>
    <row r="171" spans="1:47" x14ac:dyDescent="0.2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</row>
    <row r="172" spans="1:47" x14ac:dyDescent="0.2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</row>
    <row r="173" spans="1:47" x14ac:dyDescent="0.2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</row>
    <row r="174" spans="1:47" x14ac:dyDescent="0.2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</row>
    <row r="175" spans="1:47" x14ac:dyDescent="0.2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</row>
    <row r="176" spans="1:47" x14ac:dyDescent="0.2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</row>
    <row r="177" spans="1:47" x14ac:dyDescent="0.2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</row>
    <row r="178" spans="1:47" x14ac:dyDescent="0.2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</row>
    <row r="179" spans="1:47" x14ac:dyDescent="0.2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</row>
    <row r="180" spans="1:47" x14ac:dyDescent="0.2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</row>
    <row r="181" spans="1:47" x14ac:dyDescent="0.2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</row>
    <row r="182" spans="1:47" x14ac:dyDescent="0.2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</row>
    <row r="183" spans="1:47" x14ac:dyDescent="0.2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</row>
    <row r="184" spans="1:47" x14ac:dyDescent="0.2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</row>
    <row r="185" spans="1:47" x14ac:dyDescent="0.2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</row>
    <row r="186" spans="1:47" x14ac:dyDescent="0.2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</row>
    <row r="187" spans="1:47" x14ac:dyDescent="0.2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</row>
    <row r="188" spans="1:47" x14ac:dyDescent="0.2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</row>
    <row r="189" spans="1:47" x14ac:dyDescent="0.2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</row>
    <row r="190" spans="1:47" x14ac:dyDescent="0.2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</row>
    <row r="191" spans="1:47" x14ac:dyDescent="0.2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</row>
    <row r="192" spans="1:47" x14ac:dyDescent="0.2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</row>
    <row r="193" spans="1:47" x14ac:dyDescent="0.2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</row>
    <row r="194" spans="1:47" x14ac:dyDescent="0.2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</row>
    <row r="195" spans="1:47" x14ac:dyDescent="0.2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</row>
    <row r="196" spans="1:47" x14ac:dyDescent="0.2"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</row>
    <row r="197" spans="1:47" x14ac:dyDescent="0.2"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</row>
    <row r="198" spans="1:47" x14ac:dyDescent="0.2"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</row>
    <row r="199" spans="1:47" x14ac:dyDescent="0.2"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</row>
    <row r="200" spans="1:47" x14ac:dyDescent="0.2"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</row>
    <row r="201" spans="1:47" x14ac:dyDescent="0.2"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</row>
    <row r="202" spans="1:47" x14ac:dyDescent="0.2"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</row>
    <row r="203" spans="1:47" x14ac:dyDescent="0.2"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</row>
    <row r="204" spans="1:47" x14ac:dyDescent="0.2"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</row>
    <row r="205" spans="1:47" x14ac:dyDescent="0.2"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</row>
    <row r="206" spans="1:47" x14ac:dyDescent="0.2"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</row>
    <row r="207" spans="1:47" x14ac:dyDescent="0.2"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</row>
    <row r="208" spans="1:47" x14ac:dyDescent="0.2"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</row>
    <row r="209" spans="24:47" x14ac:dyDescent="0.2"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</row>
    <row r="210" spans="24:47" x14ac:dyDescent="0.2"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</row>
    <row r="211" spans="24:47" x14ac:dyDescent="0.2"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</row>
    <row r="212" spans="24:47" x14ac:dyDescent="0.2"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</row>
    <row r="213" spans="24:47" x14ac:dyDescent="0.2"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</row>
    <row r="214" spans="24:47" x14ac:dyDescent="0.2"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</row>
    <row r="215" spans="24:47" x14ac:dyDescent="0.2"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</row>
    <row r="216" spans="24:47" x14ac:dyDescent="0.2"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</row>
    <row r="217" spans="24:47" x14ac:dyDescent="0.2"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</row>
    <row r="218" spans="24:47" x14ac:dyDescent="0.2"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</row>
    <row r="219" spans="24:47" x14ac:dyDescent="0.2"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</row>
    <row r="220" spans="24:47" x14ac:dyDescent="0.2"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</row>
    <row r="221" spans="24:47" x14ac:dyDescent="0.2"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</row>
    <row r="222" spans="24:47" x14ac:dyDescent="0.2"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</row>
    <row r="223" spans="24:47" x14ac:dyDescent="0.2"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</row>
    <row r="224" spans="24:47" x14ac:dyDescent="0.2"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</row>
    <row r="225" spans="24:47" x14ac:dyDescent="0.2"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</row>
    <row r="226" spans="24:47" x14ac:dyDescent="0.2"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</row>
    <row r="227" spans="24:47" x14ac:dyDescent="0.2"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</row>
    <row r="228" spans="24:47" x14ac:dyDescent="0.2"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</row>
    <row r="229" spans="24:47" x14ac:dyDescent="0.2"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</row>
    <row r="230" spans="24:47" x14ac:dyDescent="0.2"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</row>
    <row r="231" spans="24:47" x14ac:dyDescent="0.2"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</row>
    <row r="232" spans="24:47" x14ac:dyDescent="0.2"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</row>
    <row r="233" spans="24:47" x14ac:dyDescent="0.2"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</row>
    <row r="234" spans="24:47" x14ac:dyDescent="0.2"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</row>
    <row r="235" spans="24:47" x14ac:dyDescent="0.2"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</row>
    <row r="236" spans="24:47" x14ac:dyDescent="0.2"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</row>
    <row r="237" spans="24:47" x14ac:dyDescent="0.2"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</row>
    <row r="238" spans="24:47" x14ac:dyDescent="0.2"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</row>
    <row r="239" spans="24:47" x14ac:dyDescent="0.2"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</row>
    <row r="240" spans="24:47" x14ac:dyDescent="0.2"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</row>
    <row r="241" spans="24:47" x14ac:dyDescent="0.2"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</row>
    <row r="242" spans="24:47" x14ac:dyDescent="0.2"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</row>
    <row r="243" spans="24:47" x14ac:dyDescent="0.2"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</row>
    <row r="244" spans="24:47" x14ac:dyDescent="0.2"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</row>
    <row r="245" spans="24:47" x14ac:dyDescent="0.2"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</row>
    <row r="246" spans="24:47" x14ac:dyDescent="0.2"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</row>
    <row r="247" spans="24:47" x14ac:dyDescent="0.2"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</row>
    <row r="248" spans="24:47" x14ac:dyDescent="0.2"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</row>
    <row r="249" spans="24:47" x14ac:dyDescent="0.2"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</row>
    <row r="250" spans="24:47" x14ac:dyDescent="0.2"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</row>
    <row r="251" spans="24:47" x14ac:dyDescent="0.2"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</row>
    <row r="252" spans="24:47" x14ac:dyDescent="0.2"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</row>
    <row r="253" spans="24:47" x14ac:dyDescent="0.2"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</row>
    <row r="254" spans="24:47" x14ac:dyDescent="0.2"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</row>
    <row r="255" spans="24:47" x14ac:dyDescent="0.2"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</row>
    <row r="256" spans="24:47" x14ac:dyDescent="0.2"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</row>
    <row r="257" spans="24:47" x14ac:dyDescent="0.2"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</row>
    <row r="258" spans="24:47" x14ac:dyDescent="0.2"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</row>
    <row r="259" spans="24:47" x14ac:dyDescent="0.2"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</row>
    <row r="260" spans="24:47" x14ac:dyDescent="0.2"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</row>
    <row r="261" spans="24:47" x14ac:dyDescent="0.2"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</row>
    <row r="262" spans="24:47" x14ac:dyDescent="0.2"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</row>
    <row r="263" spans="24:47" x14ac:dyDescent="0.2"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</row>
    <row r="264" spans="24:47" x14ac:dyDescent="0.2"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</row>
    <row r="265" spans="24:47" x14ac:dyDescent="0.2"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</row>
    <row r="266" spans="24:47" x14ac:dyDescent="0.2"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</row>
    <row r="267" spans="24:47" x14ac:dyDescent="0.2"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</row>
    <row r="268" spans="24:47" x14ac:dyDescent="0.2"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</row>
    <row r="269" spans="24:47" x14ac:dyDescent="0.2"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</row>
    <row r="270" spans="24:47" x14ac:dyDescent="0.2"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</row>
    <row r="271" spans="24:47" x14ac:dyDescent="0.2"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</row>
    <row r="272" spans="24:47" x14ac:dyDescent="0.2"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</row>
    <row r="273" spans="24:47" x14ac:dyDescent="0.2"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</row>
    <row r="274" spans="24:47" x14ac:dyDescent="0.2"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</row>
    <row r="275" spans="24:47" x14ac:dyDescent="0.2"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</row>
    <row r="276" spans="24:47" x14ac:dyDescent="0.2"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</row>
    <row r="277" spans="24:47" x14ac:dyDescent="0.2"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</row>
    <row r="278" spans="24:47" x14ac:dyDescent="0.2"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</row>
    <row r="279" spans="24:47" x14ac:dyDescent="0.2"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</row>
    <row r="280" spans="24:47" x14ac:dyDescent="0.2"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</row>
    <row r="281" spans="24:47" x14ac:dyDescent="0.2"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</row>
    <row r="282" spans="24:47" x14ac:dyDescent="0.2"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</row>
    <row r="283" spans="24:47" x14ac:dyDescent="0.2"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</row>
    <row r="284" spans="24:47" x14ac:dyDescent="0.2"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</row>
    <row r="285" spans="24:47" x14ac:dyDescent="0.2"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</row>
    <row r="286" spans="24:47" x14ac:dyDescent="0.2"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</row>
    <row r="287" spans="24:47" x14ac:dyDescent="0.2"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</row>
    <row r="288" spans="24:47" x14ac:dyDescent="0.2"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</row>
    <row r="289" spans="24:47" x14ac:dyDescent="0.2"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</row>
    <row r="290" spans="24:47" x14ac:dyDescent="0.2"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</row>
    <row r="291" spans="24:47" x14ac:dyDescent="0.2"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</row>
    <row r="292" spans="24:47" x14ac:dyDescent="0.2"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</row>
    <row r="293" spans="24:47" x14ac:dyDescent="0.2"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</row>
    <row r="294" spans="24:47" x14ac:dyDescent="0.2"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</row>
    <row r="295" spans="24:47" x14ac:dyDescent="0.2"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</row>
    <row r="296" spans="24:47" x14ac:dyDescent="0.2"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</row>
    <row r="297" spans="24:47" x14ac:dyDescent="0.2"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</row>
    <row r="298" spans="24:47" x14ac:dyDescent="0.2"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</row>
    <row r="299" spans="24:47" x14ac:dyDescent="0.2"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</row>
    <row r="300" spans="24:47" x14ac:dyDescent="0.2"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</row>
    <row r="301" spans="24:47" x14ac:dyDescent="0.2"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</row>
    <row r="302" spans="24:47" x14ac:dyDescent="0.2"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</row>
    <row r="303" spans="24:47" x14ac:dyDescent="0.2"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</row>
    <row r="304" spans="24:47" x14ac:dyDescent="0.2"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</row>
    <row r="305" spans="24:47" x14ac:dyDescent="0.2"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</row>
    <row r="306" spans="24:47" x14ac:dyDescent="0.2"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</row>
    <row r="307" spans="24:47" x14ac:dyDescent="0.2"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</row>
    <row r="308" spans="24:47" x14ac:dyDescent="0.2"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</row>
    <row r="309" spans="24:47" x14ac:dyDescent="0.2"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</row>
    <row r="310" spans="24:47" x14ac:dyDescent="0.2"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</row>
    <row r="311" spans="24:47" x14ac:dyDescent="0.2"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</row>
    <row r="312" spans="24:47" x14ac:dyDescent="0.2"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</row>
    <row r="313" spans="24:47" x14ac:dyDescent="0.2"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</row>
    <row r="314" spans="24:47" x14ac:dyDescent="0.2"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</row>
    <row r="315" spans="24:47" x14ac:dyDescent="0.2"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</row>
    <row r="316" spans="24:47" x14ac:dyDescent="0.2"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</row>
    <row r="317" spans="24:47" x14ac:dyDescent="0.2"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</row>
    <row r="318" spans="24:47" x14ac:dyDescent="0.2"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</row>
    <row r="319" spans="24:47" x14ac:dyDescent="0.2"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</row>
    <row r="320" spans="24:47" x14ac:dyDescent="0.2"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</row>
    <row r="321" spans="24:47" x14ac:dyDescent="0.2"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</row>
    <row r="322" spans="24:47" x14ac:dyDescent="0.2"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</row>
    <row r="323" spans="24:47" x14ac:dyDescent="0.2"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</row>
    <row r="324" spans="24:47" x14ac:dyDescent="0.2"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</row>
    <row r="325" spans="24:47" x14ac:dyDescent="0.2"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</row>
    <row r="326" spans="24:47" x14ac:dyDescent="0.2"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</row>
    <row r="327" spans="24:47" x14ac:dyDescent="0.2"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</row>
    <row r="328" spans="24:47" x14ac:dyDescent="0.2"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</row>
    <row r="329" spans="24:47" x14ac:dyDescent="0.2"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</row>
    <row r="330" spans="24:47" x14ac:dyDescent="0.2"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</row>
    <row r="331" spans="24:47" x14ac:dyDescent="0.2"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</row>
    <row r="332" spans="24:47" x14ac:dyDescent="0.2"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</row>
    <row r="333" spans="24:47" x14ac:dyDescent="0.2"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</row>
    <row r="334" spans="24:47" x14ac:dyDescent="0.2"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</row>
    <row r="335" spans="24:47" x14ac:dyDescent="0.2"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</row>
    <row r="336" spans="24:47" x14ac:dyDescent="0.2"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</row>
    <row r="337" spans="24:47" x14ac:dyDescent="0.2"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</row>
    <row r="338" spans="24:47" x14ac:dyDescent="0.2"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</row>
    <row r="339" spans="24:47" x14ac:dyDescent="0.2"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</row>
    <row r="340" spans="24:47" x14ac:dyDescent="0.2"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</row>
    <row r="341" spans="24:47" x14ac:dyDescent="0.2"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</row>
    <row r="342" spans="24:47" x14ac:dyDescent="0.2"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</row>
    <row r="343" spans="24:47" x14ac:dyDescent="0.2"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</row>
    <row r="344" spans="24:47" x14ac:dyDescent="0.2"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</row>
    <row r="345" spans="24:47" x14ac:dyDescent="0.2"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</row>
    <row r="346" spans="24:47" x14ac:dyDescent="0.2"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</row>
    <row r="347" spans="24:47" x14ac:dyDescent="0.2"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</row>
    <row r="348" spans="24:47" x14ac:dyDescent="0.2"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</row>
    <row r="349" spans="24:47" x14ac:dyDescent="0.2"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</row>
    <row r="350" spans="24:47" x14ac:dyDescent="0.2"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</row>
    <row r="351" spans="24:47" x14ac:dyDescent="0.2"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</row>
    <row r="352" spans="24:47" x14ac:dyDescent="0.2"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</row>
    <row r="353" spans="24:47" x14ac:dyDescent="0.2"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</row>
    <row r="354" spans="24:47" x14ac:dyDescent="0.2"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</row>
    <row r="355" spans="24:47" x14ac:dyDescent="0.2"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</row>
    <row r="356" spans="24:47" x14ac:dyDescent="0.2"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</row>
    <row r="357" spans="24:47" x14ac:dyDescent="0.2"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</row>
    <row r="358" spans="24:47" x14ac:dyDescent="0.2"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</row>
    <row r="359" spans="24:47" x14ac:dyDescent="0.2"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</row>
    <row r="360" spans="24:47" x14ac:dyDescent="0.2"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</row>
    <row r="361" spans="24:47" x14ac:dyDescent="0.2"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</row>
    <row r="362" spans="24:47" x14ac:dyDescent="0.2"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</row>
    <row r="363" spans="24:47" x14ac:dyDescent="0.2"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</row>
    <row r="364" spans="24:47" x14ac:dyDescent="0.2"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</row>
    <row r="365" spans="24:47" x14ac:dyDescent="0.2"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</row>
    <row r="366" spans="24:47" x14ac:dyDescent="0.2"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</row>
    <row r="367" spans="24:47" x14ac:dyDescent="0.2"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</row>
    <row r="368" spans="24:47" x14ac:dyDescent="0.2"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</row>
    <row r="369" spans="24:47" x14ac:dyDescent="0.2"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</row>
    <row r="370" spans="24:47" x14ac:dyDescent="0.2"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</row>
    <row r="371" spans="24:47" x14ac:dyDescent="0.2"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</row>
    <row r="372" spans="24:47" x14ac:dyDescent="0.2"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</row>
    <row r="373" spans="24:47" x14ac:dyDescent="0.2"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</row>
    <row r="374" spans="24:47" x14ac:dyDescent="0.2"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</row>
    <row r="375" spans="24:47" x14ac:dyDescent="0.2"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</row>
    <row r="376" spans="24:47" x14ac:dyDescent="0.2"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</row>
    <row r="377" spans="24:47" x14ac:dyDescent="0.2"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</row>
    <row r="378" spans="24:47" x14ac:dyDescent="0.2"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</row>
    <row r="379" spans="24:47" x14ac:dyDescent="0.2"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</row>
    <row r="380" spans="24:47" x14ac:dyDescent="0.2"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</row>
    <row r="381" spans="24:47" x14ac:dyDescent="0.2"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</row>
    <row r="382" spans="24:47" x14ac:dyDescent="0.2"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</row>
    <row r="383" spans="24:47" x14ac:dyDescent="0.2"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</row>
    <row r="384" spans="24:47" x14ac:dyDescent="0.2"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</row>
    <row r="385" spans="24:47" x14ac:dyDescent="0.2"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</row>
    <row r="386" spans="24:47" x14ac:dyDescent="0.2"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</row>
    <row r="387" spans="24:47" x14ac:dyDescent="0.2"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</row>
    <row r="388" spans="24:47" x14ac:dyDescent="0.2"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</row>
    <row r="389" spans="24:47" x14ac:dyDescent="0.2"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</row>
    <row r="390" spans="24:47" x14ac:dyDescent="0.2"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</row>
    <row r="391" spans="24:47" x14ac:dyDescent="0.2"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</row>
    <row r="392" spans="24:47" x14ac:dyDescent="0.2"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</row>
    <row r="393" spans="24:47" x14ac:dyDescent="0.2"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</row>
    <row r="394" spans="24:47" x14ac:dyDescent="0.2"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</row>
    <row r="395" spans="24:47" x14ac:dyDescent="0.2"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</row>
    <row r="396" spans="24:47" x14ac:dyDescent="0.2"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</row>
    <row r="397" spans="24:47" x14ac:dyDescent="0.2"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</row>
    <row r="398" spans="24:47" x14ac:dyDescent="0.2"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</row>
    <row r="399" spans="24:47" x14ac:dyDescent="0.2"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</row>
    <row r="400" spans="24:47" x14ac:dyDescent="0.2"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</row>
    <row r="401" spans="24:47" x14ac:dyDescent="0.2"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</row>
    <row r="402" spans="24:47" x14ac:dyDescent="0.2"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</row>
    <row r="403" spans="24:47" x14ac:dyDescent="0.2"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</row>
    <row r="404" spans="24:47" x14ac:dyDescent="0.2"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</row>
    <row r="405" spans="24:47" x14ac:dyDescent="0.2"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</row>
    <row r="406" spans="24:47" x14ac:dyDescent="0.2"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</row>
    <row r="407" spans="24:47" x14ac:dyDescent="0.2"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</row>
    <row r="408" spans="24:47" x14ac:dyDescent="0.2"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</row>
    <row r="409" spans="24:47" x14ac:dyDescent="0.2"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</row>
    <row r="410" spans="24:47" x14ac:dyDescent="0.2"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</row>
    <row r="411" spans="24:47" x14ac:dyDescent="0.2"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</row>
    <row r="412" spans="24:47" x14ac:dyDescent="0.2"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</row>
    <row r="413" spans="24:47" x14ac:dyDescent="0.2"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</row>
    <row r="414" spans="24:47" x14ac:dyDescent="0.2"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</row>
    <row r="415" spans="24:47" x14ac:dyDescent="0.2"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</row>
    <row r="416" spans="24:47" x14ac:dyDescent="0.2"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</row>
    <row r="417" spans="24:47" x14ac:dyDescent="0.2"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</row>
    <row r="418" spans="24:47" x14ac:dyDescent="0.2"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</row>
    <row r="419" spans="24:47" x14ac:dyDescent="0.2"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</row>
    <row r="420" spans="24:47" x14ac:dyDescent="0.2"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</row>
    <row r="421" spans="24:47" x14ac:dyDescent="0.2"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</row>
    <row r="422" spans="24:47" x14ac:dyDescent="0.2"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</row>
    <row r="423" spans="24:47" x14ac:dyDescent="0.2"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</row>
    <row r="424" spans="24:47" x14ac:dyDescent="0.2"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</row>
    <row r="425" spans="24:47" x14ac:dyDescent="0.2"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</row>
    <row r="426" spans="24:47" x14ac:dyDescent="0.2"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</row>
    <row r="427" spans="24:47" x14ac:dyDescent="0.2"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</row>
    <row r="428" spans="24:47" x14ac:dyDescent="0.2"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</row>
    <row r="429" spans="24:47" x14ac:dyDescent="0.2"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</row>
    <row r="430" spans="24:47" x14ac:dyDescent="0.2"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</row>
    <row r="431" spans="24:47" x14ac:dyDescent="0.2"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</row>
    <row r="432" spans="24:47" x14ac:dyDescent="0.2"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</row>
    <row r="433" spans="24:47" x14ac:dyDescent="0.2"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</row>
    <row r="434" spans="24:47" x14ac:dyDescent="0.2"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</row>
    <row r="435" spans="24:47" x14ac:dyDescent="0.2"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</row>
    <row r="436" spans="24:47" x14ac:dyDescent="0.2"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</row>
    <row r="437" spans="24:47" x14ac:dyDescent="0.2"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</row>
    <row r="438" spans="24:47" x14ac:dyDescent="0.2"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</row>
    <row r="439" spans="24:47" x14ac:dyDescent="0.2"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</row>
    <row r="440" spans="24:47" x14ac:dyDescent="0.2"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</row>
    <row r="441" spans="24:47" x14ac:dyDescent="0.2"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</row>
    <row r="442" spans="24:47" x14ac:dyDescent="0.2"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</row>
    <row r="443" spans="24:47" x14ac:dyDescent="0.2"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</row>
    <row r="444" spans="24:47" x14ac:dyDescent="0.2"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</row>
    <row r="445" spans="24:47" x14ac:dyDescent="0.2"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</row>
    <row r="446" spans="24:47" x14ac:dyDescent="0.2"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</row>
    <row r="447" spans="24:47" x14ac:dyDescent="0.2"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</row>
    <row r="448" spans="24:47" x14ac:dyDescent="0.2"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</row>
    <row r="449" spans="24:47" x14ac:dyDescent="0.2"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</row>
    <row r="450" spans="24:47" x14ac:dyDescent="0.2"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</row>
    <row r="451" spans="24:47" x14ac:dyDescent="0.2"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</row>
    <row r="452" spans="24:47" x14ac:dyDescent="0.2"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</row>
    <row r="453" spans="24:47" x14ac:dyDescent="0.2"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</row>
    <row r="454" spans="24:47" x14ac:dyDescent="0.2"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</row>
    <row r="455" spans="24:47" x14ac:dyDescent="0.2"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</row>
    <row r="456" spans="24:47" x14ac:dyDescent="0.2"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</row>
    <row r="457" spans="24:47" x14ac:dyDescent="0.2"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</row>
    <row r="458" spans="24:47" x14ac:dyDescent="0.2"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</row>
    <row r="459" spans="24:47" x14ac:dyDescent="0.2"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</row>
    <row r="460" spans="24:47" x14ac:dyDescent="0.2"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</row>
    <row r="461" spans="24:47" x14ac:dyDescent="0.2"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</row>
    <row r="462" spans="24:47" x14ac:dyDescent="0.2"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</row>
    <row r="463" spans="24:47" x14ac:dyDescent="0.2"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</row>
    <row r="464" spans="24:47" x14ac:dyDescent="0.2"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</row>
    <row r="465" spans="24:47" x14ac:dyDescent="0.2"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</row>
    <row r="466" spans="24:47" x14ac:dyDescent="0.2"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</row>
    <row r="467" spans="24:47" x14ac:dyDescent="0.2"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</row>
    <row r="468" spans="24:47" x14ac:dyDescent="0.2"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</row>
    <row r="469" spans="24:47" x14ac:dyDescent="0.2"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</row>
    <row r="470" spans="24:47" x14ac:dyDescent="0.2"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</row>
    <row r="471" spans="24:47" x14ac:dyDescent="0.2"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</row>
    <row r="472" spans="24:47" x14ac:dyDescent="0.2"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</row>
    <row r="473" spans="24:47" x14ac:dyDescent="0.2"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</row>
    <row r="474" spans="24:47" x14ac:dyDescent="0.2"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</row>
    <row r="475" spans="24:47" x14ac:dyDescent="0.2"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</row>
    <row r="476" spans="24:47" x14ac:dyDescent="0.2"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</row>
    <row r="477" spans="24:47" x14ac:dyDescent="0.2"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  <c r="AU477" s="26"/>
    </row>
    <row r="478" spans="24:47" x14ac:dyDescent="0.2"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</row>
    <row r="479" spans="24:47" x14ac:dyDescent="0.2"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</row>
    <row r="480" spans="24:47" x14ac:dyDescent="0.2"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  <c r="AU480" s="26"/>
    </row>
    <row r="481" spans="24:47" x14ac:dyDescent="0.2"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</row>
    <row r="482" spans="24:47" x14ac:dyDescent="0.2"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</row>
    <row r="483" spans="24:47" x14ac:dyDescent="0.2"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</row>
    <row r="484" spans="24:47" x14ac:dyDescent="0.2"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</row>
    <row r="485" spans="24:47" x14ac:dyDescent="0.2"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</row>
    <row r="486" spans="24:47" x14ac:dyDescent="0.2"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</row>
    <row r="487" spans="24:47" x14ac:dyDescent="0.2"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</row>
    <row r="488" spans="24:47" x14ac:dyDescent="0.2"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</row>
    <row r="489" spans="24:47" x14ac:dyDescent="0.2"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  <c r="AU489" s="26"/>
    </row>
    <row r="490" spans="24:47" x14ac:dyDescent="0.2"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</row>
    <row r="491" spans="24:47" x14ac:dyDescent="0.2"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</row>
    <row r="492" spans="24:47" x14ac:dyDescent="0.2"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</row>
    <row r="493" spans="24:47" x14ac:dyDescent="0.2"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</row>
    <row r="494" spans="24:47" x14ac:dyDescent="0.2"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</row>
    <row r="495" spans="24:47" x14ac:dyDescent="0.2"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</row>
    <row r="496" spans="24:47" x14ac:dyDescent="0.2"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</row>
    <row r="497" spans="24:47" x14ac:dyDescent="0.2"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</row>
    <row r="498" spans="24:47" x14ac:dyDescent="0.2"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  <c r="AU498" s="26"/>
    </row>
    <row r="499" spans="24:47" x14ac:dyDescent="0.2"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</row>
    <row r="500" spans="24:47" x14ac:dyDescent="0.2"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</row>
    <row r="501" spans="24:47" x14ac:dyDescent="0.2"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</row>
    <row r="502" spans="24:47" x14ac:dyDescent="0.2"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6"/>
      <c r="AT502" s="26"/>
      <c r="AU502" s="26"/>
    </row>
    <row r="503" spans="24:47" x14ac:dyDescent="0.2"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  <c r="AS503" s="26"/>
      <c r="AT503" s="26"/>
      <c r="AU503" s="26"/>
    </row>
    <row r="504" spans="24:47" x14ac:dyDescent="0.2"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  <c r="AS504" s="26"/>
      <c r="AT504" s="26"/>
      <c r="AU504" s="26"/>
    </row>
    <row r="505" spans="24:47" x14ac:dyDescent="0.2"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  <c r="AS505" s="26"/>
      <c r="AT505" s="26"/>
      <c r="AU505" s="26"/>
    </row>
    <row r="506" spans="24:47" x14ac:dyDescent="0.2"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  <c r="AS506" s="26"/>
      <c r="AT506" s="26"/>
      <c r="AU506" s="26"/>
    </row>
    <row r="507" spans="24:47" x14ac:dyDescent="0.2"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6"/>
      <c r="AT507" s="26"/>
      <c r="AU507" s="26"/>
    </row>
    <row r="508" spans="24:47" x14ac:dyDescent="0.2"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6"/>
      <c r="AT508" s="26"/>
      <c r="AU508" s="26"/>
    </row>
    <row r="509" spans="24:47" x14ac:dyDescent="0.2"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  <c r="AS509" s="26"/>
      <c r="AT509" s="26"/>
      <c r="AU509" s="26"/>
    </row>
    <row r="510" spans="24:47" x14ac:dyDescent="0.2"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26"/>
      <c r="AQ510" s="26"/>
      <c r="AR510" s="26"/>
      <c r="AS510" s="26"/>
      <c r="AT510" s="26"/>
      <c r="AU510" s="26"/>
    </row>
    <row r="511" spans="24:47" x14ac:dyDescent="0.2"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26"/>
      <c r="AQ511" s="26"/>
      <c r="AR511" s="26"/>
      <c r="AS511" s="26"/>
      <c r="AT511" s="26"/>
      <c r="AU511" s="26"/>
    </row>
    <row r="512" spans="24:47" x14ac:dyDescent="0.2"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  <c r="AS512" s="26"/>
      <c r="AT512" s="26"/>
      <c r="AU512" s="26"/>
    </row>
    <row r="513" spans="24:47" x14ac:dyDescent="0.2"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  <c r="AP513" s="26"/>
      <c r="AQ513" s="26"/>
      <c r="AR513" s="26"/>
      <c r="AS513" s="26"/>
      <c r="AT513" s="26"/>
      <c r="AU513" s="26"/>
    </row>
    <row r="514" spans="24:47" x14ac:dyDescent="0.2"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</row>
    <row r="515" spans="24:47" x14ac:dyDescent="0.2"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26"/>
      <c r="AQ515" s="26"/>
      <c r="AR515" s="26"/>
      <c r="AS515" s="26"/>
      <c r="AT515" s="26"/>
      <c r="AU515" s="26"/>
    </row>
    <row r="516" spans="24:47" x14ac:dyDescent="0.2"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26"/>
      <c r="AQ516" s="26"/>
      <c r="AR516" s="26"/>
      <c r="AS516" s="26"/>
      <c r="AT516" s="26"/>
      <c r="AU516" s="26"/>
    </row>
    <row r="517" spans="24:47" x14ac:dyDescent="0.2"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26"/>
      <c r="AQ517" s="26"/>
      <c r="AR517" s="26"/>
      <c r="AS517" s="26"/>
      <c r="AT517" s="26"/>
      <c r="AU517" s="26"/>
    </row>
    <row r="518" spans="24:47" x14ac:dyDescent="0.2"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26"/>
      <c r="AQ518" s="26"/>
      <c r="AR518" s="26"/>
      <c r="AS518" s="26"/>
      <c r="AT518" s="26"/>
      <c r="AU518" s="26"/>
    </row>
    <row r="519" spans="24:47" x14ac:dyDescent="0.2"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  <c r="AP519" s="26"/>
      <c r="AQ519" s="26"/>
      <c r="AR519" s="26"/>
      <c r="AS519" s="26"/>
      <c r="AT519" s="26"/>
      <c r="AU519" s="26"/>
    </row>
    <row r="520" spans="24:47" x14ac:dyDescent="0.2"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  <c r="AS520" s="26"/>
      <c r="AT520" s="26"/>
      <c r="AU520" s="26"/>
    </row>
    <row r="521" spans="24:47" x14ac:dyDescent="0.2"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  <c r="AS521" s="26"/>
      <c r="AT521" s="26"/>
      <c r="AU521" s="26"/>
    </row>
    <row r="522" spans="24:47" x14ac:dyDescent="0.2"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6"/>
      <c r="AT522" s="26"/>
      <c r="AU522" s="26"/>
    </row>
    <row r="523" spans="24:47" x14ac:dyDescent="0.2"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</row>
    <row r="524" spans="24:47" x14ac:dyDescent="0.2"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26"/>
      <c r="AQ524" s="26"/>
      <c r="AR524" s="26"/>
      <c r="AS524" s="26"/>
      <c r="AT524" s="26"/>
      <c r="AU524" s="26"/>
    </row>
    <row r="525" spans="24:47" x14ac:dyDescent="0.2"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6"/>
      <c r="AT525" s="26"/>
      <c r="AU525" s="26"/>
    </row>
    <row r="526" spans="24:47" x14ac:dyDescent="0.2"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/>
      <c r="AQ526" s="26"/>
      <c r="AR526" s="26"/>
      <c r="AS526" s="26"/>
      <c r="AT526" s="26"/>
      <c r="AU526" s="26"/>
    </row>
    <row r="527" spans="24:47" x14ac:dyDescent="0.2"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  <c r="AS527" s="26"/>
      <c r="AT527" s="26"/>
      <c r="AU527" s="26"/>
    </row>
    <row r="528" spans="24:47" x14ac:dyDescent="0.2"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/>
      <c r="AQ528" s="26"/>
      <c r="AR528" s="26"/>
      <c r="AS528" s="26"/>
      <c r="AT528" s="26"/>
      <c r="AU528" s="26"/>
    </row>
    <row r="529" spans="24:47" x14ac:dyDescent="0.2"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  <c r="AP529" s="26"/>
      <c r="AQ529" s="26"/>
      <c r="AR529" s="26"/>
      <c r="AS529" s="26"/>
      <c r="AT529" s="26"/>
      <c r="AU529" s="26"/>
    </row>
    <row r="530" spans="24:47" x14ac:dyDescent="0.2"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26"/>
      <c r="AT530" s="26"/>
      <c r="AU530" s="26"/>
    </row>
    <row r="531" spans="24:47" x14ac:dyDescent="0.2"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6"/>
      <c r="AT531" s="26"/>
      <c r="AU531" s="26"/>
    </row>
    <row r="532" spans="24:47" x14ac:dyDescent="0.2"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  <c r="AS532" s="26"/>
      <c r="AT532" s="26"/>
      <c r="AU532" s="26"/>
    </row>
    <row r="533" spans="24:47" x14ac:dyDescent="0.2"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  <c r="AU533" s="26"/>
    </row>
    <row r="534" spans="24:47" x14ac:dyDescent="0.2"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  <c r="AS534" s="26"/>
      <c r="AT534" s="26"/>
      <c r="AU534" s="26"/>
    </row>
    <row r="535" spans="24:47" x14ac:dyDescent="0.2"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  <c r="AU535" s="26"/>
    </row>
    <row r="536" spans="24:47" x14ac:dyDescent="0.2"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</row>
    <row r="537" spans="24:47" x14ac:dyDescent="0.2"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  <c r="AU537" s="26"/>
    </row>
    <row r="538" spans="24:47" x14ac:dyDescent="0.2"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  <c r="AU538" s="26"/>
    </row>
    <row r="539" spans="24:47" x14ac:dyDescent="0.2"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  <c r="AS539" s="26"/>
      <c r="AT539" s="26"/>
      <c r="AU539" s="26"/>
    </row>
    <row r="540" spans="24:47" x14ac:dyDescent="0.2"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</row>
    <row r="541" spans="24:47" x14ac:dyDescent="0.2"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</row>
    <row r="542" spans="24:47" x14ac:dyDescent="0.2"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</row>
    <row r="543" spans="24:47" x14ac:dyDescent="0.2"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</row>
    <row r="544" spans="24:47" x14ac:dyDescent="0.2"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6"/>
      <c r="AT544" s="26"/>
      <c r="AU544" s="26"/>
    </row>
    <row r="545" spans="24:47" x14ac:dyDescent="0.2"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6"/>
      <c r="AT545" s="26"/>
      <c r="AU545" s="26"/>
    </row>
    <row r="546" spans="24:47" x14ac:dyDescent="0.2"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  <c r="AS546" s="26"/>
      <c r="AT546" s="26"/>
      <c r="AU546" s="26"/>
    </row>
    <row r="547" spans="24:47" x14ac:dyDescent="0.2"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6"/>
      <c r="AT547" s="26"/>
      <c r="AU547" s="26"/>
    </row>
    <row r="548" spans="24:47" x14ac:dyDescent="0.2"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6"/>
      <c r="AT548" s="26"/>
      <c r="AU548" s="26"/>
    </row>
    <row r="549" spans="24:47" x14ac:dyDescent="0.2"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6"/>
      <c r="AT549" s="26"/>
      <c r="AU549" s="26"/>
    </row>
    <row r="550" spans="24:47" x14ac:dyDescent="0.2"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</row>
    <row r="551" spans="24:47" x14ac:dyDescent="0.2"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  <c r="AS551" s="26"/>
      <c r="AT551" s="26"/>
      <c r="AU551" s="26"/>
    </row>
    <row r="552" spans="24:47" x14ac:dyDescent="0.2"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26"/>
      <c r="AQ552" s="26"/>
      <c r="AR552" s="26"/>
      <c r="AS552" s="26"/>
      <c r="AT552" s="26"/>
      <c r="AU552" s="26"/>
    </row>
    <row r="553" spans="24:47" x14ac:dyDescent="0.2"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  <c r="AS553" s="26"/>
      <c r="AT553" s="26"/>
      <c r="AU553" s="26"/>
    </row>
    <row r="554" spans="24:47" x14ac:dyDescent="0.2"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  <c r="AS554" s="26"/>
      <c r="AT554" s="26"/>
      <c r="AU554" s="26"/>
    </row>
    <row r="555" spans="24:47" x14ac:dyDescent="0.2"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6"/>
      <c r="AT555" s="26"/>
      <c r="AU555" s="26"/>
    </row>
    <row r="556" spans="24:47" x14ac:dyDescent="0.2"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6"/>
      <c r="AT556" s="26"/>
      <c r="AU556" s="26"/>
    </row>
    <row r="557" spans="24:47" x14ac:dyDescent="0.2"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6"/>
      <c r="AT557" s="26"/>
      <c r="AU557" s="26"/>
    </row>
    <row r="558" spans="24:47" x14ac:dyDescent="0.2"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6"/>
      <c r="AT558" s="26"/>
      <c r="AU558" s="26"/>
    </row>
    <row r="559" spans="24:47" x14ac:dyDescent="0.2"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</row>
    <row r="560" spans="24:47" x14ac:dyDescent="0.2"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6"/>
      <c r="AT560" s="26"/>
      <c r="AU560" s="26"/>
    </row>
    <row r="561" spans="24:47" x14ac:dyDescent="0.2"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26"/>
      <c r="AO561" s="26"/>
      <c r="AP561" s="26"/>
      <c r="AQ561" s="26"/>
      <c r="AR561" s="26"/>
      <c r="AS561" s="26"/>
      <c r="AT561" s="26"/>
      <c r="AU561" s="26"/>
    </row>
    <row r="562" spans="24:47" x14ac:dyDescent="0.2"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26"/>
      <c r="AO562" s="26"/>
      <c r="AP562" s="26"/>
      <c r="AQ562" s="26"/>
      <c r="AR562" s="26"/>
      <c r="AS562" s="26"/>
      <c r="AT562" s="26"/>
      <c r="AU562" s="26"/>
    </row>
    <row r="563" spans="24:47" x14ac:dyDescent="0.2"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  <c r="AP563" s="26"/>
      <c r="AQ563" s="26"/>
      <c r="AR563" s="26"/>
      <c r="AS563" s="26"/>
      <c r="AT563" s="26"/>
      <c r="AU563" s="26"/>
    </row>
    <row r="564" spans="24:47" x14ac:dyDescent="0.2"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26"/>
      <c r="AQ564" s="26"/>
      <c r="AR564" s="26"/>
      <c r="AS564" s="26"/>
      <c r="AT564" s="26"/>
      <c r="AU564" s="26"/>
    </row>
    <row r="565" spans="24:47" x14ac:dyDescent="0.2"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6"/>
      <c r="AT565" s="26"/>
      <c r="AU565" s="26"/>
    </row>
    <row r="566" spans="24:47" x14ac:dyDescent="0.2"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  <c r="AS566" s="26"/>
      <c r="AT566" s="26"/>
      <c r="AU566" s="26"/>
    </row>
    <row r="567" spans="24:47" x14ac:dyDescent="0.2"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  <c r="AS567" s="26"/>
      <c r="AT567" s="26"/>
      <c r="AU567" s="26"/>
    </row>
    <row r="568" spans="24:47" x14ac:dyDescent="0.2"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  <c r="AS568" s="26"/>
      <c r="AT568" s="26"/>
      <c r="AU568" s="26"/>
    </row>
    <row r="569" spans="24:47" x14ac:dyDescent="0.2"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  <c r="AS569" s="26"/>
      <c r="AT569" s="26"/>
      <c r="AU569" s="26"/>
    </row>
    <row r="570" spans="24:47" x14ac:dyDescent="0.2"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6"/>
      <c r="AT570" s="26"/>
      <c r="AU570" s="26"/>
    </row>
    <row r="571" spans="24:47" x14ac:dyDescent="0.2"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  <c r="AS571" s="26"/>
      <c r="AT571" s="26"/>
      <c r="AU571" s="26"/>
    </row>
    <row r="572" spans="24:47" x14ac:dyDescent="0.2"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6"/>
      <c r="AT572" s="26"/>
      <c r="AU572" s="26"/>
    </row>
    <row r="573" spans="24:47" x14ac:dyDescent="0.2"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/>
      <c r="AR573" s="26"/>
      <c r="AS573" s="26"/>
      <c r="AT573" s="26"/>
      <c r="AU573" s="26"/>
    </row>
    <row r="574" spans="24:47" x14ac:dyDescent="0.2"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  <c r="AS574" s="26"/>
      <c r="AT574" s="26"/>
      <c r="AU574" s="26"/>
    </row>
    <row r="575" spans="24:47" x14ac:dyDescent="0.2"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</row>
    <row r="576" spans="24:47" x14ac:dyDescent="0.2"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6"/>
      <c r="AT576" s="26"/>
      <c r="AU576" s="26"/>
    </row>
    <row r="577" spans="24:47" x14ac:dyDescent="0.2"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</row>
    <row r="578" spans="24:47" x14ac:dyDescent="0.2"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</row>
    <row r="579" spans="24:47" x14ac:dyDescent="0.2"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6"/>
      <c r="AT579" s="26"/>
      <c r="AU579" s="26"/>
    </row>
    <row r="580" spans="24:47" x14ac:dyDescent="0.2"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</row>
    <row r="581" spans="24:47" x14ac:dyDescent="0.2"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  <c r="AU581" s="26"/>
    </row>
    <row r="582" spans="24:47" x14ac:dyDescent="0.2"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6"/>
      <c r="AT582" s="26"/>
      <c r="AU582" s="26"/>
    </row>
    <row r="583" spans="24:47" x14ac:dyDescent="0.2"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6"/>
      <c r="AT583" s="26"/>
      <c r="AU583" s="26"/>
    </row>
    <row r="584" spans="24:47" x14ac:dyDescent="0.2"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6"/>
      <c r="AT584" s="26"/>
      <c r="AU584" s="26"/>
    </row>
    <row r="585" spans="24:47" x14ac:dyDescent="0.2"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</row>
    <row r="586" spans="24:47" x14ac:dyDescent="0.2"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</row>
    <row r="587" spans="24:47" x14ac:dyDescent="0.2"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</row>
    <row r="588" spans="24:47" x14ac:dyDescent="0.2"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  <c r="AU588" s="26"/>
    </row>
    <row r="589" spans="24:47" x14ac:dyDescent="0.2"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  <c r="AU589" s="26"/>
    </row>
    <row r="590" spans="24:47" x14ac:dyDescent="0.2"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</row>
    <row r="591" spans="24:47" x14ac:dyDescent="0.2"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</row>
    <row r="592" spans="24:47" x14ac:dyDescent="0.2"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</row>
    <row r="593" spans="24:47" x14ac:dyDescent="0.2"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</row>
    <row r="594" spans="24:47" x14ac:dyDescent="0.2"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  <c r="AU594" s="26"/>
    </row>
    <row r="595" spans="24:47" x14ac:dyDescent="0.2"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</row>
    <row r="596" spans="24:47" x14ac:dyDescent="0.2"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6"/>
      <c r="AT596" s="26"/>
      <c r="AU596" s="26"/>
    </row>
    <row r="597" spans="24:47" x14ac:dyDescent="0.2"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</row>
    <row r="598" spans="24:47" x14ac:dyDescent="0.2"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</row>
    <row r="599" spans="24:47" x14ac:dyDescent="0.2"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  <c r="AU599" s="26"/>
    </row>
    <row r="600" spans="24:47" x14ac:dyDescent="0.2"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</row>
    <row r="601" spans="24:47" x14ac:dyDescent="0.2"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</row>
    <row r="602" spans="24:47" x14ac:dyDescent="0.2"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</row>
    <row r="603" spans="24:47" x14ac:dyDescent="0.2"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  <c r="AU603" s="26"/>
    </row>
    <row r="604" spans="24:47" x14ac:dyDescent="0.2"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  <c r="AS604" s="26"/>
      <c r="AT604" s="26"/>
      <c r="AU604" s="26"/>
    </row>
    <row r="605" spans="24:47" x14ac:dyDescent="0.2"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</row>
    <row r="606" spans="24:47" x14ac:dyDescent="0.2"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  <c r="AU606" s="26"/>
    </row>
    <row r="607" spans="24:47" x14ac:dyDescent="0.2"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6"/>
      <c r="AT607" s="26"/>
      <c r="AU607" s="26"/>
    </row>
    <row r="608" spans="24:47" x14ac:dyDescent="0.2"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6"/>
      <c r="AT608" s="26"/>
      <c r="AU608" s="26"/>
    </row>
    <row r="609" spans="24:47" x14ac:dyDescent="0.2"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  <c r="AS609" s="26"/>
      <c r="AT609" s="26"/>
      <c r="AU609" s="26"/>
    </row>
    <row r="610" spans="24:47" x14ac:dyDescent="0.2"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  <c r="AU610" s="26"/>
    </row>
    <row r="611" spans="24:47" x14ac:dyDescent="0.2"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6"/>
      <c r="AT611" s="26"/>
      <c r="AU611" s="26"/>
    </row>
    <row r="612" spans="24:47" x14ac:dyDescent="0.2"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6"/>
      <c r="AT612" s="26"/>
      <c r="AU612" s="26"/>
    </row>
    <row r="613" spans="24:47" x14ac:dyDescent="0.2"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6"/>
      <c r="AT613" s="26"/>
      <c r="AU613" s="26"/>
    </row>
    <row r="614" spans="24:47" x14ac:dyDescent="0.2"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  <c r="AU614" s="26"/>
    </row>
    <row r="615" spans="24:47" x14ac:dyDescent="0.2"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  <c r="AS615" s="26"/>
      <c r="AT615" s="26"/>
      <c r="AU615" s="26"/>
    </row>
    <row r="616" spans="24:47" x14ac:dyDescent="0.2"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6"/>
      <c r="AT616" s="26"/>
      <c r="AU616" s="26"/>
    </row>
    <row r="617" spans="24:47" x14ac:dyDescent="0.2"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6"/>
      <c r="AT617" s="26"/>
      <c r="AU617" s="26"/>
    </row>
    <row r="618" spans="24:47" x14ac:dyDescent="0.2"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6"/>
      <c r="AT618" s="26"/>
      <c r="AU618" s="26"/>
    </row>
    <row r="619" spans="24:47" x14ac:dyDescent="0.2"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6"/>
      <c r="AT619" s="26"/>
      <c r="AU619" s="26"/>
    </row>
    <row r="620" spans="24:47" x14ac:dyDescent="0.2"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6"/>
      <c r="AT620" s="26"/>
      <c r="AU620" s="26"/>
    </row>
    <row r="621" spans="24:47" x14ac:dyDescent="0.2"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  <c r="AU621" s="26"/>
    </row>
    <row r="622" spans="24:47" x14ac:dyDescent="0.2"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  <c r="AU622" s="26"/>
    </row>
    <row r="623" spans="24:47" x14ac:dyDescent="0.2"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6"/>
      <c r="AT623" s="26"/>
      <c r="AU623" s="26"/>
    </row>
    <row r="624" spans="24:47" x14ac:dyDescent="0.2"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6"/>
      <c r="AT624" s="26"/>
      <c r="AU624" s="26"/>
    </row>
    <row r="625" spans="24:47" x14ac:dyDescent="0.2"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6"/>
      <c r="AT625" s="26"/>
      <c r="AU625" s="26"/>
    </row>
    <row r="626" spans="24:47" x14ac:dyDescent="0.2"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6"/>
      <c r="AT626" s="26"/>
      <c r="AU626" s="26"/>
    </row>
    <row r="627" spans="24:47" x14ac:dyDescent="0.2"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  <c r="AS627" s="26"/>
      <c r="AT627" s="26"/>
      <c r="AU627" s="26"/>
    </row>
    <row r="628" spans="24:47" x14ac:dyDescent="0.2"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</row>
    <row r="629" spans="24:47" x14ac:dyDescent="0.2"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  <c r="AS629" s="26"/>
      <c r="AT629" s="26"/>
      <c r="AU629" s="26"/>
    </row>
    <row r="630" spans="24:47" x14ac:dyDescent="0.2"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  <c r="AU630" s="26"/>
    </row>
    <row r="631" spans="24:47" x14ac:dyDescent="0.2"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  <c r="AS631" s="26"/>
      <c r="AT631" s="26"/>
      <c r="AU631" s="26"/>
    </row>
    <row r="632" spans="24:47" x14ac:dyDescent="0.2"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6"/>
      <c r="AT632" s="26"/>
      <c r="AU632" s="26"/>
    </row>
    <row r="633" spans="24:47" x14ac:dyDescent="0.2"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6"/>
      <c r="AT633" s="26"/>
      <c r="AU633" s="26"/>
    </row>
    <row r="634" spans="24:47" x14ac:dyDescent="0.2"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</row>
    <row r="635" spans="24:47" x14ac:dyDescent="0.2"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6"/>
      <c r="AT635" s="26"/>
      <c r="AU635" s="26"/>
    </row>
    <row r="636" spans="24:47" x14ac:dyDescent="0.2"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  <c r="AS636" s="26"/>
      <c r="AT636" s="26"/>
      <c r="AU636" s="26"/>
    </row>
    <row r="637" spans="24:47" x14ac:dyDescent="0.2"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6"/>
      <c r="AT637" s="26"/>
      <c r="AU637" s="26"/>
    </row>
    <row r="638" spans="24:47" x14ac:dyDescent="0.2"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6"/>
      <c r="AT638" s="26"/>
      <c r="AU638" s="26"/>
    </row>
    <row r="639" spans="24:47" x14ac:dyDescent="0.2"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6"/>
      <c r="AT639" s="26"/>
      <c r="AU639" s="26"/>
    </row>
    <row r="640" spans="24:47" x14ac:dyDescent="0.2"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  <c r="AS640" s="26"/>
      <c r="AT640" s="26"/>
      <c r="AU640" s="26"/>
    </row>
    <row r="641" spans="24:47" x14ac:dyDescent="0.2"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6"/>
      <c r="AT641" s="26"/>
      <c r="AU641" s="26"/>
    </row>
    <row r="642" spans="24:47" x14ac:dyDescent="0.2"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</row>
    <row r="643" spans="24:47" x14ac:dyDescent="0.2"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  <c r="AS643" s="26"/>
      <c r="AT643" s="26"/>
      <c r="AU643" s="26"/>
    </row>
    <row r="644" spans="24:47" x14ac:dyDescent="0.2"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  <c r="AS644" s="26"/>
      <c r="AT644" s="26"/>
      <c r="AU644" s="26"/>
    </row>
    <row r="645" spans="24:47" x14ac:dyDescent="0.2"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6"/>
      <c r="AT645" s="26"/>
      <c r="AU645" s="26"/>
    </row>
    <row r="646" spans="24:47" x14ac:dyDescent="0.2"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  <c r="AS646" s="26"/>
      <c r="AT646" s="26"/>
      <c r="AU646" s="26"/>
    </row>
    <row r="647" spans="24:47" x14ac:dyDescent="0.2"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6"/>
      <c r="AT647" s="26"/>
      <c r="AU647" s="26"/>
    </row>
    <row r="648" spans="24:47" x14ac:dyDescent="0.2"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  <c r="AS648" s="26"/>
      <c r="AT648" s="26"/>
      <c r="AU648" s="26"/>
    </row>
    <row r="649" spans="24:47" x14ac:dyDescent="0.2"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  <c r="AP649" s="26"/>
      <c r="AQ649" s="26"/>
      <c r="AR649" s="26"/>
      <c r="AS649" s="26"/>
      <c r="AT649" s="26"/>
      <c r="AU649" s="26"/>
    </row>
    <row r="650" spans="24:47" x14ac:dyDescent="0.2"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6"/>
      <c r="AT650" s="26"/>
      <c r="AU650" s="26"/>
    </row>
    <row r="651" spans="24:47" x14ac:dyDescent="0.2"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</row>
    <row r="652" spans="24:47" x14ac:dyDescent="0.2"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26"/>
      <c r="AQ652" s="26"/>
      <c r="AR652" s="26"/>
      <c r="AS652" s="26"/>
      <c r="AT652" s="26"/>
      <c r="AU652" s="26"/>
    </row>
    <row r="653" spans="24:47" x14ac:dyDescent="0.2"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  <c r="AS653" s="26"/>
      <c r="AT653" s="26"/>
      <c r="AU653" s="26"/>
    </row>
    <row r="654" spans="24:47" x14ac:dyDescent="0.2"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  <c r="AS654" s="26"/>
      <c r="AT654" s="26"/>
      <c r="AU654" s="26"/>
    </row>
    <row r="655" spans="24:47" x14ac:dyDescent="0.2"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  <c r="AP655" s="26"/>
      <c r="AQ655" s="26"/>
      <c r="AR655" s="26"/>
      <c r="AS655" s="26"/>
      <c r="AT655" s="26"/>
      <c r="AU655" s="26"/>
    </row>
    <row r="656" spans="24:47" x14ac:dyDescent="0.2"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6"/>
      <c r="AT656" s="26"/>
      <c r="AU656" s="26"/>
    </row>
    <row r="657" spans="24:47" x14ac:dyDescent="0.2"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26"/>
      <c r="AQ657" s="26"/>
      <c r="AR657" s="26"/>
      <c r="AS657" s="26"/>
      <c r="AT657" s="26"/>
      <c r="AU657" s="26"/>
    </row>
    <row r="658" spans="24:47" x14ac:dyDescent="0.2"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  <c r="AS658" s="26"/>
      <c r="AT658" s="26"/>
      <c r="AU658" s="26"/>
    </row>
    <row r="659" spans="24:47" x14ac:dyDescent="0.2"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  <c r="AS659" s="26"/>
      <c r="AT659" s="26"/>
      <c r="AU659" s="26"/>
    </row>
    <row r="660" spans="24:47" x14ac:dyDescent="0.2"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  <c r="AS660" s="26"/>
      <c r="AT660" s="26"/>
      <c r="AU660" s="26"/>
    </row>
    <row r="661" spans="24:47" x14ac:dyDescent="0.2"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  <c r="AS661" s="26"/>
      <c r="AT661" s="26"/>
      <c r="AU661" s="26"/>
    </row>
    <row r="662" spans="24:47" x14ac:dyDescent="0.2"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26"/>
      <c r="AQ662" s="26"/>
      <c r="AR662" s="26"/>
      <c r="AS662" s="26"/>
      <c r="AT662" s="26"/>
      <c r="AU662" s="26"/>
    </row>
    <row r="663" spans="24:47" x14ac:dyDescent="0.2"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26"/>
      <c r="AQ663" s="26"/>
      <c r="AR663" s="26"/>
      <c r="AS663" s="26"/>
      <c r="AT663" s="26"/>
      <c r="AU663" s="26"/>
    </row>
    <row r="664" spans="24:47" x14ac:dyDescent="0.2"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  <c r="AS664" s="26"/>
      <c r="AT664" s="26"/>
      <c r="AU664" s="26"/>
    </row>
    <row r="665" spans="24:47" x14ac:dyDescent="0.2"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</row>
    <row r="666" spans="24:47" x14ac:dyDescent="0.2"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  <c r="AS666" s="26"/>
      <c r="AT666" s="26"/>
      <c r="AU666" s="26"/>
    </row>
    <row r="667" spans="24:47" x14ac:dyDescent="0.2"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  <c r="AS667" s="26"/>
      <c r="AT667" s="26"/>
      <c r="AU667" s="26"/>
    </row>
    <row r="668" spans="24:47" x14ac:dyDescent="0.2"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  <c r="AS668" s="26"/>
      <c r="AT668" s="26"/>
      <c r="AU668" s="26"/>
    </row>
    <row r="669" spans="24:47" x14ac:dyDescent="0.2"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  <c r="AS669" s="26"/>
      <c r="AT669" s="26"/>
      <c r="AU669" s="26"/>
    </row>
    <row r="670" spans="24:47" x14ac:dyDescent="0.2"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  <c r="AS670" s="26"/>
      <c r="AT670" s="26"/>
      <c r="AU670" s="26"/>
    </row>
    <row r="671" spans="24:47" x14ac:dyDescent="0.2"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  <c r="AS671" s="26"/>
      <c r="AT671" s="26"/>
      <c r="AU671" s="26"/>
    </row>
    <row r="672" spans="24:47" x14ac:dyDescent="0.2"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  <c r="AS672" s="26"/>
      <c r="AT672" s="26"/>
      <c r="AU672" s="26"/>
    </row>
    <row r="673" spans="24:47" x14ac:dyDescent="0.2"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6"/>
      <c r="AT673" s="26"/>
      <c r="AU673" s="26"/>
    </row>
    <row r="674" spans="24:47" x14ac:dyDescent="0.2"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/>
      <c r="AQ674" s="26"/>
      <c r="AR674" s="26"/>
      <c r="AS674" s="26"/>
      <c r="AT674" s="26"/>
      <c r="AU674" s="26"/>
    </row>
    <row r="675" spans="24:47" x14ac:dyDescent="0.2"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  <c r="AP675" s="26"/>
      <c r="AQ675" s="26"/>
      <c r="AR675" s="26"/>
      <c r="AS675" s="26"/>
      <c r="AT675" s="26"/>
      <c r="AU675" s="26"/>
    </row>
    <row r="676" spans="24:47" x14ac:dyDescent="0.2"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/>
      <c r="AQ676" s="26"/>
      <c r="AR676" s="26"/>
      <c r="AS676" s="26"/>
      <c r="AT676" s="26"/>
      <c r="AU676" s="26"/>
    </row>
    <row r="677" spans="24:47" x14ac:dyDescent="0.2"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/>
      <c r="AQ677" s="26"/>
      <c r="AR677" s="26"/>
      <c r="AS677" s="26"/>
      <c r="AT677" s="26"/>
      <c r="AU677" s="26"/>
    </row>
    <row r="678" spans="24:47" x14ac:dyDescent="0.2"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</row>
    <row r="679" spans="24:47" x14ac:dyDescent="0.2"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6"/>
      <c r="AT679" s="26"/>
      <c r="AU679" s="26"/>
    </row>
    <row r="680" spans="24:47" x14ac:dyDescent="0.2"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26"/>
      <c r="AO680" s="26"/>
      <c r="AP680" s="26"/>
      <c r="AQ680" s="26"/>
      <c r="AR680" s="26"/>
      <c r="AS680" s="26"/>
      <c r="AT680" s="26"/>
      <c r="AU680" s="26"/>
    </row>
    <row r="681" spans="24:47" x14ac:dyDescent="0.2"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  <c r="AP681" s="26"/>
      <c r="AQ681" s="26"/>
      <c r="AR681" s="26"/>
      <c r="AS681" s="26"/>
      <c r="AT681" s="26"/>
      <c r="AU681" s="26"/>
    </row>
    <row r="682" spans="24:47" x14ac:dyDescent="0.2"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26"/>
      <c r="AO682" s="26"/>
      <c r="AP682" s="26"/>
      <c r="AQ682" s="26"/>
      <c r="AR682" s="26"/>
      <c r="AS682" s="26"/>
      <c r="AT682" s="26"/>
      <c r="AU682" s="26"/>
    </row>
    <row r="683" spans="24:47" x14ac:dyDescent="0.2"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  <c r="AM683" s="26"/>
      <c r="AN683" s="26"/>
      <c r="AO683" s="26"/>
      <c r="AP683" s="26"/>
      <c r="AQ683" s="26"/>
      <c r="AR683" s="26"/>
      <c r="AS683" s="26"/>
      <c r="AT683" s="26"/>
      <c r="AU683" s="26"/>
    </row>
    <row r="684" spans="24:47" x14ac:dyDescent="0.2"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  <c r="AM684" s="26"/>
      <c r="AN684" s="26"/>
      <c r="AO684" s="26"/>
      <c r="AP684" s="26"/>
      <c r="AQ684" s="26"/>
      <c r="AR684" s="26"/>
      <c r="AS684" s="26"/>
      <c r="AT684" s="26"/>
      <c r="AU684" s="26"/>
    </row>
    <row r="685" spans="24:47" x14ac:dyDescent="0.2"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  <c r="AM685" s="26"/>
      <c r="AN685" s="26"/>
      <c r="AO685" s="26"/>
      <c r="AP685" s="26"/>
      <c r="AQ685" s="26"/>
      <c r="AR685" s="26"/>
      <c r="AS685" s="26"/>
      <c r="AT685" s="26"/>
      <c r="AU685" s="26"/>
    </row>
    <row r="686" spans="24:47" x14ac:dyDescent="0.2"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  <c r="AL686" s="26"/>
      <c r="AM686" s="26"/>
      <c r="AN686" s="26"/>
      <c r="AO686" s="26"/>
      <c r="AP686" s="26"/>
      <c r="AQ686" s="26"/>
      <c r="AR686" s="26"/>
      <c r="AS686" s="26"/>
      <c r="AT686" s="26"/>
      <c r="AU686" s="26"/>
    </row>
    <row r="687" spans="24:47" x14ac:dyDescent="0.2"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  <c r="AM687" s="26"/>
      <c r="AN687" s="26"/>
      <c r="AO687" s="26"/>
      <c r="AP687" s="26"/>
      <c r="AQ687" s="26"/>
      <c r="AR687" s="26"/>
      <c r="AS687" s="26"/>
      <c r="AT687" s="26"/>
      <c r="AU687" s="26"/>
    </row>
    <row r="688" spans="24:47" x14ac:dyDescent="0.2"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6"/>
      <c r="AO688" s="26"/>
      <c r="AP688" s="26"/>
      <c r="AQ688" s="26"/>
      <c r="AR688" s="26"/>
      <c r="AS688" s="26"/>
      <c r="AT688" s="26"/>
      <c r="AU688" s="26"/>
    </row>
    <row r="689" spans="24:47" x14ac:dyDescent="0.2"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  <c r="AL689" s="26"/>
      <c r="AM689" s="26"/>
      <c r="AN689" s="26"/>
      <c r="AO689" s="26"/>
      <c r="AP689" s="26"/>
      <c r="AQ689" s="26"/>
      <c r="AR689" s="26"/>
      <c r="AS689" s="26"/>
      <c r="AT689" s="26"/>
      <c r="AU689" s="26"/>
    </row>
    <row r="690" spans="24:47" x14ac:dyDescent="0.2"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26"/>
      <c r="AO690" s="26"/>
      <c r="AP690" s="26"/>
      <c r="AQ690" s="26"/>
      <c r="AR690" s="26"/>
      <c r="AS690" s="26"/>
      <c r="AT690" s="26"/>
      <c r="AU690" s="26"/>
    </row>
    <row r="691" spans="24:47" x14ac:dyDescent="0.2"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  <c r="AM691" s="26"/>
      <c r="AN691" s="26"/>
      <c r="AO691" s="26"/>
      <c r="AP691" s="26"/>
      <c r="AQ691" s="26"/>
      <c r="AR691" s="26"/>
      <c r="AS691" s="26"/>
      <c r="AT691" s="26"/>
      <c r="AU691" s="26"/>
    </row>
    <row r="692" spans="24:47" x14ac:dyDescent="0.2"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  <c r="AL692" s="26"/>
      <c r="AM692" s="26"/>
      <c r="AN692" s="26"/>
      <c r="AO692" s="26"/>
      <c r="AP692" s="26"/>
      <c r="AQ692" s="26"/>
      <c r="AR692" s="26"/>
      <c r="AS692" s="26"/>
      <c r="AT692" s="26"/>
      <c r="AU692" s="26"/>
    </row>
    <row r="693" spans="24:47" x14ac:dyDescent="0.2"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26"/>
      <c r="AU693" s="26"/>
    </row>
    <row r="694" spans="24:47" x14ac:dyDescent="0.2"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26"/>
      <c r="AO694" s="26"/>
      <c r="AP694" s="26"/>
      <c r="AQ694" s="26"/>
      <c r="AR694" s="26"/>
      <c r="AS694" s="26"/>
      <c r="AT694" s="26"/>
      <c r="AU694" s="26"/>
    </row>
    <row r="695" spans="24:47" x14ac:dyDescent="0.2"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26"/>
      <c r="AO695" s="26"/>
      <c r="AP695" s="26"/>
      <c r="AQ695" s="26"/>
      <c r="AR695" s="26"/>
      <c r="AS695" s="26"/>
      <c r="AT695" s="26"/>
      <c r="AU695" s="26"/>
    </row>
    <row r="696" spans="24:47" x14ac:dyDescent="0.2"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26"/>
      <c r="AO696" s="26"/>
      <c r="AP696" s="26"/>
      <c r="AQ696" s="26"/>
      <c r="AR696" s="26"/>
      <c r="AS696" s="26"/>
      <c r="AT696" s="26"/>
      <c r="AU696" s="26"/>
    </row>
    <row r="697" spans="24:47" x14ac:dyDescent="0.2"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26"/>
      <c r="AO697" s="26"/>
      <c r="AP697" s="26"/>
      <c r="AQ697" s="26"/>
      <c r="AR697" s="26"/>
      <c r="AS697" s="26"/>
      <c r="AT697" s="26"/>
      <c r="AU697" s="26"/>
    </row>
    <row r="698" spans="24:47" x14ac:dyDescent="0.2"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  <c r="AS698" s="26"/>
      <c r="AT698" s="26"/>
      <c r="AU698" s="26"/>
    </row>
    <row r="699" spans="24:47" x14ac:dyDescent="0.2"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26"/>
      <c r="AO699" s="26"/>
      <c r="AP699" s="26"/>
      <c r="AQ699" s="26"/>
      <c r="AR699" s="26"/>
      <c r="AS699" s="26"/>
      <c r="AT699" s="26"/>
      <c r="AU699" s="26"/>
    </row>
    <row r="700" spans="24:47" x14ac:dyDescent="0.2"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  <c r="AM700" s="26"/>
      <c r="AN700" s="26"/>
      <c r="AO700" s="26"/>
      <c r="AP700" s="26"/>
      <c r="AQ700" s="26"/>
      <c r="AR700" s="26"/>
      <c r="AS700" s="26"/>
      <c r="AT700" s="26"/>
      <c r="AU700" s="26"/>
    </row>
    <row r="701" spans="24:47" x14ac:dyDescent="0.2"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26"/>
      <c r="AO701" s="26"/>
      <c r="AP701" s="26"/>
      <c r="AQ701" s="26"/>
      <c r="AR701" s="26"/>
      <c r="AS701" s="26"/>
      <c r="AT701" s="26"/>
      <c r="AU701" s="26"/>
    </row>
    <row r="702" spans="24:47" x14ac:dyDescent="0.2"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26"/>
      <c r="AO702" s="26"/>
      <c r="AP702" s="26"/>
      <c r="AQ702" s="26"/>
      <c r="AR702" s="26"/>
      <c r="AS702" s="26"/>
      <c r="AT702" s="26"/>
      <c r="AU702" s="26"/>
    </row>
    <row r="703" spans="24:47" x14ac:dyDescent="0.2"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26"/>
      <c r="AO703" s="26"/>
      <c r="AP703" s="26"/>
      <c r="AQ703" s="26"/>
      <c r="AR703" s="26"/>
      <c r="AS703" s="26"/>
      <c r="AT703" s="26"/>
      <c r="AU703" s="26"/>
    </row>
    <row r="704" spans="24:47" x14ac:dyDescent="0.2"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  <c r="AM704" s="26"/>
      <c r="AN704" s="26"/>
      <c r="AO704" s="26"/>
      <c r="AP704" s="26"/>
      <c r="AQ704" s="26"/>
      <c r="AR704" s="26"/>
      <c r="AS704" s="26"/>
      <c r="AT704" s="26"/>
      <c r="AU704" s="26"/>
    </row>
    <row r="705" spans="24:47" x14ac:dyDescent="0.2"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  <c r="AM705" s="26"/>
      <c r="AN705" s="26"/>
      <c r="AO705" s="26"/>
      <c r="AP705" s="26"/>
      <c r="AQ705" s="26"/>
      <c r="AR705" s="26"/>
      <c r="AS705" s="26"/>
      <c r="AT705" s="26"/>
      <c r="AU705" s="26"/>
    </row>
    <row r="706" spans="24:47" x14ac:dyDescent="0.2"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26"/>
      <c r="AO706" s="26"/>
      <c r="AP706" s="26"/>
      <c r="AQ706" s="26"/>
      <c r="AR706" s="26"/>
      <c r="AS706" s="26"/>
      <c r="AT706" s="26"/>
      <c r="AU706" s="26"/>
    </row>
    <row r="707" spans="24:47" x14ac:dyDescent="0.2"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26"/>
      <c r="AO707" s="26"/>
      <c r="AP707" s="26"/>
      <c r="AQ707" s="26"/>
      <c r="AR707" s="26"/>
      <c r="AS707" s="26"/>
      <c r="AT707" s="26"/>
      <c r="AU707" s="26"/>
    </row>
    <row r="708" spans="24:47" x14ac:dyDescent="0.2"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  <c r="AM708" s="26"/>
      <c r="AN708" s="26"/>
      <c r="AO708" s="26"/>
      <c r="AP708" s="26"/>
      <c r="AQ708" s="26"/>
      <c r="AR708" s="26"/>
      <c r="AS708" s="26"/>
      <c r="AT708" s="26"/>
      <c r="AU708" s="26"/>
    </row>
    <row r="709" spans="24:47" x14ac:dyDescent="0.2"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  <c r="AM709" s="26"/>
      <c r="AN709" s="26"/>
      <c r="AO709" s="26"/>
      <c r="AP709" s="26"/>
      <c r="AQ709" s="26"/>
      <c r="AR709" s="26"/>
      <c r="AS709" s="26"/>
      <c r="AT709" s="26"/>
      <c r="AU709" s="26"/>
    </row>
    <row r="710" spans="24:47" x14ac:dyDescent="0.2"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  <c r="AP710" s="26"/>
      <c r="AQ710" s="26"/>
      <c r="AR710" s="26"/>
      <c r="AS710" s="26"/>
      <c r="AT710" s="26"/>
      <c r="AU710" s="26"/>
    </row>
    <row r="711" spans="24:47" x14ac:dyDescent="0.2"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26"/>
      <c r="AQ711" s="26"/>
      <c r="AR711" s="26"/>
      <c r="AS711" s="26"/>
      <c r="AT711" s="26"/>
      <c r="AU711" s="26"/>
    </row>
    <row r="712" spans="24:47" x14ac:dyDescent="0.2"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  <c r="AP712" s="26"/>
      <c r="AQ712" s="26"/>
      <c r="AR712" s="26"/>
      <c r="AS712" s="26"/>
      <c r="AT712" s="26"/>
      <c r="AU712" s="26"/>
    </row>
    <row r="713" spans="24:47" x14ac:dyDescent="0.2"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26"/>
      <c r="AO713" s="26"/>
      <c r="AP713" s="26"/>
      <c r="AQ713" s="26"/>
      <c r="AR713" s="26"/>
      <c r="AS713" s="26"/>
      <c r="AT713" s="26"/>
      <c r="AU713" s="26"/>
    </row>
    <row r="714" spans="24:47" x14ac:dyDescent="0.2"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  <c r="AP714" s="26"/>
      <c r="AQ714" s="26"/>
      <c r="AR714" s="26"/>
      <c r="AS714" s="26"/>
      <c r="AT714" s="26"/>
      <c r="AU714" s="26"/>
    </row>
    <row r="715" spans="24:47" x14ac:dyDescent="0.2"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26"/>
      <c r="AO715" s="26"/>
      <c r="AP715" s="26"/>
      <c r="AQ715" s="26"/>
      <c r="AR715" s="26"/>
      <c r="AS715" s="26"/>
      <c r="AT715" s="26"/>
      <c r="AU715" s="26"/>
    </row>
    <row r="716" spans="24:47" x14ac:dyDescent="0.2"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6"/>
      <c r="AT716" s="26"/>
      <c r="AU716" s="26"/>
    </row>
    <row r="717" spans="24:47" x14ac:dyDescent="0.2"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26"/>
      <c r="AO717" s="26"/>
      <c r="AP717" s="26"/>
      <c r="AQ717" s="26"/>
      <c r="AR717" s="26"/>
      <c r="AS717" s="26"/>
      <c r="AT717" s="26"/>
      <c r="AU717" s="26"/>
    </row>
    <row r="718" spans="24:47" x14ac:dyDescent="0.2"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26"/>
      <c r="AO718" s="26"/>
      <c r="AP718" s="26"/>
      <c r="AQ718" s="26"/>
      <c r="AR718" s="26"/>
      <c r="AS718" s="26"/>
      <c r="AT718" s="26"/>
      <c r="AU718" s="26"/>
    </row>
    <row r="719" spans="24:47" x14ac:dyDescent="0.2"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26"/>
      <c r="AO719" s="26"/>
      <c r="AP719" s="26"/>
      <c r="AQ719" s="26"/>
      <c r="AR719" s="26"/>
      <c r="AS719" s="26"/>
      <c r="AT719" s="26"/>
      <c r="AU719" s="26"/>
    </row>
    <row r="720" spans="24:47" x14ac:dyDescent="0.2"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  <c r="AP720" s="26"/>
      <c r="AQ720" s="26"/>
      <c r="AR720" s="26"/>
      <c r="AS720" s="26"/>
      <c r="AT720" s="26"/>
      <c r="AU720" s="26"/>
    </row>
    <row r="721" spans="24:47" x14ac:dyDescent="0.2"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26"/>
      <c r="AO721" s="26"/>
      <c r="AP721" s="26"/>
      <c r="AQ721" s="26"/>
      <c r="AR721" s="26"/>
      <c r="AS721" s="26"/>
      <c r="AT721" s="26"/>
      <c r="AU721" s="26"/>
    </row>
    <row r="722" spans="24:47" x14ac:dyDescent="0.2"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  <c r="AP722" s="26"/>
      <c r="AQ722" s="26"/>
      <c r="AR722" s="26"/>
      <c r="AS722" s="26"/>
      <c r="AT722" s="26"/>
      <c r="AU722" s="26"/>
    </row>
    <row r="723" spans="24:47" x14ac:dyDescent="0.2"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  <c r="AP723" s="26"/>
      <c r="AQ723" s="26"/>
      <c r="AR723" s="26"/>
      <c r="AS723" s="26"/>
      <c r="AT723" s="26"/>
      <c r="AU723" s="26"/>
    </row>
    <row r="724" spans="24:47" x14ac:dyDescent="0.2"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26"/>
      <c r="AO724" s="26"/>
      <c r="AP724" s="26"/>
      <c r="AQ724" s="26"/>
      <c r="AR724" s="26"/>
      <c r="AS724" s="26"/>
      <c r="AT724" s="26"/>
      <c r="AU724" s="26"/>
    </row>
    <row r="725" spans="24:47" x14ac:dyDescent="0.2"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26"/>
      <c r="AO725" s="26"/>
      <c r="AP725" s="26"/>
      <c r="AQ725" s="26"/>
      <c r="AR725" s="26"/>
      <c r="AS725" s="26"/>
      <c r="AT725" s="26"/>
      <c r="AU725" s="26"/>
    </row>
    <row r="726" spans="24:47" x14ac:dyDescent="0.2"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26"/>
      <c r="AO726" s="26"/>
      <c r="AP726" s="26"/>
      <c r="AQ726" s="26"/>
      <c r="AR726" s="26"/>
      <c r="AS726" s="26"/>
      <c r="AT726" s="26"/>
      <c r="AU726" s="26"/>
    </row>
    <row r="727" spans="24:47" x14ac:dyDescent="0.2"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26"/>
      <c r="AO727" s="26"/>
      <c r="AP727" s="26"/>
      <c r="AQ727" s="26"/>
      <c r="AR727" s="26"/>
      <c r="AS727" s="26"/>
      <c r="AT727" s="26"/>
      <c r="AU727" s="26"/>
    </row>
    <row r="728" spans="24:47" x14ac:dyDescent="0.2"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26"/>
      <c r="AO728" s="26"/>
      <c r="AP728" s="26"/>
      <c r="AQ728" s="26"/>
      <c r="AR728" s="26"/>
      <c r="AS728" s="26"/>
      <c r="AT728" s="26"/>
      <c r="AU728" s="26"/>
    </row>
    <row r="729" spans="24:47" x14ac:dyDescent="0.2"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26"/>
      <c r="AO729" s="26"/>
      <c r="AP729" s="26"/>
      <c r="AQ729" s="26"/>
      <c r="AR729" s="26"/>
      <c r="AS729" s="26"/>
      <c r="AT729" s="26"/>
      <c r="AU729" s="26"/>
    </row>
    <row r="730" spans="24:47" x14ac:dyDescent="0.2"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26"/>
      <c r="AO730" s="26"/>
      <c r="AP730" s="26"/>
      <c r="AQ730" s="26"/>
      <c r="AR730" s="26"/>
      <c r="AS730" s="26"/>
      <c r="AT730" s="26"/>
      <c r="AU730" s="26"/>
    </row>
    <row r="731" spans="24:47" x14ac:dyDescent="0.2"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26"/>
      <c r="AO731" s="26"/>
      <c r="AP731" s="26"/>
      <c r="AQ731" s="26"/>
      <c r="AR731" s="26"/>
      <c r="AS731" s="26"/>
      <c r="AT731" s="26"/>
      <c r="AU731" s="26"/>
    </row>
    <row r="732" spans="24:47" x14ac:dyDescent="0.2"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26"/>
      <c r="AO732" s="26"/>
      <c r="AP732" s="26"/>
      <c r="AQ732" s="26"/>
      <c r="AR732" s="26"/>
      <c r="AS732" s="26"/>
      <c r="AT732" s="26"/>
      <c r="AU732" s="26"/>
    </row>
    <row r="733" spans="24:47" x14ac:dyDescent="0.2"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26"/>
      <c r="AO733" s="26"/>
      <c r="AP733" s="26"/>
      <c r="AQ733" s="26"/>
      <c r="AR733" s="26"/>
      <c r="AS733" s="26"/>
      <c r="AT733" s="26"/>
      <c r="AU733" s="26"/>
    </row>
    <row r="734" spans="24:47" x14ac:dyDescent="0.2"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26"/>
      <c r="AO734" s="26"/>
      <c r="AP734" s="26"/>
      <c r="AQ734" s="26"/>
      <c r="AR734" s="26"/>
      <c r="AS734" s="26"/>
      <c r="AT734" s="26"/>
      <c r="AU734" s="26"/>
    </row>
    <row r="735" spans="24:47" x14ac:dyDescent="0.2"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  <c r="AM735" s="26"/>
      <c r="AN735" s="26"/>
      <c r="AO735" s="26"/>
      <c r="AP735" s="26"/>
      <c r="AQ735" s="26"/>
      <c r="AR735" s="26"/>
      <c r="AS735" s="26"/>
      <c r="AT735" s="26"/>
      <c r="AU735" s="26"/>
    </row>
    <row r="736" spans="24:47" x14ac:dyDescent="0.2"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26"/>
      <c r="AO736" s="26"/>
      <c r="AP736" s="26"/>
      <c r="AQ736" s="26"/>
      <c r="AR736" s="26"/>
      <c r="AS736" s="26"/>
      <c r="AT736" s="26"/>
      <c r="AU736" s="26"/>
    </row>
    <row r="737" spans="24:47" x14ac:dyDescent="0.2"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26"/>
      <c r="AQ737" s="26"/>
      <c r="AR737" s="26"/>
      <c r="AS737" s="26"/>
      <c r="AT737" s="26"/>
      <c r="AU737" s="26"/>
    </row>
    <row r="738" spans="24:47" x14ac:dyDescent="0.2"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  <c r="AM738" s="26"/>
      <c r="AN738" s="26"/>
      <c r="AO738" s="26"/>
      <c r="AP738" s="26"/>
      <c r="AQ738" s="26"/>
      <c r="AR738" s="26"/>
      <c r="AS738" s="26"/>
      <c r="AT738" s="26"/>
      <c r="AU738" s="26"/>
    </row>
    <row r="739" spans="24:47" x14ac:dyDescent="0.2"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  <c r="AS739" s="26"/>
      <c r="AT739" s="26"/>
      <c r="AU739" s="26"/>
    </row>
    <row r="740" spans="24:47" x14ac:dyDescent="0.2"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26"/>
      <c r="AO740" s="26"/>
      <c r="AP740" s="26"/>
      <c r="AQ740" s="26"/>
      <c r="AR740" s="26"/>
      <c r="AS740" s="26"/>
      <c r="AT740" s="26"/>
      <c r="AU740" s="26"/>
    </row>
    <row r="741" spans="24:47" x14ac:dyDescent="0.2"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26"/>
      <c r="AO741" s="26"/>
      <c r="AP741" s="26"/>
      <c r="AQ741" s="26"/>
      <c r="AR741" s="26"/>
      <c r="AS741" s="26"/>
      <c r="AT741" s="26"/>
      <c r="AU741" s="26"/>
    </row>
    <row r="742" spans="24:47" x14ac:dyDescent="0.2"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26"/>
      <c r="AQ742" s="26"/>
      <c r="AR742" s="26"/>
      <c r="AS742" s="26"/>
      <c r="AT742" s="26"/>
      <c r="AU742" s="26"/>
    </row>
    <row r="743" spans="24:47" x14ac:dyDescent="0.2"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  <c r="AS743" s="26"/>
      <c r="AT743" s="26"/>
      <c r="AU743" s="26"/>
    </row>
    <row r="744" spans="24:47" x14ac:dyDescent="0.2"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26"/>
      <c r="AO744" s="26"/>
      <c r="AP744" s="26"/>
      <c r="AQ744" s="26"/>
      <c r="AR744" s="26"/>
      <c r="AS744" s="26"/>
      <c r="AT744" s="26"/>
      <c r="AU744" s="26"/>
    </row>
    <row r="745" spans="24:47" x14ac:dyDescent="0.2"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26"/>
      <c r="AQ745" s="26"/>
      <c r="AR745" s="26"/>
      <c r="AS745" s="26"/>
      <c r="AT745" s="26"/>
      <c r="AU745" s="26"/>
    </row>
    <row r="746" spans="24:47" x14ac:dyDescent="0.2"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26"/>
      <c r="AO746" s="26"/>
      <c r="AP746" s="26"/>
      <c r="AQ746" s="26"/>
      <c r="AR746" s="26"/>
      <c r="AS746" s="26"/>
      <c r="AT746" s="26"/>
      <c r="AU746" s="26"/>
    </row>
    <row r="747" spans="24:47" x14ac:dyDescent="0.2"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26"/>
      <c r="AO747" s="26"/>
      <c r="AP747" s="26"/>
      <c r="AQ747" s="26"/>
      <c r="AR747" s="26"/>
      <c r="AS747" s="26"/>
      <c r="AT747" s="26"/>
      <c r="AU747" s="26"/>
    </row>
    <row r="748" spans="24:47" x14ac:dyDescent="0.2"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26"/>
      <c r="AO748" s="26"/>
      <c r="AP748" s="26"/>
      <c r="AQ748" s="26"/>
      <c r="AR748" s="26"/>
      <c r="AS748" s="26"/>
      <c r="AT748" s="26"/>
      <c r="AU748" s="26"/>
    </row>
    <row r="749" spans="24:47" x14ac:dyDescent="0.2"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26"/>
      <c r="AO749" s="26"/>
      <c r="AP749" s="26"/>
      <c r="AQ749" s="26"/>
      <c r="AR749" s="26"/>
      <c r="AS749" s="26"/>
      <c r="AT749" s="26"/>
      <c r="AU749" s="26"/>
    </row>
    <row r="750" spans="24:47" x14ac:dyDescent="0.2"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26"/>
      <c r="AO750" s="26"/>
      <c r="AP750" s="26"/>
      <c r="AQ750" s="26"/>
      <c r="AR750" s="26"/>
      <c r="AS750" s="26"/>
      <c r="AT750" s="26"/>
      <c r="AU750" s="26"/>
    </row>
    <row r="751" spans="24:47" x14ac:dyDescent="0.2"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26"/>
      <c r="AQ751" s="26"/>
      <c r="AR751" s="26"/>
      <c r="AS751" s="26"/>
      <c r="AT751" s="26"/>
      <c r="AU751" s="26"/>
    </row>
    <row r="752" spans="24:47" x14ac:dyDescent="0.2"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26"/>
      <c r="AO752" s="26"/>
      <c r="AP752" s="26"/>
      <c r="AQ752" s="26"/>
      <c r="AR752" s="26"/>
      <c r="AS752" s="26"/>
      <c r="AT752" s="26"/>
      <c r="AU752" s="26"/>
    </row>
    <row r="753" spans="24:47" x14ac:dyDescent="0.2"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26"/>
      <c r="AO753" s="26"/>
      <c r="AP753" s="26"/>
      <c r="AQ753" s="26"/>
      <c r="AR753" s="26"/>
      <c r="AS753" s="26"/>
      <c r="AT753" s="26"/>
      <c r="AU753" s="26"/>
    </row>
  </sheetData>
  <sheetProtection formatCells="0" formatColumns="0" formatRows="0"/>
  <mergeCells count="65">
    <mergeCell ref="Q27:W27"/>
    <mergeCell ref="B23:W25"/>
    <mergeCell ref="B8:I9"/>
    <mergeCell ref="J8:N9"/>
    <mergeCell ref="O8:S9"/>
    <mergeCell ref="T8:W9"/>
    <mergeCell ref="U13:W14"/>
    <mergeCell ref="B11:W11"/>
    <mergeCell ref="B12:W12"/>
    <mergeCell ref="U15:W20"/>
    <mergeCell ref="B27:F27"/>
    <mergeCell ref="J27:N27"/>
    <mergeCell ref="E13:I14"/>
    <mergeCell ref="E15:I15"/>
    <mergeCell ref="E16:I16"/>
    <mergeCell ref="E17:I17"/>
    <mergeCell ref="E18:I18"/>
    <mergeCell ref="E19:I19"/>
    <mergeCell ref="E20:I20"/>
    <mergeCell ref="J21:K21"/>
    <mergeCell ref="M20:N20"/>
    <mergeCell ref="M21:N21"/>
    <mergeCell ref="O20:Q20"/>
    <mergeCell ref="J19:L19"/>
    <mergeCell ref="J20:L20"/>
    <mergeCell ref="M15:N15"/>
    <mergeCell ref="M16:N16"/>
    <mergeCell ref="M17:N17"/>
    <mergeCell ref="M18:N18"/>
    <mergeCell ref="M19:N19"/>
    <mergeCell ref="O15:Q15"/>
    <mergeCell ref="O16:Q16"/>
    <mergeCell ref="O17:Q17"/>
    <mergeCell ref="O18:Q18"/>
    <mergeCell ref="O19:Q19"/>
    <mergeCell ref="B20:D20"/>
    <mergeCell ref="B13:D14"/>
    <mergeCell ref="M13:N14"/>
    <mergeCell ref="R13:T14"/>
    <mergeCell ref="O13:Q14"/>
    <mergeCell ref="J13:L14"/>
    <mergeCell ref="B15:D15"/>
    <mergeCell ref="B16:D16"/>
    <mergeCell ref="B17:D17"/>
    <mergeCell ref="B18:D18"/>
    <mergeCell ref="B19:D19"/>
    <mergeCell ref="R15:T20"/>
    <mergeCell ref="J15:L15"/>
    <mergeCell ref="J16:L16"/>
    <mergeCell ref="J17:L17"/>
    <mergeCell ref="J18:L18"/>
    <mergeCell ref="B1:C4"/>
    <mergeCell ref="D1:S1"/>
    <mergeCell ref="T1:W1"/>
    <mergeCell ref="D2:S2"/>
    <mergeCell ref="T2:W2"/>
    <mergeCell ref="D3:S3"/>
    <mergeCell ref="T3:W3"/>
    <mergeCell ref="D4:S4"/>
    <mergeCell ref="T4:W4"/>
    <mergeCell ref="I6:J6"/>
    <mergeCell ref="K6:N6"/>
    <mergeCell ref="P6:Q6"/>
    <mergeCell ref="R6:W6"/>
    <mergeCell ref="C6:F6"/>
  </mergeCells>
  <pageMargins left="0.25" right="0.25" top="0.75" bottom="0.75" header="0.3" footer="0.3"/>
  <pageSetup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89"/>
  <sheetViews>
    <sheetView showGridLines="0" topLeftCell="A6" zoomScale="60" zoomScaleNormal="60" workbookViewId="0">
      <selection activeCell="AC24" sqref="AC24"/>
    </sheetView>
  </sheetViews>
  <sheetFormatPr baseColWidth="10" defaultColWidth="11.42578125" defaultRowHeight="14.25" x14ac:dyDescent="0.2"/>
  <cols>
    <col min="1" max="1" width="0.7109375" style="26" customWidth="1"/>
    <col min="2" max="9" width="11.42578125" style="25"/>
    <col min="10" max="10" width="1.7109375" style="25" customWidth="1"/>
    <col min="11" max="11" width="0.85546875" style="25" customWidth="1"/>
    <col min="12" max="12" width="16" style="25" customWidth="1"/>
    <col min="13" max="14" width="11.42578125" style="25"/>
    <col min="15" max="15" width="10.85546875" style="25" customWidth="1"/>
    <col min="16" max="16" width="11.42578125" style="25" customWidth="1"/>
    <col min="17" max="17" width="11.42578125" style="25"/>
    <col min="18" max="18" width="21.5703125" style="25" customWidth="1"/>
    <col min="19" max="19" width="15.7109375" style="25" customWidth="1"/>
    <col min="20" max="20" width="16.140625" style="25" customWidth="1"/>
    <col min="21" max="21" width="18.85546875" style="25" customWidth="1"/>
    <col min="22" max="22" width="1.28515625" style="25" customWidth="1"/>
    <col min="23" max="23" width="11.42578125" style="27"/>
    <col min="24" max="16384" width="11.42578125" style="25"/>
  </cols>
  <sheetData>
    <row r="1" spans="1:23" ht="3.75" customHeight="1" x14ac:dyDescent="0.2">
      <c r="A1" s="25"/>
      <c r="V1" s="26"/>
    </row>
    <row r="2" spans="1:23" ht="33.75" customHeight="1" x14ac:dyDescent="0.2">
      <c r="A2" s="25"/>
      <c r="B2" s="130"/>
      <c r="C2" s="131"/>
      <c r="D2" s="145" t="s">
        <v>0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7"/>
      <c r="T2" s="148" t="s">
        <v>1</v>
      </c>
      <c r="U2" s="148"/>
      <c r="V2" s="26"/>
      <c r="W2" s="28"/>
    </row>
    <row r="3" spans="1:23" ht="32.25" customHeight="1" x14ac:dyDescent="0.2">
      <c r="A3" s="25"/>
      <c r="B3" s="132"/>
      <c r="C3" s="133"/>
      <c r="D3" s="149" t="s">
        <v>2</v>
      </c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1"/>
      <c r="T3" s="152" t="s">
        <v>3</v>
      </c>
      <c r="U3" s="152"/>
      <c r="V3" s="26"/>
      <c r="W3" s="28"/>
    </row>
    <row r="4" spans="1:23" ht="24.95" customHeight="1" x14ac:dyDescent="0.2">
      <c r="A4" s="25"/>
      <c r="B4" s="132"/>
      <c r="C4" s="133"/>
      <c r="D4" s="149" t="s">
        <v>4</v>
      </c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1"/>
      <c r="T4" s="152" t="s">
        <v>5</v>
      </c>
      <c r="U4" s="152"/>
      <c r="V4" s="26"/>
      <c r="W4" s="28"/>
    </row>
    <row r="5" spans="1:23" ht="24.95" customHeight="1" x14ac:dyDescent="0.2">
      <c r="A5" s="25"/>
      <c r="B5" s="134"/>
      <c r="C5" s="135"/>
      <c r="D5" s="149" t="s">
        <v>6</v>
      </c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1"/>
      <c r="T5" s="148" t="s">
        <v>7</v>
      </c>
      <c r="U5" s="148"/>
      <c r="V5" s="26"/>
      <c r="W5" s="28"/>
    </row>
    <row r="6" spans="1:23" s="26" customFormat="1" ht="4.5" customHeight="1" x14ac:dyDescent="0.2"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W6" s="28"/>
    </row>
    <row r="7" spans="1:23" s="29" customFormat="1" ht="31.5" customHeight="1" x14ac:dyDescent="0.25">
      <c r="B7" s="141" t="s">
        <v>8</v>
      </c>
      <c r="C7" s="142"/>
      <c r="D7" s="142"/>
      <c r="E7" s="142"/>
      <c r="F7" s="143"/>
      <c r="G7" s="142"/>
      <c r="H7" s="142"/>
      <c r="I7" s="142"/>
      <c r="J7" s="31"/>
      <c r="K7" s="32"/>
      <c r="L7" s="141" t="s">
        <v>9</v>
      </c>
      <c r="M7" s="143"/>
      <c r="N7" s="143"/>
      <c r="O7" s="143"/>
      <c r="P7" s="153"/>
      <c r="Q7" s="33"/>
      <c r="R7" s="34" t="s">
        <v>10</v>
      </c>
      <c r="S7" s="191" t="str">
        <f>+$M$8</f>
        <v>Seleccionar:</v>
      </c>
      <c r="T7" s="191"/>
      <c r="U7" s="191"/>
      <c r="V7" s="35"/>
      <c r="W7" s="36"/>
    </row>
    <row r="8" spans="1:23" s="29" customFormat="1" ht="20.25" customHeight="1" x14ac:dyDescent="0.25">
      <c r="B8" s="139" t="s">
        <v>11</v>
      </c>
      <c r="C8" s="37" t="s">
        <v>12</v>
      </c>
      <c r="D8" s="37" t="s">
        <v>13</v>
      </c>
      <c r="E8" s="37" t="s">
        <v>14</v>
      </c>
      <c r="F8" s="140" t="s">
        <v>15</v>
      </c>
      <c r="G8" s="37" t="s">
        <v>12</v>
      </c>
      <c r="H8" s="37" t="s">
        <v>13</v>
      </c>
      <c r="I8" s="37" t="s">
        <v>14</v>
      </c>
      <c r="J8" s="38"/>
      <c r="K8" s="32"/>
      <c r="L8" s="39"/>
      <c r="M8" s="181" t="s">
        <v>16</v>
      </c>
      <c r="N8" s="181"/>
      <c r="O8" s="181"/>
      <c r="P8" s="40"/>
      <c r="Q8" s="33"/>
      <c r="R8" s="39"/>
      <c r="S8" s="41" t="s">
        <v>12</v>
      </c>
      <c r="T8" s="41" t="s">
        <v>13</v>
      </c>
      <c r="U8" s="42" t="s">
        <v>14</v>
      </c>
      <c r="V8" s="35"/>
      <c r="W8" s="43"/>
    </row>
    <row r="9" spans="1:23" s="26" customFormat="1" ht="24" customHeight="1" x14ac:dyDescent="0.2">
      <c r="B9" s="139"/>
      <c r="C9" s="44" t="s">
        <v>17</v>
      </c>
      <c r="D9" s="44" t="s">
        <v>17</v>
      </c>
      <c r="E9" s="44" t="s">
        <v>18</v>
      </c>
      <c r="F9" s="140"/>
      <c r="G9" s="44" t="s">
        <v>17</v>
      </c>
      <c r="H9" s="44" t="s">
        <v>17</v>
      </c>
      <c r="I9" s="44" t="s">
        <v>18</v>
      </c>
      <c r="J9" s="45"/>
      <c r="K9" s="28"/>
      <c r="L9" s="46"/>
      <c r="M9" s="181"/>
      <c r="N9" s="181"/>
      <c r="O9" s="181"/>
      <c r="P9" s="40"/>
      <c r="Q9" s="33"/>
      <c r="R9" s="47"/>
      <c r="S9" s="44" t="s">
        <v>17</v>
      </c>
      <c r="T9" s="44" t="s">
        <v>17</v>
      </c>
      <c r="U9" s="48" t="s">
        <v>18</v>
      </c>
      <c r="V9" s="35"/>
      <c r="W9" s="43"/>
    </row>
    <row r="10" spans="1:23" s="26" customFormat="1" ht="4.5" customHeight="1" x14ac:dyDescent="0.2">
      <c r="B10" s="49"/>
      <c r="C10" s="50"/>
      <c r="D10" s="50"/>
      <c r="E10" s="50"/>
      <c r="F10" s="51"/>
      <c r="G10" s="50"/>
      <c r="H10" s="50"/>
      <c r="I10" s="50"/>
      <c r="J10" s="52"/>
      <c r="K10" s="28"/>
      <c r="L10" s="53"/>
      <c r="M10" s="54"/>
      <c r="N10" s="54"/>
      <c r="O10" s="54"/>
      <c r="P10" s="55"/>
      <c r="Q10" s="33"/>
      <c r="R10" s="56"/>
      <c r="S10" s="57"/>
      <c r="T10" s="57"/>
      <c r="U10" s="57"/>
      <c r="V10" s="35"/>
      <c r="W10" s="28"/>
    </row>
    <row r="11" spans="1:23" s="26" customFormat="1" ht="4.5" customHeight="1" x14ac:dyDescent="0.2">
      <c r="F11" s="32"/>
      <c r="G11" s="32"/>
      <c r="H11" s="32"/>
      <c r="I11" s="32"/>
      <c r="J11" s="32"/>
      <c r="K11" s="32"/>
      <c r="L11" s="58"/>
      <c r="M11" s="30"/>
      <c r="N11" s="30"/>
      <c r="O11" s="30"/>
      <c r="P11" s="59"/>
      <c r="Q11" s="60"/>
      <c r="R11" s="32"/>
      <c r="S11" s="32"/>
      <c r="T11" s="32"/>
      <c r="U11" s="32"/>
      <c r="W11" s="28"/>
    </row>
    <row r="12" spans="1:23" s="26" customFormat="1" ht="4.5" customHeight="1" x14ac:dyDescent="0.2">
      <c r="F12" s="32"/>
      <c r="G12" s="32"/>
      <c r="H12" s="32"/>
      <c r="I12" s="32"/>
      <c r="J12" s="32"/>
      <c r="K12" s="32"/>
      <c r="L12" s="43"/>
      <c r="M12" s="32"/>
      <c r="N12" s="32"/>
      <c r="O12" s="32"/>
      <c r="P12" s="33"/>
      <c r="Q12" s="60"/>
      <c r="R12" s="32"/>
      <c r="S12" s="32"/>
      <c r="T12" s="32"/>
      <c r="U12" s="32"/>
      <c r="W12" s="28"/>
    </row>
    <row r="13" spans="1:23" s="26" customFormat="1" ht="24.75" customHeight="1" x14ac:dyDescent="0.2">
      <c r="A13" s="97"/>
      <c r="B13" s="100" t="s">
        <v>3632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W13" s="28"/>
    </row>
    <row r="14" spans="1:23" s="26" customFormat="1" ht="24.75" customHeight="1" x14ac:dyDescent="0.2"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W14" s="28"/>
    </row>
    <row r="15" spans="1:23" s="26" customFormat="1" ht="30" customHeight="1" x14ac:dyDescent="0.2">
      <c r="B15" s="126" t="s">
        <v>19</v>
      </c>
      <c r="C15" s="122"/>
      <c r="D15" s="105" t="s">
        <v>3634</v>
      </c>
      <c r="E15" s="105"/>
      <c r="F15" s="122" t="s">
        <v>20</v>
      </c>
      <c r="G15" s="122"/>
      <c r="H15" s="144"/>
      <c r="I15" s="144"/>
      <c r="J15" s="63"/>
      <c r="K15" s="64"/>
      <c r="L15" s="65" t="s">
        <v>21</v>
      </c>
      <c r="M15" s="136" t="e">
        <f>VLOOKUP(H15,julio2025!A2:I697,3,FALSE)</f>
        <v>#N/A</v>
      </c>
      <c r="N15" s="123"/>
      <c r="O15" s="123"/>
      <c r="P15" s="137" t="s">
        <v>22</v>
      </c>
      <c r="Q15" s="137"/>
      <c r="R15" s="123" t="e">
        <f>VLOOKUP(H15,julio2025!A2:I697,2,FALSE)</f>
        <v>#N/A</v>
      </c>
      <c r="S15" s="123"/>
      <c r="T15" s="123"/>
      <c r="U15" s="123"/>
      <c r="W15" s="28"/>
    </row>
    <row r="16" spans="1:23" s="26" customFormat="1" ht="8.1" customHeight="1" x14ac:dyDescent="0.2">
      <c r="B16" s="60"/>
      <c r="C16" s="60"/>
      <c r="D16" s="32"/>
      <c r="E16" s="32"/>
      <c r="F16" s="32"/>
      <c r="G16" s="32"/>
      <c r="H16" s="43"/>
      <c r="I16" s="43"/>
      <c r="J16" s="43"/>
      <c r="K16" s="43"/>
      <c r="L16" s="32"/>
      <c r="M16" s="32"/>
      <c r="N16" s="32"/>
      <c r="O16" s="32"/>
      <c r="P16" s="32"/>
      <c r="Q16" s="32"/>
      <c r="R16" s="32"/>
      <c r="S16" s="32"/>
      <c r="T16" s="32"/>
      <c r="U16" s="32"/>
      <c r="W16" s="28"/>
    </row>
    <row r="17" spans="2:23" s="26" customFormat="1" ht="42" customHeight="1" x14ac:dyDescent="0.2">
      <c r="B17" s="126" t="s">
        <v>23</v>
      </c>
      <c r="C17" s="122"/>
      <c r="D17" s="109" t="e">
        <f>VLOOKUP(H15,julio2025!A2:I697,7,FALSE)</f>
        <v>#N/A</v>
      </c>
      <c r="E17" s="109"/>
      <c r="F17" s="109"/>
      <c r="G17" s="109"/>
      <c r="H17" s="127" t="s">
        <v>24</v>
      </c>
      <c r="I17" s="128"/>
      <c r="J17" s="66"/>
      <c r="K17" s="66"/>
      <c r="L17" s="136" t="e">
        <f>VLOOKUP(H15,julio2025!A2:I697,5,FALSE)</f>
        <v>#N/A</v>
      </c>
      <c r="M17" s="123"/>
      <c r="N17" s="123"/>
      <c r="O17" s="123"/>
      <c r="P17" s="101" t="s">
        <v>25</v>
      </c>
      <c r="Q17" s="99" t="e">
        <f>VLOOKUP(H15,julio2025!A2:I697,4,FALSE)</f>
        <v>#N/A</v>
      </c>
      <c r="R17" s="197" t="s">
        <v>3635</v>
      </c>
      <c r="S17" s="198"/>
      <c r="T17" s="199"/>
      <c r="U17" s="102" t="s">
        <v>18</v>
      </c>
      <c r="W17" s="28"/>
    </row>
    <row r="18" spans="2:23" s="26" customFormat="1" ht="8.1" customHeight="1" x14ac:dyDescent="0.2">
      <c r="B18" s="60"/>
      <c r="C18" s="60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W18" s="28"/>
    </row>
    <row r="19" spans="2:23" s="26" customFormat="1" ht="60" customHeight="1" x14ac:dyDescent="0.2">
      <c r="B19" s="128" t="s">
        <v>26</v>
      </c>
      <c r="C19" s="128"/>
      <c r="D19" s="105" t="e">
        <f>VLOOKUP(H15,julio2025!A2:I697,6,FALSE)</f>
        <v>#N/A</v>
      </c>
      <c r="E19" s="105"/>
      <c r="F19" s="105"/>
      <c r="G19" s="105"/>
      <c r="H19" s="128" t="s">
        <v>27</v>
      </c>
      <c r="I19" s="128"/>
      <c r="J19" s="66"/>
      <c r="K19" s="66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W19" s="28"/>
    </row>
    <row r="20" spans="2:23" s="26" customFormat="1" ht="6" customHeight="1" x14ac:dyDescent="0.2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W20" s="28"/>
    </row>
    <row r="21" spans="2:23" s="26" customFormat="1" ht="24.95" customHeight="1" x14ac:dyDescent="0.2">
      <c r="B21" s="124" t="s">
        <v>3633</v>
      </c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W21" s="28"/>
    </row>
    <row r="22" spans="2:23" s="26" customFormat="1" ht="8.1" customHeight="1" x14ac:dyDescent="0.2"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W22" s="28"/>
    </row>
    <row r="23" spans="2:23" s="26" customFormat="1" ht="30" customHeight="1" x14ac:dyDescent="0.2">
      <c r="B23" s="126" t="s">
        <v>19</v>
      </c>
      <c r="C23" s="122"/>
      <c r="D23" s="109" t="s">
        <v>28</v>
      </c>
      <c r="E23" s="109"/>
      <c r="F23" s="122" t="s">
        <v>20</v>
      </c>
      <c r="G23" s="122"/>
      <c r="H23" s="144"/>
      <c r="I23" s="144"/>
      <c r="J23" s="63"/>
      <c r="K23" s="64"/>
      <c r="L23" s="65" t="s">
        <v>21</v>
      </c>
      <c r="M23" s="123" t="e">
        <f>VLOOKUP(H23,julio2025!A2:I697,3,FALSE)</f>
        <v>#N/A</v>
      </c>
      <c r="N23" s="123"/>
      <c r="O23" s="123"/>
      <c r="P23" s="122" t="s">
        <v>22</v>
      </c>
      <c r="Q23" s="122"/>
      <c r="R23" s="123" t="e">
        <f>VLOOKUP(H23,julio2025!A2:I697,2,FALSE)</f>
        <v>#N/A</v>
      </c>
      <c r="S23" s="123"/>
      <c r="T23" s="123"/>
      <c r="U23" s="123"/>
      <c r="W23" s="28"/>
    </row>
    <row r="24" spans="2:23" s="26" customFormat="1" ht="8.1" customHeight="1" x14ac:dyDescent="0.2">
      <c r="B24" s="32"/>
      <c r="C24" s="32"/>
      <c r="D24" s="32"/>
      <c r="E24" s="32"/>
      <c r="F24" s="32"/>
      <c r="G24" s="32"/>
      <c r="H24" s="43"/>
      <c r="I24" s="43"/>
      <c r="J24" s="43"/>
      <c r="K24" s="43"/>
      <c r="L24" s="32"/>
      <c r="M24" s="32"/>
      <c r="N24" s="32"/>
      <c r="O24" s="32"/>
      <c r="P24" s="60"/>
      <c r="Q24" s="60"/>
      <c r="R24" s="32"/>
      <c r="S24" s="32"/>
      <c r="T24" s="32"/>
      <c r="U24" s="32"/>
      <c r="W24" s="28"/>
    </row>
    <row r="25" spans="2:23" s="26" customFormat="1" ht="42" customHeight="1" x14ac:dyDescent="0.2">
      <c r="B25" s="126" t="s">
        <v>23</v>
      </c>
      <c r="C25" s="122"/>
      <c r="D25" s="109" t="e">
        <f>VLOOKUP(H23,julio2025!A2:I697,7,FALSE)</f>
        <v>#N/A</v>
      </c>
      <c r="E25" s="109"/>
      <c r="F25" s="109"/>
      <c r="G25" s="109"/>
      <c r="H25" s="127" t="s">
        <v>24</v>
      </c>
      <c r="I25" s="128"/>
      <c r="J25" s="66"/>
      <c r="K25" s="66"/>
      <c r="L25" s="123" t="e">
        <f>VLOOKUP(H23,julio2025!A2:I697,5,FALSE)</f>
        <v>#N/A</v>
      </c>
      <c r="M25" s="123"/>
      <c r="N25" s="123"/>
      <c r="O25" s="123"/>
      <c r="P25" s="127" t="s">
        <v>25</v>
      </c>
      <c r="Q25" s="128"/>
      <c r="R25" s="123" t="e">
        <f>VLOOKUP(H23,julio2025!A2:I697,4,FALSE)</f>
        <v>#N/A</v>
      </c>
      <c r="S25" s="123"/>
      <c r="T25" s="123"/>
      <c r="U25" s="123"/>
      <c r="W25" s="28"/>
    </row>
    <row r="26" spans="2:23" s="26" customFormat="1" ht="8.1" customHeight="1" x14ac:dyDescent="0.2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W26" s="28"/>
    </row>
    <row r="27" spans="2:23" s="26" customFormat="1" ht="60" customHeight="1" x14ac:dyDescent="0.2">
      <c r="B27" s="106" t="s">
        <v>26</v>
      </c>
      <c r="C27" s="106"/>
      <c r="D27" s="109" t="e">
        <f>VLOOKUP(H23,julio2025!A2:I697,6,FALSE)</f>
        <v>#N/A</v>
      </c>
      <c r="E27" s="109"/>
      <c r="F27" s="109"/>
      <c r="G27" s="109"/>
      <c r="H27" s="128" t="s">
        <v>27</v>
      </c>
      <c r="I27" s="128"/>
      <c r="J27" s="66"/>
      <c r="K27" s="66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W27" s="28"/>
    </row>
    <row r="28" spans="2:23" s="26" customFormat="1" ht="8.1" customHeight="1" x14ac:dyDescent="0.2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W28" s="28"/>
    </row>
    <row r="29" spans="2:23" s="26" customFormat="1" ht="24.95" customHeight="1" x14ac:dyDescent="0.2">
      <c r="B29" s="124" t="s">
        <v>29</v>
      </c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W29" s="28"/>
    </row>
    <row r="30" spans="2:23" s="26" customFormat="1" ht="8.1" customHeight="1" x14ac:dyDescent="0.2">
      <c r="B30" s="61"/>
      <c r="C30" s="61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W30" s="28"/>
    </row>
    <row r="31" spans="2:23" s="26" customFormat="1" ht="30" customHeight="1" x14ac:dyDescent="0.2">
      <c r="B31" s="126" t="s">
        <v>19</v>
      </c>
      <c r="C31" s="122"/>
      <c r="D31" s="109" t="s">
        <v>28</v>
      </c>
      <c r="E31" s="109"/>
      <c r="F31" s="122" t="s">
        <v>20</v>
      </c>
      <c r="G31" s="122"/>
      <c r="H31" s="144"/>
      <c r="I31" s="144"/>
      <c r="J31" s="63"/>
      <c r="K31" s="64"/>
      <c r="L31" s="65" t="s">
        <v>21</v>
      </c>
      <c r="M31" s="123" t="e">
        <f>VLOOKUP(H31,julio2025!A2:I697,3,FALSE)</f>
        <v>#N/A</v>
      </c>
      <c r="N31" s="123"/>
      <c r="O31" s="123"/>
      <c r="P31" s="122" t="s">
        <v>22</v>
      </c>
      <c r="Q31" s="122"/>
      <c r="R31" s="123" t="e">
        <f>VLOOKUP(H31,julio2025!A2:I697,2,FALSE)</f>
        <v>#N/A</v>
      </c>
      <c r="S31" s="123"/>
      <c r="T31" s="123"/>
      <c r="U31" s="123"/>
      <c r="W31" s="28"/>
    </row>
    <row r="32" spans="2:23" s="26" customFormat="1" ht="8.1" customHeight="1" x14ac:dyDescent="0.2">
      <c r="B32" s="32"/>
      <c r="C32" s="32"/>
      <c r="D32" s="32"/>
      <c r="E32" s="32"/>
      <c r="F32" s="32"/>
      <c r="G32" s="32"/>
      <c r="H32" s="43"/>
      <c r="I32" s="43"/>
      <c r="J32" s="43"/>
      <c r="K32" s="43"/>
      <c r="L32" s="32"/>
      <c r="M32" s="32"/>
      <c r="N32" s="32"/>
      <c r="O32" s="32"/>
      <c r="P32" s="60"/>
      <c r="Q32" s="60"/>
      <c r="R32" s="32"/>
      <c r="S32" s="32"/>
      <c r="T32" s="32"/>
      <c r="U32" s="32"/>
      <c r="W32" s="28"/>
    </row>
    <row r="33" spans="2:23" s="26" customFormat="1" ht="36.75" customHeight="1" x14ac:dyDescent="0.2">
      <c r="B33" s="126" t="s">
        <v>23</v>
      </c>
      <c r="C33" s="122"/>
      <c r="D33" s="109" t="e">
        <f>VLOOKUP(H31,julio2025!A2:I697,7,FALSE)</f>
        <v>#N/A</v>
      </c>
      <c r="E33" s="109"/>
      <c r="F33" s="109"/>
      <c r="G33" s="109"/>
      <c r="H33" s="127" t="s">
        <v>24</v>
      </c>
      <c r="I33" s="128"/>
      <c r="J33" s="66"/>
      <c r="K33" s="66"/>
      <c r="L33" s="123" t="e">
        <f>VLOOKUP(H31,julio2025!A2:I697,5,FALSE)</f>
        <v>#N/A</v>
      </c>
      <c r="M33" s="123"/>
      <c r="N33" s="123"/>
      <c r="O33" s="123"/>
      <c r="P33" s="127" t="s">
        <v>25</v>
      </c>
      <c r="Q33" s="128"/>
      <c r="R33" s="123" t="e">
        <f>VLOOKUP(H31,julio2025!A2:I697,4,FALSE)</f>
        <v>#N/A</v>
      </c>
      <c r="S33" s="123"/>
      <c r="T33" s="123"/>
      <c r="U33" s="123"/>
      <c r="W33" s="28"/>
    </row>
    <row r="34" spans="2:23" s="26" customFormat="1" ht="8.1" customHeight="1" x14ac:dyDescent="0.2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W34" s="28"/>
    </row>
    <row r="35" spans="2:23" s="26" customFormat="1" ht="60" customHeight="1" x14ac:dyDescent="0.2">
      <c r="B35" s="106" t="s">
        <v>26</v>
      </c>
      <c r="C35" s="106"/>
      <c r="D35" s="109" t="e">
        <f>VLOOKUP(H31,julio2025!A2:I697,6,FALSE)</f>
        <v>#N/A</v>
      </c>
      <c r="E35" s="109"/>
      <c r="F35" s="109"/>
      <c r="G35" s="109"/>
      <c r="H35" s="128" t="s">
        <v>27</v>
      </c>
      <c r="I35" s="128"/>
      <c r="J35" s="66"/>
      <c r="K35" s="66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W35" s="28"/>
    </row>
    <row r="36" spans="2:23" s="26" customFormat="1" ht="8.1" customHeight="1" x14ac:dyDescent="0.2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W36" s="28"/>
    </row>
    <row r="37" spans="2:23" s="26" customFormat="1" ht="24.95" customHeight="1" x14ac:dyDescent="0.2">
      <c r="B37" s="124" t="s">
        <v>30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W37" s="28"/>
    </row>
    <row r="38" spans="2:23" s="26" customFormat="1" ht="8.1" customHeight="1" x14ac:dyDescent="0.2"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W38" s="28"/>
    </row>
    <row r="39" spans="2:23" s="26" customFormat="1" ht="15" customHeight="1" x14ac:dyDescent="0.2">
      <c r="B39" s="125" t="s">
        <v>31</v>
      </c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W39" s="28"/>
    </row>
    <row r="40" spans="2:23" s="26" customFormat="1" ht="37.5" customHeight="1" x14ac:dyDescent="0.2">
      <c r="B40" s="108" t="s">
        <v>32</v>
      </c>
      <c r="C40" s="108"/>
      <c r="D40" s="108"/>
      <c r="E40" s="108"/>
      <c r="F40" s="108" t="s">
        <v>33</v>
      </c>
      <c r="G40" s="108"/>
      <c r="H40" s="108"/>
      <c r="I40" s="108"/>
      <c r="J40" s="108"/>
      <c r="K40" s="108"/>
      <c r="L40" s="108"/>
      <c r="M40" s="108"/>
      <c r="N40" s="108"/>
      <c r="O40" s="108" t="s">
        <v>34</v>
      </c>
      <c r="P40" s="108"/>
      <c r="Q40" s="108" t="s">
        <v>35</v>
      </c>
      <c r="R40" s="108"/>
      <c r="S40" s="69" t="s">
        <v>36</v>
      </c>
      <c r="T40" s="69" t="s">
        <v>37</v>
      </c>
      <c r="U40" s="69" t="s">
        <v>38</v>
      </c>
      <c r="W40" s="28"/>
    </row>
    <row r="41" spans="2:23" s="26" customFormat="1" ht="54.75" customHeight="1" x14ac:dyDescent="0.2">
      <c r="B41" s="119" t="s">
        <v>1610</v>
      </c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1"/>
      <c r="W41" s="28"/>
    </row>
    <row r="42" spans="2:23" s="26" customFormat="1" ht="55.5" customHeight="1" x14ac:dyDescent="0.2">
      <c r="B42" s="105"/>
      <c r="C42" s="110"/>
      <c r="D42" s="110"/>
      <c r="E42" s="111"/>
      <c r="F42" s="105"/>
      <c r="G42" s="105"/>
      <c r="H42" s="105"/>
      <c r="I42" s="105"/>
      <c r="J42" s="105"/>
      <c r="K42" s="105"/>
      <c r="L42" s="105"/>
      <c r="M42" s="105"/>
      <c r="N42" s="105"/>
      <c r="O42" s="118" t="s">
        <v>41</v>
      </c>
      <c r="P42" s="111"/>
      <c r="Q42" s="105" t="str">
        <f>VLOOKUP(O42,[1]Datos!A96:C98,2,FALSE)</f>
        <v>Total productos y/o servicios entregados de conformidad a lo requerido</v>
      </c>
      <c r="R42" s="105"/>
      <c r="S42" s="62"/>
      <c r="T42" s="107"/>
      <c r="U42" s="107">
        <f>IFERROR(S42/S43,0)</f>
        <v>0</v>
      </c>
      <c r="W42" s="28"/>
    </row>
    <row r="43" spans="2:23" s="26" customFormat="1" ht="12" customHeight="1" x14ac:dyDescent="0.2">
      <c r="B43" s="112"/>
      <c r="C43" s="113"/>
      <c r="D43" s="113"/>
      <c r="E43" s="114"/>
      <c r="F43" s="105"/>
      <c r="G43" s="105"/>
      <c r="H43" s="105"/>
      <c r="I43" s="105"/>
      <c r="J43" s="105"/>
      <c r="K43" s="105"/>
      <c r="L43" s="105"/>
      <c r="M43" s="105"/>
      <c r="N43" s="105"/>
      <c r="O43" s="112"/>
      <c r="P43" s="114"/>
      <c r="Q43" s="118" t="str">
        <f>VLOOKUP(O42,Datos!A96:C98,3,FALSE)</f>
        <v>Total de productos asignados</v>
      </c>
      <c r="R43" s="111"/>
      <c r="S43" s="105"/>
      <c r="T43" s="107"/>
      <c r="U43" s="107"/>
      <c r="W43" s="28"/>
    </row>
    <row r="44" spans="2:23" s="26" customFormat="1" ht="60" customHeight="1" x14ac:dyDescent="0.2">
      <c r="B44" s="115"/>
      <c r="C44" s="116"/>
      <c r="D44" s="116"/>
      <c r="E44" s="117"/>
      <c r="F44" s="105"/>
      <c r="G44" s="105"/>
      <c r="H44" s="105"/>
      <c r="I44" s="105"/>
      <c r="J44" s="105"/>
      <c r="K44" s="105"/>
      <c r="L44" s="105"/>
      <c r="M44" s="105"/>
      <c r="N44" s="105"/>
      <c r="O44" s="115"/>
      <c r="P44" s="117"/>
      <c r="Q44" s="115"/>
      <c r="R44" s="117"/>
      <c r="S44" s="105"/>
      <c r="T44" s="107"/>
      <c r="U44" s="107"/>
      <c r="W44" s="28"/>
    </row>
    <row r="45" spans="2:23" s="26" customFormat="1" ht="57.75" customHeight="1" x14ac:dyDescent="0.2">
      <c r="B45" s="105"/>
      <c r="C45" s="110"/>
      <c r="D45" s="110"/>
      <c r="E45" s="111"/>
      <c r="F45" s="105"/>
      <c r="G45" s="105"/>
      <c r="H45" s="105"/>
      <c r="I45" s="105"/>
      <c r="J45" s="105"/>
      <c r="K45" s="105"/>
      <c r="L45" s="105"/>
      <c r="M45" s="105"/>
      <c r="N45" s="105"/>
      <c r="O45" s="105" t="s">
        <v>39</v>
      </c>
      <c r="P45" s="105"/>
      <c r="Q45" s="105" t="str">
        <f>VLOOKUP(O45,Datos!A96:C98,2,FALSE)</f>
        <v>Total productos entregados en el periodo evaluado</v>
      </c>
      <c r="R45" s="105"/>
      <c r="S45" s="62"/>
      <c r="T45" s="107"/>
      <c r="U45" s="107">
        <f>IFERROR(S45/S46,0)</f>
        <v>0</v>
      </c>
      <c r="W45" s="28"/>
    </row>
    <row r="46" spans="2:23" s="26" customFormat="1" ht="22.5" customHeight="1" x14ac:dyDescent="0.2">
      <c r="B46" s="112"/>
      <c r="C46" s="113"/>
      <c r="D46" s="113"/>
      <c r="E46" s="114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 t="str">
        <f>VLOOKUP(O45,Datos!A96:C98,3,FALSE)</f>
        <v>Total productos asignados que deben ser entregados en el periodo</v>
      </c>
      <c r="R46" s="105"/>
      <c r="S46" s="105"/>
      <c r="T46" s="107"/>
      <c r="U46" s="107"/>
      <c r="W46" s="28"/>
    </row>
    <row r="47" spans="2:23" s="26" customFormat="1" ht="60" customHeight="1" x14ac:dyDescent="0.2">
      <c r="B47" s="115"/>
      <c r="C47" s="116"/>
      <c r="D47" s="116"/>
      <c r="E47" s="117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7"/>
      <c r="U47" s="107"/>
      <c r="W47" s="28"/>
    </row>
    <row r="48" spans="2:23" s="26" customFormat="1" ht="60" customHeight="1" x14ac:dyDescent="0.2">
      <c r="B48" s="105"/>
      <c r="C48" s="105"/>
      <c r="D48" s="105"/>
      <c r="E48" s="105"/>
      <c r="F48" s="156"/>
      <c r="G48" s="156"/>
      <c r="H48" s="156"/>
      <c r="I48" s="156"/>
      <c r="J48" s="156"/>
      <c r="K48" s="156"/>
      <c r="L48" s="156"/>
      <c r="M48" s="156"/>
      <c r="N48" s="156"/>
      <c r="O48" s="105" t="s">
        <v>40</v>
      </c>
      <c r="P48" s="105"/>
      <c r="Q48" s="105" t="str">
        <f>VLOOKUP(O48,Datos!A96:C98,2,FALSE)</f>
        <v>Total productos entregados oportunamente en el período evaluado</v>
      </c>
      <c r="R48" s="105"/>
      <c r="S48" s="62"/>
      <c r="T48" s="107"/>
      <c r="U48" s="107">
        <f>IFERROR(S48/S49,0)</f>
        <v>0</v>
      </c>
      <c r="W48" s="28"/>
    </row>
    <row r="49" spans="2:23" s="26" customFormat="1" ht="60" customHeight="1" x14ac:dyDescent="0.2">
      <c r="B49" s="105"/>
      <c r="C49" s="105"/>
      <c r="D49" s="105"/>
      <c r="E49" s="105"/>
      <c r="F49" s="156"/>
      <c r="G49" s="156"/>
      <c r="H49" s="156"/>
      <c r="I49" s="156"/>
      <c r="J49" s="156"/>
      <c r="K49" s="156"/>
      <c r="L49" s="156"/>
      <c r="M49" s="156"/>
      <c r="N49" s="156"/>
      <c r="O49" s="105"/>
      <c r="P49" s="105"/>
      <c r="Q49" s="105" t="str">
        <f>VLOOKUP(O48,Datos!A96:C98,3,FALSE)</f>
        <v>Total productos asignados, que deben ser entregados en el período</v>
      </c>
      <c r="R49" s="105"/>
      <c r="S49" s="62"/>
      <c r="T49" s="107"/>
      <c r="U49" s="107"/>
      <c r="W49" s="28"/>
    </row>
    <row r="50" spans="2:23" s="26" customFormat="1" ht="60" customHeight="1" x14ac:dyDescent="0.2">
      <c r="B50" s="105"/>
      <c r="C50" s="105"/>
      <c r="D50" s="105"/>
      <c r="E50" s="105"/>
      <c r="F50" s="156"/>
      <c r="G50" s="156"/>
      <c r="H50" s="156"/>
      <c r="I50" s="156"/>
      <c r="J50" s="156"/>
      <c r="K50" s="156"/>
      <c r="L50" s="156"/>
      <c r="M50" s="156"/>
      <c r="N50" s="156"/>
      <c r="O50" s="105"/>
      <c r="P50" s="105"/>
      <c r="Q50" s="105" t="e">
        <f>VLOOKUP(O50,Datos!A96:C98,2,FALSE)</f>
        <v>#N/A</v>
      </c>
      <c r="R50" s="105"/>
      <c r="S50" s="62"/>
      <c r="T50" s="107"/>
      <c r="U50" s="107">
        <f>IFERROR(S50/S51,0)</f>
        <v>0</v>
      </c>
      <c r="W50" s="28"/>
    </row>
    <row r="51" spans="2:23" s="26" customFormat="1" ht="60" customHeight="1" x14ac:dyDescent="0.2">
      <c r="B51" s="105"/>
      <c r="C51" s="105"/>
      <c r="D51" s="105"/>
      <c r="E51" s="105"/>
      <c r="F51" s="156"/>
      <c r="G51" s="156"/>
      <c r="H51" s="156"/>
      <c r="I51" s="156"/>
      <c r="J51" s="156"/>
      <c r="K51" s="156"/>
      <c r="L51" s="156"/>
      <c r="M51" s="156"/>
      <c r="N51" s="156"/>
      <c r="O51" s="105"/>
      <c r="P51" s="105"/>
      <c r="Q51" s="105" t="e">
        <f>VLOOKUP(O50,Datos!A96:C98,3,FALSE)</f>
        <v>#N/A</v>
      </c>
      <c r="R51" s="105"/>
      <c r="S51" s="62"/>
      <c r="T51" s="107"/>
      <c r="U51" s="107"/>
      <c r="W51" s="28"/>
    </row>
    <row r="52" spans="2:23" s="26" customFormat="1" ht="60" customHeight="1" x14ac:dyDescent="0.2">
      <c r="B52" s="105"/>
      <c r="C52" s="105"/>
      <c r="D52" s="105"/>
      <c r="E52" s="105"/>
      <c r="F52" s="156"/>
      <c r="G52" s="156"/>
      <c r="H52" s="156"/>
      <c r="I52" s="156"/>
      <c r="J52" s="156"/>
      <c r="K52" s="156"/>
      <c r="L52" s="156"/>
      <c r="M52" s="156"/>
      <c r="N52" s="156"/>
      <c r="O52" s="105"/>
      <c r="P52" s="105"/>
      <c r="Q52" s="105" t="e">
        <f>VLOOKUP(O52,Datos!A96:C98,2,FALSE)</f>
        <v>#N/A</v>
      </c>
      <c r="R52" s="105"/>
      <c r="S52" s="62"/>
      <c r="T52" s="107"/>
      <c r="U52" s="107">
        <f>IFERROR(S52/S53,0)</f>
        <v>0</v>
      </c>
      <c r="W52" s="28"/>
    </row>
    <row r="53" spans="2:23" s="26" customFormat="1" ht="60" customHeight="1" x14ac:dyDescent="0.2">
      <c r="B53" s="105"/>
      <c r="C53" s="105"/>
      <c r="D53" s="105"/>
      <c r="E53" s="105"/>
      <c r="F53" s="156"/>
      <c r="G53" s="156"/>
      <c r="H53" s="156"/>
      <c r="I53" s="156"/>
      <c r="J53" s="156"/>
      <c r="K53" s="156"/>
      <c r="L53" s="156"/>
      <c r="M53" s="156"/>
      <c r="N53" s="156"/>
      <c r="O53" s="105"/>
      <c r="P53" s="105"/>
      <c r="Q53" s="105" t="e">
        <f>VLOOKUP(O52,Datos!A96:C98,3,FALSE)</f>
        <v>#N/A</v>
      </c>
      <c r="R53" s="105"/>
      <c r="S53" s="62"/>
      <c r="T53" s="107"/>
      <c r="U53" s="107"/>
      <c r="W53" s="28"/>
    </row>
    <row r="54" spans="2:23" s="26" customFormat="1" ht="50.25" customHeight="1" x14ac:dyDescent="0.2">
      <c r="B54" s="103" t="s">
        <v>42</v>
      </c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4"/>
      <c r="T54" s="71" t="str">
        <f>IF(COUNT(T42:T52)&lt;3,"MÍNIMO TRES (03) COMPROMISOS",IF(SUM(T42:T52)&gt;1,CONCATENATE("ERROR!!: Sumatoria mayor a 100% (",TEXT(SUM(T42:T52),"0%)")),IF(SUM(T42:T52)&lt;1,CONCATENATE("ERROR!!: Sumatoria menor a 100% (",TEXT(SUM(T42:T52),"0%)")),SUM(T42:T52))))</f>
        <v>MÍNIMO TRES (03) COMPROMISOS</v>
      </c>
      <c r="U54" s="72">
        <f>IFERROR(((T42*U42)+(T45*U45)+(T48*U48)+(T50*U50)+(T52*U52))," ")</f>
        <v>0</v>
      </c>
      <c r="W54" s="28"/>
    </row>
    <row r="55" spans="2:23" s="26" customFormat="1" ht="3" customHeight="1" x14ac:dyDescent="0.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73"/>
      <c r="W55" s="28"/>
    </row>
    <row r="56" spans="2:23" s="26" customFormat="1" ht="15" customHeight="1" x14ac:dyDescent="0.2">
      <c r="B56" s="124" t="s">
        <v>43</v>
      </c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W56" s="28"/>
    </row>
    <row r="57" spans="2:23" ht="3" customHeight="1" x14ac:dyDescent="0.2"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</row>
    <row r="58" spans="2:23" s="26" customFormat="1" ht="17.25" customHeight="1" x14ac:dyDescent="0.2">
      <c r="B58" s="41" t="s">
        <v>44</v>
      </c>
      <c r="C58" s="108" t="s">
        <v>45</v>
      </c>
      <c r="D58" s="108"/>
      <c r="E58" s="108"/>
      <c r="F58" s="190" t="s">
        <v>46</v>
      </c>
      <c r="G58" s="190"/>
      <c r="H58" s="190"/>
      <c r="I58" s="108" t="s">
        <v>47</v>
      </c>
      <c r="J58" s="108"/>
      <c r="K58" s="108"/>
      <c r="L58" s="108"/>
      <c r="M58" s="108"/>
      <c r="N58" s="108"/>
      <c r="O58" s="108"/>
      <c r="P58" s="108"/>
      <c r="Q58" s="108"/>
      <c r="R58" s="69" t="s">
        <v>48</v>
      </c>
      <c r="S58" s="157" t="s">
        <v>49</v>
      </c>
      <c r="T58" s="158"/>
      <c r="U58" s="159"/>
      <c r="W58" s="28"/>
    </row>
    <row r="59" spans="2:23" s="26" customFormat="1" ht="110.1" customHeight="1" x14ac:dyDescent="0.2">
      <c r="B59" s="167" t="str">
        <f>IF(C59="","1.  ",IF(AND(C59&lt;&gt;C61,C59&lt;&gt;C63,C59&lt;&gt;C65,C59&lt;&gt;C67,C59&lt;&gt;C72)=TRUE,"1.  ","REPETIDA"))</f>
        <v xml:space="preserve">1.  </v>
      </c>
      <c r="C59" s="169" t="s">
        <v>50</v>
      </c>
      <c r="D59" s="170"/>
      <c r="E59" s="171"/>
      <c r="F59" s="175" t="str">
        <f>VLOOKUP(C59,Datos!A42:C47,2,FALSE)</f>
        <v>Realizar las funciones y cumplir los compromisos organizacionales con eﬁcacia, calidad y oportunidad</v>
      </c>
      <c r="G59" s="176"/>
      <c r="H59" s="177"/>
      <c r="I59" s="175" t="str">
        <f>VLOOKUP(C59,Datos!A42:C47,3,FALSE)</f>
        <v>* Asume la responsabilidad por sus resultados
* Trabaja con base en objetivos claramente establecidos y realistas
* Diseña y utiliza indicadores para medir y comprobar los resultados obtenidos
* Adopta medidas para minimizar riesgos
* Plantea estrategias para alcanzar o superar los resultados esperados
* Se ﬁja metas y obtiene los resultados institucionales esperados
* Cumple con oportunidad las funciones de acuerdo con los estándares, objetivos y tiempos establecidos por la entidad
* Gestiona recursos para mejorar la productividad y toma medidas necesarias para minimizar los riesgos
* Aporta elementos para la consecución de resultados enmarcando sus productos y / o servicios dentro de las normas que rigen a la  entidad
* Evalúa de forma regular el grado de consecución de los objetivos</v>
      </c>
      <c r="J59" s="176"/>
      <c r="K59" s="176"/>
      <c r="L59" s="176"/>
      <c r="M59" s="176"/>
      <c r="N59" s="176"/>
      <c r="O59" s="176"/>
      <c r="P59" s="176"/>
      <c r="Q59" s="177"/>
      <c r="R59" s="74"/>
      <c r="S59" s="175" t="str">
        <f>IFERROR(VLOOKUP(R59,Datos!$A$77:$B$80,2,FALSE)," ")</f>
        <v xml:space="preserve"> </v>
      </c>
      <c r="T59" s="176"/>
      <c r="U59" s="177"/>
      <c r="W59" s="28"/>
    </row>
    <row r="60" spans="2:23" s="26" customFormat="1" ht="80.25" customHeight="1" x14ac:dyDescent="0.2">
      <c r="B60" s="168"/>
      <c r="C60" s="172"/>
      <c r="D60" s="173"/>
      <c r="E60" s="174"/>
      <c r="F60" s="178"/>
      <c r="G60" s="179"/>
      <c r="H60" s="180"/>
      <c r="I60" s="178"/>
      <c r="J60" s="179"/>
      <c r="K60" s="179"/>
      <c r="L60" s="179"/>
      <c r="M60" s="179"/>
      <c r="N60" s="179"/>
      <c r="O60" s="179"/>
      <c r="P60" s="179"/>
      <c r="Q60" s="180"/>
      <c r="R60" s="75" t="str">
        <f>IFERROR(VLOOKUP(R59,Datos!$A$77:$C$80,3,FALSE),"")</f>
        <v/>
      </c>
      <c r="S60" s="178"/>
      <c r="T60" s="179"/>
      <c r="U60" s="180"/>
      <c r="W60" s="76"/>
    </row>
    <row r="61" spans="2:23" s="26" customFormat="1" ht="89.25" customHeight="1" x14ac:dyDescent="0.2">
      <c r="B61" s="167" t="str">
        <f>IF(C61="","2.  ",IF(AND(C59&lt;&gt;C61,C61&lt;&gt;C63,C61&lt;&gt;C65,C61&lt;&gt;C67,C61&lt;&gt;C72)=TRUE,"2.  ","REPETIDA"))</f>
        <v xml:space="preserve">2.  </v>
      </c>
      <c r="C61" s="169" t="s">
        <v>51</v>
      </c>
      <c r="D61" s="170"/>
      <c r="E61" s="171"/>
      <c r="F61" s="175" t="str">
        <f>VLOOKUP(C61,Datos!A42:C47,2,FALSE)</f>
        <v>Dirigir las decisiones y acciones a la satisfacción de las necesidades e intereses de los usuarios (internos y externos) y de los ciudadanos, de conformidad con las responsabilidades públicas asignadas a la entidad</v>
      </c>
      <c r="G61" s="176"/>
      <c r="H61" s="177"/>
      <c r="I61" s="175" t="str">
        <f>VLOOKUP(C61,Datos!A42:C47,3,FALSE)</f>
        <v>* Valora y atiende las necesidades y peticiones de los usuarios y de los ciudadanos de forma oportuna
* Reconoce la interdependencia entre su trabajo y el de otros
* Establece mecanismos para conocer las necesidades e inquietudes de los usuarios y ciudadanos
* Incorpora las necesidades de usuarios y ciudadanos en los
proyectos institucionales, teniendo en cuenta la visión de servicio a corto, mediano y largo plazo
* Aplica los conceptos de no estigmatización y no discriminación y genera espacios y lenguaje incluyente
* Escucha activamente e informa con veracidad al usuario o ciudadano</v>
      </c>
      <c r="J61" s="176"/>
      <c r="K61" s="176"/>
      <c r="L61" s="176"/>
      <c r="M61" s="176"/>
      <c r="N61" s="176"/>
      <c r="O61" s="176"/>
      <c r="P61" s="176"/>
      <c r="Q61" s="177"/>
      <c r="R61" s="74"/>
      <c r="S61" s="175" t="str">
        <f>IFERROR(VLOOKUP(R61,Datos!$A$77:$B$80,2,FALSE)," ")</f>
        <v xml:space="preserve"> </v>
      </c>
      <c r="T61" s="176"/>
      <c r="U61" s="177"/>
      <c r="W61" s="28"/>
    </row>
    <row r="62" spans="2:23" s="26" customFormat="1" ht="81.75" customHeight="1" x14ac:dyDescent="0.2">
      <c r="B62" s="168"/>
      <c r="C62" s="172"/>
      <c r="D62" s="173"/>
      <c r="E62" s="174"/>
      <c r="F62" s="178"/>
      <c r="G62" s="179"/>
      <c r="H62" s="180"/>
      <c r="I62" s="178"/>
      <c r="J62" s="179"/>
      <c r="K62" s="179"/>
      <c r="L62" s="179"/>
      <c r="M62" s="179"/>
      <c r="N62" s="179"/>
      <c r="O62" s="179"/>
      <c r="P62" s="179"/>
      <c r="Q62" s="180"/>
      <c r="R62" s="75" t="str">
        <f>IFERROR(VLOOKUP(R61,Datos!$A$77:$C$80,3,FALSE),"")</f>
        <v/>
      </c>
      <c r="S62" s="178"/>
      <c r="T62" s="179"/>
      <c r="U62" s="180"/>
      <c r="W62" s="28"/>
    </row>
    <row r="63" spans="2:23" s="26" customFormat="1" ht="99.95" customHeight="1" x14ac:dyDescent="0.2">
      <c r="B63" s="167" t="str">
        <f>IF(C63="","3.  ",IF(AND(C67&lt;&gt;C63,C59&lt;&gt;C63,C63&lt;&gt;C61,C63&lt;&gt;C65,C63&lt;&gt;C72)=TRUE,"3.  ","REPETIDA"))</f>
        <v xml:space="preserve">3.  </v>
      </c>
      <c r="C63" s="182"/>
      <c r="D63" s="183"/>
      <c r="E63" s="184"/>
      <c r="F63" s="275" t="str">
        <f>IFERROR(VLOOKUP(C63,Datos!$A$50:$D$73,3,FALSE)," ")</f>
        <v xml:space="preserve"> </v>
      </c>
      <c r="G63" s="276"/>
      <c r="H63" s="277"/>
      <c r="I63" s="275" t="str">
        <f>IFERROR(VLOOKUP(C63,Datos!$A$50:$D$73,4,FALSE)," ")</f>
        <v xml:space="preserve"> </v>
      </c>
      <c r="J63" s="276"/>
      <c r="K63" s="276"/>
      <c r="L63" s="276"/>
      <c r="M63" s="276"/>
      <c r="N63" s="276"/>
      <c r="O63" s="276"/>
      <c r="P63" s="276"/>
      <c r="Q63" s="277"/>
      <c r="R63" s="74"/>
      <c r="S63" s="275" t="str">
        <f>IFERROR(VLOOKUP(R63,Datos!$A$77:$B$80,2,FALSE)," ")</f>
        <v xml:space="preserve"> </v>
      </c>
      <c r="T63" s="276"/>
      <c r="U63" s="277"/>
      <c r="W63" s="28"/>
    </row>
    <row r="64" spans="2:23" s="26" customFormat="1" ht="99.95" customHeight="1" x14ac:dyDescent="0.2">
      <c r="B64" s="168"/>
      <c r="C64" s="185"/>
      <c r="D64" s="186"/>
      <c r="E64" s="187"/>
      <c r="F64" s="278"/>
      <c r="G64" s="279"/>
      <c r="H64" s="280"/>
      <c r="I64" s="278"/>
      <c r="J64" s="279"/>
      <c r="K64" s="279"/>
      <c r="L64" s="279"/>
      <c r="M64" s="279"/>
      <c r="N64" s="279"/>
      <c r="O64" s="279"/>
      <c r="P64" s="279"/>
      <c r="Q64" s="280"/>
      <c r="R64" s="281" t="str">
        <f>IFERROR(VLOOKUP(R63,Datos!$A$77:$C$80,3,FALSE),"")</f>
        <v/>
      </c>
      <c r="S64" s="278"/>
      <c r="T64" s="279"/>
      <c r="U64" s="280"/>
      <c r="W64" s="28"/>
    </row>
    <row r="65" spans="2:23" s="26" customFormat="1" ht="80.099999999999994" customHeight="1" x14ac:dyDescent="0.2">
      <c r="B65" s="167" t="str">
        <f>IF(C65="","4.  ",IF(AND(C59&lt;&gt;C65,C65&lt;&gt;C61,C65&lt;&gt;C63,C65&lt;&gt;C67,C65&lt;&gt;C72)=TRUE,"4.  ","REPETIDA"))</f>
        <v xml:space="preserve">4.  </v>
      </c>
      <c r="C65" s="182"/>
      <c r="D65" s="183"/>
      <c r="E65" s="184"/>
      <c r="F65" s="275" t="str">
        <f>IFERROR(VLOOKUP(C65,Datos!$A$50:$D$73,3,FALSE)," ")</f>
        <v xml:space="preserve"> </v>
      </c>
      <c r="G65" s="276"/>
      <c r="H65" s="277"/>
      <c r="I65" s="275" t="str">
        <f>IFERROR(VLOOKUP(C65,Datos!$A$50:$D$73,4,FALSE)," ")</f>
        <v xml:space="preserve"> </v>
      </c>
      <c r="J65" s="276"/>
      <c r="K65" s="276"/>
      <c r="L65" s="276"/>
      <c r="M65" s="276"/>
      <c r="N65" s="276"/>
      <c r="O65" s="276"/>
      <c r="P65" s="276"/>
      <c r="Q65" s="277"/>
      <c r="R65" s="74"/>
      <c r="S65" s="275" t="str">
        <f>IFERROR(VLOOKUP(R65,Datos!$A$77:$B$80,2,FALSE)," ")</f>
        <v xml:space="preserve"> </v>
      </c>
      <c r="T65" s="276"/>
      <c r="U65" s="277"/>
      <c r="W65" s="28"/>
    </row>
    <row r="66" spans="2:23" s="26" customFormat="1" ht="80.099999999999994" customHeight="1" x14ac:dyDescent="0.2">
      <c r="B66" s="168"/>
      <c r="C66" s="185"/>
      <c r="D66" s="186"/>
      <c r="E66" s="187"/>
      <c r="F66" s="278"/>
      <c r="G66" s="279"/>
      <c r="H66" s="280"/>
      <c r="I66" s="278"/>
      <c r="J66" s="279"/>
      <c r="K66" s="279"/>
      <c r="L66" s="279"/>
      <c r="M66" s="279"/>
      <c r="N66" s="279"/>
      <c r="O66" s="279"/>
      <c r="P66" s="279"/>
      <c r="Q66" s="280"/>
      <c r="R66" s="281" t="str">
        <f>IFERROR(VLOOKUP(R65,Datos!$A$77:$C$80,3,FALSE),"")</f>
        <v/>
      </c>
      <c r="S66" s="278"/>
      <c r="T66" s="279"/>
      <c r="U66" s="280"/>
      <c r="W66" s="28"/>
    </row>
    <row r="67" spans="2:23" s="26" customFormat="1" ht="80.099999999999994" customHeight="1" x14ac:dyDescent="0.2">
      <c r="B67" s="108" t="str">
        <f>IF(C67="","5.  ",IF(AND(C72&lt;&gt;C67,C67&lt;&gt;C59,C67&lt;&gt;C61,C67&lt;&gt;C65,C67&lt;&gt;C63)=TRUE,"5.  ","REPETIDA"))</f>
        <v xml:space="preserve">5.  </v>
      </c>
      <c r="C67" s="181"/>
      <c r="D67" s="181"/>
      <c r="E67" s="181"/>
      <c r="F67" s="275" t="str">
        <f>IFERROR(VLOOKUP(C67,Datos!$A$50:$D$73,3,FALSE)," ")</f>
        <v xml:space="preserve"> </v>
      </c>
      <c r="G67" s="276"/>
      <c r="H67" s="277"/>
      <c r="I67" s="275" t="str">
        <f>IFERROR(VLOOKUP(C67,Datos!$A$50:$D$73,4,FALSE)," ")</f>
        <v xml:space="preserve"> </v>
      </c>
      <c r="J67" s="276"/>
      <c r="K67" s="276"/>
      <c r="L67" s="276"/>
      <c r="M67" s="276"/>
      <c r="N67" s="276"/>
      <c r="O67" s="276"/>
      <c r="P67" s="276"/>
      <c r="Q67" s="277"/>
      <c r="R67" s="74"/>
      <c r="S67" s="275" t="str">
        <f>IFERROR(VLOOKUP(R67,Datos!$A$77:$B$80,2,FALSE)," ")</f>
        <v xml:space="preserve"> </v>
      </c>
      <c r="T67" s="276"/>
      <c r="U67" s="277"/>
      <c r="W67" s="28"/>
    </row>
    <row r="68" spans="2:23" s="26" customFormat="1" ht="80.099999999999994" customHeight="1" x14ac:dyDescent="0.2">
      <c r="B68" s="108"/>
      <c r="C68" s="181"/>
      <c r="D68" s="181"/>
      <c r="E68" s="181"/>
      <c r="F68" s="278"/>
      <c r="G68" s="279"/>
      <c r="H68" s="280"/>
      <c r="I68" s="278"/>
      <c r="J68" s="279"/>
      <c r="K68" s="279"/>
      <c r="L68" s="279"/>
      <c r="M68" s="279"/>
      <c r="N68" s="279"/>
      <c r="O68" s="279"/>
      <c r="P68" s="279"/>
      <c r="Q68" s="280"/>
      <c r="R68" s="282" t="str">
        <f>IFERROR(VLOOKUP(R67,Datos!$A$77:$C$80,3,FALSE),"")</f>
        <v/>
      </c>
      <c r="S68" s="278"/>
      <c r="T68" s="279"/>
      <c r="U68" s="280"/>
      <c r="W68" s="28"/>
    </row>
    <row r="69" spans="2:23" s="26" customFormat="1" ht="5.0999999999999996" customHeight="1" x14ac:dyDescent="0.2">
      <c r="B69" s="60"/>
      <c r="C69" s="77"/>
      <c r="D69" s="77"/>
      <c r="E69" s="77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W69" s="28"/>
    </row>
    <row r="70" spans="2:23" s="26" customFormat="1" ht="15" customHeight="1" x14ac:dyDescent="0.2">
      <c r="B70" s="124" t="s">
        <v>52</v>
      </c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W70" s="28"/>
    </row>
    <row r="71" spans="2:23" s="26" customFormat="1" ht="5.0999999999999996" customHeight="1" x14ac:dyDescent="0.2">
      <c r="B71" s="60"/>
      <c r="C71" s="77"/>
      <c r="D71" s="77"/>
      <c r="E71" s="77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W71" s="28"/>
    </row>
    <row r="72" spans="2:23" s="26" customFormat="1" ht="78.75" customHeight="1" x14ac:dyDescent="0.2">
      <c r="B72" s="108" t="str">
        <f>IF(C72="","6.  ",IF(AND(C59&lt;&gt;C72,C61&lt;&gt;C72,C63&lt;&gt;C72,C65&lt;&gt;C72,C67&lt;&gt;C72)=TRUE,"6.  ","REPETIDA"))</f>
        <v xml:space="preserve">6.  </v>
      </c>
      <c r="C72" s="181"/>
      <c r="D72" s="181"/>
      <c r="E72" s="181"/>
      <c r="F72" s="275" t="str">
        <f>IFERROR(VLOOKUP(C72,Datos!$A$50:$D$73,3,FALSE)," ")</f>
        <v xml:space="preserve"> </v>
      </c>
      <c r="G72" s="276"/>
      <c r="H72" s="277"/>
      <c r="I72" s="275" t="str">
        <f>IFERROR(VLOOKUP(C72,Datos!A50:D73,4,FALSE),"")</f>
        <v/>
      </c>
      <c r="J72" s="276"/>
      <c r="K72" s="276"/>
      <c r="L72" s="276"/>
      <c r="M72" s="276"/>
      <c r="N72" s="276"/>
      <c r="O72" s="276"/>
      <c r="P72" s="276"/>
      <c r="Q72" s="277"/>
      <c r="R72" s="74"/>
      <c r="S72" s="275" t="str">
        <f>IFERROR(VLOOKUP(R72,Datos!$A$77:$B$80,2,FALSE)," ")</f>
        <v xml:space="preserve"> </v>
      </c>
      <c r="T72" s="276"/>
      <c r="U72" s="277"/>
      <c r="W72" s="28"/>
    </row>
    <row r="73" spans="2:23" s="26" customFormat="1" ht="85.5" customHeight="1" x14ac:dyDescent="0.2">
      <c r="B73" s="108"/>
      <c r="C73" s="181"/>
      <c r="D73" s="181"/>
      <c r="E73" s="181"/>
      <c r="F73" s="278"/>
      <c r="G73" s="279"/>
      <c r="H73" s="280"/>
      <c r="I73" s="278"/>
      <c r="J73" s="279"/>
      <c r="K73" s="279"/>
      <c r="L73" s="279"/>
      <c r="M73" s="279"/>
      <c r="N73" s="279"/>
      <c r="O73" s="279"/>
      <c r="P73" s="279"/>
      <c r="Q73" s="280"/>
      <c r="R73" s="281" t="str">
        <f>IFERROR(VLOOKUP(R72,Datos!$A$77:$C$80,3,FALSE),"")</f>
        <v/>
      </c>
      <c r="S73" s="278"/>
      <c r="T73" s="279"/>
      <c r="U73" s="280"/>
      <c r="W73" s="28"/>
    </row>
    <row r="74" spans="2:23" s="26" customFormat="1" ht="3.75" customHeight="1" x14ac:dyDescent="0.2"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W74" s="28"/>
    </row>
    <row r="75" spans="2:23" s="26" customFormat="1" ht="21.95" customHeight="1" x14ac:dyDescent="0.2">
      <c r="B75" s="124" t="s">
        <v>53</v>
      </c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W75" s="28"/>
    </row>
    <row r="76" spans="2:23" s="26" customFormat="1" ht="3" customHeight="1" x14ac:dyDescent="0.2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W76" s="28"/>
    </row>
    <row r="77" spans="2:23" s="70" customFormat="1" ht="41.25" customHeight="1" x14ac:dyDescent="0.25">
      <c r="C77" s="157" t="s">
        <v>54</v>
      </c>
      <c r="D77" s="158"/>
      <c r="E77" s="158"/>
      <c r="F77" s="158"/>
      <c r="G77" s="158"/>
      <c r="H77" s="158"/>
      <c r="I77" s="158"/>
      <c r="J77" s="158"/>
      <c r="K77" s="158"/>
      <c r="L77" s="159"/>
      <c r="M77" s="108" t="s">
        <v>48</v>
      </c>
      <c r="N77" s="108"/>
      <c r="O77" s="108" t="s">
        <v>55</v>
      </c>
      <c r="P77" s="108"/>
      <c r="Q77" s="108"/>
      <c r="R77" s="69" t="s">
        <v>56</v>
      </c>
      <c r="S77" s="108" t="s">
        <v>57</v>
      </c>
      <c r="T77" s="108"/>
      <c r="U77" s="108"/>
    </row>
    <row r="78" spans="2:23" s="80" customFormat="1" ht="30" customHeight="1" x14ac:dyDescent="0.2">
      <c r="B78" s="79"/>
      <c r="C78" s="157" t="s">
        <v>58</v>
      </c>
      <c r="D78" s="158"/>
      <c r="E78" s="158"/>
      <c r="F78" s="158"/>
      <c r="G78" s="159"/>
      <c r="H78" s="71" t="str">
        <f>IFERROR(AVERAGE(R60,R62,R64,R66,R68,R73)," ")</f>
        <v xml:space="preserve"> </v>
      </c>
      <c r="I78" s="160" t="str">
        <f>+H78</f>
        <v xml:space="preserve"> </v>
      </c>
      <c r="J78" s="161"/>
      <c r="K78" s="161"/>
      <c r="L78" s="162"/>
      <c r="M78" s="163" t="e">
        <f>+I79+I78</f>
        <v>#VALUE!</v>
      </c>
      <c r="N78" s="164"/>
      <c r="O78" s="203" t="e">
        <f>+IF(M78&lt;65%,"No satisfactorio",IF(M78&gt;=90%,"Sobresaliente",IF(M78&gt;=65%&lt;&gt;90%,"Satisfactorio")))</f>
        <v>#VALUE!</v>
      </c>
      <c r="P78" s="204"/>
      <c r="Q78" s="205"/>
      <c r="R78" s="209" t="s">
        <v>18</v>
      </c>
      <c r="S78" s="194"/>
      <c r="T78" s="195"/>
      <c r="U78" s="196"/>
      <c r="V78" s="79"/>
      <c r="W78" s="79"/>
    </row>
    <row r="79" spans="2:23" s="79" customFormat="1" ht="30" customHeight="1" x14ac:dyDescent="0.2">
      <c r="B79" s="33"/>
      <c r="C79" s="108" t="s">
        <v>33</v>
      </c>
      <c r="D79" s="108"/>
      <c r="E79" s="108"/>
      <c r="F79" s="108"/>
      <c r="G79" s="108"/>
      <c r="H79" s="72">
        <f>+U54</f>
        <v>0</v>
      </c>
      <c r="I79" s="160">
        <f>+H79*85%</f>
        <v>0</v>
      </c>
      <c r="J79" s="161"/>
      <c r="K79" s="161"/>
      <c r="L79" s="162"/>
      <c r="M79" s="165"/>
      <c r="N79" s="166"/>
      <c r="O79" s="206"/>
      <c r="P79" s="207"/>
      <c r="Q79" s="208"/>
      <c r="R79" s="210"/>
      <c r="S79" s="194"/>
      <c r="T79" s="195"/>
      <c r="U79" s="196"/>
    </row>
    <row r="80" spans="2:23" s="26" customFormat="1" ht="6" customHeight="1" x14ac:dyDescent="0.2">
      <c r="W80" s="28"/>
    </row>
    <row r="81" spans="1:26" s="26" customFormat="1" ht="24.95" customHeight="1" x14ac:dyDescent="0.2">
      <c r="B81" s="124" t="s">
        <v>59</v>
      </c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W81" s="28"/>
    </row>
    <row r="82" spans="1:26" s="26" customFormat="1" ht="8.1" customHeight="1" x14ac:dyDescent="0.2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W82" s="28"/>
    </row>
    <row r="83" spans="1:26" s="26" customFormat="1" ht="15" customHeight="1" x14ac:dyDescent="0.2">
      <c r="B83" s="108" t="s">
        <v>60</v>
      </c>
      <c r="C83" s="108"/>
      <c r="D83" s="108"/>
      <c r="E83" s="108"/>
      <c r="F83" s="108" t="s">
        <v>61</v>
      </c>
      <c r="G83" s="108"/>
      <c r="H83" s="108"/>
      <c r="I83" s="108" t="s">
        <v>62</v>
      </c>
      <c r="J83" s="108"/>
      <c r="K83" s="108"/>
      <c r="L83" s="108"/>
      <c r="M83" s="108"/>
      <c r="N83" s="192" t="s">
        <v>63</v>
      </c>
      <c r="O83" s="192"/>
      <c r="P83" s="192"/>
      <c r="Q83" s="192"/>
      <c r="R83" s="192"/>
      <c r="S83" s="192"/>
      <c r="T83" s="192"/>
      <c r="U83" s="192"/>
      <c r="W83" s="28"/>
    </row>
    <row r="84" spans="1:26" s="26" customFormat="1" ht="15" customHeight="1" x14ac:dyDescent="0.2"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 t="s">
        <v>64</v>
      </c>
      <c r="O84" s="108"/>
      <c r="P84" s="108"/>
      <c r="Q84" s="193" t="s">
        <v>65</v>
      </c>
      <c r="R84" s="193"/>
      <c r="S84" s="193"/>
      <c r="T84" s="193" t="s">
        <v>66</v>
      </c>
      <c r="U84" s="193"/>
      <c r="W84" s="28"/>
    </row>
    <row r="85" spans="1:26" s="26" customFormat="1" ht="45" customHeight="1" x14ac:dyDescent="0.2">
      <c r="B85" s="181"/>
      <c r="C85" s="181"/>
      <c r="D85" s="181"/>
      <c r="E85" s="181"/>
      <c r="F85" s="200"/>
      <c r="G85" s="201"/>
      <c r="H85" s="202"/>
      <c r="I85" s="155"/>
      <c r="J85" s="155"/>
      <c r="K85" s="155"/>
      <c r="L85" s="155"/>
      <c r="M85" s="155"/>
      <c r="N85" s="105"/>
      <c r="O85" s="105"/>
      <c r="P85" s="105"/>
      <c r="Q85" s="155"/>
      <c r="R85" s="155"/>
      <c r="S85" s="155"/>
      <c r="T85" s="155"/>
      <c r="U85" s="155"/>
      <c r="W85" s="28"/>
    </row>
    <row r="86" spans="1:26" ht="8.1" customHeight="1" x14ac:dyDescent="0.2">
      <c r="A86" s="25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</row>
    <row r="87" spans="1:26" s="26" customFormat="1" ht="39.950000000000003" customHeight="1" x14ac:dyDescent="0.2">
      <c r="B87" s="157" t="s">
        <v>67</v>
      </c>
      <c r="C87" s="158"/>
      <c r="D87" s="158"/>
      <c r="E87" s="158"/>
      <c r="F87" s="158"/>
      <c r="G87" s="159"/>
      <c r="H87" s="108" t="s">
        <v>68</v>
      </c>
      <c r="I87" s="108"/>
      <c r="J87" s="108"/>
      <c r="K87" s="108"/>
      <c r="L87" s="108"/>
      <c r="M87" s="108"/>
      <c r="N87" s="193" t="s">
        <v>69</v>
      </c>
      <c r="O87" s="193"/>
      <c r="P87" s="193"/>
      <c r="Q87" s="193"/>
      <c r="R87" s="193"/>
      <c r="S87" s="157" t="s">
        <v>70</v>
      </c>
      <c r="T87" s="158"/>
      <c r="U87" s="159"/>
      <c r="W87" s="28"/>
      <c r="Y87" s="33"/>
      <c r="Z87" s="33"/>
    </row>
    <row r="88" spans="1:26" s="26" customFormat="1" ht="30" customHeight="1" x14ac:dyDescent="0.2">
      <c r="B88" s="109" t="s">
        <v>71</v>
      </c>
      <c r="C88" s="109"/>
      <c r="D88" s="109"/>
      <c r="E88" s="109"/>
      <c r="F88" s="188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37" t="s">
        <v>12</v>
      </c>
      <c r="T88" s="37" t="s">
        <v>13</v>
      </c>
      <c r="U88" s="37" t="s">
        <v>14</v>
      </c>
      <c r="W88" s="28"/>
      <c r="Y88" s="33"/>
      <c r="Z88" s="33"/>
    </row>
    <row r="89" spans="1:26" s="26" customFormat="1" ht="30" customHeight="1" x14ac:dyDescent="0.2">
      <c r="B89" s="109" t="s">
        <v>72</v>
      </c>
      <c r="C89" s="109"/>
      <c r="D89" s="109"/>
      <c r="E89" s="109"/>
      <c r="F89" s="154"/>
      <c r="G89" s="154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81" t="s">
        <v>17</v>
      </c>
      <c r="T89" s="81" t="s">
        <v>17</v>
      </c>
      <c r="U89" s="81" t="s">
        <v>18</v>
      </c>
      <c r="W89" s="28"/>
      <c r="Y89" s="33"/>
      <c r="Z89" s="33"/>
    </row>
  </sheetData>
  <sheetProtection formatCells="0" formatColumns="0" formatRows="0"/>
  <dataConsolidate/>
  <mergeCells count="188">
    <mergeCell ref="F83:H84"/>
    <mergeCell ref="B83:E84"/>
    <mergeCell ref="H87:M87"/>
    <mergeCell ref="N87:R87"/>
    <mergeCell ref="S87:U87"/>
    <mergeCell ref="H88:M89"/>
    <mergeCell ref="N88:R89"/>
    <mergeCell ref="F89:G89"/>
    <mergeCell ref="T84:U84"/>
    <mergeCell ref="N83:U83"/>
    <mergeCell ref="N85:P85"/>
    <mergeCell ref="Q85:S85"/>
    <mergeCell ref="T85:U85"/>
    <mergeCell ref="I83:M84"/>
    <mergeCell ref="B87:G87"/>
    <mergeCell ref="B88:E88"/>
    <mergeCell ref="F88:G88"/>
    <mergeCell ref="N84:P84"/>
    <mergeCell ref="Q84:S84"/>
    <mergeCell ref="B85:E85"/>
    <mergeCell ref="F85:H85"/>
    <mergeCell ref="I85:M85"/>
    <mergeCell ref="B89:E89"/>
    <mergeCell ref="S78:U78"/>
    <mergeCell ref="C79:G79"/>
    <mergeCell ref="I79:L79"/>
    <mergeCell ref="S79:U79"/>
    <mergeCell ref="B81:U81"/>
    <mergeCell ref="B75:U75"/>
    <mergeCell ref="C77:L77"/>
    <mergeCell ref="M77:N77"/>
    <mergeCell ref="O77:Q77"/>
    <mergeCell ref="S77:U77"/>
    <mergeCell ref="C78:G78"/>
    <mergeCell ref="I78:L78"/>
    <mergeCell ref="M78:N79"/>
    <mergeCell ref="O78:Q79"/>
    <mergeCell ref="R78:R79"/>
    <mergeCell ref="B72:B73"/>
    <mergeCell ref="C72:E73"/>
    <mergeCell ref="F72:H73"/>
    <mergeCell ref="I72:Q73"/>
    <mergeCell ref="S72:U73"/>
    <mergeCell ref="B74:U74"/>
    <mergeCell ref="B65:B66"/>
    <mergeCell ref="C65:E66"/>
    <mergeCell ref="F65:H66"/>
    <mergeCell ref="I65:Q66"/>
    <mergeCell ref="S65:U66"/>
    <mergeCell ref="B67:B68"/>
    <mergeCell ref="C67:E68"/>
    <mergeCell ref="F67:H68"/>
    <mergeCell ref="I67:Q68"/>
    <mergeCell ref="S67:U68"/>
    <mergeCell ref="B70:U70"/>
    <mergeCell ref="B61:B62"/>
    <mergeCell ref="C61:E62"/>
    <mergeCell ref="F61:H62"/>
    <mergeCell ref="I61:Q62"/>
    <mergeCell ref="S61:U62"/>
    <mergeCell ref="B63:B64"/>
    <mergeCell ref="C63:E64"/>
    <mergeCell ref="F63:H64"/>
    <mergeCell ref="I63:Q64"/>
    <mergeCell ref="S63:U64"/>
    <mergeCell ref="B54:S54"/>
    <mergeCell ref="C58:E58"/>
    <mergeCell ref="F58:H58"/>
    <mergeCell ref="I58:Q58"/>
    <mergeCell ref="S58:U58"/>
    <mergeCell ref="B59:B60"/>
    <mergeCell ref="C59:E60"/>
    <mergeCell ref="F59:H60"/>
    <mergeCell ref="I59:Q60"/>
    <mergeCell ref="S59:U60"/>
    <mergeCell ref="B56:U56"/>
    <mergeCell ref="U50:U51"/>
    <mergeCell ref="Q51:R51"/>
    <mergeCell ref="B52:E53"/>
    <mergeCell ref="F52:N53"/>
    <mergeCell ref="O52:P53"/>
    <mergeCell ref="Q52:R52"/>
    <mergeCell ref="T52:T53"/>
    <mergeCell ref="U52:U53"/>
    <mergeCell ref="Q53:R53"/>
    <mergeCell ref="B50:E51"/>
    <mergeCell ref="F50:N51"/>
    <mergeCell ref="O50:P51"/>
    <mergeCell ref="Q50:R50"/>
    <mergeCell ref="T50:T51"/>
    <mergeCell ref="U45:U47"/>
    <mergeCell ref="Q46:R47"/>
    <mergeCell ref="S46:S47"/>
    <mergeCell ref="B48:E49"/>
    <mergeCell ref="F48:N49"/>
    <mergeCell ref="O48:P49"/>
    <mergeCell ref="Q48:R48"/>
    <mergeCell ref="T48:T49"/>
    <mergeCell ref="U48:U49"/>
    <mergeCell ref="B45:E47"/>
    <mergeCell ref="O45:P47"/>
    <mergeCell ref="Q45:R45"/>
    <mergeCell ref="T45:T47"/>
    <mergeCell ref="Q49:R49"/>
    <mergeCell ref="F45:N47"/>
    <mergeCell ref="B42:E44"/>
    <mergeCell ref="O42:P44"/>
    <mergeCell ref="Q42:R42"/>
    <mergeCell ref="B35:C35"/>
    <mergeCell ref="D35:G35"/>
    <mergeCell ref="H35:I35"/>
    <mergeCell ref="L35:U35"/>
    <mergeCell ref="B40:E40"/>
    <mergeCell ref="F40:N40"/>
    <mergeCell ref="O40:P40"/>
    <mergeCell ref="Q40:R40"/>
    <mergeCell ref="T42:T44"/>
    <mergeCell ref="U42:U44"/>
    <mergeCell ref="Q43:R44"/>
    <mergeCell ref="S43:S44"/>
    <mergeCell ref="B41:U41"/>
    <mergeCell ref="F42:N44"/>
    <mergeCell ref="B37:U37"/>
    <mergeCell ref="B39:U39"/>
    <mergeCell ref="R31:U31"/>
    <mergeCell ref="B33:C33"/>
    <mergeCell ref="D33:G33"/>
    <mergeCell ref="H33:I33"/>
    <mergeCell ref="L33:O33"/>
    <mergeCell ref="P33:Q33"/>
    <mergeCell ref="R33:U33"/>
    <mergeCell ref="B27:C27"/>
    <mergeCell ref="D27:G27"/>
    <mergeCell ref="H27:I27"/>
    <mergeCell ref="L27:U27"/>
    <mergeCell ref="B31:C31"/>
    <mergeCell ref="D31:E31"/>
    <mergeCell ref="F31:G31"/>
    <mergeCell ref="H31:I31"/>
    <mergeCell ref="M31:O31"/>
    <mergeCell ref="P31:Q31"/>
    <mergeCell ref="B29:U29"/>
    <mergeCell ref="L25:O25"/>
    <mergeCell ref="P25:Q25"/>
    <mergeCell ref="R25:U25"/>
    <mergeCell ref="B19:C19"/>
    <mergeCell ref="D19:G19"/>
    <mergeCell ref="H19:I19"/>
    <mergeCell ref="L19:U19"/>
    <mergeCell ref="B23:C23"/>
    <mergeCell ref="D23:E23"/>
    <mergeCell ref="F23:G23"/>
    <mergeCell ref="H23:I23"/>
    <mergeCell ref="M23:O23"/>
    <mergeCell ref="P23:Q23"/>
    <mergeCell ref="B21:U21"/>
    <mergeCell ref="R23:U23"/>
    <mergeCell ref="B25:C25"/>
    <mergeCell ref="D25:G25"/>
    <mergeCell ref="H25:I25"/>
    <mergeCell ref="B2:C5"/>
    <mergeCell ref="D2:S2"/>
    <mergeCell ref="T2:U2"/>
    <mergeCell ref="D3:S3"/>
    <mergeCell ref="T3:U3"/>
    <mergeCell ref="D4:S4"/>
    <mergeCell ref="T4:U4"/>
    <mergeCell ref="D5:S5"/>
    <mergeCell ref="T5:U5"/>
    <mergeCell ref="B6:U6"/>
    <mergeCell ref="B7:I7"/>
    <mergeCell ref="L7:P7"/>
    <mergeCell ref="S7:U7"/>
    <mergeCell ref="B8:B9"/>
    <mergeCell ref="F8:F9"/>
    <mergeCell ref="M8:O9"/>
    <mergeCell ref="R15:U15"/>
    <mergeCell ref="B17:C17"/>
    <mergeCell ref="D17:G17"/>
    <mergeCell ref="H17:I17"/>
    <mergeCell ref="L17:O17"/>
    <mergeCell ref="B15:C15"/>
    <mergeCell ref="D15:E15"/>
    <mergeCell ref="F15:G15"/>
    <mergeCell ref="H15:I15"/>
    <mergeCell ref="M15:O15"/>
    <mergeCell ref="P15:Q15"/>
    <mergeCell ref="R17:T17"/>
  </mergeCells>
  <conditionalFormatting sqref="B59 B61 B63 B65">
    <cfRule type="containsText" dxfId="21" priority="19" operator="containsText" text="REPETIDA">
      <formula>NOT(ISERROR(SEARCH("REPETIDA",B59)))</formula>
    </cfRule>
  </conditionalFormatting>
  <conditionalFormatting sqref="B67 B69 B71:B72">
    <cfRule type="containsText" dxfId="20" priority="18" operator="containsText" text="REPETIDA">
      <formula>NOT(ISERROR(SEARCH("REPETIDA",B67)))</formula>
    </cfRule>
  </conditionalFormatting>
  <conditionalFormatting sqref="M78:N79">
    <cfRule type="cellIs" dxfId="19" priority="12" operator="greaterThanOrEqual">
      <formula>0.9</formula>
    </cfRule>
    <cfRule type="cellIs" dxfId="18" priority="13" operator="lessThan">
      <formula>0.65</formula>
    </cfRule>
    <cfRule type="cellIs" dxfId="17" priority="14" operator="between">
      <formula>0.65</formula>
      <formula>0.9</formula>
    </cfRule>
  </conditionalFormatting>
  <conditionalFormatting sqref="O78:Q79">
    <cfRule type="containsText" dxfId="16" priority="9" operator="containsText" text="No satisfactorio">
      <formula>NOT(ISERROR(SEARCH("No satisfactorio",O78)))</formula>
    </cfRule>
    <cfRule type="containsText" dxfId="15" priority="10" operator="containsText" text="Satisfactorio">
      <formula>NOT(ISERROR(SEARCH("Satisfactorio",O78)))</formula>
    </cfRule>
    <cfRule type="containsText" dxfId="14" priority="11" operator="containsText" text="Sobresaliente">
      <formula>NOT(ISERROR(SEARCH("Sobresaliente",O78)))</formula>
    </cfRule>
  </conditionalFormatting>
  <conditionalFormatting sqref="R59:R68">
    <cfRule type="containsText" dxfId="13" priority="5" operator="containsText" text="Bajo">
      <formula>NOT(ISERROR(SEARCH("Bajo",R59)))</formula>
    </cfRule>
    <cfRule type="containsText" dxfId="12" priority="6" operator="containsText" text="Aceptable">
      <formula>NOT(ISERROR(SEARCH("Aceptable",R59)))</formula>
    </cfRule>
    <cfRule type="containsText" dxfId="11" priority="7" operator="containsText" text="Muy Alto">
      <formula>NOT(ISERROR(SEARCH("Muy Alto",R59)))</formula>
    </cfRule>
    <cfRule type="containsText" dxfId="10" priority="8" operator="containsText" text="Alto">
      <formula>NOT(ISERROR(SEARCH("Alto",R59)))</formula>
    </cfRule>
  </conditionalFormatting>
  <conditionalFormatting sqref="R72:R73">
    <cfRule type="containsText" dxfId="9" priority="1" operator="containsText" text="Bajo">
      <formula>NOT(ISERROR(SEARCH("Bajo",R72)))</formula>
    </cfRule>
    <cfRule type="containsText" dxfId="8" priority="2" operator="containsText" text="Aceptable">
      <formula>NOT(ISERROR(SEARCH("Aceptable",R72)))</formula>
    </cfRule>
    <cfRule type="containsText" dxfId="7" priority="3" operator="containsText" text="Muy Alto">
      <formula>NOT(ISERROR(SEARCH("Muy Alto",R72)))</formula>
    </cfRule>
    <cfRule type="containsText" dxfId="6" priority="4" operator="containsText" text="Alto">
      <formula>NOT(ISERROR(SEARCH("Alto",R72)))</formula>
    </cfRule>
  </conditionalFormatting>
  <conditionalFormatting sqref="T54">
    <cfRule type="containsText" dxfId="5" priority="15" operator="containsText" text="MÍNIMO TRES (03) COMPROMISOS">
      <formula>NOT(ISERROR(SEARCH("MÍNIMO TRES (03) COMPROMISOS",T54)))</formula>
    </cfRule>
    <cfRule type="containsText" dxfId="4" priority="16" operator="containsText" text="MENOR">
      <formula>NOT(ISERROR(SEARCH("MENOR",T54)))</formula>
    </cfRule>
    <cfRule type="containsText" dxfId="3" priority="17" operator="containsText" text="MAYOR">
      <formula>NOT(ISERROR(SEARCH("MAYOR",T54)))</formula>
    </cfRule>
  </conditionalFormatting>
  <conditionalFormatting sqref="U54:U55">
    <cfRule type="containsText" dxfId="2" priority="20" operator="containsText" text="MÍNIMO TRES (03) COMPROMISOS">
      <formula>NOT(ISERROR(SEARCH("MÍNIMO TRES (03) COMPROMISOS",U54)))</formula>
    </cfRule>
    <cfRule type="containsText" dxfId="1" priority="21" operator="containsText" text="MENOR">
      <formula>NOT(ISERROR(SEARCH("MENOR",U54)))</formula>
    </cfRule>
    <cfRule type="containsText" dxfId="0" priority="22" operator="containsText" text="MAYOR">
      <formula>NOT(ISERROR(SEARCH("MAYOR",U54)))</formula>
    </cfRule>
  </conditionalFormatting>
  <dataValidations xWindow="915" yWindow="682" count="21">
    <dataValidation type="list" allowBlank="1" showInputMessage="1" showErrorMessage="1" sqref="R59 R61 R63 R65 R67 R72" xr:uid="{75F5779F-58E6-4D53-A9F6-E10DDCE31737}">
      <formula1>Nivel</formula1>
    </dataValidation>
    <dataValidation type="decimal" allowBlank="1" showInputMessage="1" showErrorMessage="1" errorTitle="Revisar!" error="El valor no puede ser menor de 1% ni mayor a 70%" promptTitle="Peso de la Actividad!" prompt="Registre un valor entre 1 y 70%" sqref="T48:T53" xr:uid="{A576B05E-C276-4DC2-BCF0-3B05B714064C}">
      <formula1>0</formula1>
      <formula2>0.7</formula2>
    </dataValidation>
    <dataValidation type="list" allowBlank="1" showInputMessage="1" showErrorMessage="1" sqref="R78:R79" xr:uid="{218C14E3-D00B-49FE-A2FD-1A3044F9FDAB}">
      <formula1>"Seleccionar,SI,NO,NA"</formula1>
    </dataValidation>
    <dataValidation type="custom" allowBlank="1" showInputMessage="1" showErrorMessage="1" promptTitle="Compromiso Laboral" prompt="Describa el compromiso laboral de acuerdo a sus funciones y cargo." sqref="F48:N53" xr:uid="{A8753BCD-1FD2-4D0D-B239-65CFF9B5E4D4}">
      <formula1>COUNTA(B48)=1</formula1>
    </dataValidation>
    <dataValidation type="textLength" allowBlank="1" showInputMessage="1" showErrorMessage="1" sqref="F42" xr:uid="{B3472E28-4DE1-4AEC-9D36-C4A58E8EA234}">
      <formula1>1</formula1>
      <formula2>3500</formula2>
    </dataValidation>
    <dataValidation allowBlank="1" showInputMessage="1" showErrorMessage="1" errorTitle="Revisar el dato registrado" error="El valor no puede ser menor de 0 ni mayor a 100%_x000a_" promptTitle="Evaluación del Compromiso" prompt="Registre la evaluación del compromiso teniendo en cuenta valores de 0 a 100%" sqref="U48:U53 U45 U42" xr:uid="{DC69983A-A8AE-46D0-B68B-AF4F172BC728}"/>
    <dataValidation type="decimal" allowBlank="1" showInputMessage="1" showErrorMessage="1" errorTitle="Revisar!" error="El valor no puede ser menor de 1% ni mayor a 100%" promptTitle="Peso de la Actividad!" prompt="Registre un valor entre 1 y 100%" sqref="T45 T42" xr:uid="{25FE8B2F-061A-46D5-BBBD-FBC747626C22}">
      <formula1>0</formula1>
      <formula2>1</formula2>
    </dataValidation>
    <dataValidation allowBlank="1" showInputMessage="1" showErrorMessage="1" promptTitle="Número de Cédula" prompt="Registre el número de cédula del funcionario sin comas, espacios,  ni puntos." sqref="H31:I31 H23:I23 H15:I15" xr:uid="{74E1DA9A-B491-47E2-AB61-E0BD1A45F19B}"/>
    <dataValidation type="textLength" allowBlank="1" showInputMessage="1" showErrorMessage="1" promptTitle="Propósito del empleo" prompt="Hace referencia a la información que se encuentra disponible en el Manual de Funciones de la Entidad por cargo." sqref="L35:U35 L27:U27 L19:U19" xr:uid="{04904D40-48F8-4D11-B95A-0F9FFB7B7CD5}">
      <formula1>1</formula1>
      <formula2>3500</formula2>
    </dataValidation>
    <dataValidation type="custom" allowBlank="1" showInputMessage="1" showErrorMessage="1" sqref="F45" xr:uid="{2019CCFB-1CEF-4E9E-B1F8-15A04448A57F}">
      <formula1>COUNTA(B45)=1</formula1>
    </dataValidation>
    <dataValidation allowBlank="1" showInputMessage="1" showErrorMessage="1" errorTitle="Revisar!" error="El resultado no puede ser superior al 100%" promptTitle="Porcentaje Asignado" prompt="Es la sumatoria del peso de las actividades" sqref="T54" xr:uid="{16E6A184-628E-4D52-A8BD-C8DB7880825B}"/>
    <dataValidation type="list" allowBlank="1" showInputMessage="1" showErrorMessage="1" sqref="D31:E31 D23:E23 D15:E15" xr:uid="{B1767D0A-1019-4250-8C30-97CA43C0DC99}">
      <formula1>"Seleccione, Cédula de Ciudadanía, Pasaporte, Otro"</formula1>
    </dataValidation>
    <dataValidation type="list" allowBlank="1" showInputMessage="1" showErrorMessage="1" sqref="C71:E71 C69:E69" xr:uid="{697B3C90-722C-42C9-AE0B-7441CC357975}">
      <formula1>INDIRECT($D$19)</formula1>
    </dataValidation>
    <dataValidation type="list" allowBlank="1" showInputMessage="1" showErrorMessage="1" promptTitle="Dias" sqref="R11:S12 F11:F12" xr:uid="{D5726299-0B90-481B-B03C-77BBB638ECDC}"/>
    <dataValidation type="list" allowBlank="1" showInputMessage="1" showErrorMessage="1" sqref="T11:U12 G11:H12" xr:uid="{5F62F03D-CCC5-40E6-B893-6F09618B1EB6}"/>
    <dataValidation type="list" allowBlank="1" showInputMessage="1" showErrorMessage="1" sqref="U17" xr:uid="{F930A5C1-EAF5-4B11-96BC-F48A92C17F93}">
      <formula1>"Seleccionar,SI,NO"</formula1>
    </dataValidation>
    <dataValidation type="list" allowBlank="1" showInputMessage="1" showErrorMessage="1" prompt="Seleccionar: Competencias comportamentales de acuerdo al nivel jerárquico_x000a_" sqref="C63:E68" xr:uid="{405152E0-2FB7-4C4A-AA8D-9A1F8B923920}">
      <formula1>INDIRECT($D$19)</formula1>
    </dataValidation>
    <dataValidation type="list" allowBlank="1" showInputMessage="1" showErrorMessage="1" sqref="J9:K10 I10" xr:uid="{2B720089-9527-4A87-AB06-269EEE3E31EA}">
      <formula1>$C$501:$C$505</formula1>
    </dataValidation>
    <dataValidation type="list" allowBlank="1" showInputMessage="1" showErrorMessage="1" sqref="H10" xr:uid="{8FFD02C9-963C-49C6-9523-8152521D63EE}">
      <formula1>$B$501:$B$513</formula1>
    </dataValidation>
    <dataValidation type="list" allowBlank="1" showInputMessage="1" showErrorMessage="1" promptTitle="Dias" sqref="G10" xr:uid="{44F91110-E62B-44EB-941E-B48B4EE3C54E}">
      <formula1>$A$501:$A$532</formula1>
    </dataValidation>
    <dataValidation type="list" allowBlank="1" showInputMessage="1" showErrorMessage="1" prompt="Competencias comportamentales con personal a cargo" sqref="C72:E73" xr:uid="{ABBA9CB3-5895-4EA3-ACD4-7AA6B131D348}">
      <formula1>INDIRECT($U$17)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scale="42" orientation="portrait" r:id="rId1"/>
  <rowBreaks count="1" manualBreakCount="1">
    <brk id="55" min="1" max="1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915" yWindow="682" count="8">
        <x14:dataValidation type="list" allowBlank="1" showInputMessage="1" showErrorMessage="1" xr:uid="{C0A00D26-29B0-42D3-A257-0917C379ACEB}">
          <x14:formula1>
            <xm:f>Datos!$I$1:$I$4</xm:f>
          </x14:formula1>
          <xm:sqref>M8</xm:sqref>
        </x14:dataValidation>
        <x14:dataValidation type="list" allowBlank="1" showInputMessage="1" showErrorMessage="1" xr:uid="{C58DA24C-EBD5-4815-8BD7-290477236A03}">
          <x14:formula1>
            <xm:f>Datos!$A$96:$A$98</xm:f>
          </x14:formula1>
          <xm:sqref>O42:P53</xm:sqref>
        </x14:dataValidation>
        <x14:dataValidation type="list" allowBlank="1" showInputMessage="1" showErrorMessage="1" xr:uid="{82CBF845-6F3C-4B59-8014-2156BDDD1684}">
          <x14:formula1>
            <xm:f>Datos!$C$9:$C$13</xm:f>
          </x14:formula1>
          <xm:sqref>E10</xm:sqref>
        </x14:dataValidation>
        <x14:dataValidation type="list" allowBlank="1" showInputMessage="1" showErrorMessage="1" xr:uid="{1DAEB539-2E4E-49CB-9375-8D551FF66DFE}">
          <x14:formula1>
            <xm:f>Datos!$B$9:$B$21</xm:f>
          </x14:formula1>
          <xm:sqref>D9:D10 T9 T89 H9</xm:sqref>
        </x14:dataValidation>
        <x14:dataValidation type="list" allowBlank="1" showInputMessage="1" showErrorMessage="1" promptTitle="Dias" xr:uid="{F0FBFE7D-BA13-4253-A968-F6FBFC8329AC}">
          <x14:formula1>
            <xm:f>Datos!$A$9:$A$40</xm:f>
          </x14:formula1>
          <xm:sqref>C9:C10 S9 S89 G9</xm:sqref>
        </x14:dataValidation>
        <x14:dataValidation type="list" allowBlank="1" showInputMessage="1" showErrorMessage="1" xr:uid="{CA8D8B98-B2D7-43AF-AC39-808E64CCA62D}">
          <x14:formula1>
            <xm:f>Referencia!$D$2:$D$6</xm:f>
          </x14:formula1>
          <xm:sqref>U89 E9 I9 U9</xm:sqref>
        </x14:dataValidation>
        <x14:dataValidation type="list" allowBlank="1" showInputMessage="1" showErrorMessage="1" prompt="Seleccionar: Competencias comportamentales comunes" xr:uid="{1BC766A8-9035-4CCD-B4A5-5CB16C41FE54}">
          <x14:formula1>
            <xm:f>Datos!$A$42:$A$47</xm:f>
          </x14:formula1>
          <xm:sqref>C59:E62</xm:sqref>
        </x14:dataValidation>
        <x14:dataValidation type="list" allowBlank="1" showInputMessage="1" showErrorMessage="1" prompt="Objetivos estratégicos institucionales_x000a_" xr:uid="{932F7894-8149-4D8D-8000-4D21B50F0668}">
          <x14:formula1>
            <xm:f>Referencia!$B$3:$B$9</xm:f>
          </x14:formula1>
          <xm:sqref>B42:E53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B7A89-B063-401E-B2B9-87B94AF0F3A8}">
  <dimension ref="A1:AC698"/>
  <sheetViews>
    <sheetView zoomScale="80" zoomScaleNormal="80" workbookViewId="0">
      <selection activeCell="F2" sqref="F2:F698"/>
    </sheetView>
  </sheetViews>
  <sheetFormatPr baseColWidth="10" defaultRowHeight="15" x14ac:dyDescent="0.25"/>
  <cols>
    <col min="1" max="1" width="15.28515625" bestFit="1" customWidth="1"/>
    <col min="2" max="2" width="25.7109375" bestFit="1" customWidth="1"/>
    <col min="3" max="3" width="31.85546875" bestFit="1" customWidth="1"/>
    <col min="4" max="4" width="7.140625" bestFit="1" customWidth="1"/>
    <col min="5" max="5" width="31.85546875" bestFit="1" customWidth="1"/>
    <col min="6" max="6" width="25.85546875" bestFit="1" customWidth="1"/>
    <col min="7" max="7" width="86.85546875" bestFit="1" customWidth="1"/>
    <col min="8" max="8" width="7" bestFit="1" customWidth="1"/>
    <col min="9" max="9" width="59" bestFit="1" customWidth="1"/>
    <col min="10" max="10" width="7" bestFit="1" customWidth="1"/>
    <col min="11" max="11" width="82.7109375" bestFit="1" customWidth="1"/>
    <col min="12" max="12" width="7" bestFit="1" customWidth="1"/>
    <col min="13" max="13" width="85" bestFit="1" customWidth="1"/>
    <col min="14" max="14" width="7" bestFit="1" customWidth="1"/>
    <col min="15" max="15" width="75.85546875" bestFit="1" customWidth="1"/>
    <col min="16" max="16" width="7" bestFit="1" customWidth="1"/>
    <col min="17" max="17" width="81.5703125" bestFit="1" customWidth="1"/>
    <col min="18" max="18" width="11" bestFit="1" customWidth="1"/>
    <col min="19" max="19" width="41.5703125" bestFit="1" customWidth="1"/>
    <col min="27" max="27" width="42.5703125" bestFit="1" customWidth="1"/>
    <col min="28" max="28" width="38" bestFit="1" customWidth="1"/>
    <col min="29" max="29" width="32.5703125" bestFit="1" customWidth="1"/>
  </cols>
  <sheetData>
    <row r="1" spans="1:29" x14ac:dyDescent="0.25">
      <c r="A1" s="98" t="s">
        <v>101</v>
      </c>
      <c r="B1" s="98" t="s">
        <v>102</v>
      </c>
      <c r="C1" s="98" t="s">
        <v>103</v>
      </c>
      <c r="D1" s="98" t="s">
        <v>104</v>
      </c>
      <c r="E1" s="98" t="s">
        <v>105</v>
      </c>
      <c r="F1" s="98" t="s">
        <v>55</v>
      </c>
      <c r="G1" s="98" t="s">
        <v>3620</v>
      </c>
      <c r="H1" s="98" t="s">
        <v>3619</v>
      </c>
      <c r="I1" s="98" t="s">
        <v>3618</v>
      </c>
      <c r="J1" s="98" t="s">
        <v>3617</v>
      </c>
      <c r="K1" s="98" t="s">
        <v>3616</v>
      </c>
      <c r="L1" s="98" t="s">
        <v>3615</v>
      </c>
      <c r="M1" s="98" t="s">
        <v>3614</v>
      </c>
      <c r="N1" s="98" t="s">
        <v>3613</v>
      </c>
      <c r="O1" s="98" t="s">
        <v>3612</v>
      </c>
      <c r="P1" s="98" t="s">
        <v>3611</v>
      </c>
      <c r="Q1" s="98" t="s">
        <v>3610</v>
      </c>
      <c r="R1" s="98" t="s">
        <v>3609</v>
      </c>
      <c r="S1" s="98" t="s">
        <v>3608</v>
      </c>
      <c r="T1" s="98" t="s">
        <v>3607</v>
      </c>
      <c r="U1" s="98" t="s">
        <v>3606</v>
      </c>
      <c r="V1" s="98" t="s">
        <v>3605</v>
      </c>
      <c r="W1" s="98" t="s">
        <v>3604</v>
      </c>
      <c r="X1" s="98" t="s">
        <v>3603</v>
      </c>
      <c r="Y1" s="98" t="s">
        <v>3602</v>
      </c>
      <c r="Z1" s="98" t="s">
        <v>3601</v>
      </c>
      <c r="AA1" s="98" t="s">
        <v>3600</v>
      </c>
      <c r="AB1" s="98" t="s">
        <v>107</v>
      </c>
      <c r="AC1" s="98" t="s">
        <v>108</v>
      </c>
    </row>
    <row r="2" spans="1:29" x14ac:dyDescent="0.25">
      <c r="A2" s="98">
        <v>12209753</v>
      </c>
      <c r="B2" s="98" t="s">
        <v>538</v>
      </c>
      <c r="C2" s="98" t="s">
        <v>539</v>
      </c>
      <c r="D2" s="98">
        <v>204411</v>
      </c>
      <c r="E2" s="98" t="s">
        <v>136</v>
      </c>
      <c r="F2" s="98" t="s">
        <v>110</v>
      </c>
      <c r="G2" s="98" t="s">
        <v>116</v>
      </c>
      <c r="H2" s="98">
        <v>100</v>
      </c>
      <c r="I2" s="98" t="s">
        <v>626</v>
      </c>
      <c r="J2" s="98">
        <v>2</v>
      </c>
      <c r="K2" s="98" t="s">
        <v>1683</v>
      </c>
      <c r="L2" s="98">
        <v>200</v>
      </c>
      <c r="M2" s="98" t="s">
        <v>812</v>
      </c>
      <c r="N2" s="98">
        <v>201</v>
      </c>
      <c r="O2" s="98" t="s">
        <v>116</v>
      </c>
      <c r="P2" s="98">
        <v>0</v>
      </c>
      <c r="Q2" s="98" t="s">
        <v>1621</v>
      </c>
      <c r="R2" s="98">
        <v>7128386</v>
      </c>
      <c r="S2" s="98" t="s">
        <v>3583</v>
      </c>
      <c r="T2" s="98" t="s">
        <v>3599</v>
      </c>
      <c r="U2" s="98" t="s">
        <v>3598</v>
      </c>
      <c r="V2" s="98" t="s">
        <v>3597</v>
      </c>
      <c r="W2" s="98">
        <f t="shared" ref="W2:W65" ca="1" si="0">+DATEDIF(V2,TODAY(),"y")</f>
        <v>45</v>
      </c>
      <c r="X2" s="98" t="s">
        <v>1636</v>
      </c>
      <c r="Y2" s="98" t="s">
        <v>1671</v>
      </c>
      <c r="Z2" s="98" t="s">
        <v>1614</v>
      </c>
      <c r="AA2" s="98" t="s">
        <v>1613</v>
      </c>
      <c r="AB2" s="98" t="s">
        <v>447</v>
      </c>
      <c r="AC2" s="98" t="s">
        <v>448</v>
      </c>
    </row>
    <row r="3" spans="1:29" x14ac:dyDescent="0.25">
      <c r="A3" s="98">
        <v>1148445048</v>
      </c>
      <c r="B3" s="98" t="s">
        <v>1377</v>
      </c>
      <c r="C3" s="98" t="s">
        <v>1378</v>
      </c>
      <c r="D3" s="98">
        <v>404414</v>
      </c>
      <c r="E3" s="98" t="s">
        <v>186</v>
      </c>
      <c r="F3" s="98" t="s">
        <v>146</v>
      </c>
      <c r="G3" s="98" t="s">
        <v>116</v>
      </c>
      <c r="H3" s="98">
        <v>100</v>
      </c>
      <c r="I3" s="98" t="s">
        <v>626</v>
      </c>
      <c r="J3" s="98">
        <v>2</v>
      </c>
      <c r="K3" s="98" t="s">
        <v>1683</v>
      </c>
      <c r="L3" s="98">
        <v>200</v>
      </c>
      <c r="M3" s="98" t="s">
        <v>812</v>
      </c>
      <c r="N3" s="98">
        <v>201</v>
      </c>
      <c r="O3" s="98" t="s">
        <v>116</v>
      </c>
      <c r="P3" s="98">
        <v>0</v>
      </c>
      <c r="Q3" s="98" t="s">
        <v>1621</v>
      </c>
      <c r="R3" s="98">
        <v>7128386</v>
      </c>
      <c r="S3" s="98" t="s">
        <v>3583</v>
      </c>
      <c r="T3" s="98" t="s">
        <v>1635</v>
      </c>
      <c r="U3" s="98" t="s">
        <v>3596</v>
      </c>
      <c r="V3" s="98" t="s">
        <v>3595</v>
      </c>
      <c r="W3" s="98">
        <f t="shared" ca="1" si="0"/>
        <v>28</v>
      </c>
      <c r="X3" s="98" t="s">
        <v>1636</v>
      </c>
      <c r="Y3" s="98" t="s">
        <v>1615</v>
      </c>
      <c r="Z3" s="98" t="s">
        <v>1614</v>
      </c>
      <c r="AA3" s="98" t="s">
        <v>1613</v>
      </c>
      <c r="AB3" s="98" t="s">
        <v>468</v>
      </c>
      <c r="AC3" s="98" t="s">
        <v>435</v>
      </c>
    </row>
    <row r="4" spans="1:29" x14ac:dyDescent="0.25">
      <c r="A4" s="98">
        <v>1030674429</v>
      </c>
      <c r="B4" s="98" t="s">
        <v>1306</v>
      </c>
      <c r="C4" s="98" t="s">
        <v>1307</v>
      </c>
      <c r="D4" s="98">
        <v>421015</v>
      </c>
      <c r="E4" s="98" t="s">
        <v>145</v>
      </c>
      <c r="F4" s="98" t="s">
        <v>146</v>
      </c>
      <c r="G4" s="98" t="s">
        <v>116</v>
      </c>
      <c r="H4" s="98">
        <v>100</v>
      </c>
      <c r="I4" s="98" t="s">
        <v>626</v>
      </c>
      <c r="J4" s="98">
        <v>2</v>
      </c>
      <c r="K4" s="98" t="s">
        <v>1683</v>
      </c>
      <c r="L4" s="98">
        <v>200</v>
      </c>
      <c r="M4" s="98" t="s">
        <v>812</v>
      </c>
      <c r="N4" s="98">
        <v>201</v>
      </c>
      <c r="O4" s="98" t="s">
        <v>116</v>
      </c>
      <c r="P4" s="98">
        <v>0</v>
      </c>
      <c r="Q4" s="98" t="s">
        <v>1621</v>
      </c>
      <c r="R4" s="98">
        <v>7128386</v>
      </c>
      <c r="S4" s="98" t="s">
        <v>3583</v>
      </c>
      <c r="T4" s="98" t="s">
        <v>3338</v>
      </c>
      <c r="U4" s="98" t="s">
        <v>3594</v>
      </c>
      <c r="V4" s="98" t="s">
        <v>1914</v>
      </c>
      <c r="W4" s="98">
        <f t="shared" ca="1" si="0"/>
        <v>28</v>
      </c>
      <c r="X4" s="98" t="s">
        <v>1616</v>
      </c>
      <c r="Y4" s="98" t="s">
        <v>1615</v>
      </c>
      <c r="Z4" s="98" t="s">
        <v>1614</v>
      </c>
      <c r="AA4" s="98" t="s">
        <v>1613</v>
      </c>
      <c r="AB4" s="98" t="s">
        <v>468</v>
      </c>
      <c r="AC4" s="98" t="s">
        <v>435</v>
      </c>
    </row>
    <row r="5" spans="1:29" x14ac:dyDescent="0.25">
      <c r="A5" s="98">
        <v>52222718</v>
      </c>
      <c r="B5" s="98" t="s">
        <v>957</v>
      </c>
      <c r="C5" s="98" t="s">
        <v>958</v>
      </c>
      <c r="D5" s="98">
        <v>313214</v>
      </c>
      <c r="E5" s="98" t="s">
        <v>158</v>
      </c>
      <c r="F5" s="98" t="s">
        <v>121</v>
      </c>
      <c r="G5" s="98" t="s">
        <v>116</v>
      </c>
      <c r="H5" s="98">
        <v>100</v>
      </c>
      <c r="I5" s="98" t="s">
        <v>626</v>
      </c>
      <c r="J5" s="98">
        <v>2</v>
      </c>
      <c r="K5" s="98" t="s">
        <v>1683</v>
      </c>
      <c r="L5" s="98">
        <v>200</v>
      </c>
      <c r="M5" s="98" t="s">
        <v>812</v>
      </c>
      <c r="N5" s="98">
        <v>201</v>
      </c>
      <c r="O5" s="98" t="s">
        <v>116</v>
      </c>
      <c r="P5" s="98">
        <v>0</v>
      </c>
      <c r="Q5" s="98" t="s">
        <v>1621</v>
      </c>
      <c r="R5" s="98">
        <v>7128386</v>
      </c>
      <c r="S5" s="98" t="s">
        <v>3583</v>
      </c>
      <c r="T5" s="98" t="s">
        <v>1625</v>
      </c>
      <c r="U5" s="98" t="s">
        <v>3593</v>
      </c>
      <c r="V5" s="98" t="s">
        <v>3592</v>
      </c>
      <c r="W5" s="98">
        <f t="shared" ca="1" si="0"/>
        <v>50</v>
      </c>
      <c r="X5" s="98" t="s">
        <v>1616</v>
      </c>
      <c r="Y5" s="98" t="s">
        <v>1615</v>
      </c>
      <c r="Z5" s="98" t="s">
        <v>1614</v>
      </c>
      <c r="AA5" s="98" t="s">
        <v>1613</v>
      </c>
      <c r="AB5" s="98" t="s">
        <v>468</v>
      </c>
      <c r="AC5" s="98" t="s">
        <v>435</v>
      </c>
    </row>
    <row r="6" spans="1:29" x14ac:dyDescent="0.25">
      <c r="A6" s="98">
        <v>52250504</v>
      </c>
      <c r="B6" s="98" t="s">
        <v>1313</v>
      </c>
      <c r="C6" s="98" t="s">
        <v>1314</v>
      </c>
      <c r="D6" s="98">
        <v>204407</v>
      </c>
      <c r="E6" s="98" t="s">
        <v>136</v>
      </c>
      <c r="F6" s="98" t="s">
        <v>110</v>
      </c>
      <c r="G6" s="98" t="s">
        <v>116</v>
      </c>
      <c r="H6" s="98">
        <v>100</v>
      </c>
      <c r="I6" s="98" t="s">
        <v>626</v>
      </c>
      <c r="J6" s="98">
        <v>2</v>
      </c>
      <c r="K6" s="98" t="s">
        <v>1683</v>
      </c>
      <c r="L6" s="98">
        <v>200</v>
      </c>
      <c r="M6" s="98" t="s">
        <v>812</v>
      </c>
      <c r="N6" s="98">
        <v>201</v>
      </c>
      <c r="O6" s="98" t="s">
        <v>116</v>
      </c>
      <c r="P6" s="98">
        <v>0</v>
      </c>
      <c r="Q6" s="98" t="s">
        <v>1621</v>
      </c>
      <c r="R6" s="98">
        <v>7128386</v>
      </c>
      <c r="S6" s="98" t="s">
        <v>3583</v>
      </c>
      <c r="T6" s="98" t="s">
        <v>2199</v>
      </c>
      <c r="U6" s="98" t="s">
        <v>3591</v>
      </c>
      <c r="V6" s="98" t="s">
        <v>3590</v>
      </c>
      <c r="W6" s="98">
        <f t="shared" ca="1" si="0"/>
        <v>52</v>
      </c>
      <c r="X6" s="98" t="s">
        <v>1616</v>
      </c>
      <c r="Y6" s="98" t="s">
        <v>1615</v>
      </c>
      <c r="Z6" s="98" t="s">
        <v>1614</v>
      </c>
      <c r="AA6" s="98" t="s">
        <v>1613</v>
      </c>
      <c r="AB6" s="98" t="s">
        <v>447</v>
      </c>
      <c r="AC6" s="98" t="s">
        <v>448</v>
      </c>
    </row>
    <row r="7" spans="1:29" x14ac:dyDescent="0.25">
      <c r="A7" s="98">
        <v>19475536</v>
      </c>
      <c r="B7" s="98" t="s">
        <v>280</v>
      </c>
      <c r="C7" s="98" t="s">
        <v>281</v>
      </c>
      <c r="D7" s="98">
        <v>202820</v>
      </c>
      <c r="E7" s="98" t="s">
        <v>109</v>
      </c>
      <c r="F7" s="98" t="s">
        <v>110</v>
      </c>
      <c r="G7" s="98" t="s">
        <v>116</v>
      </c>
      <c r="H7" s="98">
        <v>100</v>
      </c>
      <c r="I7" s="98" t="s">
        <v>626</v>
      </c>
      <c r="J7" s="98">
        <v>2</v>
      </c>
      <c r="K7" s="98" t="s">
        <v>1683</v>
      </c>
      <c r="L7" s="98">
        <v>200</v>
      </c>
      <c r="M7" s="98" t="s">
        <v>812</v>
      </c>
      <c r="N7" s="98">
        <v>201</v>
      </c>
      <c r="O7" s="98" t="s">
        <v>116</v>
      </c>
      <c r="P7" s="98">
        <v>0</v>
      </c>
      <c r="Q7" s="98" t="s">
        <v>1621</v>
      </c>
      <c r="R7" s="98">
        <v>7128386</v>
      </c>
      <c r="S7" s="98" t="s">
        <v>3583</v>
      </c>
      <c r="T7" s="98" t="s">
        <v>3589</v>
      </c>
      <c r="U7" s="98" t="s">
        <v>3588</v>
      </c>
      <c r="V7" s="98" t="s">
        <v>3587</v>
      </c>
      <c r="W7" s="98">
        <f t="shared" ca="1" si="0"/>
        <v>63</v>
      </c>
      <c r="X7" s="98" t="s">
        <v>1636</v>
      </c>
      <c r="Y7" s="98" t="s">
        <v>1671</v>
      </c>
      <c r="Z7" s="98" t="s">
        <v>1614</v>
      </c>
      <c r="AA7" s="98" t="s">
        <v>1613</v>
      </c>
      <c r="AB7" s="98" t="s">
        <v>112</v>
      </c>
      <c r="AC7" s="98" t="s">
        <v>117</v>
      </c>
    </row>
    <row r="8" spans="1:29" x14ac:dyDescent="0.25">
      <c r="A8" s="98">
        <v>23689301</v>
      </c>
      <c r="B8" s="98" t="s">
        <v>114</v>
      </c>
      <c r="C8" s="98" t="s">
        <v>115</v>
      </c>
      <c r="D8" s="98">
        <v>202816</v>
      </c>
      <c r="E8" s="98" t="s">
        <v>109</v>
      </c>
      <c r="F8" s="98" t="s">
        <v>110</v>
      </c>
      <c r="G8" s="98" t="s">
        <v>116</v>
      </c>
      <c r="H8" s="98">
        <v>100</v>
      </c>
      <c r="I8" s="98" t="s">
        <v>626</v>
      </c>
      <c r="J8" s="98">
        <v>2</v>
      </c>
      <c r="K8" s="98" t="s">
        <v>1683</v>
      </c>
      <c r="L8" s="98">
        <v>200</v>
      </c>
      <c r="M8" s="98" t="s">
        <v>812</v>
      </c>
      <c r="N8" s="98">
        <v>201</v>
      </c>
      <c r="O8" s="98" t="s">
        <v>116</v>
      </c>
      <c r="P8" s="98">
        <v>0</v>
      </c>
      <c r="Q8" s="98" t="s">
        <v>1621</v>
      </c>
      <c r="R8" s="98">
        <v>7128386</v>
      </c>
      <c r="S8" s="98" t="s">
        <v>3583</v>
      </c>
      <c r="T8" s="98" t="s">
        <v>3586</v>
      </c>
      <c r="U8" s="98" t="s">
        <v>3585</v>
      </c>
      <c r="V8" s="98" t="s">
        <v>3584</v>
      </c>
      <c r="W8" s="98">
        <f t="shared" ca="1" si="0"/>
        <v>67</v>
      </c>
      <c r="X8" s="98" t="s">
        <v>1616</v>
      </c>
      <c r="Y8" s="98" t="s">
        <v>1726</v>
      </c>
      <c r="Z8" s="98" t="s">
        <v>1614</v>
      </c>
      <c r="AA8" s="98" t="s">
        <v>1613</v>
      </c>
      <c r="AB8" s="98" t="s">
        <v>112</v>
      </c>
      <c r="AC8" s="98" t="s">
        <v>117</v>
      </c>
    </row>
    <row r="9" spans="1:29" x14ac:dyDescent="0.25">
      <c r="A9" s="98">
        <v>36287722</v>
      </c>
      <c r="B9" s="98" t="s">
        <v>1176</v>
      </c>
      <c r="C9" s="98" t="s">
        <v>1177</v>
      </c>
      <c r="D9" s="98">
        <v>20441</v>
      </c>
      <c r="E9" s="98" t="s">
        <v>136</v>
      </c>
      <c r="F9" s="98" t="s">
        <v>110</v>
      </c>
      <c r="G9" s="98" t="s">
        <v>116</v>
      </c>
      <c r="H9" s="98">
        <v>100</v>
      </c>
      <c r="I9" s="98" t="s">
        <v>626</v>
      </c>
      <c r="J9" s="98">
        <v>2</v>
      </c>
      <c r="K9" s="98" t="s">
        <v>1683</v>
      </c>
      <c r="L9" s="98">
        <v>200</v>
      </c>
      <c r="M9" s="98" t="s">
        <v>812</v>
      </c>
      <c r="N9" s="98">
        <v>201</v>
      </c>
      <c r="O9" s="98" t="s">
        <v>116</v>
      </c>
      <c r="P9" s="98">
        <v>0</v>
      </c>
      <c r="Q9" s="98" t="s">
        <v>1621</v>
      </c>
      <c r="R9" s="98">
        <v>7128386</v>
      </c>
      <c r="S9" s="98" t="s">
        <v>3583</v>
      </c>
      <c r="T9" s="98" t="s">
        <v>3582</v>
      </c>
      <c r="U9" s="98" t="s">
        <v>3581</v>
      </c>
      <c r="V9" s="98" t="s">
        <v>3580</v>
      </c>
      <c r="W9" s="98">
        <f t="shared" ca="1" si="0"/>
        <v>47</v>
      </c>
      <c r="X9" s="98" t="s">
        <v>1616</v>
      </c>
      <c r="Y9" s="98" t="s">
        <v>1783</v>
      </c>
      <c r="Z9" s="98" t="s">
        <v>1614</v>
      </c>
      <c r="AA9" s="98" t="s">
        <v>1613</v>
      </c>
      <c r="AB9" s="98" t="s">
        <v>447</v>
      </c>
      <c r="AC9" s="98" t="s">
        <v>448</v>
      </c>
    </row>
    <row r="10" spans="1:29" x14ac:dyDescent="0.25">
      <c r="A10" s="98">
        <v>15988257</v>
      </c>
      <c r="B10" s="98" t="s">
        <v>382</v>
      </c>
      <c r="C10" s="98" t="s">
        <v>383</v>
      </c>
      <c r="D10" s="98">
        <v>204411</v>
      </c>
      <c r="E10" s="98" t="s">
        <v>136</v>
      </c>
      <c r="F10" s="98" t="s">
        <v>110</v>
      </c>
      <c r="G10" s="98" t="s">
        <v>3443</v>
      </c>
      <c r="H10" s="98">
        <v>100</v>
      </c>
      <c r="I10" s="98" t="s">
        <v>626</v>
      </c>
      <c r="J10" s="98">
        <v>3</v>
      </c>
      <c r="K10" s="98" t="s">
        <v>1949</v>
      </c>
      <c r="L10" s="98">
        <v>670</v>
      </c>
      <c r="M10" s="98" t="s">
        <v>3442</v>
      </c>
      <c r="N10" s="98">
        <v>0</v>
      </c>
      <c r="O10" s="98" t="s">
        <v>1621</v>
      </c>
      <c r="P10" s="98">
        <v>0</v>
      </c>
      <c r="Q10" s="98" t="s">
        <v>1621</v>
      </c>
      <c r="R10" s="98">
        <v>7218074</v>
      </c>
      <c r="S10" s="98" t="s">
        <v>3559</v>
      </c>
      <c r="T10" s="98" t="s">
        <v>3579</v>
      </c>
      <c r="U10" s="98" t="s">
        <v>3578</v>
      </c>
      <c r="V10" s="98" t="s">
        <v>3577</v>
      </c>
      <c r="W10" s="98">
        <f t="shared" ca="1" si="0"/>
        <v>55</v>
      </c>
      <c r="X10" s="98" t="s">
        <v>1636</v>
      </c>
      <c r="Y10" s="98" t="s">
        <v>1671</v>
      </c>
      <c r="Z10" s="98" t="s">
        <v>1614</v>
      </c>
      <c r="AA10" s="98" t="s">
        <v>3439</v>
      </c>
      <c r="AB10" s="98" t="s">
        <v>112</v>
      </c>
      <c r="AC10" s="98" t="s">
        <v>117</v>
      </c>
    </row>
    <row r="11" spans="1:29" x14ac:dyDescent="0.25">
      <c r="A11" s="98">
        <v>24870452</v>
      </c>
      <c r="B11" s="98" t="s">
        <v>921</v>
      </c>
      <c r="C11" s="98" t="s">
        <v>922</v>
      </c>
      <c r="D11" s="98">
        <v>202818</v>
      </c>
      <c r="E11" s="98" t="s">
        <v>109</v>
      </c>
      <c r="F11" s="98" t="s">
        <v>110</v>
      </c>
      <c r="G11" s="98" t="s">
        <v>3443</v>
      </c>
      <c r="H11" s="98">
        <v>100</v>
      </c>
      <c r="I11" s="98" t="s">
        <v>626</v>
      </c>
      <c r="J11" s="98">
        <v>3</v>
      </c>
      <c r="K11" s="98" t="s">
        <v>1949</v>
      </c>
      <c r="L11" s="98">
        <v>670</v>
      </c>
      <c r="M11" s="98" t="s">
        <v>3442</v>
      </c>
      <c r="N11" s="98">
        <v>0</v>
      </c>
      <c r="O11" s="98" t="s">
        <v>1621</v>
      </c>
      <c r="P11" s="98">
        <v>0</v>
      </c>
      <c r="Q11" s="98" t="s">
        <v>1621</v>
      </c>
      <c r="R11" s="98">
        <v>7218074</v>
      </c>
      <c r="S11" s="98" t="s">
        <v>3559</v>
      </c>
      <c r="T11" s="98" t="s">
        <v>3576</v>
      </c>
      <c r="U11" s="98" t="s">
        <v>3575</v>
      </c>
      <c r="V11" s="98" t="s">
        <v>3574</v>
      </c>
      <c r="W11" s="98">
        <f t="shared" ca="1" si="0"/>
        <v>48</v>
      </c>
      <c r="X11" s="98" t="s">
        <v>1616</v>
      </c>
      <c r="Y11" s="98" t="s">
        <v>1671</v>
      </c>
      <c r="Z11" s="98" t="s">
        <v>1614</v>
      </c>
      <c r="AA11" s="98" t="s">
        <v>3439</v>
      </c>
      <c r="AB11" s="98" t="s">
        <v>112</v>
      </c>
      <c r="AC11" s="98" t="s">
        <v>113</v>
      </c>
    </row>
    <row r="12" spans="1:29" x14ac:dyDescent="0.25">
      <c r="A12" s="98">
        <v>25233840</v>
      </c>
      <c r="B12" s="98" t="s">
        <v>245</v>
      </c>
      <c r="C12" s="98" t="s">
        <v>246</v>
      </c>
      <c r="D12" s="98">
        <v>421022</v>
      </c>
      <c r="E12" s="98" t="s">
        <v>145</v>
      </c>
      <c r="F12" s="98" t="s">
        <v>146</v>
      </c>
      <c r="G12" s="98" t="s">
        <v>3443</v>
      </c>
      <c r="H12" s="98">
        <v>100</v>
      </c>
      <c r="I12" s="98" t="s">
        <v>626</v>
      </c>
      <c r="J12" s="98">
        <v>3</v>
      </c>
      <c r="K12" s="98" t="s">
        <v>1949</v>
      </c>
      <c r="L12" s="98">
        <v>670</v>
      </c>
      <c r="M12" s="98" t="s">
        <v>3442</v>
      </c>
      <c r="N12" s="98">
        <v>0</v>
      </c>
      <c r="O12" s="98" t="s">
        <v>1621</v>
      </c>
      <c r="P12" s="98">
        <v>0</v>
      </c>
      <c r="Q12" s="98" t="s">
        <v>1621</v>
      </c>
      <c r="R12" s="98">
        <v>7218074</v>
      </c>
      <c r="S12" s="98" t="s">
        <v>3559</v>
      </c>
      <c r="T12" s="98" t="s">
        <v>3573</v>
      </c>
      <c r="U12" s="98" t="s">
        <v>3572</v>
      </c>
      <c r="V12" s="98" t="s">
        <v>3571</v>
      </c>
      <c r="W12" s="98">
        <f t="shared" ca="1" si="0"/>
        <v>54</v>
      </c>
      <c r="X12" s="98" t="s">
        <v>1616</v>
      </c>
      <c r="Y12" s="98" t="s">
        <v>1671</v>
      </c>
      <c r="Z12" s="98" t="s">
        <v>1614</v>
      </c>
      <c r="AA12" s="98" t="s">
        <v>3439</v>
      </c>
      <c r="AB12" s="98" t="s">
        <v>112</v>
      </c>
      <c r="AC12" s="98" t="s">
        <v>117</v>
      </c>
    </row>
    <row r="13" spans="1:29" x14ac:dyDescent="0.25">
      <c r="A13" s="98">
        <v>30313328</v>
      </c>
      <c r="B13" s="98" t="s">
        <v>352</v>
      </c>
      <c r="C13" s="98" t="s">
        <v>353</v>
      </c>
      <c r="D13" s="98">
        <v>406408</v>
      </c>
      <c r="E13" s="98" t="s">
        <v>347</v>
      </c>
      <c r="F13" s="98" t="s">
        <v>146</v>
      </c>
      <c r="G13" s="98" t="s">
        <v>3443</v>
      </c>
      <c r="H13" s="98">
        <v>100</v>
      </c>
      <c r="I13" s="98" t="s">
        <v>626</v>
      </c>
      <c r="J13" s="98">
        <v>3</v>
      </c>
      <c r="K13" s="98" t="s">
        <v>1949</v>
      </c>
      <c r="L13" s="98">
        <v>670</v>
      </c>
      <c r="M13" s="98" t="s">
        <v>3442</v>
      </c>
      <c r="N13" s="98">
        <v>0</v>
      </c>
      <c r="O13" s="98" t="s">
        <v>1621</v>
      </c>
      <c r="P13" s="98">
        <v>0</v>
      </c>
      <c r="Q13" s="98" t="s">
        <v>1621</v>
      </c>
      <c r="R13" s="98">
        <v>7218074</v>
      </c>
      <c r="S13" s="98" t="s">
        <v>3559</v>
      </c>
      <c r="T13" s="98" t="s">
        <v>3570</v>
      </c>
      <c r="U13" s="98" t="s">
        <v>3569</v>
      </c>
      <c r="V13" s="98" t="s">
        <v>3568</v>
      </c>
      <c r="W13" s="98">
        <f t="shared" ca="1" si="0"/>
        <v>56</v>
      </c>
      <c r="X13" s="98" t="s">
        <v>1616</v>
      </c>
      <c r="Y13" s="98" t="s">
        <v>1783</v>
      </c>
      <c r="Z13" s="98" t="s">
        <v>1614</v>
      </c>
      <c r="AA13" s="98" t="s">
        <v>3439</v>
      </c>
      <c r="AB13" s="98" t="s">
        <v>112</v>
      </c>
      <c r="AC13" s="98" t="s">
        <v>113</v>
      </c>
    </row>
    <row r="14" spans="1:29" x14ac:dyDescent="0.25">
      <c r="A14" s="98">
        <v>73231589</v>
      </c>
      <c r="B14" s="98" t="s">
        <v>608</v>
      </c>
      <c r="C14" s="98" t="s">
        <v>609</v>
      </c>
      <c r="D14" s="98">
        <v>202818</v>
      </c>
      <c r="E14" s="98" t="s">
        <v>109</v>
      </c>
      <c r="F14" s="98" t="s">
        <v>110</v>
      </c>
      <c r="G14" s="98" t="s">
        <v>3443</v>
      </c>
      <c r="H14" s="98">
        <v>100</v>
      </c>
      <c r="I14" s="98" t="s">
        <v>626</v>
      </c>
      <c r="J14" s="98">
        <v>3</v>
      </c>
      <c r="K14" s="98" t="s">
        <v>1949</v>
      </c>
      <c r="L14" s="98">
        <v>670</v>
      </c>
      <c r="M14" s="98" t="s">
        <v>3442</v>
      </c>
      <c r="N14" s="98">
        <v>0</v>
      </c>
      <c r="O14" s="98" t="s">
        <v>1621</v>
      </c>
      <c r="P14" s="98">
        <v>0</v>
      </c>
      <c r="Q14" s="98" t="s">
        <v>1621</v>
      </c>
      <c r="R14" s="98">
        <v>7218074</v>
      </c>
      <c r="S14" s="98" t="s">
        <v>3559</v>
      </c>
      <c r="T14" s="98" t="s">
        <v>3567</v>
      </c>
      <c r="U14" s="98" t="s">
        <v>3566</v>
      </c>
      <c r="V14" s="98" t="s">
        <v>3565</v>
      </c>
      <c r="W14" s="98">
        <f t="shared" ca="1" si="0"/>
        <v>42</v>
      </c>
      <c r="X14" s="98" t="s">
        <v>1636</v>
      </c>
      <c r="Y14" s="98" t="s">
        <v>1671</v>
      </c>
      <c r="Z14" s="98" t="s">
        <v>1614</v>
      </c>
      <c r="AA14" s="98" t="s">
        <v>3439</v>
      </c>
      <c r="AB14" s="98" t="s">
        <v>112</v>
      </c>
      <c r="AC14" s="98" t="s">
        <v>117</v>
      </c>
    </row>
    <row r="15" spans="1:29" x14ac:dyDescent="0.25">
      <c r="A15" s="98">
        <v>75076630</v>
      </c>
      <c r="B15" s="98" t="s">
        <v>748</v>
      </c>
      <c r="C15" s="98" t="s">
        <v>749</v>
      </c>
      <c r="D15" s="98">
        <v>202818</v>
      </c>
      <c r="E15" s="98" t="s">
        <v>109</v>
      </c>
      <c r="F15" s="98" t="s">
        <v>110</v>
      </c>
      <c r="G15" s="98" t="s">
        <v>3443</v>
      </c>
      <c r="H15" s="98">
        <v>100</v>
      </c>
      <c r="I15" s="98" t="s">
        <v>626</v>
      </c>
      <c r="J15" s="98">
        <v>3</v>
      </c>
      <c r="K15" s="98" t="s">
        <v>1949</v>
      </c>
      <c r="L15" s="98">
        <v>670</v>
      </c>
      <c r="M15" s="98" t="s">
        <v>3442</v>
      </c>
      <c r="N15" s="98">
        <v>0</v>
      </c>
      <c r="O15" s="98" t="s">
        <v>1621</v>
      </c>
      <c r="P15" s="98">
        <v>0</v>
      </c>
      <c r="Q15" s="98" t="s">
        <v>1621</v>
      </c>
      <c r="R15" s="98">
        <v>7218074</v>
      </c>
      <c r="S15" s="98" t="s">
        <v>3559</v>
      </c>
      <c r="T15" s="98" t="s">
        <v>3564</v>
      </c>
      <c r="U15" s="98" t="s">
        <v>3563</v>
      </c>
      <c r="V15" s="98" t="s">
        <v>3562</v>
      </c>
      <c r="W15" s="98">
        <f t="shared" ca="1" si="0"/>
        <v>50</v>
      </c>
      <c r="X15" s="98" t="s">
        <v>1636</v>
      </c>
      <c r="Y15" s="98" t="s">
        <v>1671</v>
      </c>
      <c r="Z15" s="98" t="s">
        <v>1614</v>
      </c>
      <c r="AA15" s="98" t="s">
        <v>3439</v>
      </c>
      <c r="AB15" s="98" t="s">
        <v>112</v>
      </c>
      <c r="AC15" s="98" t="s">
        <v>113</v>
      </c>
    </row>
    <row r="16" spans="1:29" x14ac:dyDescent="0.25">
      <c r="A16" s="98">
        <v>1053766735</v>
      </c>
      <c r="B16" s="98" t="s">
        <v>709</v>
      </c>
      <c r="C16" s="98" t="s">
        <v>996</v>
      </c>
      <c r="D16" s="98">
        <v>20441</v>
      </c>
      <c r="E16" s="98" t="s">
        <v>136</v>
      </c>
      <c r="F16" s="98" t="s">
        <v>110</v>
      </c>
      <c r="G16" s="98" t="s">
        <v>3443</v>
      </c>
      <c r="H16" s="98">
        <v>100</v>
      </c>
      <c r="I16" s="98" t="s">
        <v>626</v>
      </c>
      <c r="J16" s="98">
        <v>3</v>
      </c>
      <c r="K16" s="98" t="s">
        <v>1949</v>
      </c>
      <c r="L16" s="98">
        <v>670</v>
      </c>
      <c r="M16" s="98" t="s">
        <v>3442</v>
      </c>
      <c r="N16" s="98">
        <v>0</v>
      </c>
      <c r="O16" s="98" t="s">
        <v>1621</v>
      </c>
      <c r="P16" s="98">
        <v>0</v>
      </c>
      <c r="Q16" s="98" t="s">
        <v>1621</v>
      </c>
      <c r="R16" s="98">
        <v>7218074</v>
      </c>
      <c r="S16" s="98" t="s">
        <v>3559</v>
      </c>
      <c r="T16" s="98" t="s">
        <v>2869</v>
      </c>
      <c r="U16" s="98" t="s">
        <v>3561</v>
      </c>
      <c r="V16" s="98" t="s">
        <v>3560</v>
      </c>
      <c r="W16" s="98">
        <f t="shared" ca="1" si="0"/>
        <v>39</v>
      </c>
      <c r="X16" s="98" t="s">
        <v>1616</v>
      </c>
      <c r="Y16" s="98" t="s">
        <v>1671</v>
      </c>
      <c r="Z16" s="98" t="s">
        <v>1614</v>
      </c>
      <c r="AA16" s="98" t="s">
        <v>3439</v>
      </c>
      <c r="AB16" s="98" t="s">
        <v>447</v>
      </c>
      <c r="AC16" s="98" t="s">
        <v>448</v>
      </c>
    </row>
    <row r="17" spans="1:29" x14ac:dyDescent="0.25">
      <c r="A17" s="98">
        <v>1053777662</v>
      </c>
      <c r="B17" s="98" t="s">
        <v>709</v>
      </c>
      <c r="C17" s="98" t="s">
        <v>750</v>
      </c>
      <c r="D17" s="98">
        <v>313214</v>
      </c>
      <c r="E17" s="98" t="s">
        <v>158</v>
      </c>
      <c r="F17" s="98" t="s">
        <v>121</v>
      </c>
      <c r="G17" s="98" t="s">
        <v>3443</v>
      </c>
      <c r="H17" s="98">
        <v>100</v>
      </c>
      <c r="I17" s="98" t="s">
        <v>626</v>
      </c>
      <c r="J17" s="98">
        <v>3</v>
      </c>
      <c r="K17" s="98" t="s">
        <v>1949</v>
      </c>
      <c r="L17" s="98">
        <v>670</v>
      </c>
      <c r="M17" s="98" t="s">
        <v>3442</v>
      </c>
      <c r="N17" s="98">
        <v>0</v>
      </c>
      <c r="O17" s="98" t="s">
        <v>1621</v>
      </c>
      <c r="P17" s="98">
        <v>0</v>
      </c>
      <c r="Q17" s="98" t="s">
        <v>1621</v>
      </c>
      <c r="R17" s="98">
        <v>7218074</v>
      </c>
      <c r="S17" s="98" t="s">
        <v>3559</v>
      </c>
      <c r="T17" s="98" t="s">
        <v>2012</v>
      </c>
      <c r="U17" s="98" t="s">
        <v>3558</v>
      </c>
      <c r="V17" s="98" t="s">
        <v>3557</v>
      </c>
      <c r="W17" s="98">
        <f t="shared" ca="1" si="0"/>
        <v>38</v>
      </c>
      <c r="X17" s="98" t="s">
        <v>1616</v>
      </c>
      <c r="Y17" s="98" t="s">
        <v>1615</v>
      </c>
      <c r="Z17" s="98" t="s">
        <v>1614</v>
      </c>
      <c r="AA17" s="98" t="s">
        <v>3439</v>
      </c>
      <c r="AB17" s="98" t="s">
        <v>112</v>
      </c>
      <c r="AC17" s="98" t="s">
        <v>117</v>
      </c>
    </row>
    <row r="18" spans="1:29" x14ac:dyDescent="0.25">
      <c r="A18" s="98">
        <v>9037956</v>
      </c>
      <c r="B18" s="98" t="s">
        <v>268</v>
      </c>
      <c r="C18" s="98" t="s">
        <v>269</v>
      </c>
      <c r="D18" s="98">
        <v>202816</v>
      </c>
      <c r="E18" s="98" t="s">
        <v>109</v>
      </c>
      <c r="F18" s="98" t="s">
        <v>110</v>
      </c>
      <c r="G18" s="98" t="s">
        <v>231</v>
      </c>
      <c r="H18" s="98">
        <v>100</v>
      </c>
      <c r="I18" s="98" t="s">
        <v>626</v>
      </c>
      <c r="J18" s="98">
        <v>2</v>
      </c>
      <c r="K18" s="98" t="s">
        <v>1683</v>
      </c>
      <c r="L18" s="98">
        <v>200</v>
      </c>
      <c r="M18" s="98" t="s">
        <v>812</v>
      </c>
      <c r="N18" s="98">
        <v>240</v>
      </c>
      <c r="O18" s="98" t="s">
        <v>2155</v>
      </c>
      <c r="P18" s="98">
        <v>243</v>
      </c>
      <c r="Q18" s="98" t="s">
        <v>231</v>
      </c>
      <c r="R18" s="98">
        <v>7311878</v>
      </c>
      <c r="S18" s="98" t="s">
        <v>3554</v>
      </c>
      <c r="T18" s="98" t="s">
        <v>2003</v>
      </c>
      <c r="U18" s="98" t="s">
        <v>3556</v>
      </c>
      <c r="V18" s="98" t="s">
        <v>3555</v>
      </c>
      <c r="W18" s="98">
        <f t="shared" ca="1" si="0"/>
        <v>66</v>
      </c>
      <c r="X18" s="98" t="s">
        <v>1636</v>
      </c>
      <c r="Y18" s="98" t="s">
        <v>1671</v>
      </c>
      <c r="Z18" s="98" t="s">
        <v>1614</v>
      </c>
      <c r="AA18" s="98" t="s">
        <v>1613</v>
      </c>
      <c r="AB18" s="98" t="s">
        <v>112</v>
      </c>
      <c r="AC18" s="98" t="s">
        <v>117</v>
      </c>
    </row>
    <row r="19" spans="1:29" x14ac:dyDescent="0.25">
      <c r="A19" s="98">
        <v>51951747</v>
      </c>
      <c r="B19" s="98" t="s">
        <v>230</v>
      </c>
      <c r="C19" s="98" t="s">
        <v>354</v>
      </c>
      <c r="D19" s="98">
        <v>312416</v>
      </c>
      <c r="E19" s="98" t="s">
        <v>120</v>
      </c>
      <c r="F19" s="98" t="s">
        <v>121</v>
      </c>
      <c r="G19" s="98" t="s">
        <v>231</v>
      </c>
      <c r="H19" s="98">
        <v>100</v>
      </c>
      <c r="I19" s="98" t="s">
        <v>626</v>
      </c>
      <c r="J19" s="98">
        <v>2</v>
      </c>
      <c r="K19" s="98" t="s">
        <v>1683</v>
      </c>
      <c r="L19" s="98">
        <v>200</v>
      </c>
      <c r="M19" s="98" t="s">
        <v>812</v>
      </c>
      <c r="N19" s="98">
        <v>240</v>
      </c>
      <c r="O19" s="98" t="s">
        <v>2155</v>
      </c>
      <c r="P19" s="98">
        <v>243</v>
      </c>
      <c r="Q19" s="98" t="s">
        <v>231</v>
      </c>
      <c r="R19" s="98">
        <v>7311878</v>
      </c>
      <c r="S19" s="98" t="s">
        <v>3554</v>
      </c>
      <c r="T19" s="98" t="s">
        <v>3553</v>
      </c>
      <c r="U19" s="98" t="s">
        <v>3552</v>
      </c>
      <c r="V19" s="98" t="s">
        <v>3551</v>
      </c>
      <c r="W19" s="98">
        <f t="shared" ca="1" si="0"/>
        <v>55</v>
      </c>
      <c r="X19" s="98" t="s">
        <v>1616</v>
      </c>
      <c r="Y19" s="98" t="s">
        <v>1671</v>
      </c>
      <c r="Z19" s="98" t="s">
        <v>1614</v>
      </c>
      <c r="AA19" s="98" t="s">
        <v>3439</v>
      </c>
      <c r="AB19" s="98" t="s">
        <v>112</v>
      </c>
      <c r="AC19" s="98" t="s">
        <v>117</v>
      </c>
    </row>
    <row r="20" spans="1:29" x14ac:dyDescent="0.25">
      <c r="A20" s="98">
        <v>45523720</v>
      </c>
      <c r="B20" s="98" t="s">
        <v>1201</v>
      </c>
      <c r="C20" s="98" t="s">
        <v>1202</v>
      </c>
      <c r="D20" s="98">
        <v>20441</v>
      </c>
      <c r="E20" s="98" t="s">
        <v>136</v>
      </c>
      <c r="F20" s="98" t="s">
        <v>110</v>
      </c>
      <c r="G20" s="98" t="s">
        <v>290</v>
      </c>
      <c r="H20" s="98">
        <v>100</v>
      </c>
      <c r="I20" s="98" t="s">
        <v>626</v>
      </c>
      <c r="J20" s="98">
        <v>5</v>
      </c>
      <c r="K20" s="98" t="s">
        <v>480</v>
      </c>
      <c r="L20" s="98">
        <v>505</v>
      </c>
      <c r="M20" s="98" t="s">
        <v>1205</v>
      </c>
      <c r="N20" s="98">
        <v>510</v>
      </c>
      <c r="O20" s="98" t="s">
        <v>1676</v>
      </c>
      <c r="P20" s="98">
        <v>0</v>
      </c>
      <c r="Q20" s="98" t="s">
        <v>1621</v>
      </c>
      <c r="R20" s="98">
        <v>10545584</v>
      </c>
      <c r="S20" s="98" t="s">
        <v>3522</v>
      </c>
      <c r="T20" s="98" t="s">
        <v>3550</v>
      </c>
      <c r="U20" s="98" t="s">
        <v>3549</v>
      </c>
      <c r="V20" s="98" t="s">
        <v>3548</v>
      </c>
      <c r="W20" s="98">
        <f t="shared" ca="1" si="0"/>
        <v>44</v>
      </c>
      <c r="X20" s="98" t="s">
        <v>1616</v>
      </c>
      <c r="Y20" s="98" t="s">
        <v>1671</v>
      </c>
      <c r="Z20" s="98" t="s">
        <v>1614</v>
      </c>
      <c r="AA20" s="98" t="s">
        <v>1613</v>
      </c>
      <c r="AB20" s="98" t="s">
        <v>447</v>
      </c>
      <c r="AC20" s="98" t="s">
        <v>448</v>
      </c>
    </row>
    <row r="21" spans="1:29" x14ac:dyDescent="0.25">
      <c r="A21" s="98">
        <v>1032481250</v>
      </c>
      <c r="B21" s="98" t="s">
        <v>930</v>
      </c>
      <c r="C21" s="98" t="s">
        <v>931</v>
      </c>
      <c r="D21" s="98">
        <v>313214</v>
      </c>
      <c r="E21" s="98" t="s">
        <v>158</v>
      </c>
      <c r="F21" s="98" t="s">
        <v>121</v>
      </c>
      <c r="G21" s="98" t="s">
        <v>290</v>
      </c>
      <c r="H21" s="98">
        <v>100</v>
      </c>
      <c r="I21" s="98" t="s">
        <v>626</v>
      </c>
      <c r="J21" s="98">
        <v>5</v>
      </c>
      <c r="K21" s="98" t="s">
        <v>480</v>
      </c>
      <c r="L21" s="98">
        <v>505</v>
      </c>
      <c r="M21" s="98" t="s">
        <v>1205</v>
      </c>
      <c r="N21" s="98">
        <v>510</v>
      </c>
      <c r="O21" s="98" t="s">
        <v>1676</v>
      </c>
      <c r="P21" s="98">
        <v>0</v>
      </c>
      <c r="Q21" s="98" t="s">
        <v>1621</v>
      </c>
      <c r="R21" s="98">
        <v>10545584</v>
      </c>
      <c r="S21" s="98" t="s">
        <v>3522</v>
      </c>
      <c r="T21" s="98" t="s">
        <v>1713</v>
      </c>
      <c r="U21" s="98" t="s">
        <v>3547</v>
      </c>
      <c r="V21" s="98" t="s">
        <v>3546</v>
      </c>
      <c r="W21" s="98">
        <f t="shared" ca="1" si="0"/>
        <v>29</v>
      </c>
      <c r="X21" s="98" t="s">
        <v>1636</v>
      </c>
      <c r="Y21" s="98" t="s">
        <v>1615</v>
      </c>
      <c r="Z21" s="98" t="s">
        <v>1614</v>
      </c>
      <c r="AA21" s="98" t="s">
        <v>1613</v>
      </c>
      <c r="AB21" s="98" t="s">
        <v>468</v>
      </c>
      <c r="AC21" s="98" t="s">
        <v>435</v>
      </c>
    </row>
    <row r="22" spans="1:29" x14ac:dyDescent="0.25">
      <c r="A22" s="98">
        <v>1010184946</v>
      </c>
      <c r="B22" s="98" t="s">
        <v>689</v>
      </c>
      <c r="C22" s="98" t="s">
        <v>690</v>
      </c>
      <c r="D22" s="98">
        <v>404414</v>
      </c>
      <c r="E22" s="98" t="s">
        <v>186</v>
      </c>
      <c r="F22" s="98" t="s">
        <v>146</v>
      </c>
      <c r="G22" s="98" t="s">
        <v>290</v>
      </c>
      <c r="H22" s="98">
        <v>100</v>
      </c>
      <c r="I22" s="98" t="s">
        <v>626</v>
      </c>
      <c r="J22" s="98">
        <v>5</v>
      </c>
      <c r="K22" s="98" t="s">
        <v>480</v>
      </c>
      <c r="L22" s="98">
        <v>505</v>
      </c>
      <c r="M22" s="98" t="s">
        <v>1205</v>
      </c>
      <c r="N22" s="98">
        <v>510</v>
      </c>
      <c r="O22" s="98" t="s">
        <v>1676</v>
      </c>
      <c r="P22" s="98">
        <v>0</v>
      </c>
      <c r="Q22" s="98" t="s">
        <v>1621</v>
      </c>
      <c r="R22" s="98">
        <v>10545584</v>
      </c>
      <c r="S22" s="98" t="s">
        <v>3522</v>
      </c>
      <c r="T22" s="98" t="s">
        <v>2342</v>
      </c>
      <c r="U22" s="98" t="s">
        <v>3545</v>
      </c>
      <c r="V22" s="98" t="s">
        <v>3544</v>
      </c>
      <c r="W22" s="98">
        <f t="shared" ca="1" si="0"/>
        <v>35</v>
      </c>
      <c r="X22" s="98" t="s">
        <v>1616</v>
      </c>
      <c r="Y22" s="98" t="s">
        <v>1615</v>
      </c>
      <c r="Z22" s="98" t="s">
        <v>1614</v>
      </c>
      <c r="AA22" s="98" t="s">
        <v>1613</v>
      </c>
      <c r="AB22" s="98" t="s">
        <v>468</v>
      </c>
      <c r="AC22" s="98" t="s">
        <v>435</v>
      </c>
    </row>
    <row r="23" spans="1:29" x14ac:dyDescent="0.25">
      <c r="A23" s="98">
        <v>1024517064</v>
      </c>
      <c r="B23" s="98" t="s">
        <v>1385</v>
      </c>
      <c r="C23" s="98" t="s">
        <v>1386</v>
      </c>
      <c r="D23" s="98">
        <v>406408</v>
      </c>
      <c r="E23" s="98" t="s">
        <v>347</v>
      </c>
      <c r="F23" s="98" t="s">
        <v>146</v>
      </c>
      <c r="G23" s="98" t="s">
        <v>290</v>
      </c>
      <c r="H23" s="98">
        <v>100</v>
      </c>
      <c r="I23" s="98" t="s">
        <v>626</v>
      </c>
      <c r="J23" s="98">
        <v>5</v>
      </c>
      <c r="K23" s="98" t="s">
        <v>480</v>
      </c>
      <c r="L23" s="98">
        <v>505</v>
      </c>
      <c r="M23" s="98" t="s">
        <v>1205</v>
      </c>
      <c r="N23" s="98">
        <v>510</v>
      </c>
      <c r="O23" s="98" t="s">
        <v>1676</v>
      </c>
      <c r="P23" s="98">
        <v>0</v>
      </c>
      <c r="Q23" s="98" t="s">
        <v>1621</v>
      </c>
      <c r="R23" s="98">
        <v>10545584</v>
      </c>
      <c r="S23" s="98" t="s">
        <v>3522</v>
      </c>
      <c r="T23" s="98" t="s">
        <v>1755</v>
      </c>
      <c r="U23" s="98" t="s">
        <v>3543</v>
      </c>
      <c r="V23" s="98" t="s">
        <v>3542</v>
      </c>
      <c r="W23" s="98">
        <f t="shared" ca="1" si="0"/>
        <v>34</v>
      </c>
      <c r="X23" s="98" t="s">
        <v>1616</v>
      </c>
      <c r="Y23" s="98" t="s">
        <v>1615</v>
      </c>
      <c r="Z23" s="98" t="s">
        <v>1614</v>
      </c>
      <c r="AA23" s="98" t="s">
        <v>1613</v>
      </c>
      <c r="AB23" s="98" t="s">
        <v>468</v>
      </c>
      <c r="AC23" s="98" t="s">
        <v>435</v>
      </c>
    </row>
    <row r="24" spans="1:29" x14ac:dyDescent="0.25">
      <c r="A24" s="98">
        <v>80086873</v>
      </c>
      <c r="B24" s="98" t="s">
        <v>1336</v>
      </c>
      <c r="C24" s="98" t="s">
        <v>1337</v>
      </c>
      <c r="D24" s="98">
        <v>312416</v>
      </c>
      <c r="E24" s="98" t="s">
        <v>120</v>
      </c>
      <c r="F24" s="98" t="s">
        <v>121</v>
      </c>
      <c r="G24" s="98" t="s">
        <v>290</v>
      </c>
      <c r="H24" s="98">
        <v>100</v>
      </c>
      <c r="I24" s="98" t="s">
        <v>626</v>
      </c>
      <c r="J24" s="98">
        <v>5</v>
      </c>
      <c r="K24" s="98" t="s">
        <v>480</v>
      </c>
      <c r="L24" s="98">
        <v>505</v>
      </c>
      <c r="M24" s="98" t="s">
        <v>1205</v>
      </c>
      <c r="N24" s="98">
        <v>510</v>
      </c>
      <c r="O24" s="98" t="s">
        <v>1676</v>
      </c>
      <c r="P24" s="98">
        <v>0</v>
      </c>
      <c r="Q24" s="98" t="s">
        <v>1621</v>
      </c>
      <c r="R24" s="98">
        <v>10545584</v>
      </c>
      <c r="S24" s="98" t="s">
        <v>3522</v>
      </c>
      <c r="T24" s="98" t="s">
        <v>3541</v>
      </c>
      <c r="U24" s="98" t="s">
        <v>3540</v>
      </c>
      <c r="V24" s="98" t="s">
        <v>3539</v>
      </c>
      <c r="W24" s="98">
        <f t="shared" ca="1" si="0"/>
        <v>44</v>
      </c>
      <c r="X24" s="98" t="s">
        <v>1636</v>
      </c>
      <c r="Y24" s="98" t="s">
        <v>1671</v>
      </c>
      <c r="Z24" s="98" t="s">
        <v>1614</v>
      </c>
      <c r="AA24" s="98" t="s">
        <v>1613</v>
      </c>
      <c r="AB24" s="98" t="s">
        <v>447</v>
      </c>
      <c r="AC24" s="98" t="s">
        <v>448</v>
      </c>
    </row>
    <row r="25" spans="1:29" x14ac:dyDescent="0.25">
      <c r="A25" s="98">
        <v>80827562</v>
      </c>
      <c r="B25" s="98" t="s">
        <v>1357</v>
      </c>
      <c r="C25" s="98" t="s">
        <v>1358</v>
      </c>
      <c r="D25" s="98">
        <v>204411</v>
      </c>
      <c r="E25" s="98" t="s">
        <v>136</v>
      </c>
      <c r="F25" s="98" t="s">
        <v>110</v>
      </c>
      <c r="G25" s="98" t="s">
        <v>290</v>
      </c>
      <c r="H25" s="98">
        <v>100</v>
      </c>
      <c r="I25" s="98" t="s">
        <v>626</v>
      </c>
      <c r="J25" s="98">
        <v>5</v>
      </c>
      <c r="K25" s="98" t="s">
        <v>480</v>
      </c>
      <c r="L25" s="98">
        <v>505</v>
      </c>
      <c r="M25" s="98" t="s">
        <v>1205</v>
      </c>
      <c r="N25" s="98">
        <v>510</v>
      </c>
      <c r="O25" s="98" t="s">
        <v>1676</v>
      </c>
      <c r="P25" s="98">
        <v>0</v>
      </c>
      <c r="Q25" s="98" t="s">
        <v>1621</v>
      </c>
      <c r="R25" s="98">
        <v>10545584</v>
      </c>
      <c r="S25" s="98" t="s">
        <v>3522</v>
      </c>
      <c r="T25" s="98" t="s">
        <v>1693</v>
      </c>
      <c r="U25" s="98" t="s">
        <v>3538</v>
      </c>
      <c r="V25" s="98" t="s">
        <v>3537</v>
      </c>
      <c r="W25" s="98">
        <f t="shared" ca="1" si="0"/>
        <v>41</v>
      </c>
      <c r="X25" s="98" t="s">
        <v>1636</v>
      </c>
      <c r="Y25" s="98" t="s">
        <v>1671</v>
      </c>
      <c r="Z25" s="98" t="s">
        <v>1614</v>
      </c>
      <c r="AA25" s="98" t="s">
        <v>1613</v>
      </c>
      <c r="AB25" s="98" t="s">
        <v>447</v>
      </c>
      <c r="AC25" s="98" t="s">
        <v>448</v>
      </c>
    </row>
    <row r="26" spans="1:29" x14ac:dyDescent="0.25">
      <c r="A26" s="98">
        <v>52476706</v>
      </c>
      <c r="B26" s="98" t="s">
        <v>1148</v>
      </c>
      <c r="C26" s="98" t="s">
        <v>1149</v>
      </c>
      <c r="D26" s="98">
        <v>20441</v>
      </c>
      <c r="E26" s="98" t="s">
        <v>136</v>
      </c>
      <c r="F26" s="98" t="s">
        <v>110</v>
      </c>
      <c r="G26" s="98" t="s">
        <v>290</v>
      </c>
      <c r="H26" s="98">
        <v>100</v>
      </c>
      <c r="I26" s="98" t="s">
        <v>626</v>
      </c>
      <c r="J26" s="98">
        <v>5</v>
      </c>
      <c r="K26" s="98" t="s">
        <v>480</v>
      </c>
      <c r="L26" s="98">
        <v>505</v>
      </c>
      <c r="M26" s="98" t="s">
        <v>1205</v>
      </c>
      <c r="N26" s="98">
        <v>510</v>
      </c>
      <c r="O26" s="98" t="s">
        <v>1676</v>
      </c>
      <c r="P26" s="98">
        <v>0</v>
      </c>
      <c r="Q26" s="98" t="s">
        <v>1621</v>
      </c>
      <c r="R26" s="98">
        <v>10545584</v>
      </c>
      <c r="S26" s="98" t="s">
        <v>3522</v>
      </c>
      <c r="T26" s="98" t="s">
        <v>2239</v>
      </c>
      <c r="U26" s="98" t="s">
        <v>3536</v>
      </c>
      <c r="V26" s="98" t="s">
        <v>3535</v>
      </c>
      <c r="W26" s="98">
        <f t="shared" ca="1" si="0"/>
        <v>47</v>
      </c>
      <c r="X26" s="98" t="s">
        <v>1616</v>
      </c>
      <c r="Y26" s="98" t="s">
        <v>1726</v>
      </c>
      <c r="Z26" s="98" t="s">
        <v>1614</v>
      </c>
      <c r="AA26" s="98" t="s">
        <v>1613</v>
      </c>
      <c r="AB26" s="98" t="s">
        <v>447</v>
      </c>
      <c r="AC26" s="98" t="s">
        <v>448</v>
      </c>
    </row>
    <row r="27" spans="1:29" x14ac:dyDescent="0.25">
      <c r="A27" s="98">
        <v>52889857</v>
      </c>
      <c r="B27" s="98" t="s">
        <v>3534</v>
      </c>
      <c r="C27" s="98" t="s">
        <v>3533</v>
      </c>
      <c r="D27" s="98">
        <v>312416</v>
      </c>
      <c r="E27" s="98" t="s">
        <v>120</v>
      </c>
      <c r="F27" s="98" t="s">
        <v>121</v>
      </c>
      <c r="G27" s="98" t="s">
        <v>290</v>
      </c>
      <c r="H27" s="98">
        <v>100</v>
      </c>
      <c r="I27" s="98" t="s">
        <v>626</v>
      </c>
      <c r="J27" s="98">
        <v>5</v>
      </c>
      <c r="K27" s="98" t="s">
        <v>480</v>
      </c>
      <c r="L27" s="98">
        <v>505</v>
      </c>
      <c r="M27" s="98" t="s">
        <v>1205</v>
      </c>
      <c r="N27" s="98">
        <v>510</v>
      </c>
      <c r="O27" s="98" t="s">
        <v>1676</v>
      </c>
      <c r="P27" s="98">
        <v>0</v>
      </c>
      <c r="Q27" s="98" t="s">
        <v>1621</v>
      </c>
      <c r="R27" s="98">
        <v>10545584</v>
      </c>
      <c r="S27" s="98" t="s">
        <v>3522</v>
      </c>
      <c r="T27" s="98" t="s">
        <v>2085</v>
      </c>
      <c r="U27" s="98" t="s">
        <v>3532</v>
      </c>
      <c r="V27" s="98" t="s">
        <v>3531</v>
      </c>
      <c r="W27" s="98">
        <f t="shared" ca="1" si="0"/>
        <v>44</v>
      </c>
      <c r="X27" s="98" t="s">
        <v>1616</v>
      </c>
      <c r="Y27" s="98" t="s">
        <v>1671</v>
      </c>
      <c r="Z27" s="98" t="s">
        <v>1614</v>
      </c>
      <c r="AA27" s="98" t="s">
        <v>1613</v>
      </c>
      <c r="AB27" s="98" t="s">
        <v>447</v>
      </c>
      <c r="AC27" s="98" t="s">
        <v>448</v>
      </c>
    </row>
    <row r="28" spans="1:29" x14ac:dyDescent="0.25">
      <c r="A28" s="98">
        <v>51969065</v>
      </c>
      <c r="B28" s="98" t="s">
        <v>717</v>
      </c>
      <c r="C28" s="98" t="s">
        <v>718</v>
      </c>
      <c r="D28" s="98">
        <v>204411</v>
      </c>
      <c r="E28" s="98" t="s">
        <v>136</v>
      </c>
      <c r="F28" s="98" t="s">
        <v>110</v>
      </c>
      <c r="G28" s="98" t="s">
        <v>290</v>
      </c>
      <c r="H28" s="98">
        <v>100</v>
      </c>
      <c r="I28" s="98" t="s">
        <v>626</v>
      </c>
      <c r="J28" s="98">
        <v>5</v>
      </c>
      <c r="K28" s="98" t="s">
        <v>480</v>
      </c>
      <c r="L28" s="98">
        <v>505</v>
      </c>
      <c r="M28" s="98" t="s">
        <v>1205</v>
      </c>
      <c r="N28" s="98">
        <v>510</v>
      </c>
      <c r="O28" s="98" t="s">
        <v>1676</v>
      </c>
      <c r="P28" s="98">
        <v>0</v>
      </c>
      <c r="Q28" s="98" t="s">
        <v>1621</v>
      </c>
      <c r="R28" s="98">
        <v>10545584</v>
      </c>
      <c r="S28" s="98" t="s">
        <v>3522</v>
      </c>
      <c r="T28" s="98" t="s">
        <v>3530</v>
      </c>
      <c r="U28" s="98" t="s">
        <v>3529</v>
      </c>
      <c r="V28" s="98" t="s">
        <v>3528</v>
      </c>
      <c r="W28" s="98">
        <f t="shared" ca="1" si="0"/>
        <v>55</v>
      </c>
      <c r="X28" s="98" t="s">
        <v>1616</v>
      </c>
      <c r="Y28" s="98" t="s">
        <v>1671</v>
      </c>
      <c r="Z28" s="98" t="s">
        <v>1614</v>
      </c>
      <c r="AA28" s="98" t="s">
        <v>1613</v>
      </c>
      <c r="AB28" s="98" t="s">
        <v>447</v>
      </c>
      <c r="AC28" s="98" t="s">
        <v>448</v>
      </c>
    </row>
    <row r="29" spans="1:29" x14ac:dyDescent="0.25">
      <c r="A29" s="98">
        <v>52475111</v>
      </c>
      <c r="B29" s="98" t="s">
        <v>566</v>
      </c>
      <c r="C29" s="98" t="s">
        <v>567</v>
      </c>
      <c r="D29" s="98">
        <v>204407</v>
      </c>
      <c r="E29" s="98" t="s">
        <v>136</v>
      </c>
      <c r="F29" s="98" t="s">
        <v>110</v>
      </c>
      <c r="G29" s="98" t="s">
        <v>290</v>
      </c>
      <c r="H29" s="98">
        <v>100</v>
      </c>
      <c r="I29" s="98" t="s">
        <v>626</v>
      </c>
      <c r="J29" s="98">
        <v>5</v>
      </c>
      <c r="K29" s="98" t="s">
        <v>480</v>
      </c>
      <c r="L29" s="98">
        <v>505</v>
      </c>
      <c r="M29" s="98" t="s">
        <v>1205</v>
      </c>
      <c r="N29" s="98">
        <v>510</v>
      </c>
      <c r="O29" s="98" t="s">
        <v>1676</v>
      </c>
      <c r="P29" s="98">
        <v>0</v>
      </c>
      <c r="Q29" s="98" t="s">
        <v>1621</v>
      </c>
      <c r="R29" s="98">
        <v>10545584</v>
      </c>
      <c r="S29" s="98" t="s">
        <v>3522</v>
      </c>
      <c r="T29" s="98" t="s">
        <v>2190</v>
      </c>
      <c r="U29" s="98" t="s">
        <v>3527</v>
      </c>
      <c r="V29" s="98" t="s">
        <v>3526</v>
      </c>
      <c r="W29" s="98">
        <f t="shared" ca="1" si="0"/>
        <v>47</v>
      </c>
      <c r="X29" s="98" t="s">
        <v>1616</v>
      </c>
      <c r="Y29" s="98" t="s">
        <v>1671</v>
      </c>
      <c r="Z29" s="98" t="s">
        <v>1614</v>
      </c>
      <c r="AA29" s="98" t="s">
        <v>1613</v>
      </c>
      <c r="AB29" s="98" t="s">
        <v>447</v>
      </c>
      <c r="AC29" s="98" t="s">
        <v>448</v>
      </c>
    </row>
    <row r="30" spans="1:29" x14ac:dyDescent="0.25">
      <c r="A30" s="98">
        <v>35415256</v>
      </c>
      <c r="B30" s="98" t="s">
        <v>1089</v>
      </c>
      <c r="C30" s="98" t="s">
        <v>1090</v>
      </c>
      <c r="D30" s="98">
        <v>20441</v>
      </c>
      <c r="E30" s="98" t="s">
        <v>136</v>
      </c>
      <c r="F30" s="98" t="s">
        <v>110</v>
      </c>
      <c r="G30" s="98" t="s">
        <v>290</v>
      </c>
      <c r="H30" s="98">
        <v>100</v>
      </c>
      <c r="I30" s="98" t="s">
        <v>626</v>
      </c>
      <c r="J30" s="98">
        <v>5</v>
      </c>
      <c r="K30" s="98" t="s">
        <v>480</v>
      </c>
      <c r="L30" s="98">
        <v>505</v>
      </c>
      <c r="M30" s="98" t="s">
        <v>1205</v>
      </c>
      <c r="N30" s="98">
        <v>510</v>
      </c>
      <c r="O30" s="98" t="s">
        <v>1676</v>
      </c>
      <c r="P30" s="98">
        <v>0</v>
      </c>
      <c r="Q30" s="98" t="s">
        <v>1621</v>
      </c>
      <c r="R30" s="98">
        <v>10545584</v>
      </c>
      <c r="S30" s="98" t="s">
        <v>3522</v>
      </c>
      <c r="T30" s="98" t="s">
        <v>3525</v>
      </c>
      <c r="U30" s="98" t="s">
        <v>3524</v>
      </c>
      <c r="V30" s="98" t="s">
        <v>3523</v>
      </c>
      <c r="W30" s="98">
        <f t="shared" ca="1" si="0"/>
        <v>53</v>
      </c>
      <c r="X30" s="98" t="s">
        <v>1616</v>
      </c>
      <c r="Y30" s="98" t="s">
        <v>1671</v>
      </c>
      <c r="Z30" s="98" t="s">
        <v>1614</v>
      </c>
      <c r="AA30" s="98" t="s">
        <v>1613</v>
      </c>
      <c r="AB30" s="98" t="s">
        <v>447</v>
      </c>
      <c r="AC30" s="98" t="s">
        <v>448</v>
      </c>
    </row>
    <row r="31" spans="1:29" x14ac:dyDescent="0.25">
      <c r="A31" s="98">
        <v>39693223</v>
      </c>
      <c r="B31" s="98" t="s">
        <v>235</v>
      </c>
      <c r="C31" s="98" t="s">
        <v>196</v>
      </c>
      <c r="D31" s="98">
        <v>313214</v>
      </c>
      <c r="E31" s="98" t="s">
        <v>158</v>
      </c>
      <c r="F31" s="98" t="s">
        <v>121</v>
      </c>
      <c r="G31" s="98" t="s">
        <v>290</v>
      </c>
      <c r="H31" s="98">
        <v>100</v>
      </c>
      <c r="I31" s="98" t="s">
        <v>626</v>
      </c>
      <c r="J31" s="98">
        <v>5</v>
      </c>
      <c r="K31" s="98" t="s">
        <v>480</v>
      </c>
      <c r="L31" s="98">
        <v>505</v>
      </c>
      <c r="M31" s="98" t="s">
        <v>1205</v>
      </c>
      <c r="N31" s="98">
        <v>510</v>
      </c>
      <c r="O31" s="98" t="s">
        <v>1676</v>
      </c>
      <c r="P31" s="98">
        <v>0</v>
      </c>
      <c r="Q31" s="98" t="s">
        <v>1621</v>
      </c>
      <c r="R31" s="98">
        <v>10545584</v>
      </c>
      <c r="S31" s="98" t="s">
        <v>3522</v>
      </c>
      <c r="T31" s="98" t="s">
        <v>2360</v>
      </c>
      <c r="U31" s="98" t="s">
        <v>3521</v>
      </c>
      <c r="V31" s="98" t="s">
        <v>3520</v>
      </c>
      <c r="W31" s="98">
        <f t="shared" ca="1" si="0"/>
        <v>59</v>
      </c>
      <c r="X31" s="98" t="s">
        <v>1616</v>
      </c>
      <c r="Y31" s="98" t="s">
        <v>1671</v>
      </c>
      <c r="Z31" s="98" t="s">
        <v>1614</v>
      </c>
      <c r="AA31" s="98" t="s">
        <v>1613</v>
      </c>
      <c r="AB31" s="98" t="s">
        <v>112</v>
      </c>
      <c r="AC31" s="98" t="s">
        <v>117</v>
      </c>
    </row>
    <row r="32" spans="1:29" x14ac:dyDescent="0.25">
      <c r="A32" s="98">
        <v>1092339467</v>
      </c>
      <c r="B32" s="98" t="s">
        <v>907</v>
      </c>
      <c r="C32" s="98" t="s">
        <v>908</v>
      </c>
      <c r="D32" s="98">
        <v>204407</v>
      </c>
      <c r="E32" s="98" t="s">
        <v>136</v>
      </c>
      <c r="F32" s="98" t="s">
        <v>110</v>
      </c>
      <c r="G32" s="98" t="s">
        <v>298</v>
      </c>
      <c r="H32" s="98">
        <v>100</v>
      </c>
      <c r="I32" s="98" t="s">
        <v>626</v>
      </c>
      <c r="J32" s="98">
        <v>2</v>
      </c>
      <c r="K32" s="98" t="s">
        <v>1683</v>
      </c>
      <c r="L32" s="98">
        <v>200</v>
      </c>
      <c r="M32" s="98" t="s">
        <v>812</v>
      </c>
      <c r="N32" s="98">
        <v>210</v>
      </c>
      <c r="O32" s="98" t="s">
        <v>2420</v>
      </c>
      <c r="P32" s="98">
        <v>0</v>
      </c>
      <c r="Q32" s="98" t="s">
        <v>1621</v>
      </c>
      <c r="R32" s="98">
        <v>14296688</v>
      </c>
      <c r="S32" s="98" t="s">
        <v>3489</v>
      </c>
      <c r="T32" s="98" t="s">
        <v>3519</v>
      </c>
      <c r="U32" s="98" t="s">
        <v>3518</v>
      </c>
      <c r="V32" s="98" t="s">
        <v>3517</v>
      </c>
      <c r="W32" s="98">
        <f t="shared" ca="1" si="0"/>
        <v>37</v>
      </c>
      <c r="X32" s="98" t="s">
        <v>1616</v>
      </c>
      <c r="Y32" s="98" t="s">
        <v>1671</v>
      </c>
      <c r="Z32" s="98" t="s">
        <v>1614</v>
      </c>
      <c r="AA32" s="98" t="s">
        <v>1613</v>
      </c>
      <c r="AB32" s="98" t="s">
        <v>447</v>
      </c>
      <c r="AC32" s="98" t="s">
        <v>448</v>
      </c>
    </row>
    <row r="33" spans="1:29" x14ac:dyDescent="0.25">
      <c r="A33" s="98">
        <v>1018410610</v>
      </c>
      <c r="B33" s="98" t="s">
        <v>632</v>
      </c>
      <c r="C33" s="98" t="s">
        <v>633</v>
      </c>
      <c r="D33" s="98">
        <v>204407</v>
      </c>
      <c r="E33" s="98" t="s">
        <v>136</v>
      </c>
      <c r="F33" s="98" t="s">
        <v>110</v>
      </c>
      <c r="G33" s="98" t="s">
        <v>454</v>
      </c>
      <c r="H33" s="98">
        <v>100</v>
      </c>
      <c r="I33" s="98" t="s">
        <v>626</v>
      </c>
      <c r="J33" s="98">
        <v>2</v>
      </c>
      <c r="K33" s="98" t="s">
        <v>1683</v>
      </c>
      <c r="L33" s="98">
        <v>200</v>
      </c>
      <c r="M33" s="98" t="s">
        <v>812</v>
      </c>
      <c r="N33" s="98">
        <v>210</v>
      </c>
      <c r="O33" s="98" t="s">
        <v>2420</v>
      </c>
      <c r="P33" s="98">
        <v>204</v>
      </c>
      <c r="Q33" s="98" t="s">
        <v>454</v>
      </c>
      <c r="R33" s="98">
        <v>14296688</v>
      </c>
      <c r="S33" s="98" t="s">
        <v>3489</v>
      </c>
      <c r="T33" s="98" t="s">
        <v>3516</v>
      </c>
      <c r="U33" s="98" t="s">
        <v>3515</v>
      </c>
      <c r="V33" s="98" t="s">
        <v>3514</v>
      </c>
      <c r="W33" s="98">
        <f t="shared" ca="1" si="0"/>
        <v>38</v>
      </c>
      <c r="X33" s="98" t="s">
        <v>1616</v>
      </c>
      <c r="Y33" s="98" t="s">
        <v>1726</v>
      </c>
      <c r="Z33" s="98" t="s">
        <v>1614</v>
      </c>
      <c r="AA33" s="98" t="s">
        <v>1613</v>
      </c>
      <c r="AB33" s="98" t="s">
        <v>447</v>
      </c>
      <c r="AC33" s="98" t="s">
        <v>448</v>
      </c>
    </row>
    <row r="34" spans="1:29" x14ac:dyDescent="0.25">
      <c r="A34" s="98">
        <v>52517750</v>
      </c>
      <c r="B34" s="98" t="s">
        <v>308</v>
      </c>
      <c r="C34" s="98" t="s">
        <v>453</v>
      </c>
      <c r="D34" s="98">
        <v>202816</v>
      </c>
      <c r="E34" s="98" t="s">
        <v>109</v>
      </c>
      <c r="F34" s="98" t="s">
        <v>110</v>
      </c>
      <c r="G34" s="98" t="s">
        <v>298</v>
      </c>
      <c r="H34" s="98">
        <v>100</v>
      </c>
      <c r="I34" s="98" t="s">
        <v>626</v>
      </c>
      <c r="J34" s="98">
        <v>2</v>
      </c>
      <c r="K34" s="98" t="s">
        <v>1683</v>
      </c>
      <c r="L34" s="98">
        <v>200</v>
      </c>
      <c r="M34" s="98" t="s">
        <v>812</v>
      </c>
      <c r="N34" s="98">
        <v>210</v>
      </c>
      <c r="O34" s="98" t="s">
        <v>2420</v>
      </c>
      <c r="P34" s="98">
        <v>0</v>
      </c>
      <c r="Q34" s="98" t="s">
        <v>1621</v>
      </c>
      <c r="R34" s="98">
        <v>14296688</v>
      </c>
      <c r="S34" s="98" t="s">
        <v>3489</v>
      </c>
      <c r="T34" s="98" t="s">
        <v>3513</v>
      </c>
      <c r="U34" s="98" t="s">
        <v>3512</v>
      </c>
      <c r="V34" s="98" t="s">
        <v>3511</v>
      </c>
      <c r="W34" s="98">
        <f t="shared" ca="1" si="0"/>
        <v>44</v>
      </c>
      <c r="X34" s="98" t="s">
        <v>1616</v>
      </c>
      <c r="Y34" s="98" t="s">
        <v>1615</v>
      </c>
      <c r="Z34" s="98" t="s">
        <v>1614</v>
      </c>
      <c r="AA34" s="98" t="s">
        <v>1613</v>
      </c>
      <c r="AB34" s="98" t="s">
        <v>447</v>
      </c>
      <c r="AC34" s="98" t="s">
        <v>448</v>
      </c>
    </row>
    <row r="35" spans="1:29" x14ac:dyDescent="0.25">
      <c r="A35" s="98">
        <v>53015282</v>
      </c>
      <c r="B35" s="98" t="s">
        <v>783</v>
      </c>
      <c r="C35" s="98" t="s">
        <v>784</v>
      </c>
      <c r="D35" s="98">
        <v>204407</v>
      </c>
      <c r="E35" s="98" t="s">
        <v>136</v>
      </c>
      <c r="F35" s="98" t="s">
        <v>110</v>
      </c>
      <c r="G35" s="98" t="s">
        <v>298</v>
      </c>
      <c r="H35" s="98">
        <v>100</v>
      </c>
      <c r="I35" s="98" t="s">
        <v>626</v>
      </c>
      <c r="J35" s="98">
        <v>2</v>
      </c>
      <c r="K35" s="98" t="s">
        <v>1683</v>
      </c>
      <c r="L35" s="98">
        <v>200</v>
      </c>
      <c r="M35" s="98" t="s">
        <v>812</v>
      </c>
      <c r="N35" s="98">
        <v>210</v>
      </c>
      <c r="O35" s="98" t="s">
        <v>2420</v>
      </c>
      <c r="P35" s="98">
        <v>0</v>
      </c>
      <c r="Q35" s="98" t="s">
        <v>1621</v>
      </c>
      <c r="R35" s="98">
        <v>14296688</v>
      </c>
      <c r="S35" s="98" t="s">
        <v>3489</v>
      </c>
      <c r="T35" s="98" t="s">
        <v>2138</v>
      </c>
      <c r="U35" s="98" t="s">
        <v>3510</v>
      </c>
      <c r="V35" s="98" t="s">
        <v>3509</v>
      </c>
      <c r="W35" s="98">
        <f t="shared" ca="1" si="0"/>
        <v>40</v>
      </c>
      <c r="X35" s="98" t="s">
        <v>1616</v>
      </c>
      <c r="Y35" s="98" t="s">
        <v>1622</v>
      </c>
      <c r="Z35" s="98" t="s">
        <v>1614</v>
      </c>
      <c r="AA35" s="98" t="s">
        <v>1613</v>
      </c>
      <c r="AB35" s="98" t="s">
        <v>112</v>
      </c>
      <c r="AC35" s="98" t="s">
        <v>117</v>
      </c>
    </row>
    <row r="36" spans="1:29" x14ac:dyDescent="0.25">
      <c r="A36" s="98">
        <v>51646427</v>
      </c>
      <c r="B36" s="98" t="s">
        <v>296</v>
      </c>
      <c r="C36" s="98" t="s">
        <v>297</v>
      </c>
      <c r="D36" s="98">
        <v>313214</v>
      </c>
      <c r="E36" s="98" t="s">
        <v>158</v>
      </c>
      <c r="F36" s="98" t="s">
        <v>121</v>
      </c>
      <c r="G36" s="98" t="s">
        <v>298</v>
      </c>
      <c r="H36" s="98">
        <v>100</v>
      </c>
      <c r="I36" s="98" t="s">
        <v>626</v>
      </c>
      <c r="J36" s="98">
        <v>2</v>
      </c>
      <c r="K36" s="98" t="s">
        <v>1683</v>
      </c>
      <c r="L36" s="98">
        <v>200</v>
      </c>
      <c r="M36" s="98" t="s">
        <v>812</v>
      </c>
      <c r="N36" s="98">
        <v>210</v>
      </c>
      <c r="O36" s="98" t="s">
        <v>2420</v>
      </c>
      <c r="P36" s="98">
        <v>0</v>
      </c>
      <c r="Q36" s="98" t="s">
        <v>1621</v>
      </c>
      <c r="R36" s="98">
        <v>14296688</v>
      </c>
      <c r="S36" s="98" t="s">
        <v>3489</v>
      </c>
      <c r="T36" s="98" t="s">
        <v>3508</v>
      </c>
      <c r="U36" s="98" t="s">
        <v>3507</v>
      </c>
      <c r="V36" s="98" t="s">
        <v>3506</v>
      </c>
      <c r="W36" s="98">
        <f t="shared" ca="1" si="0"/>
        <v>64</v>
      </c>
      <c r="X36" s="98" t="s">
        <v>1616</v>
      </c>
      <c r="Y36" s="98" t="s">
        <v>1615</v>
      </c>
      <c r="Z36" s="98" t="s">
        <v>1614</v>
      </c>
      <c r="AA36" s="98" t="s">
        <v>1613</v>
      </c>
      <c r="AB36" s="98" t="s">
        <v>112</v>
      </c>
      <c r="AC36" s="98" t="s">
        <v>117</v>
      </c>
    </row>
    <row r="37" spans="1:29" x14ac:dyDescent="0.25">
      <c r="A37" s="98">
        <v>39532384</v>
      </c>
      <c r="B37" s="98" t="s">
        <v>249</v>
      </c>
      <c r="C37" s="98" t="s">
        <v>250</v>
      </c>
      <c r="D37" s="98">
        <v>204411</v>
      </c>
      <c r="E37" s="98" t="s">
        <v>136</v>
      </c>
      <c r="F37" s="98" t="s">
        <v>110</v>
      </c>
      <c r="G37" s="98" t="s">
        <v>298</v>
      </c>
      <c r="H37" s="98">
        <v>100</v>
      </c>
      <c r="I37" s="98" t="s">
        <v>626</v>
      </c>
      <c r="J37" s="98">
        <v>2</v>
      </c>
      <c r="K37" s="98" t="s">
        <v>1683</v>
      </c>
      <c r="L37" s="98">
        <v>200</v>
      </c>
      <c r="M37" s="98" t="s">
        <v>812</v>
      </c>
      <c r="N37" s="98">
        <v>210</v>
      </c>
      <c r="O37" s="98" t="s">
        <v>2420</v>
      </c>
      <c r="P37" s="98">
        <v>0</v>
      </c>
      <c r="Q37" s="98" t="s">
        <v>1621</v>
      </c>
      <c r="R37" s="98">
        <v>14296688</v>
      </c>
      <c r="S37" s="98" t="s">
        <v>3489</v>
      </c>
      <c r="T37" s="98" t="s">
        <v>3505</v>
      </c>
      <c r="U37" s="98" t="s">
        <v>3504</v>
      </c>
      <c r="V37" s="98" t="s">
        <v>3503</v>
      </c>
      <c r="W37" s="98">
        <f t="shared" ca="1" si="0"/>
        <v>62</v>
      </c>
      <c r="X37" s="98" t="s">
        <v>1616</v>
      </c>
      <c r="Y37" s="98" t="s">
        <v>1671</v>
      </c>
      <c r="Z37" s="98" t="s">
        <v>1614</v>
      </c>
      <c r="AA37" s="98" t="s">
        <v>1613</v>
      </c>
      <c r="AB37" s="98" t="s">
        <v>112</v>
      </c>
      <c r="AC37" s="98" t="s">
        <v>117</v>
      </c>
    </row>
    <row r="38" spans="1:29" x14ac:dyDescent="0.25">
      <c r="A38" s="98">
        <v>40044306</v>
      </c>
      <c r="B38" s="98" t="s">
        <v>560</v>
      </c>
      <c r="C38" s="98" t="s">
        <v>561</v>
      </c>
      <c r="D38" s="98">
        <v>204411</v>
      </c>
      <c r="E38" s="98" t="s">
        <v>136</v>
      </c>
      <c r="F38" s="98" t="s">
        <v>110</v>
      </c>
      <c r="G38" s="98" t="s">
        <v>298</v>
      </c>
      <c r="H38" s="98">
        <v>100</v>
      </c>
      <c r="I38" s="98" t="s">
        <v>626</v>
      </c>
      <c r="J38" s="98">
        <v>2</v>
      </c>
      <c r="K38" s="98" t="s">
        <v>1683</v>
      </c>
      <c r="L38" s="98">
        <v>200</v>
      </c>
      <c r="M38" s="98" t="s">
        <v>812</v>
      </c>
      <c r="N38" s="98">
        <v>210</v>
      </c>
      <c r="O38" s="98" t="s">
        <v>2420</v>
      </c>
      <c r="P38" s="98">
        <v>0</v>
      </c>
      <c r="Q38" s="98" t="s">
        <v>1621</v>
      </c>
      <c r="R38" s="98">
        <v>14296688</v>
      </c>
      <c r="S38" s="98" t="s">
        <v>3489</v>
      </c>
      <c r="T38" s="98" t="s">
        <v>3502</v>
      </c>
      <c r="U38" s="98" t="s">
        <v>3501</v>
      </c>
      <c r="V38" s="98" t="s">
        <v>3500</v>
      </c>
      <c r="W38" s="98">
        <f t="shared" ca="1" si="0"/>
        <v>46</v>
      </c>
      <c r="X38" s="98" t="s">
        <v>1616</v>
      </c>
      <c r="Y38" s="98" t="s">
        <v>1671</v>
      </c>
      <c r="Z38" s="98" t="s">
        <v>1614</v>
      </c>
      <c r="AA38" s="98" t="s">
        <v>1613</v>
      </c>
      <c r="AB38" s="98" t="s">
        <v>447</v>
      </c>
      <c r="AC38" s="98" t="s">
        <v>448</v>
      </c>
    </row>
    <row r="39" spans="1:29" x14ac:dyDescent="0.25">
      <c r="A39" s="98">
        <v>1019114831</v>
      </c>
      <c r="B39" s="98" t="s">
        <v>3499</v>
      </c>
      <c r="C39" s="98" t="s">
        <v>3498</v>
      </c>
      <c r="D39" s="98">
        <v>421015</v>
      </c>
      <c r="E39" s="98" t="s">
        <v>145</v>
      </c>
      <c r="F39" s="98" t="s">
        <v>146</v>
      </c>
      <c r="G39" s="98" t="s">
        <v>298</v>
      </c>
      <c r="H39" s="98">
        <v>100</v>
      </c>
      <c r="I39" s="98" t="s">
        <v>626</v>
      </c>
      <c r="J39" s="98">
        <v>2</v>
      </c>
      <c r="K39" s="98" t="s">
        <v>1683</v>
      </c>
      <c r="L39" s="98">
        <v>200</v>
      </c>
      <c r="M39" s="98" t="s">
        <v>812</v>
      </c>
      <c r="N39" s="98">
        <v>210</v>
      </c>
      <c r="O39" s="98" t="s">
        <v>2420</v>
      </c>
      <c r="P39" s="98">
        <v>0</v>
      </c>
      <c r="Q39" s="98" t="s">
        <v>1621</v>
      </c>
      <c r="R39" s="98">
        <v>14296688</v>
      </c>
      <c r="S39" s="98" t="s">
        <v>3489</v>
      </c>
      <c r="T39" s="98" t="s">
        <v>2031</v>
      </c>
      <c r="U39" s="98" t="s">
        <v>3497</v>
      </c>
      <c r="V39" s="98" t="s">
        <v>2029</v>
      </c>
      <c r="W39" s="98">
        <f t="shared" ca="1" si="0"/>
        <v>24</v>
      </c>
      <c r="X39" s="98" t="s">
        <v>1616</v>
      </c>
      <c r="Y39" s="98" t="s">
        <v>1615</v>
      </c>
      <c r="Z39" s="98" t="s">
        <v>1614</v>
      </c>
      <c r="AA39" s="98" t="s">
        <v>1613</v>
      </c>
      <c r="AB39" s="98" t="s">
        <v>468</v>
      </c>
      <c r="AC39" s="98" t="s">
        <v>448</v>
      </c>
    </row>
    <row r="40" spans="1:29" x14ac:dyDescent="0.25">
      <c r="A40" s="98">
        <v>80154433</v>
      </c>
      <c r="B40" s="98" t="s">
        <v>999</v>
      </c>
      <c r="C40" s="98" t="s">
        <v>1000</v>
      </c>
      <c r="D40" s="98">
        <v>102011</v>
      </c>
      <c r="E40" s="98" t="s">
        <v>181</v>
      </c>
      <c r="F40" s="98" t="s">
        <v>182</v>
      </c>
      <c r="G40" s="98" t="s">
        <v>298</v>
      </c>
      <c r="H40" s="98">
        <v>100</v>
      </c>
      <c r="I40" s="98" t="s">
        <v>626</v>
      </c>
      <c r="J40" s="98">
        <v>2</v>
      </c>
      <c r="K40" s="98" t="s">
        <v>1683</v>
      </c>
      <c r="L40" s="98">
        <v>200</v>
      </c>
      <c r="M40" s="98" t="s">
        <v>812</v>
      </c>
      <c r="N40" s="98">
        <v>210</v>
      </c>
      <c r="O40" s="98" t="s">
        <v>2420</v>
      </c>
      <c r="P40" s="98">
        <v>0</v>
      </c>
      <c r="Q40" s="98" t="s">
        <v>1621</v>
      </c>
      <c r="R40" s="98">
        <v>14296688</v>
      </c>
      <c r="S40" s="98" t="s">
        <v>3489</v>
      </c>
      <c r="T40" s="98" t="s">
        <v>2869</v>
      </c>
      <c r="U40" s="98" t="s">
        <v>3496</v>
      </c>
      <c r="V40" s="98" t="s">
        <v>3495</v>
      </c>
      <c r="W40" s="98">
        <f t="shared" ca="1" si="0"/>
        <v>44</v>
      </c>
      <c r="X40" s="98" t="s">
        <v>1636</v>
      </c>
      <c r="Y40" s="98" t="s">
        <v>1615</v>
      </c>
      <c r="Z40" s="98" t="s">
        <v>1614</v>
      </c>
      <c r="AA40" s="98" t="s">
        <v>1613</v>
      </c>
      <c r="AB40" s="98" t="s">
        <v>439</v>
      </c>
      <c r="AC40" s="98" t="s">
        <v>440</v>
      </c>
    </row>
    <row r="41" spans="1:29" x14ac:dyDescent="0.25">
      <c r="A41" s="98">
        <v>79398091</v>
      </c>
      <c r="B41" s="98" t="s">
        <v>176</v>
      </c>
      <c r="C41" s="98" t="s">
        <v>177</v>
      </c>
      <c r="D41" s="98">
        <v>202814</v>
      </c>
      <c r="E41" s="98" t="s">
        <v>109</v>
      </c>
      <c r="F41" s="98" t="s">
        <v>110</v>
      </c>
      <c r="G41" s="98" t="s">
        <v>178</v>
      </c>
      <c r="H41" s="98">
        <v>100</v>
      </c>
      <c r="I41" s="98" t="s">
        <v>626</v>
      </c>
      <c r="J41" s="98">
        <v>2</v>
      </c>
      <c r="K41" s="98" t="s">
        <v>1683</v>
      </c>
      <c r="L41" s="98">
        <v>200</v>
      </c>
      <c r="M41" s="98" t="s">
        <v>812</v>
      </c>
      <c r="N41" s="98">
        <v>210</v>
      </c>
      <c r="O41" s="98" t="s">
        <v>2420</v>
      </c>
      <c r="P41" s="98">
        <v>115</v>
      </c>
      <c r="Q41" s="98" t="s">
        <v>178</v>
      </c>
      <c r="R41" s="98">
        <v>14296688</v>
      </c>
      <c r="S41" s="98" t="s">
        <v>3489</v>
      </c>
      <c r="T41" s="98" t="s">
        <v>3494</v>
      </c>
      <c r="U41" s="98" t="s">
        <v>3493</v>
      </c>
      <c r="V41" s="98" t="s">
        <v>3492</v>
      </c>
      <c r="W41" s="98">
        <f t="shared" ca="1" si="0"/>
        <v>58</v>
      </c>
      <c r="X41" s="98" t="s">
        <v>1636</v>
      </c>
      <c r="Y41" s="98" t="s">
        <v>1622</v>
      </c>
      <c r="Z41" s="98" t="s">
        <v>1614</v>
      </c>
      <c r="AA41" s="98" t="s">
        <v>1613</v>
      </c>
      <c r="AB41" s="98" t="s">
        <v>112</v>
      </c>
      <c r="AC41" s="98" t="s">
        <v>117</v>
      </c>
    </row>
    <row r="42" spans="1:29" x14ac:dyDescent="0.25">
      <c r="A42" s="98">
        <v>80921228</v>
      </c>
      <c r="B42" s="98" t="s">
        <v>642</v>
      </c>
      <c r="C42" s="98" t="s">
        <v>643</v>
      </c>
      <c r="D42" s="98">
        <v>204411</v>
      </c>
      <c r="E42" s="98" t="s">
        <v>136</v>
      </c>
      <c r="F42" s="98" t="s">
        <v>110</v>
      </c>
      <c r="G42" s="98" t="s">
        <v>288</v>
      </c>
      <c r="H42" s="98">
        <v>100</v>
      </c>
      <c r="I42" s="98" t="s">
        <v>626</v>
      </c>
      <c r="J42" s="98">
        <v>2</v>
      </c>
      <c r="K42" s="98" t="s">
        <v>1683</v>
      </c>
      <c r="L42" s="98">
        <v>200</v>
      </c>
      <c r="M42" s="98" t="s">
        <v>812</v>
      </c>
      <c r="N42" s="98">
        <v>202</v>
      </c>
      <c r="O42" s="98" t="s">
        <v>2549</v>
      </c>
      <c r="P42" s="98">
        <v>0</v>
      </c>
      <c r="Q42" s="98" t="s">
        <v>1621</v>
      </c>
      <c r="R42" s="98">
        <v>14296688</v>
      </c>
      <c r="S42" s="98" t="s">
        <v>3489</v>
      </c>
      <c r="T42" s="98" t="s">
        <v>2559</v>
      </c>
      <c r="U42" s="98" t="s">
        <v>3491</v>
      </c>
      <c r="V42" s="98" t="s">
        <v>3490</v>
      </c>
      <c r="W42" s="98">
        <f t="shared" ca="1" si="0"/>
        <v>39</v>
      </c>
      <c r="X42" s="98" t="s">
        <v>1636</v>
      </c>
      <c r="Y42" s="98" t="s">
        <v>1671</v>
      </c>
      <c r="Z42" s="98" t="s">
        <v>1614</v>
      </c>
      <c r="AA42" s="98" t="s">
        <v>1613</v>
      </c>
      <c r="AB42" s="98" t="s">
        <v>447</v>
      </c>
      <c r="AC42" s="98" t="s">
        <v>448</v>
      </c>
    </row>
    <row r="43" spans="1:29" x14ac:dyDescent="0.25">
      <c r="A43" s="98">
        <v>7128386</v>
      </c>
      <c r="B43" s="98" t="s">
        <v>464</v>
      </c>
      <c r="C43" s="98" t="s">
        <v>465</v>
      </c>
      <c r="D43" s="98">
        <v>204411</v>
      </c>
      <c r="E43" s="98" t="s">
        <v>136</v>
      </c>
      <c r="F43" s="98" t="s">
        <v>110</v>
      </c>
      <c r="G43" s="98" t="s">
        <v>116</v>
      </c>
      <c r="H43" s="98">
        <v>100</v>
      </c>
      <c r="I43" s="98" t="s">
        <v>626</v>
      </c>
      <c r="J43" s="98">
        <v>2</v>
      </c>
      <c r="K43" s="98" t="s">
        <v>1683</v>
      </c>
      <c r="L43" s="98">
        <v>200</v>
      </c>
      <c r="M43" s="98" t="s">
        <v>812</v>
      </c>
      <c r="N43" s="98">
        <v>201</v>
      </c>
      <c r="O43" s="98" t="s">
        <v>116</v>
      </c>
      <c r="P43" s="98">
        <v>0</v>
      </c>
      <c r="Q43" s="98" t="s">
        <v>1621</v>
      </c>
      <c r="R43" s="98">
        <v>14296688</v>
      </c>
      <c r="S43" s="98" t="s">
        <v>3489</v>
      </c>
      <c r="T43" s="98" t="s">
        <v>3488</v>
      </c>
      <c r="U43" s="98" t="s">
        <v>3487</v>
      </c>
      <c r="V43" s="98" t="s">
        <v>3486</v>
      </c>
      <c r="W43" s="98">
        <f t="shared" ca="1" si="0"/>
        <v>41</v>
      </c>
      <c r="X43" s="98" t="s">
        <v>1636</v>
      </c>
      <c r="Y43" s="98" t="s">
        <v>1615</v>
      </c>
      <c r="Z43" s="98" t="s">
        <v>1614</v>
      </c>
      <c r="AA43" s="98" t="s">
        <v>1613</v>
      </c>
      <c r="AB43" s="98" t="s">
        <v>447</v>
      </c>
      <c r="AC43" s="98" t="s">
        <v>448</v>
      </c>
    </row>
    <row r="44" spans="1:29" x14ac:dyDescent="0.25">
      <c r="A44" s="98">
        <v>1026279560</v>
      </c>
      <c r="B44" s="98" t="s">
        <v>1043</v>
      </c>
      <c r="C44" s="98" t="s">
        <v>1044</v>
      </c>
      <c r="D44" s="98">
        <v>20441</v>
      </c>
      <c r="E44" s="98" t="s">
        <v>136</v>
      </c>
      <c r="F44" s="98" t="s">
        <v>110</v>
      </c>
      <c r="G44" s="98" t="s">
        <v>183</v>
      </c>
      <c r="H44" s="98">
        <v>100</v>
      </c>
      <c r="I44" s="98" t="s">
        <v>626</v>
      </c>
      <c r="J44" s="98">
        <v>5</v>
      </c>
      <c r="K44" s="98" t="s">
        <v>480</v>
      </c>
      <c r="L44" s="98">
        <v>130</v>
      </c>
      <c r="M44" s="98" t="s">
        <v>183</v>
      </c>
      <c r="N44" s="98">
        <v>0</v>
      </c>
      <c r="O44" s="98" t="s">
        <v>1621</v>
      </c>
      <c r="P44" s="98">
        <v>0</v>
      </c>
      <c r="Q44" s="98" t="s">
        <v>1621</v>
      </c>
      <c r="R44" s="98">
        <v>19444897</v>
      </c>
      <c r="S44" s="98" t="s">
        <v>3477</v>
      </c>
      <c r="T44" s="98" t="s">
        <v>1835</v>
      </c>
      <c r="U44" s="98" t="s">
        <v>3485</v>
      </c>
      <c r="V44" s="98" t="s">
        <v>3484</v>
      </c>
      <c r="W44" s="98">
        <f t="shared" ca="1" si="0"/>
        <v>33</v>
      </c>
      <c r="X44" s="98" t="s">
        <v>1636</v>
      </c>
      <c r="Y44" s="98" t="s">
        <v>1615</v>
      </c>
      <c r="Z44" s="98" t="s">
        <v>1614</v>
      </c>
      <c r="AA44" s="98" t="s">
        <v>1613</v>
      </c>
      <c r="AB44" s="98" t="s">
        <v>447</v>
      </c>
      <c r="AC44" s="98" t="s">
        <v>448</v>
      </c>
    </row>
    <row r="45" spans="1:29" x14ac:dyDescent="0.25">
      <c r="A45" s="98">
        <v>79579014</v>
      </c>
      <c r="B45" s="98" t="s">
        <v>683</v>
      </c>
      <c r="C45" s="98" t="s">
        <v>684</v>
      </c>
      <c r="D45" s="98">
        <v>421015</v>
      </c>
      <c r="E45" s="98" t="s">
        <v>145</v>
      </c>
      <c r="F45" s="98" t="s">
        <v>146</v>
      </c>
      <c r="G45" s="98" t="s">
        <v>183</v>
      </c>
      <c r="H45" s="98">
        <v>100</v>
      </c>
      <c r="I45" s="98" t="s">
        <v>626</v>
      </c>
      <c r="J45" s="98">
        <v>5</v>
      </c>
      <c r="K45" s="98" t="s">
        <v>480</v>
      </c>
      <c r="L45" s="98">
        <v>130</v>
      </c>
      <c r="M45" s="98" t="s">
        <v>183</v>
      </c>
      <c r="N45" s="98">
        <v>0</v>
      </c>
      <c r="O45" s="98" t="s">
        <v>1621</v>
      </c>
      <c r="P45" s="98">
        <v>0</v>
      </c>
      <c r="Q45" s="98" t="s">
        <v>1621</v>
      </c>
      <c r="R45" s="98">
        <v>19444897</v>
      </c>
      <c r="S45" s="98" t="s">
        <v>3477</v>
      </c>
      <c r="T45" s="98" t="s">
        <v>2946</v>
      </c>
      <c r="U45" s="98" t="s">
        <v>3483</v>
      </c>
      <c r="V45" s="98" t="s">
        <v>3482</v>
      </c>
      <c r="W45" s="98">
        <f t="shared" ca="1" si="0"/>
        <v>53</v>
      </c>
      <c r="X45" s="98" t="s">
        <v>1636</v>
      </c>
      <c r="Y45" s="98" t="s">
        <v>1671</v>
      </c>
      <c r="Z45" s="98" t="s">
        <v>1614</v>
      </c>
      <c r="AA45" s="98" t="s">
        <v>1613</v>
      </c>
      <c r="AB45" s="98" t="s">
        <v>468</v>
      </c>
      <c r="AC45" s="98" t="s">
        <v>435</v>
      </c>
    </row>
    <row r="46" spans="1:29" x14ac:dyDescent="0.25">
      <c r="A46" s="98">
        <v>80419299</v>
      </c>
      <c r="B46" s="98" t="s">
        <v>212</v>
      </c>
      <c r="C46" s="98" t="s">
        <v>213</v>
      </c>
      <c r="D46" s="98">
        <v>204411</v>
      </c>
      <c r="E46" s="98" t="s">
        <v>136</v>
      </c>
      <c r="F46" s="98" t="s">
        <v>110</v>
      </c>
      <c r="G46" s="98" t="s">
        <v>183</v>
      </c>
      <c r="H46" s="98">
        <v>100</v>
      </c>
      <c r="I46" s="98" t="s">
        <v>626</v>
      </c>
      <c r="J46" s="98">
        <v>5</v>
      </c>
      <c r="K46" s="98" t="s">
        <v>480</v>
      </c>
      <c r="L46" s="98">
        <v>130</v>
      </c>
      <c r="M46" s="98" t="s">
        <v>183</v>
      </c>
      <c r="N46" s="98">
        <v>0</v>
      </c>
      <c r="O46" s="98" t="s">
        <v>1621</v>
      </c>
      <c r="P46" s="98">
        <v>0</v>
      </c>
      <c r="Q46" s="98" t="s">
        <v>1621</v>
      </c>
      <c r="R46" s="98">
        <v>19444897</v>
      </c>
      <c r="S46" s="98" t="s">
        <v>3477</v>
      </c>
      <c r="T46" s="98" t="s">
        <v>2836</v>
      </c>
      <c r="U46" s="98" t="s">
        <v>3481</v>
      </c>
      <c r="V46" s="98" t="s">
        <v>3480</v>
      </c>
      <c r="W46" s="98">
        <f t="shared" ca="1" si="0"/>
        <v>55</v>
      </c>
      <c r="X46" s="98" t="s">
        <v>1636</v>
      </c>
      <c r="Y46" s="98" t="s">
        <v>1671</v>
      </c>
      <c r="Z46" s="98" t="s">
        <v>1614</v>
      </c>
      <c r="AA46" s="98" t="s">
        <v>1613</v>
      </c>
      <c r="AB46" s="98" t="s">
        <v>112</v>
      </c>
      <c r="AC46" s="98" t="s">
        <v>117</v>
      </c>
    </row>
    <row r="47" spans="1:29" x14ac:dyDescent="0.25">
      <c r="A47" s="98">
        <v>1016065539</v>
      </c>
      <c r="B47" s="98" t="s">
        <v>942</v>
      </c>
      <c r="C47" s="98" t="s">
        <v>943</v>
      </c>
      <c r="D47" s="98">
        <v>406408</v>
      </c>
      <c r="E47" s="98" t="s">
        <v>347</v>
      </c>
      <c r="F47" s="98" t="s">
        <v>146</v>
      </c>
      <c r="G47" s="98" t="s">
        <v>183</v>
      </c>
      <c r="H47" s="98">
        <v>100</v>
      </c>
      <c r="I47" s="98" t="s">
        <v>626</v>
      </c>
      <c r="J47" s="98">
        <v>5</v>
      </c>
      <c r="K47" s="98" t="s">
        <v>480</v>
      </c>
      <c r="L47" s="98">
        <v>130</v>
      </c>
      <c r="M47" s="98" t="s">
        <v>183</v>
      </c>
      <c r="N47" s="98">
        <v>0</v>
      </c>
      <c r="O47" s="98" t="s">
        <v>1621</v>
      </c>
      <c r="P47" s="98">
        <v>0</v>
      </c>
      <c r="Q47" s="98" t="s">
        <v>1621</v>
      </c>
      <c r="R47" s="98">
        <v>19444897</v>
      </c>
      <c r="S47" s="98" t="s">
        <v>3477</v>
      </c>
      <c r="T47" s="98" t="s">
        <v>2193</v>
      </c>
      <c r="U47" s="98" t="s">
        <v>3479</v>
      </c>
      <c r="V47" s="98" t="s">
        <v>3478</v>
      </c>
      <c r="W47" s="98">
        <f t="shared" ca="1" si="0"/>
        <v>31</v>
      </c>
      <c r="X47" s="98" t="s">
        <v>1616</v>
      </c>
      <c r="Y47" s="98" t="s">
        <v>1615</v>
      </c>
      <c r="Z47" s="98" t="s">
        <v>1614</v>
      </c>
      <c r="AA47" s="98" t="s">
        <v>1613</v>
      </c>
      <c r="AB47" s="98" t="s">
        <v>447</v>
      </c>
      <c r="AC47" s="98" t="s">
        <v>448</v>
      </c>
    </row>
    <row r="48" spans="1:29" x14ac:dyDescent="0.25">
      <c r="A48" s="98">
        <v>1022383191</v>
      </c>
      <c r="B48" s="98" t="s">
        <v>677</v>
      </c>
      <c r="C48" s="98" t="s">
        <v>678</v>
      </c>
      <c r="D48" s="98">
        <v>204407</v>
      </c>
      <c r="E48" s="98" t="s">
        <v>136</v>
      </c>
      <c r="F48" s="98" t="s">
        <v>110</v>
      </c>
      <c r="G48" s="98" t="s">
        <v>183</v>
      </c>
      <c r="H48" s="98">
        <v>100</v>
      </c>
      <c r="I48" s="98" t="s">
        <v>626</v>
      </c>
      <c r="J48" s="98">
        <v>5</v>
      </c>
      <c r="K48" s="98" t="s">
        <v>480</v>
      </c>
      <c r="L48" s="98">
        <v>130</v>
      </c>
      <c r="M48" s="98" t="s">
        <v>183</v>
      </c>
      <c r="N48" s="98">
        <v>0</v>
      </c>
      <c r="O48" s="98" t="s">
        <v>1621</v>
      </c>
      <c r="P48" s="98">
        <v>0</v>
      </c>
      <c r="Q48" s="98" t="s">
        <v>1621</v>
      </c>
      <c r="R48" s="98">
        <v>19444897</v>
      </c>
      <c r="S48" s="98" t="s">
        <v>3477</v>
      </c>
      <c r="T48" s="98" t="s">
        <v>3476</v>
      </c>
      <c r="U48" s="98" t="s">
        <v>3475</v>
      </c>
      <c r="V48" s="98" t="s">
        <v>3474</v>
      </c>
      <c r="W48" s="98">
        <f t="shared" ca="1" si="0"/>
        <v>32</v>
      </c>
      <c r="X48" s="98" t="s">
        <v>1616</v>
      </c>
      <c r="Y48" s="98" t="s">
        <v>1615</v>
      </c>
      <c r="Z48" s="98" t="s">
        <v>1614</v>
      </c>
      <c r="AA48" s="98" t="s">
        <v>1613</v>
      </c>
      <c r="AB48" s="98" t="s">
        <v>447</v>
      </c>
      <c r="AC48" s="98" t="s">
        <v>448</v>
      </c>
    </row>
    <row r="49" spans="1:29" x14ac:dyDescent="0.25">
      <c r="A49" s="98">
        <v>11221861</v>
      </c>
      <c r="B49" s="98" t="s">
        <v>1328</v>
      </c>
      <c r="C49" s="98" t="s">
        <v>1329</v>
      </c>
      <c r="D49" s="98">
        <v>102015</v>
      </c>
      <c r="E49" s="98" t="s">
        <v>181</v>
      </c>
      <c r="F49" s="98" t="s">
        <v>182</v>
      </c>
      <c r="G49" s="98" t="s">
        <v>626</v>
      </c>
      <c r="H49" s="98">
        <v>100</v>
      </c>
      <c r="I49" s="98" t="s">
        <v>626</v>
      </c>
      <c r="J49" s="98">
        <v>0</v>
      </c>
      <c r="K49" s="98" t="s">
        <v>1621</v>
      </c>
      <c r="L49" s="98">
        <v>0</v>
      </c>
      <c r="M49" s="98" t="s">
        <v>1621</v>
      </c>
      <c r="N49" s="98">
        <v>0</v>
      </c>
      <c r="O49" s="98" t="s">
        <v>1621</v>
      </c>
      <c r="P49" s="98">
        <v>0</v>
      </c>
      <c r="Q49" s="98" t="s">
        <v>1621</v>
      </c>
      <c r="R49" s="98">
        <v>19467764</v>
      </c>
      <c r="S49" s="98" t="s">
        <v>3395</v>
      </c>
      <c r="T49" s="98" t="s">
        <v>3473</v>
      </c>
      <c r="U49" s="98" t="s">
        <v>3472</v>
      </c>
      <c r="V49" s="98" t="s">
        <v>3471</v>
      </c>
      <c r="W49" s="98">
        <f t="shared" ca="1" si="0"/>
        <v>47</v>
      </c>
      <c r="X49" s="98" t="s">
        <v>1636</v>
      </c>
      <c r="Y49" s="98" t="s">
        <v>1671</v>
      </c>
      <c r="Z49" s="98" t="s">
        <v>1614</v>
      </c>
      <c r="AA49" s="98" t="s">
        <v>1613</v>
      </c>
      <c r="AB49" s="98" t="s">
        <v>439</v>
      </c>
      <c r="AC49" s="98" t="s">
        <v>440</v>
      </c>
    </row>
    <row r="50" spans="1:29" x14ac:dyDescent="0.25">
      <c r="A50" s="98">
        <v>13514564</v>
      </c>
      <c r="B50" s="98" t="s">
        <v>3470</v>
      </c>
      <c r="C50" s="98" t="s">
        <v>3469</v>
      </c>
      <c r="D50" s="98">
        <v>10519</v>
      </c>
      <c r="E50" s="98" t="s">
        <v>253</v>
      </c>
      <c r="F50" s="98" t="s">
        <v>254</v>
      </c>
      <c r="G50" s="98" t="s">
        <v>155</v>
      </c>
      <c r="H50" s="98">
        <v>100</v>
      </c>
      <c r="I50" s="98" t="s">
        <v>626</v>
      </c>
      <c r="J50" s="98">
        <v>6</v>
      </c>
      <c r="K50" s="98" t="s">
        <v>1698</v>
      </c>
      <c r="L50" s="98">
        <v>0</v>
      </c>
      <c r="M50" s="98" t="s">
        <v>1621</v>
      </c>
      <c r="N50" s="98">
        <v>0</v>
      </c>
      <c r="O50" s="98" t="s">
        <v>1621</v>
      </c>
      <c r="P50" s="98">
        <v>0</v>
      </c>
      <c r="Q50" s="98" t="s">
        <v>1621</v>
      </c>
      <c r="R50" s="98">
        <v>19467764</v>
      </c>
      <c r="S50" s="98" t="s">
        <v>3395</v>
      </c>
      <c r="T50" s="98" t="s">
        <v>2085</v>
      </c>
      <c r="U50" s="98" t="s">
        <v>3468</v>
      </c>
      <c r="V50" s="98" t="s">
        <v>3350</v>
      </c>
      <c r="W50" s="98">
        <f t="shared" ca="1" si="0"/>
        <v>47</v>
      </c>
      <c r="X50" s="98" t="s">
        <v>1636</v>
      </c>
      <c r="Y50" s="98" t="s">
        <v>1622</v>
      </c>
      <c r="Z50" s="98" t="s">
        <v>1614</v>
      </c>
      <c r="AA50" s="98" t="s">
        <v>1613</v>
      </c>
      <c r="AB50" s="98" t="s">
        <v>439</v>
      </c>
      <c r="AC50" s="98" t="s">
        <v>440</v>
      </c>
    </row>
    <row r="51" spans="1:29" x14ac:dyDescent="0.25">
      <c r="A51" s="98">
        <v>13851452</v>
      </c>
      <c r="B51" s="98" t="s">
        <v>624</v>
      </c>
      <c r="C51" s="98" t="s">
        <v>625</v>
      </c>
      <c r="D51" s="98">
        <v>410314</v>
      </c>
      <c r="E51" s="98" t="s">
        <v>263</v>
      </c>
      <c r="F51" s="98" t="s">
        <v>146</v>
      </c>
      <c r="G51" s="98" t="s">
        <v>626</v>
      </c>
      <c r="H51" s="98">
        <v>100</v>
      </c>
      <c r="I51" s="98" t="s">
        <v>626</v>
      </c>
      <c r="J51" s="98">
        <v>0</v>
      </c>
      <c r="K51" s="98" t="s">
        <v>1621</v>
      </c>
      <c r="L51" s="98">
        <v>0</v>
      </c>
      <c r="M51" s="98" t="s">
        <v>1621</v>
      </c>
      <c r="N51" s="98">
        <v>0</v>
      </c>
      <c r="O51" s="98" t="s">
        <v>1621</v>
      </c>
      <c r="P51" s="98">
        <v>0</v>
      </c>
      <c r="Q51" s="98" t="s">
        <v>1621</v>
      </c>
      <c r="R51" s="98">
        <v>19467764</v>
      </c>
      <c r="S51" s="98" t="s">
        <v>3395</v>
      </c>
      <c r="T51" s="98" t="s">
        <v>3467</v>
      </c>
      <c r="U51" s="98" t="s">
        <v>3466</v>
      </c>
      <c r="V51" s="98" t="s">
        <v>3465</v>
      </c>
      <c r="W51" s="98">
        <f t="shared" ca="1" si="0"/>
        <v>45</v>
      </c>
      <c r="X51" s="98" t="s">
        <v>1636</v>
      </c>
      <c r="Y51" s="98" t="s">
        <v>1622</v>
      </c>
      <c r="Z51" s="98" t="s">
        <v>1614</v>
      </c>
      <c r="AA51" s="98" t="s">
        <v>1613</v>
      </c>
      <c r="AB51" s="98" t="s">
        <v>112</v>
      </c>
      <c r="AC51" s="98" t="s">
        <v>113</v>
      </c>
    </row>
    <row r="52" spans="1:29" x14ac:dyDescent="0.25">
      <c r="A52" s="98">
        <v>19467764</v>
      </c>
      <c r="B52" s="98" t="s">
        <v>1092</v>
      </c>
      <c r="C52" s="98" t="s">
        <v>1093</v>
      </c>
      <c r="D52" s="98">
        <v>3025</v>
      </c>
      <c r="E52" s="98" t="s">
        <v>1094</v>
      </c>
      <c r="F52" s="98" t="s">
        <v>254</v>
      </c>
      <c r="G52" s="98" t="s">
        <v>626</v>
      </c>
      <c r="H52" s="98">
        <v>100</v>
      </c>
      <c r="I52" s="98" t="s">
        <v>626</v>
      </c>
      <c r="J52" s="98">
        <v>0</v>
      </c>
      <c r="K52" s="98" t="s">
        <v>1621</v>
      </c>
      <c r="L52" s="98">
        <v>0</v>
      </c>
      <c r="M52" s="98" t="s">
        <v>1621</v>
      </c>
      <c r="N52" s="98">
        <v>0</v>
      </c>
      <c r="O52" s="98" t="s">
        <v>1621</v>
      </c>
      <c r="P52" s="98">
        <v>0</v>
      </c>
      <c r="Q52" s="98" t="s">
        <v>1621</v>
      </c>
      <c r="R52" s="98">
        <v>19467764</v>
      </c>
      <c r="S52" s="98" t="s">
        <v>3395</v>
      </c>
      <c r="T52" s="98" t="s">
        <v>1740</v>
      </c>
      <c r="U52" s="98" t="s">
        <v>3464</v>
      </c>
      <c r="V52" s="98" t="s">
        <v>3463</v>
      </c>
      <c r="W52" s="98">
        <f t="shared" ca="1" si="0"/>
        <v>63</v>
      </c>
      <c r="X52" s="98" t="s">
        <v>1636</v>
      </c>
      <c r="Y52" s="98" t="s">
        <v>1671</v>
      </c>
      <c r="Z52" s="98" t="s">
        <v>1614</v>
      </c>
      <c r="AA52" s="98" t="s">
        <v>1613</v>
      </c>
      <c r="AB52" s="98" t="s">
        <v>439</v>
      </c>
      <c r="AC52" s="98" t="s">
        <v>440</v>
      </c>
    </row>
    <row r="53" spans="1:29" x14ac:dyDescent="0.25">
      <c r="A53" s="98">
        <v>19489347</v>
      </c>
      <c r="B53" s="98" t="s">
        <v>1103</v>
      </c>
      <c r="C53" s="98" t="s">
        <v>1104</v>
      </c>
      <c r="D53" s="98">
        <v>102015</v>
      </c>
      <c r="E53" s="98" t="s">
        <v>181</v>
      </c>
      <c r="F53" s="98" t="s">
        <v>182</v>
      </c>
      <c r="G53" s="98" t="s">
        <v>626</v>
      </c>
      <c r="H53" s="98">
        <v>100</v>
      </c>
      <c r="I53" s="98" t="s">
        <v>626</v>
      </c>
      <c r="J53" s="98">
        <v>0</v>
      </c>
      <c r="K53" s="98" t="s">
        <v>1621</v>
      </c>
      <c r="L53" s="98">
        <v>0</v>
      </c>
      <c r="M53" s="98" t="s">
        <v>1621</v>
      </c>
      <c r="N53" s="98">
        <v>0</v>
      </c>
      <c r="O53" s="98" t="s">
        <v>1621</v>
      </c>
      <c r="P53" s="98">
        <v>0</v>
      </c>
      <c r="Q53" s="98" t="s">
        <v>1621</v>
      </c>
      <c r="R53" s="98">
        <v>19467764</v>
      </c>
      <c r="S53" s="98" t="s">
        <v>3395</v>
      </c>
      <c r="T53" s="98" t="s">
        <v>1917</v>
      </c>
      <c r="U53" s="98" t="s">
        <v>3462</v>
      </c>
      <c r="V53" s="98" t="s">
        <v>3461</v>
      </c>
      <c r="W53" s="98">
        <f t="shared" ca="1" si="0"/>
        <v>62</v>
      </c>
      <c r="X53" s="98" t="s">
        <v>1636</v>
      </c>
      <c r="Y53" s="98" t="s">
        <v>1671</v>
      </c>
      <c r="Z53" s="98" t="s">
        <v>1614</v>
      </c>
      <c r="AA53" s="98" t="s">
        <v>1613</v>
      </c>
      <c r="AB53" s="98" t="s">
        <v>439</v>
      </c>
      <c r="AC53" s="98" t="s">
        <v>440</v>
      </c>
    </row>
    <row r="54" spans="1:29" x14ac:dyDescent="0.25">
      <c r="A54" s="98">
        <v>1070325052</v>
      </c>
      <c r="B54" s="98" t="s">
        <v>1110</v>
      </c>
      <c r="C54" s="98" t="s">
        <v>1111</v>
      </c>
      <c r="D54" s="98">
        <v>102015</v>
      </c>
      <c r="E54" s="98" t="s">
        <v>181</v>
      </c>
      <c r="F54" s="98" t="s">
        <v>182</v>
      </c>
      <c r="G54" s="98" t="s">
        <v>626</v>
      </c>
      <c r="H54" s="98">
        <v>100</v>
      </c>
      <c r="I54" s="98" t="s">
        <v>626</v>
      </c>
      <c r="J54" s="98">
        <v>0</v>
      </c>
      <c r="K54" s="98" t="s">
        <v>1621</v>
      </c>
      <c r="L54" s="98">
        <v>0</v>
      </c>
      <c r="M54" s="98" t="s">
        <v>1621</v>
      </c>
      <c r="N54" s="98">
        <v>0</v>
      </c>
      <c r="O54" s="98" t="s">
        <v>1621</v>
      </c>
      <c r="P54" s="98">
        <v>0</v>
      </c>
      <c r="Q54" s="98" t="s">
        <v>1621</v>
      </c>
      <c r="R54" s="98">
        <v>19467764</v>
      </c>
      <c r="S54" s="98" t="s">
        <v>3395</v>
      </c>
      <c r="T54" s="98" t="s">
        <v>2799</v>
      </c>
      <c r="U54" s="98" t="s">
        <v>3460</v>
      </c>
      <c r="V54" s="98" t="s">
        <v>2501</v>
      </c>
      <c r="W54" s="98">
        <f t="shared" ca="1" si="0"/>
        <v>38</v>
      </c>
      <c r="X54" s="98" t="s">
        <v>1616</v>
      </c>
      <c r="Y54" s="98" t="s">
        <v>1671</v>
      </c>
      <c r="Z54" s="98" t="s">
        <v>1614</v>
      </c>
      <c r="AA54" s="98" t="s">
        <v>1613</v>
      </c>
      <c r="AB54" s="98" t="s">
        <v>439</v>
      </c>
      <c r="AC54" s="98" t="s">
        <v>440</v>
      </c>
    </row>
    <row r="55" spans="1:29" x14ac:dyDescent="0.25">
      <c r="A55" s="98">
        <v>73582703</v>
      </c>
      <c r="B55" s="98" t="s">
        <v>530</v>
      </c>
      <c r="C55" s="98" t="s">
        <v>531</v>
      </c>
      <c r="D55" s="98">
        <v>13820</v>
      </c>
      <c r="E55" s="98" t="s">
        <v>459</v>
      </c>
      <c r="F55" s="98" t="s">
        <v>254</v>
      </c>
      <c r="G55" s="98" t="s">
        <v>2844</v>
      </c>
      <c r="H55" s="98">
        <v>100</v>
      </c>
      <c r="I55" s="98" t="s">
        <v>626</v>
      </c>
      <c r="J55" s="98">
        <v>3</v>
      </c>
      <c r="K55" s="98" t="s">
        <v>1949</v>
      </c>
      <c r="L55" s="98">
        <v>650</v>
      </c>
      <c r="M55" s="98" t="s">
        <v>2843</v>
      </c>
      <c r="N55" s="98">
        <v>0</v>
      </c>
      <c r="O55" s="98" t="s">
        <v>1621</v>
      </c>
      <c r="P55" s="98">
        <v>0</v>
      </c>
      <c r="Q55" s="98" t="s">
        <v>1621</v>
      </c>
      <c r="R55" s="98">
        <v>19467764</v>
      </c>
      <c r="S55" s="98" t="s">
        <v>3395</v>
      </c>
      <c r="T55" s="98" t="s">
        <v>3459</v>
      </c>
      <c r="U55" s="98" t="s">
        <v>3458</v>
      </c>
      <c r="V55" s="98" t="s">
        <v>3457</v>
      </c>
      <c r="W55" s="98">
        <f t="shared" ca="1" si="0"/>
        <v>48</v>
      </c>
      <c r="X55" s="98" t="s">
        <v>1636</v>
      </c>
      <c r="Y55" s="98" t="s">
        <v>1671</v>
      </c>
      <c r="Z55" s="98" t="s">
        <v>1614</v>
      </c>
      <c r="AA55" s="98" t="s">
        <v>2839</v>
      </c>
      <c r="AB55" s="98" t="s">
        <v>439</v>
      </c>
      <c r="AC55" s="98" t="s">
        <v>440</v>
      </c>
    </row>
    <row r="56" spans="1:29" x14ac:dyDescent="0.25">
      <c r="A56" s="98">
        <v>51778098</v>
      </c>
      <c r="B56" s="98" t="s">
        <v>991</v>
      </c>
      <c r="C56" s="98" t="s">
        <v>992</v>
      </c>
      <c r="D56" s="98">
        <v>13719</v>
      </c>
      <c r="E56" s="98" t="s">
        <v>993</v>
      </c>
      <c r="F56" s="98" t="s">
        <v>254</v>
      </c>
      <c r="G56" s="98" t="s">
        <v>150</v>
      </c>
      <c r="H56" s="98">
        <v>100</v>
      </c>
      <c r="I56" s="98" t="s">
        <v>626</v>
      </c>
      <c r="J56" s="98">
        <v>1</v>
      </c>
      <c r="K56" s="98" t="s">
        <v>1896</v>
      </c>
      <c r="L56" s="98">
        <v>180</v>
      </c>
      <c r="M56" s="98" t="s">
        <v>150</v>
      </c>
      <c r="N56" s="98">
        <v>0</v>
      </c>
      <c r="O56" s="98" t="s">
        <v>1621</v>
      </c>
      <c r="P56" s="98">
        <v>0</v>
      </c>
      <c r="Q56" s="98" t="s">
        <v>1621</v>
      </c>
      <c r="R56" s="98">
        <v>19467764</v>
      </c>
      <c r="S56" s="98" t="s">
        <v>3395</v>
      </c>
      <c r="T56" s="98" t="s">
        <v>3039</v>
      </c>
      <c r="U56" s="98" t="s">
        <v>3456</v>
      </c>
      <c r="V56" s="98" t="s">
        <v>3455</v>
      </c>
      <c r="W56" s="98">
        <f t="shared" ca="1" si="0"/>
        <v>61</v>
      </c>
      <c r="X56" s="98" t="s">
        <v>1616</v>
      </c>
      <c r="Y56" s="98" t="s">
        <v>1671</v>
      </c>
      <c r="Z56" s="98" t="s">
        <v>1614</v>
      </c>
      <c r="AA56" s="98" t="s">
        <v>1613</v>
      </c>
      <c r="AB56" s="98" t="s">
        <v>439</v>
      </c>
      <c r="AC56" s="98" t="s">
        <v>440</v>
      </c>
    </row>
    <row r="57" spans="1:29" x14ac:dyDescent="0.25">
      <c r="A57" s="98">
        <v>80067751</v>
      </c>
      <c r="B57" s="98" t="s">
        <v>1112</v>
      </c>
      <c r="C57" s="98" t="s">
        <v>1113</v>
      </c>
      <c r="D57" s="98">
        <v>11023</v>
      </c>
      <c r="E57" s="98" t="s">
        <v>413</v>
      </c>
      <c r="F57" s="98" t="s">
        <v>254</v>
      </c>
      <c r="G57" s="98" t="s">
        <v>812</v>
      </c>
      <c r="H57" s="98">
        <v>100</v>
      </c>
      <c r="I57" s="98" t="s">
        <v>626</v>
      </c>
      <c r="J57" s="98">
        <v>2</v>
      </c>
      <c r="K57" s="98" t="s">
        <v>1683</v>
      </c>
      <c r="L57" s="98">
        <v>200</v>
      </c>
      <c r="M57" s="98" t="s">
        <v>812</v>
      </c>
      <c r="N57" s="98">
        <v>0</v>
      </c>
      <c r="O57" s="98" t="s">
        <v>1621</v>
      </c>
      <c r="P57" s="98">
        <v>0</v>
      </c>
      <c r="Q57" s="98" t="s">
        <v>1621</v>
      </c>
      <c r="R57" s="98">
        <v>19467764</v>
      </c>
      <c r="S57" s="98" t="s">
        <v>3395</v>
      </c>
      <c r="T57" s="98" t="s">
        <v>2799</v>
      </c>
      <c r="U57" s="98" t="s">
        <v>3454</v>
      </c>
      <c r="V57" s="98" t="s">
        <v>3453</v>
      </c>
      <c r="W57" s="98">
        <f t="shared" ca="1" si="0"/>
        <v>45</v>
      </c>
      <c r="X57" s="98" t="s">
        <v>1636</v>
      </c>
      <c r="Y57" s="98" t="s">
        <v>1671</v>
      </c>
      <c r="Z57" s="98" t="s">
        <v>1614</v>
      </c>
      <c r="AA57" s="98" t="s">
        <v>1613</v>
      </c>
      <c r="AB57" s="98" t="s">
        <v>439</v>
      </c>
      <c r="AC57" s="98" t="s">
        <v>440</v>
      </c>
    </row>
    <row r="58" spans="1:29" x14ac:dyDescent="0.25">
      <c r="A58" s="98">
        <v>52112577</v>
      </c>
      <c r="B58" s="98" t="s">
        <v>411</v>
      </c>
      <c r="C58" s="98" t="s">
        <v>412</v>
      </c>
      <c r="D58" s="98">
        <v>11023</v>
      </c>
      <c r="E58" s="98" t="s">
        <v>413</v>
      </c>
      <c r="F58" s="98" t="s">
        <v>254</v>
      </c>
      <c r="G58" s="98" t="s">
        <v>307</v>
      </c>
      <c r="H58" s="98">
        <v>100</v>
      </c>
      <c r="I58" s="98" t="s">
        <v>626</v>
      </c>
      <c r="J58" s="98">
        <v>2</v>
      </c>
      <c r="K58" s="98" t="s">
        <v>1683</v>
      </c>
      <c r="L58" s="98">
        <v>300</v>
      </c>
      <c r="M58" s="98" t="s">
        <v>307</v>
      </c>
      <c r="N58" s="98">
        <v>0</v>
      </c>
      <c r="O58" s="98" t="s">
        <v>1621</v>
      </c>
      <c r="P58" s="98">
        <v>0</v>
      </c>
      <c r="Q58" s="98" t="s">
        <v>1621</v>
      </c>
      <c r="R58" s="98">
        <v>19467764</v>
      </c>
      <c r="S58" s="98" t="s">
        <v>3395</v>
      </c>
      <c r="T58" s="98" t="s">
        <v>3452</v>
      </c>
      <c r="U58" s="98" t="s">
        <v>3451</v>
      </c>
      <c r="V58" s="98" t="s">
        <v>3450</v>
      </c>
      <c r="W58" s="98">
        <f t="shared" ca="1" si="0"/>
        <v>53</v>
      </c>
      <c r="X58" s="98" t="s">
        <v>1616</v>
      </c>
      <c r="Y58" s="98" t="s">
        <v>1671</v>
      </c>
      <c r="Z58" s="98" t="s">
        <v>1614</v>
      </c>
      <c r="AA58" s="98" t="s">
        <v>1613</v>
      </c>
      <c r="AB58" s="98" t="s">
        <v>256</v>
      </c>
      <c r="AC58" s="98" t="s">
        <v>1670</v>
      </c>
    </row>
    <row r="59" spans="1:29" x14ac:dyDescent="0.25">
      <c r="A59" s="98">
        <v>32851381</v>
      </c>
      <c r="B59" s="98" t="s">
        <v>1446</v>
      </c>
      <c r="C59" s="98" t="s">
        <v>1447</v>
      </c>
      <c r="D59" s="98">
        <v>104513</v>
      </c>
      <c r="E59" s="98" t="s">
        <v>963</v>
      </c>
      <c r="F59" s="98" t="s">
        <v>182</v>
      </c>
      <c r="G59" s="98" t="s">
        <v>320</v>
      </c>
      <c r="H59" s="98">
        <v>100</v>
      </c>
      <c r="I59" s="98" t="s">
        <v>626</v>
      </c>
      <c r="J59" s="98">
        <v>1</v>
      </c>
      <c r="K59" s="98" t="s">
        <v>1896</v>
      </c>
      <c r="L59" s="98">
        <v>165</v>
      </c>
      <c r="M59" s="98" t="s">
        <v>320</v>
      </c>
      <c r="N59" s="98">
        <v>0</v>
      </c>
      <c r="O59" s="98" t="s">
        <v>1621</v>
      </c>
      <c r="P59" s="98">
        <v>0</v>
      </c>
      <c r="Q59" s="98" t="s">
        <v>1621</v>
      </c>
      <c r="R59" s="98">
        <v>19467764</v>
      </c>
      <c r="S59" s="98" t="s">
        <v>3395</v>
      </c>
      <c r="T59" s="98" t="s">
        <v>3449</v>
      </c>
      <c r="U59" s="98" t="s">
        <v>3448</v>
      </c>
      <c r="V59" s="98" t="s">
        <v>3447</v>
      </c>
      <c r="W59" s="98">
        <f t="shared" ca="1" si="0"/>
        <v>47</v>
      </c>
      <c r="X59" s="98" t="s">
        <v>1616</v>
      </c>
      <c r="Y59" s="98" t="s">
        <v>1671</v>
      </c>
      <c r="Z59" s="98" t="s">
        <v>1614</v>
      </c>
      <c r="AA59" s="98" t="s">
        <v>1613</v>
      </c>
      <c r="AB59" s="98" t="s">
        <v>439</v>
      </c>
      <c r="AC59" s="98" t="s">
        <v>440</v>
      </c>
    </row>
    <row r="60" spans="1:29" x14ac:dyDescent="0.25">
      <c r="A60" s="98">
        <v>80843870</v>
      </c>
      <c r="B60" s="98" t="s">
        <v>961</v>
      </c>
      <c r="C60" s="98" t="s">
        <v>962</v>
      </c>
      <c r="D60" s="98">
        <v>104513</v>
      </c>
      <c r="E60" s="98" t="s">
        <v>963</v>
      </c>
      <c r="F60" s="98" t="s">
        <v>182</v>
      </c>
      <c r="G60" s="98" t="s">
        <v>315</v>
      </c>
      <c r="H60" s="98">
        <v>100</v>
      </c>
      <c r="I60" s="98" t="s">
        <v>626</v>
      </c>
      <c r="J60" s="98">
        <v>1</v>
      </c>
      <c r="K60" s="98" t="s">
        <v>1896</v>
      </c>
      <c r="L60" s="98">
        <v>220</v>
      </c>
      <c r="M60" s="98" t="s">
        <v>2087</v>
      </c>
      <c r="N60" s="98">
        <v>0</v>
      </c>
      <c r="O60" s="98" t="s">
        <v>1621</v>
      </c>
      <c r="P60" s="98">
        <v>0</v>
      </c>
      <c r="Q60" s="98" t="s">
        <v>1621</v>
      </c>
      <c r="R60" s="98">
        <v>19467764</v>
      </c>
      <c r="S60" s="98" t="s">
        <v>3395</v>
      </c>
      <c r="T60" s="98" t="s">
        <v>3446</v>
      </c>
      <c r="U60" s="98" t="s">
        <v>3445</v>
      </c>
      <c r="V60" s="98" t="s">
        <v>3444</v>
      </c>
      <c r="W60" s="98">
        <f t="shared" ca="1" si="0"/>
        <v>41</v>
      </c>
      <c r="X60" s="98" t="s">
        <v>1636</v>
      </c>
      <c r="Y60" s="98" t="s">
        <v>1671</v>
      </c>
      <c r="Z60" s="98" t="s">
        <v>1614</v>
      </c>
      <c r="AA60" s="98" t="s">
        <v>1613</v>
      </c>
      <c r="AB60" s="98" t="s">
        <v>439</v>
      </c>
      <c r="AC60" s="98" t="s">
        <v>440</v>
      </c>
    </row>
    <row r="61" spans="1:29" x14ac:dyDescent="0.25">
      <c r="A61" s="98">
        <v>7218074</v>
      </c>
      <c r="B61" s="98" t="s">
        <v>1037</v>
      </c>
      <c r="C61" s="98" t="s">
        <v>1109</v>
      </c>
      <c r="D61" s="98">
        <v>13820</v>
      </c>
      <c r="E61" s="98" t="s">
        <v>459</v>
      </c>
      <c r="F61" s="98" t="s">
        <v>254</v>
      </c>
      <c r="G61" s="98" t="s">
        <v>3443</v>
      </c>
      <c r="H61" s="98">
        <v>100</v>
      </c>
      <c r="I61" s="98" t="s">
        <v>626</v>
      </c>
      <c r="J61" s="98">
        <v>3</v>
      </c>
      <c r="K61" s="98" t="s">
        <v>1949</v>
      </c>
      <c r="L61" s="98">
        <v>670</v>
      </c>
      <c r="M61" s="98" t="s">
        <v>3442</v>
      </c>
      <c r="N61" s="98">
        <v>0</v>
      </c>
      <c r="O61" s="98" t="s">
        <v>1621</v>
      </c>
      <c r="P61" s="98">
        <v>0</v>
      </c>
      <c r="Q61" s="98" t="s">
        <v>1621</v>
      </c>
      <c r="R61" s="98">
        <v>19467764</v>
      </c>
      <c r="S61" s="98" t="s">
        <v>3395</v>
      </c>
      <c r="T61" s="98" t="s">
        <v>2799</v>
      </c>
      <c r="U61" s="98" t="s">
        <v>3441</v>
      </c>
      <c r="V61" s="98" t="s">
        <v>3440</v>
      </c>
      <c r="W61" s="98">
        <f t="shared" ca="1" si="0"/>
        <v>63</v>
      </c>
      <c r="X61" s="98" t="s">
        <v>1636</v>
      </c>
      <c r="Y61" s="98" t="s">
        <v>1622</v>
      </c>
      <c r="Z61" s="98" t="s">
        <v>1614</v>
      </c>
      <c r="AA61" s="98" t="s">
        <v>3439</v>
      </c>
      <c r="AB61" s="98" t="s">
        <v>439</v>
      </c>
      <c r="AC61" s="98" t="s">
        <v>440</v>
      </c>
    </row>
    <row r="62" spans="1:29" x14ac:dyDescent="0.25">
      <c r="A62" s="98">
        <v>39759810</v>
      </c>
      <c r="B62" s="98" t="s">
        <v>1287</v>
      </c>
      <c r="C62" s="98" t="s">
        <v>1288</v>
      </c>
      <c r="D62" s="98">
        <v>11023</v>
      </c>
      <c r="E62" s="98" t="s">
        <v>413</v>
      </c>
      <c r="F62" s="98" t="s">
        <v>254</v>
      </c>
      <c r="G62" s="98" t="s">
        <v>264</v>
      </c>
      <c r="H62" s="98">
        <v>100</v>
      </c>
      <c r="I62" s="98" t="s">
        <v>626</v>
      </c>
      <c r="J62" s="98">
        <v>2</v>
      </c>
      <c r="K62" s="98" t="s">
        <v>1683</v>
      </c>
      <c r="L62" s="98">
        <v>900</v>
      </c>
      <c r="M62" s="98" t="s">
        <v>264</v>
      </c>
      <c r="N62" s="98">
        <v>0</v>
      </c>
      <c r="O62" s="98" t="s">
        <v>1621</v>
      </c>
      <c r="P62" s="98">
        <v>0</v>
      </c>
      <c r="Q62" s="98" t="s">
        <v>1621</v>
      </c>
      <c r="R62" s="98">
        <v>19467764</v>
      </c>
      <c r="S62" s="98" t="s">
        <v>3395</v>
      </c>
      <c r="T62" s="98" t="s">
        <v>1799</v>
      </c>
      <c r="U62" s="98" t="s">
        <v>3438</v>
      </c>
      <c r="V62" s="98" t="s">
        <v>3437</v>
      </c>
      <c r="W62" s="98">
        <f t="shared" ca="1" si="0"/>
        <v>53</v>
      </c>
      <c r="X62" s="98" t="s">
        <v>1616</v>
      </c>
      <c r="Y62" s="98" t="s">
        <v>1615</v>
      </c>
      <c r="Z62" s="98" t="s">
        <v>1614</v>
      </c>
      <c r="AA62" s="98" t="s">
        <v>1613</v>
      </c>
      <c r="AB62" s="98" t="s">
        <v>439</v>
      </c>
      <c r="AC62" s="98" t="s">
        <v>440</v>
      </c>
    </row>
    <row r="63" spans="1:29" x14ac:dyDescent="0.25">
      <c r="A63" s="98">
        <v>80410740</v>
      </c>
      <c r="B63" s="98" t="s">
        <v>1213</v>
      </c>
      <c r="C63" s="98" t="s">
        <v>1214</v>
      </c>
      <c r="D63" s="98">
        <v>13719</v>
      </c>
      <c r="E63" s="98" t="s">
        <v>993</v>
      </c>
      <c r="F63" s="98" t="s">
        <v>254</v>
      </c>
      <c r="G63" s="98" t="s">
        <v>1215</v>
      </c>
      <c r="H63" s="98">
        <v>100</v>
      </c>
      <c r="I63" s="98" t="s">
        <v>626</v>
      </c>
      <c r="J63" s="98">
        <v>5</v>
      </c>
      <c r="K63" s="98" t="s">
        <v>480</v>
      </c>
      <c r="L63" s="98">
        <v>555</v>
      </c>
      <c r="M63" s="98" t="s">
        <v>1215</v>
      </c>
      <c r="N63" s="98">
        <v>0</v>
      </c>
      <c r="O63" s="98" t="s">
        <v>1621</v>
      </c>
      <c r="P63" s="98">
        <v>0</v>
      </c>
      <c r="Q63" s="98" t="s">
        <v>1621</v>
      </c>
      <c r="R63" s="98">
        <v>19467764</v>
      </c>
      <c r="S63" s="98" t="s">
        <v>3395</v>
      </c>
      <c r="T63" s="98" t="s">
        <v>2278</v>
      </c>
      <c r="U63" s="98" t="s">
        <v>3436</v>
      </c>
      <c r="V63" s="98" t="s">
        <v>3435</v>
      </c>
      <c r="W63" s="98">
        <f t="shared" ca="1" si="0"/>
        <v>59</v>
      </c>
      <c r="X63" s="98" t="s">
        <v>1636</v>
      </c>
      <c r="Y63" s="98" t="s">
        <v>1671</v>
      </c>
      <c r="Z63" s="98" t="s">
        <v>1614</v>
      </c>
      <c r="AA63" s="98" t="s">
        <v>1613</v>
      </c>
      <c r="AB63" s="98" t="s">
        <v>439</v>
      </c>
      <c r="AC63" s="98" t="s">
        <v>440</v>
      </c>
    </row>
    <row r="64" spans="1:29" x14ac:dyDescent="0.25">
      <c r="A64" s="98">
        <v>66812246</v>
      </c>
      <c r="B64" s="98" t="s">
        <v>792</v>
      </c>
      <c r="C64" s="98" t="s">
        <v>793</v>
      </c>
      <c r="D64" s="98">
        <v>13820</v>
      </c>
      <c r="E64" s="98" t="s">
        <v>459</v>
      </c>
      <c r="F64" s="98" t="s">
        <v>254</v>
      </c>
      <c r="G64" s="98" t="s">
        <v>1948</v>
      </c>
      <c r="H64" s="98">
        <v>100</v>
      </c>
      <c r="I64" s="98" t="s">
        <v>626</v>
      </c>
      <c r="J64" s="98">
        <v>3</v>
      </c>
      <c r="K64" s="98" t="s">
        <v>1949</v>
      </c>
      <c r="L64" s="98">
        <v>620</v>
      </c>
      <c r="M64" s="98" t="s">
        <v>1948</v>
      </c>
      <c r="N64" s="98">
        <v>0</v>
      </c>
      <c r="O64" s="98" t="s">
        <v>1621</v>
      </c>
      <c r="P64" s="98">
        <v>0</v>
      </c>
      <c r="Q64" s="98" t="s">
        <v>1621</v>
      </c>
      <c r="R64" s="98">
        <v>19467764</v>
      </c>
      <c r="S64" s="98" t="s">
        <v>3395</v>
      </c>
      <c r="T64" s="98" t="s">
        <v>2204</v>
      </c>
      <c r="U64" s="98" t="s">
        <v>3434</v>
      </c>
      <c r="V64" s="98" t="s">
        <v>3433</v>
      </c>
      <c r="W64" s="98">
        <f t="shared" ca="1" si="0"/>
        <v>55</v>
      </c>
      <c r="X64" s="98" t="s">
        <v>1616</v>
      </c>
      <c r="Y64" s="98" t="s">
        <v>1671</v>
      </c>
      <c r="Z64" s="98" t="s">
        <v>1614</v>
      </c>
      <c r="AA64" s="98" t="s">
        <v>1943</v>
      </c>
      <c r="AB64" s="98" t="s">
        <v>256</v>
      </c>
      <c r="AC64" s="98" t="s">
        <v>1670</v>
      </c>
    </row>
    <row r="65" spans="1:29" x14ac:dyDescent="0.25">
      <c r="A65" s="98">
        <v>22468766</v>
      </c>
      <c r="B65" s="98" t="s">
        <v>457</v>
      </c>
      <c r="C65" s="98" t="s">
        <v>458</v>
      </c>
      <c r="D65" s="98">
        <v>13820</v>
      </c>
      <c r="E65" s="98" t="s">
        <v>459</v>
      </c>
      <c r="F65" s="98" t="s">
        <v>254</v>
      </c>
      <c r="G65" s="98" t="s">
        <v>2877</v>
      </c>
      <c r="H65" s="98">
        <v>100</v>
      </c>
      <c r="I65" s="98" t="s">
        <v>626</v>
      </c>
      <c r="J65" s="98">
        <v>3</v>
      </c>
      <c r="K65" s="98" t="s">
        <v>1949</v>
      </c>
      <c r="L65" s="98">
        <v>630</v>
      </c>
      <c r="M65" s="98" t="s">
        <v>2877</v>
      </c>
      <c r="N65" s="98">
        <v>0</v>
      </c>
      <c r="O65" s="98" t="s">
        <v>1621</v>
      </c>
      <c r="P65" s="98">
        <v>0</v>
      </c>
      <c r="Q65" s="98" t="s">
        <v>1621</v>
      </c>
      <c r="R65" s="98">
        <v>19467764</v>
      </c>
      <c r="S65" s="98" t="s">
        <v>3395</v>
      </c>
      <c r="T65" s="98" t="s">
        <v>3432</v>
      </c>
      <c r="U65" s="98" t="s">
        <v>3431</v>
      </c>
      <c r="V65" s="98" t="s">
        <v>3430</v>
      </c>
      <c r="W65" s="98">
        <f t="shared" ca="1" si="0"/>
        <v>47</v>
      </c>
      <c r="X65" s="98" t="s">
        <v>1616</v>
      </c>
      <c r="Y65" s="98" t="s">
        <v>1671</v>
      </c>
      <c r="Z65" s="98" t="s">
        <v>1614</v>
      </c>
      <c r="AA65" s="98" t="s">
        <v>2488</v>
      </c>
      <c r="AB65" s="98" t="s">
        <v>256</v>
      </c>
      <c r="AC65" s="98" t="s">
        <v>1670</v>
      </c>
    </row>
    <row r="66" spans="1:29" x14ac:dyDescent="0.25">
      <c r="A66" s="98">
        <v>91497695</v>
      </c>
      <c r="B66" s="98" t="s">
        <v>1330</v>
      </c>
      <c r="C66" s="98" t="s">
        <v>1331</v>
      </c>
      <c r="D66" s="98">
        <v>13820</v>
      </c>
      <c r="E66" s="98" t="s">
        <v>459</v>
      </c>
      <c r="F66" s="98" t="s">
        <v>254</v>
      </c>
      <c r="G66" s="98" t="s">
        <v>2505</v>
      </c>
      <c r="H66" s="98">
        <v>100</v>
      </c>
      <c r="I66" s="98" t="s">
        <v>626</v>
      </c>
      <c r="J66" s="98">
        <v>3</v>
      </c>
      <c r="K66" s="98" t="s">
        <v>1949</v>
      </c>
      <c r="L66" s="98">
        <v>640</v>
      </c>
      <c r="M66" s="98" t="s">
        <v>2505</v>
      </c>
      <c r="N66" s="98">
        <v>0</v>
      </c>
      <c r="O66" s="98" t="s">
        <v>1621</v>
      </c>
      <c r="P66" s="98">
        <v>0</v>
      </c>
      <c r="Q66" s="98" t="s">
        <v>1621</v>
      </c>
      <c r="R66" s="98">
        <v>19467764</v>
      </c>
      <c r="S66" s="98" t="s">
        <v>3395</v>
      </c>
      <c r="T66" s="98" t="s">
        <v>3429</v>
      </c>
      <c r="U66" s="98" t="s">
        <v>3428</v>
      </c>
      <c r="V66" s="98" t="s">
        <v>3427</v>
      </c>
      <c r="W66" s="98">
        <f t="shared" ref="W66:W129" ca="1" si="1">+DATEDIF(V66,TODAY(),"y")</f>
        <v>48</v>
      </c>
      <c r="X66" s="98" t="s">
        <v>1636</v>
      </c>
      <c r="Y66" s="98" t="s">
        <v>1615</v>
      </c>
      <c r="Z66" s="98" t="s">
        <v>1614</v>
      </c>
      <c r="AA66" s="98" t="s">
        <v>2500</v>
      </c>
      <c r="AB66" s="98" t="s">
        <v>439</v>
      </c>
      <c r="AC66" s="98" t="s">
        <v>440</v>
      </c>
    </row>
    <row r="67" spans="1:29" x14ac:dyDescent="0.25">
      <c r="A67" s="98">
        <v>93236194</v>
      </c>
      <c r="B67" s="98" t="s">
        <v>3426</v>
      </c>
      <c r="C67" s="98" t="s">
        <v>3425</v>
      </c>
      <c r="D67" s="98">
        <v>410314</v>
      </c>
      <c r="E67" s="98" t="s">
        <v>263</v>
      </c>
      <c r="F67" s="98" t="s">
        <v>146</v>
      </c>
      <c r="G67" s="98" t="s">
        <v>626</v>
      </c>
      <c r="H67" s="98">
        <v>100</v>
      </c>
      <c r="I67" s="98" t="s">
        <v>626</v>
      </c>
      <c r="J67" s="98">
        <v>0</v>
      </c>
      <c r="K67" s="98" t="s">
        <v>1621</v>
      </c>
      <c r="L67" s="98">
        <v>0</v>
      </c>
      <c r="M67" s="98" t="s">
        <v>1621</v>
      </c>
      <c r="N67" s="98">
        <v>0</v>
      </c>
      <c r="O67" s="98" t="s">
        <v>1621</v>
      </c>
      <c r="P67" s="98">
        <v>0</v>
      </c>
      <c r="Q67" s="98" t="s">
        <v>1621</v>
      </c>
      <c r="R67" s="98">
        <v>19467764</v>
      </c>
      <c r="S67" s="98" t="s">
        <v>3395</v>
      </c>
      <c r="T67" s="98" t="s">
        <v>3407</v>
      </c>
      <c r="U67" s="98" t="s">
        <v>3424</v>
      </c>
      <c r="V67" s="98" t="s">
        <v>2539</v>
      </c>
      <c r="W67" s="98">
        <f t="shared" ca="1" si="1"/>
        <v>40</v>
      </c>
      <c r="X67" s="98" t="s">
        <v>1636</v>
      </c>
      <c r="Y67" s="98" t="s">
        <v>1671</v>
      </c>
      <c r="Z67" s="98" t="s">
        <v>1614</v>
      </c>
      <c r="AA67" s="98" t="s">
        <v>1613</v>
      </c>
      <c r="AB67" s="98" t="s">
        <v>447</v>
      </c>
      <c r="AC67" s="98" t="s">
        <v>448</v>
      </c>
    </row>
    <row r="68" spans="1:29" x14ac:dyDescent="0.25">
      <c r="A68" s="98">
        <v>52389727</v>
      </c>
      <c r="B68" s="98" t="s">
        <v>767</v>
      </c>
      <c r="C68" s="98" t="s">
        <v>1426</v>
      </c>
      <c r="D68" s="98">
        <v>3723</v>
      </c>
      <c r="E68" s="98" t="s">
        <v>1427</v>
      </c>
      <c r="F68" s="98" t="s">
        <v>254</v>
      </c>
      <c r="G68" s="98" t="s">
        <v>480</v>
      </c>
      <c r="H68" s="98">
        <v>100</v>
      </c>
      <c r="I68" s="98" t="s">
        <v>626</v>
      </c>
      <c r="J68" s="98">
        <v>5</v>
      </c>
      <c r="K68" s="98" t="s">
        <v>480</v>
      </c>
      <c r="L68" s="98">
        <v>0</v>
      </c>
      <c r="M68" s="98" t="s">
        <v>1621</v>
      </c>
      <c r="N68" s="98">
        <v>0</v>
      </c>
      <c r="O68" s="98" t="s">
        <v>1621</v>
      </c>
      <c r="P68" s="98">
        <v>0</v>
      </c>
      <c r="Q68" s="98" t="s">
        <v>1621</v>
      </c>
      <c r="R68" s="98">
        <v>19467764</v>
      </c>
      <c r="S68" s="98" t="s">
        <v>3395</v>
      </c>
      <c r="T68" s="98" t="s">
        <v>3423</v>
      </c>
      <c r="U68" s="98" t="s">
        <v>3422</v>
      </c>
      <c r="V68" s="98" t="s">
        <v>3421</v>
      </c>
      <c r="W68" s="98">
        <f t="shared" ca="1" si="1"/>
        <v>47</v>
      </c>
      <c r="X68" s="98" t="s">
        <v>1616</v>
      </c>
      <c r="Y68" s="98" t="s">
        <v>1615</v>
      </c>
      <c r="Z68" s="98" t="s">
        <v>1614</v>
      </c>
      <c r="AA68" s="98" t="s">
        <v>1613</v>
      </c>
      <c r="AB68" s="98" t="s">
        <v>439</v>
      </c>
      <c r="AC68" s="98" t="s">
        <v>440</v>
      </c>
    </row>
    <row r="69" spans="1:29" x14ac:dyDescent="0.25">
      <c r="A69" s="98">
        <v>33369663</v>
      </c>
      <c r="B69" s="98" t="s">
        <v>1072</v>
      </c>
      <c r="C69" s="98" t="s">
        <v>1073</v>
      </c>
      <c r="D69" s="98">
        <v>204407</v>
      </c>
      <c r="E69" s="98" t="s">
        <v>136</v>
      </c>
      <c r="F69" s="98" t="s">
        <v>110</v>
      </c>
      <c r="G69" s="98" t="s">
        <v>866</v>
      </c>
      <c r="H69" s="98">
        <v>100</v>
      </c>
      <c r="I69" s="98" t="s">
        <v>626</v>
      </c>
      <c r="J69" s="98">
        <v>5</v>
      </c>
      <c r="K69" s="98" t="s">
        <v>480</v>
      </c>
      <c r="L69" s="98">
        <v>556</v>
      </c>
      <c r="M69" s="98" t="s">
        <v>866</v>
      </c>
      <c r="N69" s="98">
        <v>0</v>
      </c>
      <c r="O69" s="98" t="s">
        <v>1621</v>
      </c>
      <c r="P69" s="98">
        <v>0</v>
      </c>
      <c r="Q69" s="98" t="s">
        <v>1621</v>
      </c>
      <c r="R69" s="98">
        <v>19467764</v>
      </c>
      <c r="S69" s="98" t="s">
        <v>3395</v>
      </c>
      <c r="T69" s="98" t="s">
        <v>1679</v>
      </c>
      <c r="U69" s="98" t="s">
        <v>3420</v>
      </c>
      <c r="V69" s="98" t="s">
        <v>3419</v>
      </c>
      <c r="W69" s="98">
        <f t="shared" ca="1" si="1"/>
        <v>42</v>
      </c>
      <c r="X69" s="98" t="s">
        <v>1616</v>
      </c>
      <c r="Y69" s="98" t="s">
        <v>1615</v>
      </c>
      <c r="Z69" s="98" t="s">
        <v>1614</v>
      </c>
      <c r="AA69" s="98" t="s">
        <v>1613</v>
      </c>
      <c r="AB69" s="98" t="s">
        <v>447</v>
      </c>
      <c r="AC69" s="98" t="s">
        <v>448</v>
      </c>
    </row>
    <row r="70" spans="1:29" x14ac:dyDescent="0.25">
      <c r="A70" s="98">
        <v>32142078</v>
      </c>
      <c r="B70" s="98" t="s">
        <v>522</v>
      </c>
      <c r="C70" s="98" t="s">
        <v>523</v>
      </c>
      <c r="D70" s="98">
        <v>13820</v>
      </c>
      <c r="E70" s="98" t="s">
        <v>459</v>
      </c>
      <c r="F70" s="98" t="s">
        <v>254</v>
      </c>
      <c r="G70" s="98" t="s">
        <v>3297</v>
      </c>
      <c r="H70" s="98">
        <v>100</v>
      </c>
      <c r="I70" s="98" t="s">
        <v>626</v>
      </c>
      <c r="J70" s="98">
        <v>3</v>
      </c>
      <c r="K70" s="98" t="s">
        <v>1949</v>
      </c>
      <c r="L70" s="98">
        <v>610</v>
      </c>
      <c r="M70" s="98" t="s">
        <v>3297</v>
      </c>
      <c r="N70" s="98">
        <v>0</v>
      </c>
      <c r="O70" s="98" t="s">
        <v>1621</v>
      </c>
      <c r="P70" s="98">
        <v>0</v>
      </c>
      <c r="Q70" s="98" t="s">
        <v>1621</v>
      </c>
      <c r="R70" s="98">
        <v>19467764</v>
      </c>
      <c r="S70" s="98" t="s">
        <v>3395</v>
      </c>
      <c r="T70" s="98" t="s">
        <v>3418</v>
      </c>
      <c r="U70" s="98" t="s">
        <v>3417</v>
      </c>
      <c r="V70" s="98" t="s">
        <v>3416</v>
      </c>
      <c r="W70" s="98">
        <f t="shared" ca="1" si="1"/>
        <v>45</v>
      </c>
      <c r="X70" s="98" t="s">
        <v>1616</v>
      </c>
      <c r="Y70" s="98" t="s">
        <v>1671</v>
      </c>
      <c r="Z70" s="98" t="s">
        <v>1614</v>
      </c>
      <c r="AA70" s="98" t="s">
        <v>3292</v>
      </c>
      <c r="AB70" s="98" t="s">
        <v>256</v>
      </c>
      <c r="AC70" s="98" t="s">
        <v>1670</v>
      </c>
    </row>
    <row r="71" spans="1:29" x14ac:dyDescent="0.25">
      <c r="A71" s="98">
        <v>70095209</v>
      </c>
      <c r="B71" s="98" t="s">
        <v>436</v>
      </c>
      <c r="C71" s="98" t="s">
        <v>437</v>
      </c>
      <c r="D71" s="98">
        <v>11023</v>
      </c>
      <c r="E71" s="98" t="s">
        <v>413</v>
      </c>
      <c r="F71" s="98" t="s">
        <v>254</v>
      </c>
      <c r="G71" s="98" t="s">
        <v>438</v>
      </c>
      <c r="H71" s="98">
        <v>100</v>
      </c>
      <c r="I71" s="98" t="s">
        <v>626</v>
      </c>
      <c r="J71" s="98">
        <v>2</v>
      </c>
      <c r="K71" s="98" t="s">
        <v>1683</v>
      </c>
      <c r="L71" s="98">
        <v>400</v>
      </c>
      <c r="M71" s="98" t="s">
        <v>1682</v>
      </c>
      <c r="N71" s="98">
        <v>0</v>
      </c>
      <c r="O71" s="98" t="s">
        <v>1621</v>
      </c>
      <c r="P71" s="98">
        <v>0</v>
      </c>
      <c r="Q71" s="98" t="s">
        <v>1621</v>
      </c>
      <c r="R71" s="98">
        <v>19467764</v>
      </c>
      <c r="S71" s="98" t="s">
        <v>3395</v>
      </c>
      <c r="T71" s="98" t="s">
        <v>3415</v>
      </c>
      <c r="U71" s="98" t="s">
        <v>3414</v>
      </c>
      <c r="V71" s="98" t="s">
        <v>3413</v>
      </c>
      <c r="W71" s="98">
        <f t="shared" ca="1" si="1"/>
        <v>67</v>
      </c>
      <c r="X71" s="98" t="s">
        <v>1636</v>
      </c>
      <c r="Y71" s="98" t="s">
        <v>1671</v>
      </c>
      <c r="Z71" s="98" t="s">
        <v>1614</v>
      </c>
      <c r="AA71" s="98" t="s">
        <v>1613</v>
      </c>
      <c r="AB71" s="98" t="s">
        <v>439</v>
      </c>
      <c r="AC71" s="98" t="s">
        <v>440</v>
      </c>
    </row>
    <row r="72" spans="1:29" x14ac:dyDescent="0.25">
      <c r="A72" s="98">
        <v>79554571</v>
      </c>
      <c r="B72" s="98" t="s">
        <v>1107</v>
      </c>
      <c r="C72" s="98" t="s">
        <v>1108</v>
      </c>
      <c r="D72" s="98">
        <v>11023</v>
      </c>
      <c r="E72" s="98" t="s">
        <v>413</v>
      </c>
      <c r="F72" s="98" t="s">
        <v>254</v>
      </c>
      <c r="G72" s="98" t="s">
        <v>370</v>
      </c>
      <c r="H72" s="98">
        <v>100</v>
      </c>
      <c r="I72" s="98" t="s">
        <v>626</v>
      </c>
      <c r="J72" s="98">
        <v>2</v>
      </c>
      <c r="K72" s="98" t="s">
        <v>1683</v>
      </c>
      <c r="L72" s="98">
        <v>700</v>
      </c>
      <c r="M72" s="98" t="s">
        <v>370</v>
      </c>
      <c r="N72" s="98">
        <v>0</v>
      </c>
      <c r="O72" s="98" t="s">
        <v>1621</v>
      </c>
      <c r="P72" s="98">
        <v>0</v>
      </c>
      <c r="Q72" s="98" t="s">
        <v>1621</v>
      </c>
      <c r="R72" s="98">
        <v>19467764</v>
      </c>
      <c r="S72" s="98" t="s">
        <v>3395</v>
      </c>
      <c r="T72" s="98" t="s">
        <v>3412</v>
      </c>
      <c r="U72" s="98" t="s">
        <v>3411</v>
      </c>
      <c r="V72" s="98" t="s">
        <v>3410</v>
      </c>
      <c r="W72" s="98">
        <f t="shared" ca="1" si="1"/>
        <v>54</v>
      </c>
      <c r="X72" s="98" t="s">
        <v>1636</v>
      </c>
      <c r="Y72" s="98" t="s">
        <v>1726</v>
      </c>
      <c r="Z72" s="98" t="s">
        <v>1614</v>
      </c>
      <c r="AA72" s="98" t="s">
        <v>1613</v>
      </c>
      <c r="AB72" s="98" t="s">
        <v>439</v>
      </c>
      <c r="AC72" s="98" t="s">
        <v>440</v>
      </c>
    </row>
    <row r="73" spans="1:29" x14ac:dyDescent="0.25">
      <c r="A73" s="98">
        <v>1020715141</v>
      </c>
      <c r="B73" s="98" t="s">
        <v>3409</v>
      </c>
      <c r="C73" s="98" t="s">
        <v>3408</v>
      </c>
      <c r="D73" s="98">
        <v>102011</v>
      </c>
      <c r="E73" s="98" t="s">
        <v>181</v>
      </c>
      <c r="F73" s="98" t="s">
        <v>182</v>
      </c>
      <c r="G73" s="98" t="s">
        <v>626</v>
      </c>
      <c r="H73" s="98">
        <v>100</v>
      </c>
      <c r="I73" s="98" t="s">
        <v>626</v>
      </c>
      <c r="J73" s="98">
        <v>0</v>
      </c>
      <c r="K73" s="98" t="s">
        <v>1621</v>
      </c>
      <c r="L73" s="98">
        <v>0</v>
      </c>
      <c r="M73" s="98" t="s">
        <v>1621</v>
      </c>
      <c r="N73" s="98">
        <v>0</v>
      </c>
      <c r="O73" s="98" t="s">
        <v>1621</v>
      </c>
      <c r="P73" s="98">
        <v>0</v>
      </c>
      <c r="Q73" s="98" t="s">
        <v>1621</v>
      </c>
      <c r="R73" s="98">
        <v>19467764</v>
      </c>
      <c r="S73" s="98" t="s">
        <v>3395</v>
      </c>
      <c r="T73" s="98" t="s">
        <v>3407</v>
      </c>
      <c r="U73" s="98" t="s">
        <v>3406</v>
      </c>
      <c r="V73" s="98" t="s">
        <v>3405</v>
      </c>
      <c r="W73" s="98">
        <f t="shared" ca="1" si="1"/>
        <v>39</v>
      </c>
      <c r="X73" s="98" t="s">
        <v>1616</v>
      </c>
      <c r="Y73" s="98" t="s">
        <v>1671</v>
      </c>
      <c r="Z73" s="98" t="s">
        <v>1614</v>
      </c>
      <c r="AA73" s="98" t="s">
        <v>1613</v>
      </c>
      <c r="AB73" s="98" t="s">
        <v>439</v>
      </c>
      <c r="AC73" s="98" t="s">
        <v>440</v>
      </c>
    </row>
    <row r="74" spans="1:29" x14ac:dyDescent="0.25">
      <c r="A74" s="98">
        <v>1026582322</v>
      </c>
      <c r="B74" s="98" t="s">
        <v>1300</v>
      </c>
      <c r="C74" s="98" t="s">
        <v>1301</v>
      </c>
      <c r="D74" s="98">
        <v>20441</v>
      </c>
      <c r="E74" s="98" t="s">
        <v>136</v>
      </c>
      <c r="F74" s="98" t="s">
        <v>110</v>
      </c>
      <c r="G74" s="98" t="s">
        <v>626</v>
      </c>
      <c r="H74" s="98">
        <v>100</v>
      </c>
      <c r="I74" s="98" t="s">
        <v>626</v>
      </c>
      <c r="J74" s="98">
        <v>0</v>
      </c>
      <c r="K74" s="98" t="s">
        <v>1621</v>
      </c>
      <c r="L74" s="98">
        <v>0</v>
      </c>
      <c r="M74" s="98" t="s">
        <v>1621</v>
      </c>
      <c r="N74" s="98">
        <v>0</v>
      </c>
      <c r="O74" s="98" t="s">
        <v>1621</v>
      </c>
      <c r="P74" s="98">
        <v>0</v>
      </c>
      <c r="Q74" s="98" t="s">
        <v>1621</v>
      </c>
      <c r="R74" s="98">
        <v>19467764</v>
      </c>
      <c r="S74" s="98" t="s">
        <v>3395</v>
      </c>
      <c r="T74" s="98" t="s">
        <v>1639</v>
      </c>
      <c r="U74" s="98" t="s">
        <v>3404</v>
      </c>
      <c r="V74" s="98" t="s">
        <v>3403</v>
      </c>
      <c r="W74" s="98">
        <f t="shared" ca="1" si="1"/>
        <v>30</v>
      </c>
      <c r="X74" s="98" t="s">
        <v>1616</v>
      </c>
      <c r="Y74" s="98" t="s">
        <v>1615</v>
      </c>
      <c r="Z74" s="98" t="s">
        <v>1614</v>
      </c>
      <c r="AA74" s="98" t="s">
        <v>1613</v>
      </c>
      <c r="AB74" s="98" t="s">
        <v>447</v>
      </c>
      <c r="AC74" s="98" t="s">
        <v>448</v>
      </c>
    </row>
    <row r="75" spans="1:29" x14ac:dyDescent="0.25">
      <c r="A75" s="98">
        <v>1010185063</v>
      </c>
      <c r="B75" s="98" t="s">
        <v>968</v>
      </c>
      <c r="C75" s="98" t="s">
        <v>969</v>
      </c>
      <c r="D75" s="98">
        <v>204407</v>
      </c>
      <c r="E75" s="98" t="s">
        <v>136</v>
      </c>
      <c r="F75" s="98" t="s">
        <v>110</v>
      </c>
      <c r="G75" s="98" t="s">
        <v>913</v>
      </c>
      <c r="H75" s="98">
        <v>100</v>
      </c>
      <c r="I75" s="98" t="s">
        <v>626</v>
      </c>
      <c r="J75" s="98">
        <v>7</v>
      </c>
      <c r="K75" s="98" t="s">
        <v>913</v>
      </c>
      <c r="L75" s="98">
        <v>0</v>
      </c>
      <c r="M75" s="98" t="s">
        <v>1621</v>
      </c>
      <c r="N75" s="98">
        <v>0</v>
      </c>
      <c r="O75" s="98" t="s">
        <v>1621</v>
      </c>
      <c r="P75" s="98">
        <v>0</v>
      </c>
      <c r="Q75" s="98" t="s">
        <v>1621</v>
      </c>
      <c r="R75" s="98">
        <v>19467764</v>
      </c>
      <c r="S75" s="98" t="s">
        <v>3395</v>
      </c>
      <c r="T75" s="98" t="s">
        <v>3402</v>
      </c>
      <c r="U75" s="98" t="s">
        <v>3401</v>
      </c>
      <c r="V75" s="98" t="s">
        <v>3400</v>
      </c>
      <c r="W75" s="98">
        <f t="shared" ca="1" si="1"/>
        <v>35</v>
      </c>
      <c r="X75" s="98" t="s">
        <v>1616</v>
      </c>
      <c r="Y75" s="98" t="s">
        <v>1671</v>
      </c>
      <c r="Z75" s="98" t="s">
        <v>1614</v>
      </c>
      <c r="AA75" s="98" t="s">
        <v>1613</v>
      </c>
      <c r="AB75" s="98" t="s">
        <v>447</v>
      </c>
      <c r="AC75" s="98" t="s">
        <v>448</v>
      </c>
    </row>
    <row r="76" spans="1:29" x14ac:dyDescent="0.25">
      <c r="A76" s="98">
        <v>79263733</v>
      </c>
      <c r="B76" s="98" t="s">
        <v>1114</v>
      </c>
      <c r="C76" s="98" t="s">
        <v>1115</v>
      </c>
      <c r="D76" s="98">
        <v>102016</v>
      </c>
      <c r="E76" s="98" t="s">
        <v>181</v>
      </c>
      <c r="F76" s="98" t="s">
        <v>182</v>
      </c>
      <c r="G76" s="98" t="s">
        <v>626</v>
      </c>
      <c r="H76" s="98">
        <v>100</v>
      </c>
      <c r="I76" s="98" t="s">
        <v>626</v>
      </c>
      <c r="J76" s="98">
        <v>0</v>
      </c>
      <c r="K76" s="98" t="s">
        <v>1621</v>
      </c>
      <c r="L76" s="98">
        <v>0</v>
      </c>
      <c r="M76" s="98" t="s">
        <v>1621</v>
      </c>
      <c r="N76" s="98">
        <v>0</v>
      </c>
      <c r="O76" s="98" t="s">
        <v>1621</v>
      </c>
      <c r="P76" s="98">
        <v>0</v>
      </c>
      <c r="Q76" s="98" t="s">
        <v>1621</v>
      </c>
      <c r="R76" s="98">
        <v>19467764</v>
      </c>
      <c r="S76" s="98" t="s">
        <v>3395</v>
      </c>
      <c r="T76" s="98" t="s">
        <v>2799</v>
      </c>
      <c r="U76" s="98" t="s">
        <v>3399</v>
      </c>
      <c r="V76" s="98" t="s">
        <v>3398</v>
      </c>
      <c r="W76" s="98">
        <f t="shared" ca="1" si="1"/>
        <v>63</v>
      </c>
      <c r="X76" s="98" t="s">
        <v>1636</v>
      </c>
      <c r="Y76" s="98" t="s">
        <v>1671</v>
      </c>
      <c r="Z76" s="98" t="s">
        <v>1614</v>
      </c>
      <c r="AA76" s="98" t="s">
        <v>1613</v>
      </c>
      <c r="AB76" s="98" t="s">
        <v>439</v>
      </c>
      <c r="AC76" s="98" t="s">
        <v>440</v>
      </c>
    </row>
    <row r="77" spans="1:29" x14ac:dyDescent="0.25">
      <c r="A77" s="98">
        <v>79303468</v>
      </c>
      <c r="B77" s="98" t="s">
        <v>1116</v>
      </c>
      <c r="C77" s="98" t="s">
        <v>1117</v>
      </c>
      <c r="D77" s="98">
        <v>102015</v>
      </c>
      <c r="E77" s="98" t="s">
        <v>181</v>
      </c>
      <c r="F77" s="98" t="s">
        <v>182</v>
      </c>
      <c r="G77" s="98" t="s">
        <v>626</v>
      </c>
      <c r="H77" s="98">
        <v>100</v>
      </c>
      <c r="I77" s="98" t="s">
        <v>626</v>
      </c>
      <c r="J77" s="98">
        <v>0</v>
      </c>
      <c r="K77" s="98" t="s">
        <v>1621</v>
      </c>
      <c r="L77" s="98">
        <v>0</v>
      </c>
      <c r="M77" s="98" t="s">
        <v>1621</v>
      </c>
      <c r="N77" s="98">
        <v>0</v>
      </c>
      <c r="O77" s="98" t="s">
        <v>1621</v>
      </c>
      <c r="P77" s="98">
        <v>0</v>
      </c>
      <c r="Q77" s="98" t="s">
        <v>1621</v>
      </c>
      <c r="R77" s="98">
        <v>19467764</v>
      </c>
      <c r="S77" s="98" t="s">
        <v>3395</v>
      </c>
      <c r="T77" s="98" t="s">
        <v>2799</v>
      </c>
      <c r="U77" s="98" t="s">
        <v>3397</v>
      </c>
      <c r="V77" s="98" t="s">
        <v>3396</v>
      </c>
      <c r="W77" s="98">
        <f t="shared" ca="1" si="1"/>
        <v>62</v>
      </c>
      <c r="X77" s="98" t="s">
        <v>1636</v>
      </c>
      <c r="Y77" s="98" t="s">
        <v>1671</v>
      </c>
      <c r="Z77" s="98" t="s">
        <v>1614</v>
      </c>
      <c r="AA77" s="98" t="s">
        <v>1613</v>
      </c>
      <c r="AB77" s="98" t="s">
        <v>439</v>
      </c>
      <c r="AC77" s="98" t="s">
        <v>440</v>
      </c>
    </row>
    <row r="78" spans="1:29" x14ac:dyDescent="0.25">
      <c r="A78" s="98">
        <v>79939972</v>
      </c>
      <c r="B78" s="98" t="s">
        <v>1601</v>
      </c>
      <c r="C78" s="98" t="s">
        <v>1602</v>
      </c>
      <c r="D78" s="98">
        <v>421015</v>
      </c>
      <c r="E78" s="98" t="s">
        <v>145</v>
      </c>
      <c r="F78" s="98" t="s">
        <v>146</v>
      </c>
      <c r="G78" s="98" t="s">
        <v>626</v>
      </c>
      <c r="H78" s="98">
        <v>100</v>
      </c>
      <c r="I78" s="98" t="s">
        <v>626</v>
      </c>
      <c r="J78" s="98">
        <v>0</v>
      </c>
      <c r="K78" s="98" t="s">
        <v>1621</v>
      </c>
      <c r="L78" s="98">
        <v>0</v>
      </c>
      <c r="M78" s="98" t="s">
        <v>1621</v>
      </c>
      <c r="N78" s="98">
        <v>0</v>
      </c>
      <c r="O78" s="98" t="s">
        <v>1621</v>
      </c>
      <c r="P78" s="98">
        <v>0</v>
      </c>
      <c r="Q78" s="98" t="s">
        <v>1621</v>
      </c>
      <c r="R78" s="98">
        <v>19467764</v>
      </c>
      <c r="S78" s="98" t="s">
        <v>3395</v>
      </c>
      <c r="T78" s="98" t="s">
        <v>1619</v>
      </c>
      <c r="U78" s="98" t="s">
        <v>3394</v>
      </c>
      <c r="V78" s="98" t="s">
        <v>3393</v>
      </c>
      <c r="W78" s="98">
        <f t="shared" ca="1" si="1"/>
        <v>49</v>
      </c>
      <c r="X78" s="98" t="s">
        <v>1636</v>
      </c>
      <c r="Y78" s="98" t="s">
        <v>1671</v>
      </c>
      <c r="Z78" s="98" t="s">
        <v>1614</v>
      </c>
      <c r="AA78" s="98" t="s">
        <v>1613</v>
      </c>
      <c r="AB78" s="98" t="s">
        <v>447</v>
      </c>
      <c r="AC78" s="98" t="s">
        <v>448</v>
      </c>
    </row>
    <row r="79" spans="1:29" x14ac:dyDescent="0.25">
      <c r="A79" s="98">
        <v>3718296</v>
      </c>
      <c r="B79" s="98" t="s">
        <v>425</v>
      </c>
      <c r="C79" s="98" t="s">
        <v>426</v>
      </c>
      <c r="D79" s="98">
        <v>204411</v>
      </c>
      <c r="E79" s="98" t="s">
        <v>136</v>
      </c>
      <c r="F79" s="98" t="s">
        <v>110</v>
      </c>
      <c r="G79" s="98" t="s">
        <v>2877</v>
      </c>
      <c r="H79" s="98">
        <v>100</v>
      </c>
      <c r="I79" s="98" t="s">
        <v>626</v>
      </c>
      <c r="J79" s="98">
        <v>3</v>
      </c>
      <c r="K79" s="98" t="s">
        <v>1949</v>
      </c>
      <c r="L79" s="98">
        <v>630</v>
      </c>
      <c r="M79" s="98" t="s">
        <v>2877</v>
      </c>
      <c r="N79" s="98">
        <v>0</v>
      </c>
      <c r="O79" s="98" t="s">
        <v>1621</v>
      </c>
      <c r="P79" s="98">
        <v>0</v>
      </c>
      <c r="Q79" s="98" t="s">
        <v>1621</v>
      </c>
      <c r="R79" s="98">
        <v>22468766</v>
      </c>
      <c r="S79" s="98" t="s">
        <v>3363</v>
      </c>
      <c r="T79" s="98" t="s">
        <v>3392</v>
      </c>
      <c r="U79" s="98" t="s">
        <v>3391</v>
      </c>
      <c r="V79" s="98" t="s">
        <v>3390</v>
      </c>
      <c r="W79" s="98">
        <f t="shared" ca="1" si="1"/>
        <v>70</v>
      </c>
      <c r="X79" s="98" t="s">
        <v>1636</v>
      </c>
      <c r="Y79" s="98" t="s">
        <v>1671</v>
      </c>
      <c r="Z79" s="98" t="s">
        <v>1614</v>
      </c>
      <c r="AA79" s="98" t="s">
        <v>2488</v>
      </c>
      <c r="AB79" s="98" t="s">
        <v>112</v>
      </c>
      <c r="AC79" s="98" t="s">
        <v>117</v>
      </c>
    </row>
    <row r="80" spans="1:29" x14ac:dyDescent="0.25">
      <c r="A80" s="98">
        <v>8487719</v>
      </c>
      <c r="B80" s="98" t="s">
        <v>1002</v>
      </c>
      <c r="C80" s="98" t="s">
        <v>1003</v>
      </c>
      <c r="D80" s="98">
        <v>204407</v>
      </c>
      <c r="E80" s="98" t="s">
        <v>136</v>
      </c>
      <c r="F80" s="98" t="s">
        <v>110</v>
      </c>
      <c r="G80" s="98" t="s">
        <v>2877</v>
      </c>
      <c r="H80" s="98">
        <v>100</v>
      </c>
      <c r="I80" s="98" t="s">
        <v>626</v>
      </c>
      <c r="J80" s="98">
        <v>3</v>
      </c>
      <c r="K80" s="98" t="s">
        <v>1949</v>
      </c>
      <c r="L80" s="98">
        <v>630</v>
      </c>
      <c r="M80" s="98" t="s">
        <v>2877</v>
      </c>
      <c r="N80" s="98">
        <v>0</v>
      </c>
      <c r="O80" s="98" t="s">
        <v>1621</v>
      </c>
      <c r="P80" s="98">
        <v>0</v>
      </c>
      <c r="Q80" s="98" t="s">
        <v>1621</v>
      </c>
      <c r="R80" s="98">
        <v>22468766</v>
      </c>
      <c r="S80" s="98" t="s">
        <v>3363</v>
      </c>
      <c r="T80" s="98" t="s">
        <v>1905</v>
      </c>
      <c r="U80" s="98" t="s">
        <v>3389</v>
      </c>
      <c r="V80" s="98" t="s">
        <v>3388</v>
      </c>
      <c r="W80" s="98">
        <f t="shared" ca="1" si="1"/>
        <v>39</v>
      </c>
      <c r="X80" s="98" t="s">
        <v>1636</v>
      </c>
      <c r="Y80" s="98" t="s">
        <v>1615</v>
      </c>
      <c r="Z80" s="98" t="s">
        <v>1614</v>
      </c>
      <c r="AA80" s="98" t="s">
        <v>2488</v>
      </c>
      <c r="AB80" s="98" t="s">
        <v>447</v>
      </c>
      <c r="AC80" s="98" t="s">
        <v>448</v>
      </c>
    </row>
    <row r="81" spans="1:29" x14ac:dyDescent="0.25">
      <c r="A81" s="98">
        <v>8495433</v>
      </c>
      <c r="B81" s="98" t="s">
        <v>511</v>
      </c>
      <c r="C81" s="98" t="s">
        <v>512</v>
      </c>
      <c r="D81" s="98">
        <v>313214</v>
      </c>
      <c r="E81" s="98" t="s">
        <v>158</v>
      </c>
      <c r="F81" s="98" t="s">
        <v>121</v>
      </c>
      <c r="G81" s="98" t="s">
        <v>2877</v>
      </c>
      <c r="H81" s="98">
        <v>100</v>
      </c>
      <c r="I81" s="98" t="s">
        <v>626</v>
      </c>
      <c r="J81" s="98">
        <v>3</v>
      </c>
      <c r="K81" s="98" t="s">
        <v>1949</v>
      </c>
      <c r="L81" s="98">
        <v>630</v>
      </c>
      <c r="M81" s="98" t="s">
        <v>2877</v>
      </c>
      <c r="N81" s="98">
        <v>0</v>
      </c>
      <c r="O81" s="98" t="s">
        <v>1621</v>
      </c>
      <c r="P81" s="98">
        <v>0</v>
      </c>
      <c r="Q81" s="98" t="s">
        <v>1621</v>
      </c>
      <c r="R81" s="98">
        <v>22468766</v>
      </c>
      <c r="S81" s="98" t="s">
        <v>3363</v>
      </c>
      <c r="T81" s="98" t="s">
        <v>3387</v>
      </c>
      <c r="U81" s="98" t="s">
        <v>3386</v>
      </c>
      <c r="V81" s="98" t="s">
        <v>3385</v>
      </c>
      <c r="W81" s="98">
        <f t="shared" ca="1" si="1"/>
        <v>61</v>
      </c>
      <c r="X81" s="98" t="s">
        <v>1636</v>
      </c>
      <c r="Y81" s="98" t="s">
        <v>1615</v>
      </c>
      <c r="Z81" s="98" t="s">
        <v>1614</v>
      </c>
      <c r="AA81" s="98" t="s">
        <v>2488</v>
      </c>
      <c r="AB81" s="98" t="s">
        <v>468</v>
      </c>
      <c r="AC81" s="98" t="s">
        <v>435</v>
      </c>
    </row>
    <row r="82" spans="1:29" x14ac:dyDescent="0.25">
      <c r="A82" s="98">
        <v>8767281</v>
      </c>
      <c r="B82" s="98" t="s">
        <v>496</v>
      </c>
      <c r="C82" s="98" t="s">
        <v>497</v>
      </c>
      <c r="D82" s="98">
        <v>204411</v>
      </c>
      <c r="E82" s="98" t="s">
        <v>136</v>
      </c>
      <c r="F82" s="98" t="s">
        <v>110</v>
      </c>
      <c r="G82" s="98" t="s">
        <v>2877</v>
      </c>
      <c r="H82" s="98">
        <v>100</v>
      </c>
      <c r="I82" s="98" t="s">
        <v>626</v>
      </c>
      <c r="J82" s="98">
        <v>3</v>
      </c>
      <c r="K82" s="98" t="s">
        <v>1949</v>
      </c>
      <c r="L82" s="98">
        <v>630</v>
      </c>
      <c r="M82" s="98" t="s">
        <v>2877</v>
      </c>
      <c r="N82" s="98">
        <v>0</v>
      </c>
      <c r="O82" s="98" t="s">
        <v>1621</v>
      </c>
      <c r="P82" s="98">
        <v>0</v>
      </c>
      <c r="Q82" s="98" t="s">
        <v>1621</v>
      </c>
      <c r="R82" s="98">
        <v>22468766</v>
      </c>
      <c r="S82" s="98" t="s">
        <v>3363</v>
      </c>
      <c r="T82" s="98" t="s">
        <v>3384</v>
      </c>
      <c r="U82" s="98" t="s">
        <v>3383</v>
      </c>
      <c r="V82" s="98" t="s">
        <v>3382</v>
      </c>
      <c r="W82" s="98">
        <f t="shared" ca="1" si="1"/>
        <v>59</v>
      </c>
      <c r="X82" s="98" t="s">
        <v>1636</v>
      </c>
      <c r="Y82" s="98" t="s">
        <v>1622</v>
      </c>
      <c r="Z82" s="98" t="s">
        <v>1614</v>
      </c>
      <c r="AA82" s="98" t="s">
        <v>2488</v>
      </c>
      <c r="AB82" s="98" t="s">
        <v>447</v>
      </c>
      <c r="AC82" s="98" t="s">
        <v>448</v>
      </c>
    </row>
    <row r="83" spans="1:29" x14ac:dyDescent="0.25">
      <c r="A83" s="98">
        <v>17974279</v>
      </c>
      <c r="B83" s="98" t="s">
        <v>402</v>
      </c>
      <c r="C83" s="98" t="s">
        <v>403</v>
      </c>
      <c r="D83" s="98">
        <v>421018</v>
      </c>
      <c r="E83" s="98" t="s">
        <v>145</v>
      </c>
      <c r="F83" s="98" t="s">
        <v>146</v>
      </c>
      <c r="G83" s="98" t="s">
        <v>2877</v>
      </c>
      <c r="H83" s="98">
        <v>100</v>
      </c>
      <c r="I83" s="98" t="s">
        <v>626</v>
      </c>
      <c r="J83" s="98">
        <v>3</v>
      </c>
      <c r="K83" s="98" t="s">
        <v>1949</v>
      </c>
      <c r="L83" s="98">
        <v>630</v>
      </c>
      <c r="M83" s="98" t="s">
        <v>2877</v>
      </c>
      <c r="N83" s="98">
        <v>0</v>
      </c>
      <c r="O83" s="98" t="s">
        <v>1621</v>
      </c>
      <c r="P83" s="98">
        <v>0</v>
      </c>
      <c r="Q83" s="98" t="s">
        <v>1621</v>
      </c>
      <c r="R83" s="98">
        <v>22468766</v>
      </c>
      <c r="S83" s="98" t="s">
        <v>3363</v>
      </c>
      <c r="T83" s="98" t="s">
        <v>3381</v>
      </c>
      <c r="U83" s="98" t="s">
        <v>3380</v>
      </c>
      <c r="V83" s="98" t="s">
        <v>3379</v>
      </c>
      <c r="W83" s="98">
        <f t="shared" ca="1" si="1"/>
        <v>53</v>
      </c>
      <c r="X83" s="98" t="s">
        <v>1636</v>
      </c>
      <c r="Y83" s="98" t="s">
        <v>1671</v>
      </c>
      <c r="Z83" s="98" t="s">
        <v>1614</v>
      </c>
      <c r="AA83" s="98" t="s">
        <v>2488</v>
      </c>
      <c r="AB83" s="98" t="s">
        <v>112</v>
      </c>
      <c r="AC83" s="98" t="s">
        <v>117</v>
      </c>
    </row>
    <row r="84" spans="1:29" x14ac:dyDescent="0.25">
      <c r="A84" s="98">
        <v>1042426089</v>
      </c>
      <c r="B84" s="98" t="s">
        <v>1166</v>
      </c>
      <c r="C84" s="98" t="s">
        <v>3378</v>
      </c>
      <c r="D84" s="98">
        <v>406408</v>
      </c>
      <c r="E84" s="98" t="s">
        <v>347</v>
      </c>
      <c r="F84" s="98" t="s">
        <v>146</v>
      </c>
      <c r="G84" s="98" t="s">
        <v>2877</v>
      </c>
      <c r="H84" s="98">
        <v>100</v>
      </c>
      <c r="I84" s="98" t="s">
        <v>626</v>
      </c>
      <c r="J84" s="98">
        <v>3</v>
      </c>
      <c r="K84" s="98" t="s">
        <v>1949</v>
      </c>
      <c r="L84" s="98">
        <v>630</v>
      </c>
      <c r="M84" s="98" t="s">
        <v>2877</v>
      </c>
      <c r="N84" s="98">
        <v>0</v>
      </c>
      <c r="O84" s="98" t="s">
        <v>1621</v>
      </c>
      <c r="P84" s="98">
        <v>0</v>
      </c>
      <c r="Q84" s="98" t="s">
        <v>1621</v>
      </c>
      <c r="R84" s="98">
        <v>22468766</v>
      </c>
      <c r="S84" s="98" t="s">
        <v>3363</v>
      </c>
      <c r="T84" s="98" t="s">
        <v>2031</v>
      </c>
      <c r="U84" s="98" t="s">
        <v>3377</v>
      </c>
      <c r="V84" s="98" t="s">
        <v>2029</v>
      </c>
      <c r="W84" s="98">
        <f t="shared" ca="1" si="1"/>
        <v>24</v>
      </c>
      <c r="X84" s="98" t="s">
        <v>1616</v>
      </c>
      <c r="Y84" s="98" t="s">
        <v>1671</v>
      </c>
      <c r="Z84" s="98" t="s">
        <v>1614</v>
      </c>
      <c r="AA84" s="98" t="s">
        <v>2488</v>
      </c>
      <c r="AB84" s="98" t="s">
        <v>468</v>
      </c>
      <c r="AC84" s="98" t="s">
        <v>448</v>
      </c>
    </row>
    <row r="85" spans="1:29" x14ac:dyDescent="0.25">
      <c r="A85" s="98">
        <v>72357593</v>
      </c>
      <c r="B85" s="98" t="s">
        <v>1020</v>
      </c>
      <c r="C85" s="98" t="s">
        <v>1021</v>
      </c>
      <c r="D85" s="98">
        <v>20441</v>
      </c>
      <c r="E85" s="98" t="s">
        <v>136</v>
      </c>
      <c r="F85" s="98" t="s">
        <v>110</v>
      </c>
      <c r="G85" s="98" t="s">
        <v>2877</v>
      </c>
      <c r="H85" s="98">
        <v>100</v>
      </c>
      <c r="I85" s="98" t="s">
        <v>626</v>
      </c>
      <c r="J85" s="98">
        <v>3</v>
      </c>
      <c r="K85" s="98" t="s">
        <v>1949</v>
      </c>
      <c r="L85" s="98">
        <v>630</v>
      </c>
      <c r="M85" s="98" t="s">
        <v>2877</v>
      </c>
      <c r="N85" s="98">
        <v>0</v>
      </c>
      <c r="O85" s="98" t="s">
        <v>1621</v>
      </c>
      <c r="P85" s="98">
        <v>0</v>
      </c>
      <c r="Q85" s="98" t="s">
        <v>1621</v>
      </c>
      <c r="R85" s="98">
        <v>22468766</v>
      </c>
      <c r="S85" s="98" t="s">
        <v>3363</v>
      </c>
      <c r="T85" s="98" t="s">
        <v>2468</v>
      </c>
      <c r="U85" s="98" t="s">
        <v>3376</v>
      </c>
      <c r="V85" s="98" t="s">
        <v>3375</v>
      </c>
      <c r="W85" s="98">
        <f t="shared" ca="1" si="1"/>
        <v>39</v>
      </c>
      <c r="X85" s="98" t="s">
        <v>1636</v>
      </c>
      <c r="Y85" s="98" t="s">
        <v>1615</v>
      </c>
      <c r="Z85" s="98" t="s">
        <v>1614</v>
      </c>
      <c r="AA85" s="98" t="s">
        <v>2488</v>
      </c>
      <c r="AB85" s="98" t="s">
        <v>447</v>
      </c>
      <c r="AC85" s="98" t="s">
        <v>448</v>
      </c>
    </row>
    <row r="86" spans="1:29" x14ac:dyDescent="0.25">
      <c r="A86" s="98">
        <v>1098734945</v>
      </c>
      <c r="B86" s="98" t="s">
        <v>1264</v>
      </c>
      <c r="C86" s="98" t="s">
        <v>1265</v>
      </c>
      <c r="D86" s="98">
        <v>204411</v>
      </c>
      <c r="E86" s="98" t="s">
        <v>136</v>
      </c>
      <c r="F86" s="98" t="s">
        <v>110</v>
      </c>
      <c r="G86" s="98" t="s">
        <v>2877</v>
      </c>
      <c r="H86" s="98">
        <v>100</v>
      </c>
      <c r="I86" s="98" t="s">
        <v>626</v>
      </c>
      <c r="J86" s="98">
        <v>3</v>
      </c>
      <c r="K86" s="98" t="s">
        <v>1949</v>
      </c>
      <c r="L86" s="98">
        <v>630</v>
      </c>
      <c r="M86" s="98" t="s">
        <v>2877</v>
      </c>
      <c r="N86" s="98">
        <v>0</v>
      </c>
      <c r="O86" s="98" t="s">
        <v>1621</v>
      </c>
      <c r="P86" s="98">
        <v>0</v>
      </c>
      <c r="Q86" s="98" t="s">
        <v>1621</v>
      </c>
      <c r="R86" s="98">
        <v>22468766</v>
      </c>
      <c r="S86" s="98" t="s">
        <v>3363</v>
      </c>
      <c r="T86" s="98" t="s">
        <v>2465</v>
      </c>
      <c r="U86" s="98" t="s">
        <v>3374</v>
      </c>
      <c r="V86" s="98" t="s">
        <v>3373</v>
      </c>
      <c r="W86" s="98">
        <f t="shared" ca="1" si="1"/>
        <v>32</v>
      </c>
      <c r="X86" s="98" t="s">
        <v>1636</v>
      </c>
      <c r="Y86" s="98" t="s">
        <v>1615</v>
      </c>
      <c r="Z86" s="98" t="s">
        <v>1614</v>
      </c>
      <c r="AA86" s="98" t="s">
        <v>2488</v>
      </c>
      <c r="AB86" s="98" t="s">
        <v>447</v>
      </c>
      <c r="AC86" s="98" t="s">
        <v>448</v>
      </c>
    </row>
    <row r="87" spans="1:29" x14ac:dyDescent="0.25">
      <c r="A87" s="98">
        <v>1140886828</v>
      </c>
      <c r="B87" s="98" t="s">
        <v>1262</v>
      </c>
      <c r="C87" s="98" t="s">
        <v>1263</v>
      </c>
      <c r="D87" s="98">
        <v>204411</v>
      </c>
      <c r="E87" s="98" t="s">
        <v>136</v>
      </c>
      <c r="F87" s="98" t="s">
        <v>110</v>
      </c>
      <c r="G87" s="98" t="s">
        <v>2877</v>
      </c>
      <c r="H87" s="98">
        <v>100</v>
      </c>
      <c r="I87" s="98" t="s">
        <v>626</v>
      </c>
      <c r="J87" s="98">
        <v>3</v>
      </c>
      <c r="K87" s="98" t="s">
        <v>1949</v>
      </c>
      <c r="L87" s="98">
        <v>630</v>
      </c>
      <c r="M87" s="98" t="s">
        <v>2877</v>
      </c>
      <c r="N87" s="98">
        <v>0</v>
      </c>
      <c r="O87" s="98" t="s">
        <v>1621</v>
      </c>
      <c r="P87" s="98">
        <v>0</v>
      </c>
      <c r="Q87" s="98" t="s">
        <v>1621</v>
      </c>
      <c r="R87" s="98">
        <v>22468766</v>
      </c>
      <c r="S87" s="98" t="s">
        <v>3363</v>
      </c>
      <c r="T87" s="98" t="s">
        <v>2465</v>
      </c>
      <c r="U87" s="98" t="s">
        <v>3372</v>
      </c>
      <c r="V87" s="98" t="s">
        <v>3371</v>
      </c>
      <c r="W87" s="98">
        <f t="shared" ca="1" si="1"/>
        <v>29</v>
      </c>
      <c r="X87" s="98" t="s">
        <v>1636</v>
      </c>
      <c r="Y87" s="98" t="s">
        <v>1671</v>
      </c>
      <c r="Z87" s="98" t="s">
        <v>1614</v>
      </c>
      <c r="AA87" s="98" t="s">
        <v>2488</v>
      </c>
      <c r="AB87" s="98" t="s">
        <v>468</v>
      </c>
      <c r="AC87" s="98" t="s">
        <v>435</v>
      </c>
    </row>
    <row r="88" spans="1:29" x14ac:dyDescent="0.25">
      <c r="A88" s="98">
        <v>22605513</v>
      </c>
      <c r="B88" s="98" t="s">
        <v>685</v>
      </c>
      <c r="C88" s="98" t="s">
        <v>686</v>
      </c>
      <c r="D88" s="98">
        <v>312416</v>
      </c>
      <c r="E88" s="98" t="s">
        <v>120</v>
      </c>
      <c r="F88" s="98" t="s">
        <v>121</v>
      </c>
      <c r="G88" s="98" t="s">
        <v>2877</v>
      </c>
      <c r="H88" s="98">
        <v>100</v>
      </c>
      <c r="I88" s="98" t="s">
        <v>626</v>
      </c>
      <c r="J88" s="98">
        <v>3</v>
      </c>
      <c r="K88" s="98" t="s">
        <v>1949</v>
      </c>
      <c r="L88" s="98">
        <v>630</v>
      </c>
      <c r="M88" s="98" t="s">
        <v>2877</v>
      </c>
      <c r="N88" s="98">
        <v>0</v>
      </c>
      <c r="O88" s="98" t="s">
        <v>1621</v>
      </c>
      <c r="P88" s="98">
        <v>0</v>
      </c>
      <c r="Q88" s="98" t="s">
        <v>1621</v>
      </c>
      <c r="R88" s="98">
        <v>22468766</v>
      </c>
      <c r="S88" s="98" t="s">
        <v>3363</v>
      </c>
      <c r="T88" s="98" t="s">
        <v>2946</v>
      </c>
      <c r="U88" s="98" t="s">
        <v>3370</v>
      </c>
      <c r="V88" s="98" t="s">
        <v>3369</v>
      </c>
      <c r="W88" s="98">
        <f t="shared" ca="1" si="1"/>
        <v>43</v>
      </c>
      <c r="X88" s="98" t="s">
        <v>1616</v>
      </c>
      <c r="Y88" s="98" t="s">
        <v>1671</v>
      </c>
      <c r="Z88" s="98" t="s">
        <v>1614</v>
      </c>
      <c r="AA88" s="98" t="s">
        <v>2488</v>
      </c>
      <c r="AB88" s="98" t="s">
        <v>447</v>
      </c>
      <c r="AC88" s="98" t="s">
        <v>448</v>
      </c>
    </row>
    <row r="89" spans="1:29" x14ac:dyDescent="0.25">
      <c r="A89" s="98">
        <v>57303372</v>
      </c>
      <c r="B89" s="98" t="s">
        <v>548</v>
      </c>
      <c r="C89" s="98" t="s">
        <v>549</v>
      </c>
      <c r="D89" s="98">
        <v>204411</v>
      </c>
      <c r="E89" s="98" t="s">
        <v>136</v>
      </c>
      <c r="F89" s="98" t="s">
        <v>110</v>
      </c>
      <c r="G89" s="98" t="s">
        <v>2877</v>
      </c>
      <c r="H89" s="98">
        <v>100</v>
      </c>
      <c r="I89" s="98" t="s">
        <v>626</v>
      </c>
      <c r="J89" s="98">
        <v>3</v>
      </c>
      <c r="K89" s="98" t="s">
        <v>1949</v>
      </c>
      <c r="L89" s="98">
        <v>630</v>
      </c>
      <c r="M89" s="98" t="s">
        <v>2877</v>
      </c>
      <c r="N89" s="98">
        <v>0</v>
      </c>
      <c r="O89" s="98" t="s">
        <v>1621</v>
      </c>
      <c r="P89" s="98">
        <v>0</v>
      </c>
      <c r="Q89" s="98" t="s">
        <v>1621</v>
      </c>
      <c r="R89" s="98">
        <v>22468766</v>
      </c>
      <c r="S89" s="98" t="s">
        <v>3363</v>
      </c>
      <c r="T89" s="98" t="s">
        <v>1962</v>
      </c>
      <c r="U89" s="98" t="s">
        <v>3368</v>
      </c>
      <c r="V89" s="98" t="s">
        <v>3367</v>
      </c>
      <c r="W89" s="98">
        <f t="shared" ca="1" si="1"/>
        <v>52</v>
      </c>
      <c r="X89" s="98" t="s">
        <v>1616</v>
      </c>
      <c r="Y89" s="98" t="s">
        <v>1726</v>
      </c>
      <c r="Z89" s="98" t="s">
        <v>1614</v>
      </c>
      <c r="AA89" s="98" t="s">
        <v>2488</v>
      </c>
      <c r="AB89" s="98" t="s">
        <v>447</v>
      </c>
      <c r="AC89" s="98" t="s">
        <v>448</v>
      </c>
    </row>
    <row r="90" spans="1:29" x14ac:dyDescent="0.25">
      <c r="A90" s="98">
        <v>57438504</v>
      </c>
      <c r="B90" s="98" t="s">
        <v>350</v>
      </c>
      <c r="C90" s="98" t="s">
        <v>351</v>
      </c>
      <c r="D90" s="98">
        <v>202814</v>
      </c>
      <c r="E90" s="98" t="s">
        <v>109</v>
      </c>
      <c r="F90" s="98" t="s">
        <v>110</v>
      </c>
      <c r="G90" s="98" t="s">
        <v>2877</v>
      </c>
      <c r="H90" s="98">
        <v>100</v>
      </c>
      <c r="I90" s="98" t="s">
        <v>626</v>
      </c>
      <c r="J90" s="98">
        <v>3</v>
      </c>
      <c r="K90" s="98" t="s">
        <v>1949</v>
      </c>
      <c r="L90" s="98">
        <v>630</v>
      </c>
      <c r="M90" s="98" t="s">
        <v>2877</v>
      </c>
      <c r="N90" s="98">
        <v>0</v>
      </c>
      <c r="O90" s="98" t="s">
        <v>1621</v>
      </c>
      <c r="P90" s="98">
        <v>0</v>
      </c>
      <c r="Q90" s="98" t="s">
        <v>1621</v>
      </c>
      <c r="R90" s="98">
        <v>22468766</v>
      </c>
      <c r="S90" s="98" t="s">
        <v>3363</v>
      </c>
      <c r="T90" s="98" t="s">
        <v>3366</v>
      </c>
      <c r="U90" s="98" t="s">
        <v>3365</v>
      </c>
      <c r="V90" s="98" t="s">
        <v>3364</v>
      </c>
      <c r="W90" s="98">
        <f t="shared" ca="1" si="1"/>
        <v>52</v>
      </c>
      <c r="X90" s="98" t="s">
        <v>1616</v>
      </c>
      <c r="Y90" s="98" t="s">
        <v>1615</v>
      </c>
      <c r="Z90" s="98" t="s">
        <v>1614</v>
      </c>
      <c r="AA90" s="98" t="s">
        <v>2488</v>
      </c>
      <c r="AB90" s="98" t="s">
        <v>112</v>
      </c>
      <c r="AC90" s="98" t="s">
        <v>113</v>
      </c>
    </row>
    <row r="91" spans="1:29" x14ac:dyDescent="0.25">
      <c r="A91" s="98">
        <v>72261437</v>
      </c>
      <c r="B91" s="98" t="s">
        <v>953</v>
      </c>
      <c r="C91" s="98" t="s">
        <v>954</v>
      </c>
      <c r="D91" s="98">
        <v>404414</v>
      </c>
      <c r="E91" s="98" t="s">
        <v>186</v>
      </c>
      <c r="F91" s="98" t="s">
        <v>146</v>
      </c>
      <c r="G91" s="98" t="s">
        <v>2877</v>
      </c>
      <c r="H91" s="98">
        <v>100</v>
      </c>
      <c r="I91" s="98" t="s">
        <v>626</v>
      </c>
      <c r="J91" s="98">
        <v>3</v>
      </c>
      <c r="K91" s="98" t="s">
        <v>1949</v>
      </c>
      <c r="L91" s="98">
        <v>630</v>
      </c>
      <c r="M91" s="98" t="s">
        <v>2877</v>
      </c>
      <c r="N91" s="98">
        <v>0</v>
      </c>
      <c r="O91" s="98" t="s">
        <v>1621</v>
      </c>
      <c r="P91" s="98">
        <v>0</v>
      </c>
      <c r="Q91" s="98" t="s">
        <v>1621</v>
      </c>
      <c r="R91" s="98">
        <v>22468766</v>
      </c>
      <c r="S91" s="98" t="s">
        <v>3363</v>
      </c>
      <c r="T91" s="98" t="s">
        <v>1625</v>
      </c>
      <c r="U91" s="98" t="s">
        <v>3362</v>
      </c>
      <c r="V91" s="98" t="s">
        <v>3361</v>
      </c>
      <c r="W91" s="98">
        <f t="shared" ca="1" si="1"/>
        <v>44</v>
      </c>
      <c r="X91" s="98" t="s">
        <v>1636</v>
      </c>
      <c r="Y91" s="98" t="s">
        <v>1622</v>
      </c>
      <c r="Z91" s="98" t="s">
        <v>1614</v>
      </c>
      <c r="AA91" s="98" t="s">
        <v>2488</v>
      </c>
      <c r="AB91" s="98" t="s">
        <v>468</v>
      </c>
      <c r="AC91" s="98" t="s">
        <v>435</v>
      </c>
    </row>
    <row r="92" spans="1:29" x14ac:dyDescent="0.25">
      <c r="A92" s="98">
        <v>15027238</v>
      </c>
      <c r="B92" s="98" t="s">
        <v>301</v>
      </c>
      <c r="C92" s="98" t="s">
        <v>302</v>
      </c>
      <c r="D92" s="98">
        <v>204411</v>
      </c>
      <c r="E92" s="98" t="s">
        <v>136</v>
      </c>
      <c r="F92" s="98" t="s">
        <v>110</v>
      </c>
      <c r="G92" s="98" t="s">
        <v>3297</v>
      </c>
      <c r="H92" s="98">
        <v>100</v>
      </c>
      <c r="I92" s="98" t="s">
        <v>626</v>
      </c>
      <c r="J92" s="98">
        <v>3</v>
      </c>
      <c r="K92" s="98" t="s">
        <v>1949</v>
      </c>
      <c r="L92" s="98">
        <v>610</v>
      </c>
      <c r="M92" s="98" t="s">
        <v>3297</v>
      </c>
      <c r="N92" s="98">
        <v>0</v>
      </c>
      <c r="O92" s="98" t="s">
        <v>1621</v>
      </c>
      <c r="P92" s="98">
        <v>0</v>
      </c>
      <c r="Q92" s="98" t="s">
        <v>1621</v>
      </c>
      <c r="R92" s="98">
        <v>32142078</v>
      </c>
      <c r="S92" s="98" t="s">
        <v>3296</v>
      </c>
      <c r="T92" s="98" t="s">
        <v>3019</v>
      </c>
      <c r="U92" s="98" t="s">
        <v>3360</v>
      </c>
      <c r="V92" s="98" t="s">
        <v>3359</v>
      </c>
      <c r="W92" s="98">
        <f t="shared" ca="1" si="1"/>
        <v>59</v>
      </c>
      <c r="X92" s="98" t="s">
        <v>1636</v>
      </c>
      <c r="Y92" s="98" t="s">
        <v>1671</v>
      </c>
      <c r="Z92" s="98" t="s">
        <v>1614</v>
      </c>
      <c r="AA92" s="98" t="s">
        <v>3292</v>
      </c>
      <c r="AB92" s="98" t="s">
        <v>112</v>
      </c>
      <c r="AC92" s="98" t="s">
        <v>113</v>
      </c>
    </row>
    <row r="93" spans="1:29" x14ac:dyDescent="0.25">
      <c r="A93" s="98">
        <v>15515388</v>
      </c>
      <c r="B93" s="98" t="s">
        <v>445</v>
      </c>
      <c r="C93" s="98" t="s">
        <v>446</v>
      </c>
      <c r="D93" s="98">
        <v>312416</v>
      </c>
      <c r="E93" s="98" t="s">
        <v>120</v>
      </c>
      <c r="F93" s="98" t="s">
        <v>121</v>
      </c>
      <c r="G93" s="98" t="s">
        <v>3297</v>
      </c>
      <c r="H93" s="98">
        <v>100</v>
      </c>
      <c r="I93" s="98" t="s">
        <v>626</v>
      </c>
      <c r="J93" s="98">
        <v>3</v>
      </c>
      <c r="K93" s="98" t="s">
        <v>1949</v>
      </c>
      <c r="L93" s="98">
        <v>610</v>
      </c>
      <c r="M93" s="98" t="s">
        <v>3297</v>
      </c>
      <c r="N93" s="98">
        <v>0</v>
      </c>
      <c r="O93" s="98" t="s">
        <v>1621</v>
      </c>
      <c r="P93" s="98">
        <v>0</v>
      </c>
      <c r="Q93" s="98" t="s">
        <v>1621</v>
      </c>
      <c r="R93" s="98">
        <v>32142078</v>
      </c>
      <c r="S93" s="98" t="s">
        <v>3296</v>
      </c>
      <c r="T93" s="98" t="s">
        <v>3358</v>
      </c>
      <c r="U93" s="98" t="s">
        <v>3357</v>
      </c>
      <c r="V93" s="98" t="s">
        <v>3339</v>
      </c>
      <c r="W93" s="98">
        <f t="shared" ca="1" si="1"/>
        <v>45</v>
      </c>
      <c r="X93" s="98" t="s">
        <v>1636</v>
      </c>
      <c r="Y93" s="98" t="s">
        <v>1671</v>
      </c>
      <c r="Z93" s="98" t="s">
        <v>1614</v>
      </c>
      <c r="AA93" s="98" t="s">
        <v>3292</v>
      </c>
      <c r="AB93" s="98" t="s">
        <v>447</v>
      </c>
      <c r="AC93" s="98" t="s">
        <v>448</v>
      </c>
    </row>
    <row r="94" spans="1:29" x14ac:dyDescent="0.25">
      <c r="A94" s="98">
        <v>38868348</v>
      </c>
      <c r="B94" s="98" t="s">
        <v>755</v>
      </c>
      <c r="C94" s="98" t="s">
        <v>756</v>
      </c>
      <c r="D94" s="98">
        <v>421018</v>
      </c>
      <c r="E94" s="98" t="s">
        <v>145</v>
      </c>
      <c r="F94" s="98" t="s">
        <v>146</v>
      </c>
      <c r="G94" s="98" t="s">
        <v>3297</v>
      </c>
      <c r="H94" s="98">
        <v>100</v>
      </c>
      <c r="I94" s="98" t="s">
        <v>626</v>
      </c>
      <c r="J94" s="98">
        <v>3</v>
      </c>
      <c r="K94" s="98" t="s">
        <v>1949</v>
      </c>
      <c r="L94" s="98">
        <v>610</v>
      </c>
      <c r="M94" s="98" t="s">
        <v>3297</v>
      </c>
      <c r="N94" s="98">
        <v>0</v>
      </c>
      <c r="O94" s="98" t="s">
        <v>1621</v>
      </c>
      <c r="P94" s="98">
        <v>0</v>
      </c>
      <c r="Q94" s="98" t="s">
        <v>1621</v>
      </c>
      <c r="R94" s="98">
        <v>32142078</v>
      </c>
      <c r="S94" s="98" t="s">
        <v>3296</v>
      </c>
      <c r="T94" s="98" t="s">
        <v>2012</v>
      </c>
      <c r="U94" s="98" t="s">
        <v>3356</v>
      </c>
      <c r="V94" s="98" t="s">
        <v>3355</v>
      </c>
      <c r="W94" s="98">
        <f t="shared" ca="1" si="1"/>
        <v>57</v>
      </c>
      <c r="X94" s="98" t="s">
        <v>1616</v>
      </c>
      <c r="Y94" s="98" t="s">
        <v>1615</v>
      </c>
      <c r="Z94" s="98" t="s">
        <v>1614</v>
      </c>
      <c r="AA94" s="98" t="s">
        <v>3292</v>
      </c>
      <c r="AB94" s="98" t="s">
        <v>112</v>
      </c>
      <c r="AC94" s="98" t="s">
        <v>113</v>
      </c>
    </row>
    <row r="95" spans="1:29" x14ac:dyDescent="0.25">
      <c r="A95" s="98">
        <v>39387018</v>
      </c>
      <c r="B95" s="98" t="s">
        <v>640</v>
      </c>
      <c r="C95" s="98" t="s">
        <v>641</v>
      </c>
      <c r="D95" s="98">
        <v>404414</v>
      </c>
      <c r="E95" s="98" t="s">
        <v>186</v>
      </c>
      <c r="F95" s="98" t="s">
        <v>146</v>
      </c>
      <c r="G95" s="98" t="s">
        <v>3297</v>
      </c>
      <c r="H95" s="98">
        <v>100</v>
      </c>
      <c r="I95" s="98" t="s">
        <v>626</v>
      </c>
      <c r="J95" s="98">
        <v>3</v>
      </c>
      <c r="K95" s="98" t="s">
        <v>1949</v>
      </c>
      <c r="L95" s="98">
        <v>610</v>
      </c>
      <c r="M95" s="98" t="s">
        <v>3297</v>
      </c>
      <c r="N95" s="98">
        <v>0</v>
      </c>
      <c r="O95" s="98" t="s">
        <v>1621</v>
      </c>
      <c r="P95" s="98">
        <v>0</v>
      </c>
      <c r="Q95" s="98" t="s">
        <v>1621</v>
      </c>
      <c r="R95" s="98">
        <v>32142078</v>
      </c>
      <c r="S95" s="98" t="s">
        <v>3296</v>
      </c>
      <c r="T95" s="98" t="s">
        <v>3354</v>
      </c>
      <c r="U95" s="98" t="s">
        <v>3353</v>
      </c>
      <c r="V95" s="98" t="s">
        <v>3352</v>
      </c>
      <c r="W95" s="98">
        <f t="shared" ca="1" si="1"/>
        <v>48</v>
      </c>
      <c r="X95" s="98" t="s">
        <v>1616</v>
      </c>
      <c r="Y95" s="98" t="s">
        <v>1615</v>
      </c>
      <c r="Z95" s="98" t="s">
        <v>1614</v>
      </c>
      <c r="AA95" s="98" t="s">
        <v>3292</v>
      </c>
      <c r="AB95" s="98" t="s">
        <v>447</v>
      </c>
      <c r="AC95" s="98" t="s">
        <v>448</v>
      </c>
    </row>
    <row r="96" spans="1:29" x14ac:dyDescent="0.25">
      <c r="A96" s="98">
        <v>41240880</v>
      </c>
      <c r="B96" s="98" t="s">
        <v>1373</v>
      </c>
      <c r="C96" s="98" t="s">
        <v>1374</v>
      </c>
      <c r="D96" s="98">
        <v>20441</v>
      </c>
      <c r="E96" s="98" t="s">
        <v>136</v>
      </c>
      <c r="F96" s="98" t="s">
        <v>110</v>
      </c>
      <c r="G96" s="98" t="s">
        <v>3297</v>
      </c>
      <c r="H96" s="98">
        <v>100</v>
      </c>
      <c r="I96" s="98" t="s">
        <v>626</v>
      </c>
      <c r="J96" s="98">
        <v>3</v>
      </c>
      <c r="K96" s="98" t="s">
        <v>1949</v>
      </c>
      <c r="L96" s="98">
        <v>610</v>
      </c>
      <c r="M96" s="98" t="s">
        <v>3297</v>
      </c>
      <c r="N96" s="98">
        <v>0</v>
      </c>
      <c r="O96" s="98" t="s">
        <v>1621</v>
      </c>
      <c r="P96" s="98">
        <v>0</v>
      </c>
      <c r="Q96" s="98" t="s">
        <v>1621</v>
      </c>
      <c r="R96" s="98">
        <v>32142078</v>
      </c>
      <c r="S96" s="98" t="s">
        <v>3296</v>
      </c>
      <c r="T96" s="98" t="s">
        <v>2337</v>
      </c>
      <c r="U96" s="98" t="s">
        <v>3351</v>
      </c>
      <c r="V96" s="98" t="s">
        <v>3350</v>
      </c>
      <c r="W96" s="98">
        <f t="shared" ca="1" si="1"/>
        <v>47</v>
      </c>
      <c r="X96" s="98" t="s">
        <v>1616</v>
      </c>
      <c r="Y96" s="98" t="s">
        <v>1615</v>
      </c>
      <c r="Z96" s="98" t="s">
        <v>1615</v>
      </c>
      <c r="AA96" s="98" t="s">
        <v>3292</v>
      </c>
      <c r="AB96" s="98" t="s">
        <v>468</v>
      </c>
      <c r="AC96" s="98" t="s">
        <v>435</v>
      </c>
    </row>
    <row r="97" spans="1:29" x14ac:dyDescent="0.25">
      <c r="A97" s="98">
        <v>1005679895</v>
      </c>
      <c r="B97" s="98" t="s">
        <v>1599</v>
      </c>
      <c r="C97" s="98" t="s">
        <v>1600</v>
      </c>
      <c r="D97" s="98">
        <v>406408</v>
      </c>
      <c r="E97" s="98" t="s">
        <v>347</v>
      </c>
      <c r="F97" s="98" t="s">
        <v>146</v>
      </c>
      <c r="G97" s="98" t="s">
        <v>3297</v>
      </c>
      <c r="H97" s="98">
        <v>100</v>
      </c>
      <c r="I97" s="98" t="s">
        <v>626</v>
      </c>
      <c r="J97" s="98">
        <v>3</v>
      </c>
      <c r="K97" s="98" t="s">
        <v>1949</v>
      </c>
      <c r="L97" s="98">
        <v>610</v>
      </c>
      <c r="M97" s="98" t="s">
        <v>3297</v>
      </c>
      <c r="N97" s="98">
        <v>0</v>
      </c>
      <c r="O97" s="98" t="s">
        <v>1621</v>
      </c>
      <c r="P97" s="98">
        <v>0</v>
      </c>
      <c r="Q97" s="98" t="s">
        <v>1621</v>
      </c>
      <c r="R97" s="98">
        <v>32142078</v>
      </c>
      <c r="S97" s="98" t="s">
        <v>3296</v>
      </c>
      <c r="T97" s="98" t="s">
        <v>1619</v>
      </c>
      <c r="U97" s="98" t="s">
        <v>3349</v>
      </c>
      <c r="V97" s="98" t="s">
        <v>3348</v>
      </c>
      <c r="W97" s="98">
        <f t="shared" ca="1" si="1"/>
        <v>28</v>
      </c>
      <c r="X97" s="98" t="s">
        <v>1616</v>
      </c>
      <c r="Y97" s="98" t="s">
        <v>1615</v>
      </c>
      <c r="Z97" s="98" t="s">
        <v>1614</v>
      </c>
      <c r="AA97" s="98" t="s">
        <v>3292</v>
      </c>
      <c r="AB97" s="98" t="s">
        <v>447</v>
      </c>
      <c r="AC97" s="98" t="s">
        <v>448</v>
      </c>
    </row>
    <row r="98" spans="1:29" x14ac:dyDescent="0.25">
      <c r="A98" s="98">
        <v>42967383</v>
      </c>
      <c r="B98" s="98" t="s">
        <v>296</v>
      </c>
      <c r="C98" s="98" t="s">
        <v>577</v>
      </c>
      <c r="D98" s="98">
        <v>204411</v>
      </c>
      <c r="E98" s="98" t="s">
        <v>136</v>
      </c>
      <c r="F98" s="98" t="s">
        <v>110</v>
      </c>
      <c r="G98" s="98" t="s">
        <v>3297</v>
      </c>
      <c r="H98" s="98">
        <v>100</v>
      </c>
      <c r="I98" s="98" t="s">
        <v>626</v>
      </c>
      <c r="J98" s="98">
        <v>3</v>
      </c>
      <c r="K98" s="98" t="s">
        <v>1949</v>
      </c>
      <c r="L98" s="98">
        <v>610</v>
      </c>
      <c r="M98" s="98" t="s">
        <v>3297</v>
      </c>
      <c r="N98" s="98">
        <v>0</v>
      </c>
      <c r="O98" s="98" t="s">
        <v>1621</v>
      </c>
      <c r="P98" s="98">
        <v>0</v>
      </c>
      <c r="Q98" s="98" t="s">
        <v>1621</v>
      </c>
      <c r="R98" s="98">
        <v>32142078</v>
      </c>
      <c r="S98" s="98" t="s">
        <v>3296</v>
      </c>
      <c r="T98" s="98" t="s">
        <v>1978</v>
      </c>
      <c r="U98" s="98" t="s">
        <v>3347</v>
      </c>
      <c r="V98" s="98" t="s">
        <v>3346</v>
      </c>
      <c r="W98" s="98">
        <f t="shared" ca="1" si="1"/>
        <v>69</v>
      </c>
      <c r="X98" s="98" t="s">
        <v>1616</v>
      </c>
      <c r="Y98" s="98" t="s">
        <v>1615</v>
      </c>
      <c r="Z98" s="98" t="s">
        <v>1614</v>
      </c>
      <c r="AA98" s="98" t="s">
        <v>3292</v>
      </c>
      <c r="AB98" s="98" t="s">
        <v>447</v>
      </c>
      <c r="AC98" s="98" t="s">
        <v>448</v>
      </c>
    </row>
    <row r="99" spans="1:29" x14ac:dyDescent="0.25">
      <c r="A99" s="98">
        <v>43031603</v>
      </c>
      <c r="B99" s="98" t="s">
        <v>427</v>
      </c>
      <c r="C99" s="98" t="s">
        <v>428</v>
      </c>
      <c r="D99" s="98">
        <v>202816</v>
      </c>
      <c r="E99" s="98" t="s">
        <v>109</v>
      </c>
      <c r="F99" s="98" t="s">
        <v>110</v>
      </c>
      <c r="G99" s="98" t="s">
        <v>3297</v>
      </c>
      <c r="H99" s="98">
        <v>100</v>
      </c>
      <c r="I99" s="98" t="s">
        <v>626</v>
      </c>
      <c r="J99" s="98">
        <v>3</v>
      </c>
      <c r="K99" s="98" t="s">
        <v>1949</v>
      </c>
      <c r="L99" s="98">
        <v>610</v>
      </c>
      <c r="M99" s="98" t="s">
        <v>3297</v>
      </c>
      <c r="N99" s="98">
        <v>0</v>
      </c>
      <c r="O99" s="98" t="s">
        <v>1621</v>
      </c>
      <c r="P99" s="98">
        <v>0</v>
      </c>
      <c r="Q99" s="98" t="s">
        <v>1621</v>
      </c>
      <c r="R99" s="98">
        <v>32142078</v>
      </c>
      <c r="S99" s="98" t="s">
        <v>3296</v>
      </c>
      <c r="T99" s="98" t="s">
        <v>3325</v>
      </c>
      <c r="U99" s="98" t="s">
        <v>3345</v>
      </c>
      <c r="V99" s="98" t="s">
        <v>3344</v>
      </c>
      <c r="W99" s="98">
        <f t="shared" ca="1" si="1"/>
        <v>65</v>
      </c>
      <c r="X99" s="98" t="s">
        <v>1616</v>
      </c>
      <c r="Y99" s="98" t="s">
        <v>1726</v>
      </c>
      <c r="Z99" s="98" t="s">
        <v>1614</v>
      </c>
      <c r="AA99" s="98" t="s">
        <v>3292</v>
      </c>
      <c r="AB99" s="98" t="s">
        <v>112</v>
      </c>
      <c r="AC99" s="98" t="s">
        <v>113</v>
      </c>
    </row>
    <row r="100" spans="1:29" x14ac:dyDescent="0.25">
      <c r="A100" s="98">
        <v>43200461</v>
      </c>
      <c r="B100" s="98" t="s">
        <v>1012</v>
      </c>
      <c r="C100" s="98" t="s">
        <v>1013</v>
      </c>
      <c r="D100" s="98">
        <v>204407</v>
      </c>
      <c r="E100" s="98" t="s">
        <v>136</v>
      </c>
      <c r="F100" s="98" t="s">
        <v>110</v>
      </c>
      <c r="G100" s="98" t="s">
        <v>3297</v>
      </c>
      <c r="H100" s="98">
        <v>100</v>
      </c>
      <c r="I100" s="98" t="s">
        <v>626</v>
      </c>
      <c r="J100" s="98">
        <v>3</v>
      </c>
      <c r="K100" s="98" t="s">
        <v>1949</v>
      </c>
      <c r="L100" s="98">
        <v>610</v>
      </c>
      <c r="M100" s="98" t="s">
        <v>3297</v>
      </c>
      <c r="N100" s="98">
        <v>0</v>
      </c>
      <c r="O100" s="98" t="s">
        <v>1621</v>
      </c>
      <c r="P100" s="98">
        <v>0</v>
      </c>
      <c r="Q100" s="98" t="s">
        <v>1621</v>
      </c>
      <c r="R100" s="98">
        <v>32142078</v>
      </c>
      <c r="S100" s="98" t="s">
        <v>3296</v>
      </c>
      <c r="T100" s="98" t="s">
        <v>2261</v>
      </c>
      <c r="U100" s="98" t="s">
        <v>3343</v>
      </c>
      <c r="V100" s="98" t="s">
        <v>3342</v>
      </c>
      <c r="W100" s="98">
        <f t="shared" ca="1" si="1"/>
        <v>45</v>
      </c>
      <c r="X100" s="98" t="s">
        <v>1616</v>
      </c>
      <c r="Y100" s="98" t="s">
        <v>1622</v>
      </c>
      <c r="Z100" s="98" t="s">
        <v>1614</v>
      </c>
      <c r="AA100" s="98" t="s">
        <v>3292</v>
      </c>
      <c r="AB100" s="98" t="s">
        <v>468</v>
      </c>
      <c r="AC100" s="98" t="s">
        <v>435</v>
      </c>
    </row>
    <row r="101" spans="1:29" x14ac:dyDescent="0.25">
      <c r="A101" s="98">
        <v>43204113</v>
      </c>
      <c r="B101" s="98" t="s">
        <v>820</v>
      </c>
      <c r="C101" s="98" t="s">
        <v>821</v>
      </c>
      <c r="D101" s="98">
        <v>202820</v>
      </c>
      <c r="E101" s="98" t="s">
        <v>109</v>
      </c>
      <c r="F101" s="98" t="s">
        <v>110</v>
      </c>
      <c r="G101" s="98" t="s">
        <v>3297</v>
      </c>
      <c r="H101" s="98">
        <v>100</v>
      </c>
      <c r="I101" s="98" t="s">
        <v>626</v>
      </c>
      <c r="J101" s="98">
        <v>3</v>
      </c>
      <c r="K101" s="98" t="s">
        <v>1949</v>
      </c>
      <c r="L101" s="98">
        <v>610</v>
      </c>
      <c r="M101" s="98" t="s">
        <v>3297</v>
      </c>
      <c r="N101" s="98">
        <v>0</v>
      </c>
      <c r="O101" s="98" t="s">
        <v>1621</v>
      </c>
      <c r="P101" s="98">
        <v>0</v>
      </c>
      <c r="Q101" s="98" t="s">
        <v>1621</v>
      </c>
      <c r="R101" s="98">
        <v>32142078</v>
      </c>
      <c r="S101" s="98" t="s">
        <v>3296</v>
      </c>
      <c r="T101" s="98" t="s">
        <v>3341</v>
      </c>
      <c r="U101" s="98" t="s">
        <v>3340</v>
      </c>
      <c r="V101" s="98" t="s">
        <v>3339</v>
      </c>
      <c r="W101" s="98">
        <f t="shared" ca="1" si="1"/>
        <v>45</v>
      </c>
      <c r="X101" s="98" t="s">
        <v>1616</v>
      </c>
      <c r="Y101" s="98" t="s">
        <v>1671</v>
      </c>
      <c r="Z101" s="98" t="s">
        <v>1614</v>
      </c>
      <c r="AA101" s="98" t="s">
        <v>3292</v>
      </c>
      <c r="AB101" s="98" t="s">
        <v>112</v>
      </c>
      <c r="AC101" s="98" t="s">
        <v>113</v>
      </c>
    </row>
    <row r="102" spans="1:29" x14ac:dyDescent="0.25">
      <c r="A102" s="98">
        <v>43631617</v>
      </c>
      <c r="B102" s="98" t="s">
        <v>1308</v>
      </c>
      <c r="C102" s="98" t="s">
        <v>1309</v>
      </c>
      <c r="D102" s="98">
        <v>204407</v>
      </c>
      <c r="E102" s="98" t="s">
        <v>136</v>
      </c>
      <c r="F102" s="98" t="s">
        <v>110</v>
      </c>
      <c r="G102" s="98" t="s">
        <v>3297</v>
      </c>
      <c r="H102" s="98">
        <v>100</v>
      </c>
      <c r="I102" s="98" t="s">
        <v>626</v>
      </c>
      <c r="J102" s="98">
        <v>3</v>
      </c>
      <c r="K102" s="98" t="s">
        <v>1949</v>
      </c>
      <c r="L102" s="98">
        <v>610</v>
      </c>
      <c r="M102" s="98" t="s">
        <v>3297</v>
      </c>
      <c r="N102" s="98">
        <v>0</v>
      </c>
      <c r="O102" s="98" t="s">
        <v>1621</v>
      </c>
      <c r="P102" s="98">
        <v>0</v>
      </c>
      <c r="Q102" s="98" t="s">
        <v>1621</v>
      </c>
      <c r="R102" s="98">
        <v>32142078</v>
      </c>
      <c r="S102" s="98" t="s">
        <v>3296</v>
      </c>
      <c r="T102" s="98" t="s">
        <v>3338</v>
      </c>
      <c r="U102" s="98" t="s">
        <v>3337</v>
      </c>
      <c r="V102" s="98" t="s">
        <v>3336</v>
      </c>
      <c r="W102" s="98">
        <f t="shared" ca="1" si="1"/>
        <v>47</v>
      </c>
      <c r="X102" s="98" t="s">
        <v>1616</v>
      </c>
      <c r="Y102" s="98" t="s">
        <v>1615</v>
      </c>
      <c r="Z102" s="98" t="s">
        <v>1614</v>
      </c>
      <c r="AA102" s="98" t="s">
        <v>3292</v>
      </c>
      <c r="AB102" s="98" t="s">
        <v>447</v>
      </c>
      <c r="AC102" s="98" t="s">
        <v>448</v>
      </c>
    </row>
    <row r="103" spans="1:29" x14ac:dyDescent="0.25">
      <c r="A103" s="98">
        <v>43655033</v>
      </c>
      <c r="B103" s="98" t="s">
        <v>1423</v>
      </c>
      <c r="C103" s="98" t="s">
        <v>1424</v>
      </c>
      <c r="D103" s="98">
        <v>204407</v>
      </c>
      <c r="E103" s="98" t="s">
        <v>136</v>
      </c>
      <c r="F103" s="98" t="s">
        <v>110</v>
      </c>
      <c r="G103" s="98" t="s">
        <v>3297</v>
      </c>
      <c r="H103" s="98">
        <v>100</v>
      </c>
      <c r="I103" s="98" t="s">
        <v>626</v>
      </c>
      <c r="J103" s="98">
        <v>3</v>
      </c>
      <c r="K103" s="98" t="s">
        <v>1949</v>
      </c>
      <c r="L103" s="98">
        <v>610</v>
      </c>
      <c r="M103" s="98" t="s">
        <v>3297</v>
      </c>
      <c r="N103" s="98">
        <v>0</v>
      </c>
      <c r="O103" s="98" t="s">
        <v>1621</v>
      </c>
      <c r="P103" s="98">
        <v>0</v>
      </c>
      <c r="Q103" s="98" t="s">
        <v>1621</v>
      </c>
      <c r="R103" s="98">
        <v>32142078</v>
      </c>
      <c r="S103" s="98" t="s">
        <v>3296</v>
      </c>
      <c r="T103" s="98" t="s">
        <v>2654</v>
      </c>
      <c r="U103" s="98" t="s">
        <v>3335</v>
      </c>
      <c r="V103" s="98" t="s">
        <v>3334</v>
      </c>
      <c r="W103" s="98">
        <f t="shared" ca="1" si="1"/>
        <v>44</v>
      </c>
      <c r="X103" s="98" t="s">
        <v>1616</v>
      </c>
      <c r="Y103" s="98" t="s">
        <v>1615</v>
      </c>
      <c r="Z103" s="98" t="s">
        <v>1614</v>
      </c>
      <c r="AA103" s="98" t="s">
        <v>3292</v>
      </c>
      <c r="AB103" s="98" t="s">
        <v>447</v>
      </c>
      <c r="AC103" s="98" t="s">
        <v>448</v>
      </c>
    </row>
    <row r="104" spans="1:29" x14ac:dyDescent="0.25">
      <c r="A104" s="98">
        <v>43725163</v>
      </c>
      <c r="B104" s="98" t="s">
        <v>946</v>
      </c>
      <c r="C104" s="98" t="s">
        <v>947</v>
      </c>
      <c r="D104" s="98">
        <v>406408</v>
      </c>
      <c r="E104" s="98" t="s">
        <v>347</v>
      </c>
      <c r="F104" s="98" t="s">
        <v>146</v>
      </c>
      <c r="G104" s="98" t="s">
        <v>3297</v>
      </c>
      <c r="H104" s="98">
        <v>100</v>
      </c>
      <c r="I104" s="98" t="s">
        <v>626</v>
      </c>
      <c r="J104" s="98">
        <v>3</v>
      </c>
      <c r="K104" s="98" t="s">
        <v>1949</v>
      </c>
      <c r="L104" s="98">
        <v>610</v>
      </c>
      <c r="M104" s="98" t="s">
        <v>3297</v>
      </c>
      <c r="N104" s="98">
        <v>0</v>
      </c>
      <c r="O104" s="98" t="s">
        <v>1621</v>
      </c>
      <c r="P104" s="98">
        <v>0</v>
      </c>
      <c r="Q104" s="98" t="s">
        <v>1621</v>
      </c>
      <c r="R104" s="98">
        <v>32142078</v>
      </c>
      <c r="S104" s="98" t="s">
        <v>3296</v>
      </c>
      <c r="T104" s="98" t="s">
        <v>3333</v>
      </c>
      <c r="U104" s="98" t="s">
        <v>3332</v>
      </c>
      <c r="V104" s="98" t="s">
        <v>3331</v>
      </c>
      <c r="W104" s="98">
        <f t="shared" ca="1" si="1"/>
        <v>55</v>
      </c>
      <c r="X104" s="98" t="s">
        <v>1616</v>
      </c>
      <c r="Y104" s="98" t="s">
        <v>1671</v>
      </c>
      <c r="Z104" s="98" t="s">
        <v>1614</v>
      </c>
      <c r="AA104" s="98" t="s">
        <v>3292</v>
      </c>
      <c r="AB104" s="98" t="s">
        <v>468</v>
      </c>
      <c r="AC104" s="98" t="s">
        <v>435</v>
      </c>
    </row>
    <row r="105" spans="1:29" x14ac:dyDescent="0.25">
      <c r="A105" s="98">
        <v>43875726</v>
      </c>
      <c r="B105" s="98" t="s">
        <v>824</v>
      </c>
      <c r="C105" s="98" t="s">
        <v>825</v>
      </c>
      <c r="D105" s="98">
        <v>204411</v>
      </c>
      <c r="E105" s="98" t="s">
        <v>136</v>
      </c>
      <c r="F105" s="98" t="s">
        <v>110</v>
      </c>
      <c r="G105" s="98" t="s">
        <v>3297</v>
      </c>
      <c r="H105" s="98">
        <v>100</v>
      </c>
      <c r="I105" s="98" t="s">
        <v>626</v>
      </c>
      <c r="J105" s="98">
        <v>3</v>
      </c>
      <c r="K105" s="98" t="s">
        <v>1949</v>
      </c>
      <c r="L105" s="98">
        <v>610</v>
      </c>
      <c r="M105" s="98" t="s">
        <v>3297</v>
      </c>
      <c r="N105" s="98">
        <v>0</v>
      </c>
      <c r="O105" s="98" t="s">
        <v>1621</v>
      </c>
      <c r="P105" s="98">
        <v>0</v>
      </c>
      <c r="Q105" s="98" t="s">
        <v>1621</v>
      </c>
      <c r="R105" s="98">
        <v>32142078</v>
      </c>
      <c r="S105" s="98" t="s">
        <v>3296</v>
      </c>
      <c r="T105" s="98" t="s">
        <v>1946</v>
      </c>
      <c r="U105" s="98" t="s">
        <v>3330</v>
      </c>
      <c r="V105" s="98" t="s">
        <v>3329</v>
      </c>
      <c r="W105" s="98">
        <f t="shared" ca="1" si="1"/>
        <v>43</v>
      </c>
      <c r="X105" s="98" t="s">
        <v>1616</v>
      </c>
      <c r="Y105" s="98" t="s">
        <v>1671</v>
      </c>
      <c r="Z105" s="98" t="s">
        <v>1614</v>
      </c>
      <c r="AA105" s="98" t="s">
        <v>3292</v>
      </c>
      <c r="AB105" s="98" t="s">
        <v>447</v>
      </c>
      <c r="AC105" s="98" t="s">
        <v>448</v>
      </c>
    </row>
    <row r="106" spans="1:29" x14ac:dyDescent="0.25">
      <c r="A106" s="98">
        <v>42756572</v>
      </c>
      <c r="B106" s="98" t="s">
        <v>174</v>
      </c>
      <c r="C106" s="98" t="s">
        <v>175</v>
      </c>
      <c r="D106" s="98">
        <v>204411</v>
      </c>
      <c r="E106" s="98" t="s">
        <v>136</v>
      </c>
      <c r="F106" s="98" t="s">
        <v>110</v>
      </c>
      <c r="G106" s="98" t="s">
        <v>3297</v>
      </c>
      <c r="H106" s="98">
        <v>100</v>
      </c>
      <c r="I106" s="98" t="s">
        <v>626</v>
      </c>
      <c r="J106" s="98">
        <v>3</v>
      </c>
      <c r="K106" s="98" t="s">
        <v>1949</v>
      </c>
      <c r="L106" s="98">
        <v>610</v>
      </c>
      <c r="M106" s="98" t="s">
        <v>3297</v>
      </c>
      <c r="N106" s="98">
        <v>0</v>
      </c>
      <c r="O106" s="98" t="s">
        <v>1621</v>
      </c>
      <c r="P106" s="98">
        <v>0</v>
      </c>
      <c r="Q106" s="98" t="s">
        <v>1621</v>
      </c>
      <c r="R106" s="98">
        <v>32142078</v>
      </c>
      <c r="S106" s="98" t="s">
        <v>3296</v>
      </c>
      <c r="T106" s="98" t="s">
        <v>3328</v>
      </c>
      <c r="U106" s="98" t="s">
        <v>3327</v>
      </c>
      <c r="V106" s="98" t="s">
        <v>3326</v>
      </c>
      <c r="W106" s="98">
        <f t="shared" ca="1" si="1"/>
        <v>63</v>
      </c>
      <c r="X106" s="98" t="s">
        <v>1616</v>
      </c>
      <c r="Y106" s="98" t="s">
        <v>1787</v>
      </c>
      <c r="Z106" s="98" t="s">
        <v>1614</v>
      </c>
      <c r="AA106" s="98" t="s">
        <v>3292</v>
      </c>
      <c r="AB106" s="98" t="s">
        <v>112</v>
      </c>
      <c r="AC106" s="98" t="s">
        <v>113</v>
      </c>
    </row>
    <row r="107" spans="1:29" x14ac:dyDescent="0.25">
      <c r="A107" s="98">
        <v>42791738</v>
      </c>
      <c r="B107" s="98" t="s">
        <v>429</v>
      </c>
      <c r="C107" s="98" t="s">
        <v>430</v>
      </c>
      <c r="D107" s="98">
        <v>202816</v>
      </c>
      <c r="E107" s="98" t="s">
        <v>109</v>
      </c>
      <c r="F107" s="98" t="s">
        <v>110</v>
      </c>
      <c r="G107" s="98" t="s">
        <v>3297</v>
      </c>
      <c r="H107" s="98">
        <v>100</v>
      </c>
      <c r="I107" s="98" t="s">
        <v>626</v>
      </c>
      <c r="J107" s="98">
        <v>3</v>
      </c>
      <c r="K107" s="98" t="s">
        <v>1949</v>
      </c>
      <c r="L107" s="98">
        <v>610</v>
      </c>
      <c r="M107" s="98" t="s">
        <v>3297</v>
      </c>
      <c r="N107" s="98">
        <v>0</v>
      </c>
      <c r="O107" s="98" t="s">
        <v>1621</v>
      </c>
      <c r="P107" s="98">
        <v>0</v>
      </c>
      <c r="Q107" s="98" t="s">
        <v>1621</v>
      </c>
      <c r="R107" s="98">
        <v>32142078</v>
      </c>
      <c r="S107" s="98" t="s">
        <v>3296</v>
      </c>
      <c r="T107" s="98" t="s">
        <v>3325</v>
      </c>
      <c r="U107" s="98" t="s">
        <v>3324</v>
      </c>
      <c r="V107" s="98" t="s">
        <v>3130</v>
      </c>
      <c r="W107" s="98">
        <f t="shared" ca="1" si="1"/>
        <v>53</v>
      </c>
      <c r="X107" s="98" t="s">
        <v>1616</v>
      </c>
      <c r="Y107" s="98" t="s">
        <v>1671</v>
      </c>
      <c r="Z107" s="98" t="s">
        <v>1614</v>
      </c>
      <c r="AA107" s="98" t="s">
        <v>3292</v>
      </c>
      <c r="AB107" s="98" t="s">
        <v>112</v>
      </c>
      <c r="AC107" s="98" t="s">
        <v>117</v>
      </c>
    </row>
    <row r="108" spans="1:29" x14ac:dyDescent="0.25">
      <c r="A108" s="98">
        <v>70906776</v>
      </c>
      <c r="B108" s="98" t="s">
        <v>1302</v>
      </c>
      <c r="C108" s="98" t="s">
        <v>1303</v>
      </c>
      <c r="D108" s="98">
        <v>204407</v>
      </c>
      <c r="E108" s="98" t="s">
        <v>136</v>
      </c>
      <c r="F108" s="98" t="s">
        <v>110</v>
      </c>
      <c r="G108" s="98" t="s">
        <v>3297</v>
      </c>
      <c r="H108" s="98">
        <v>100</v>
      </c>
      <c r="I108" s="98" t="s">
        <v>626</v>
      </c>
      <c r="J108" s="98">
        <v>3</v>
      </c>
      <c r="K108" s="98" t="s">
        <v>1949</v>
      </c>
      <c r="L108" s="98">
        <v>610</v>
      </c>
      <c r="M108" s="98" t="s">
        <v>3297</v>
      </c>
      <c r="N108" s="98">
        <v>0</v>
      </c>
      <c r="O108" s="98" t="s">
        <v>1621</v>
      </c>
      <c r="P108" s="98">
        <v>0</v>
      </c>
      <c r="Q108" s="98" t="s">
        <v>1621</v>
      </c>
      <c r="R108" s="98">
        <v>32142078</v>
      </c>
      <c r="S108" s="98" t="s">
        <v>3296</v>
      </c>
      <c r="T108" s="98" t="s">
        <v>1639</v>
      </c>
      <c r="U108" s="98" t="s">
        <v>3323</v>
      </c>
      <c r="V108" s="98" t="s">
        <v>3322</v>
      </c>
      <c r="W108" s="98">
        <f t="shared" ca="1" si="1"/>
        <v>47</v>
      </c>
      <c r="X108" s="98" t="s">
        <v>1636</v>
      </c>
      <c r="Y108" s="98" t="s">
        <v>1671</v>
      </c>
      <c r="Z108" s="98" t="s">
        <v>1614</v>
      </c>
      <c r="AA108" s="98" t="s">
        <v>3292</v>
      </c>
      <c r="AB108" s="98" t="s">
        <v>468</v>
      </c>
      <c r="AC108" s="98" t="s">
        <v>435</v>
      </c>
    </row>
    <row r="109" spans="1:29" x14ac:dyDescent="0.25">
      <c r="A109" s="98">
        <v>71731109</v>
      </c>
      <c r="B109" s="98" t="s">
        <v>380</v>
      </c>
      <c r="C109" s="98" t="s">
        <v>381</v>
      </c>
      <c r="D109" s="98">
        <v>421018</v>
      </c>
      <c r="E109" s="98" t="s">
        <v>145</v>
      </c>
      <c r="F109" s="98" t="s">
        <v>146</v>
      </c>
      <c r="G109" s="98" t="s">
        <v>3297</v>
      </c>
      <c r="H109" s="98">
        <v>100</v>
      </c>
      <c r="I109" s="98" t="s">
        <v>626</v>
      </c>
      <c r="J109" s="98">
        <v>3</v>
      </c>
      <c r="K109" s="98" t="s">
        <v>1949</v>
      </c>
      <c r="L109" s="98">
        <v>610</v>
      </c>
      <c r="M109" s="98" t="s">
        <v>3297</v>
      </c>
      <c r="N109" s="98">
        <v>0</v>
      </c>
      <c r="O109" s="98" t="s">
        <v>1621</v>
      </c>
      <c r="P109" s="98">
        <v>0</v>
      </c>
      <c r="Q109" s="98" t="s">
        <v>1621</v>
      </c>
      <c r="R109" s="98">
        <v>32142078</v>
      </c>
      <c r="S109" s="98" t="s">
        <v>3296</v>
      </c>
      <c r="T109" s="98" t="s">
        <v>3321</v>
      </c>
      <c r="U109" s="98" t="s">
        <v>3320</v>
      </c>
      <c r="V109" s="98" t="s">
        <v>3319</v>
      </c>
      <c r="W109" s="98">
        <f t="shared" ca="1" si="1"/>
        <v>52</v>
      </c>
      <c r="X109" s="98" t="s">
        <v>1636</v>
      </c>
      <c r="Y109" s="98" t="s">
        <v>1671</v>
      </c>
      <c r="Z109" s="98" t="s">
        <v>1614</v>
      </c>
      <c r="AA109" s="98" t="s">
        <v>3292</v>
      </c>
      <c r="AB109" s="98" t="s">
        <v>112</v>
      </c>
      <c r="AC109" s="98" t="s">
        <v>117</v>
      </c>
    </row>
    <row r="110" spans="1:29" x14ac:dyDescent="0.25">
      <c r="A110" s="98">
        <v>71877046</v>
      </c>
      <c r="B110" s="98" t="s">
        <v>580</v>
      </c>
      <c r="C110" s="98" t="s">
        <v>581</v>
      </c>
      <c r="D110" s="98">
        <v>202814</v>
      </c>
      <c r="E110" s="98" t="s">
        <v>109</v>
      </c>
      <c r="F110" s="98" t="s">
        <v>110</v>
      </c>
      <c r="G110" s="98" t="s">
        <v>3297</v>
      </c>
      <c r="H110" s="98">
        <v>100</v>
      </c>
      <c r="I110" s="98" t="s">
        <v>626</v>
      </c>
      <c r="J110" s="98">
        <v>3</v>
      </c>
      <c r="K110" s="98" t="s">
        <v>1949</v>
      </c>
      <c r="L110" s="98">
        <v>610</v>
      </c>
      <c r="M110" s="98" t="s">
        <v>3297</v>
      </c>
      <c r="N110" s="98">
        <v>0</v>
      </c>
      <c r="O110" s="98" t="s">
        <v>1621</v>
      </c>
      <c r="P110" s="98">
        <v>0</v>
      </c>
      <c r="Q110" s="98" t="s">
        <v>1621</v>
      </c>
      <c r="R110" s="98">
        <v>32142078</v>
      </c>
      <c r="S110" s="98" t="s">
        <v>3296</v>
      </c>
      <c r="T110" s="98" t="s">
        <v>3318</v>
      </c>
      <c r="U110" s="98" t="s">
        <v>3317</v>
      </c>
      <c r="V110" s="98" t="s">
        <v>3316</v>
      </c>
      <c r="W110" s="98">
        <f t="shared" ca="1" si="1"/>
        <v>54</v>
      </c>
      <c r="X110" s="98" t="s">
        <v>1636</v>
      </c>
      <c r="Y110" s="98" t="s">
        <v>1615</v>
      </c>
      <c r="Z110" s="98" t="s">
        <v>1614</v>
      </c>
      <c r="AA110" s="98" t="s">
        <v>3292</v>
      </c>
      <c r="AB110" s="98" t="s">
        <v>112</v>
      </c>
      <c r="AC110" s="98" t="s">
        <v>117</v>
      </c>
    </row>
    <row r="111" spans="1:29" x14ac:dyDescent="0.25">
      <c r="A111" s="98">
        <v>98641910</v>
      </c>
      <c r="B111" s="98" t="s">
        <v>892</v>
      </c>
      <c r="C111" s="98" t="s">
        <v>893</v>
      </c>
      <c r="D111" s="98">
        <v>313214</v>
      </c>
      <c r="E111" s="98" t="s">
        <v>158</v>
      </c>
      <c r="F111" s="98" t="s">
        <v>121</v>
      </c>
      <c r="G111" s="98" t="s">
        <v>3297</v>
      </c>
      <c r="H111" s="98">
        <v>100</v>
      </c>
      <c r="I111" s="98" t="s">
        <v>626</v>
      </c>
      <c r="J111" s="98">
        <v>3</v>
      </c>
      <c r="K111" s="98" t="s">
        <v>1949</v>
      </c>
      <c r="L111" s="98">
        <v>610</v>
      </c>
      <c r="M111" s="98" t="s">
        <v>3297</v>
      </c>
      <c r="N111" s="98">
        <v>0</v>
      </c>
      <c r="O111" s="98" t="s">
        <v>1621</v>
      </c>
      <c r="P111" s="98">
        <v>0</v>
      </c>
      <c r="Q111" s="98" t="s">
        <v>1621</v>
      </c>
      <c r="R111" s="98">
        <v>32142078</v>
      </c>
      <c r="S111" s="98" t="s">
        <v>3296</v>
      </c>
      <c r="T111" s="98" t="s">
        <v>3315</v>
      </c>
      <c r="U111" s="98" t="s">
        <v>3314</v>
      </c>
      <c r="V111" s="98" t="s">
        <v>3313</v>
      </c>
      <c r="W111" s="98">
        <f t="shared" ca="1" si="1"/>
        <v>50</v>
      </c>
      <c r="X111" s="98" t="s">
        <v>1636</v>
      </c>
      <c r="Y111" s="98" t="s">
        <v>1671</v>
      </c>
      <c r="Z111" s="98" t="s">
        <v>1614</v>
      </c>
      <c r="AA111" s="98" t="s">
        <v>3292</v>
      </c>
      <c r="AB111" s="98" t="s">
        <v>112</v>
      </c>
      <c r="AC111" s="98" t="s">
        <v>117</v>
      </c>
    </row>
    <row r="112" spans="1:29" x14ac:dyDescent="0.25">
      <c r="A112" s="98">
        <v>43573859</v>
      </c>
      <c r="B112" s="98" t="s">
        <v>490</v>
      </c>
      <c r="C112" s="98" t="s">
        <v>491</v>
      </c>
      <c r="D112" s="98">
        <v>204407</v>
      </c>
      <c r="E112" s="98" t="s">
        <v>136</v>
      </c>
      <c r="F112" s="98" t="s">
        <v>110</v>
      </c>
      <c r="G112" s="98" t="s">
        <v>3297</v>
      </c>
      <c r="H112" s="98">
        <v>100</v>
      </c>
      <c r="I112" s="98" t="s">
        <v>626</v>
      </c>
      <c r="J112" s="98">
        <v>3</v>
      </c>
      <c r="K112" s="98" t="s">
        <v>1949</v>
      </c>
      <c r="L112" s="98">
        <v>610</v>
      </c>
      <c r="M112" s="98" t="s">
        <v>3297</v>
      </c>
      <c r="N112" s="98">
        <v>0</v>
      </c>
      <c r="O112" s="98" t="s">
        <v>1621</v>
      </c>
      <c r="P112" s="98">
        <v>0</v>
      </c>
      <c r="Q112" s="98" t="s">
        <v>1621</v>
      </c>
      <c r="R112" s="98">
        <v>32142078</v>
      </c>
      <c r="S112" s="98" t="s">
        <v>3296</v>
      </c>
      <c r="T112" s="98" t="s">
        <v>3312</v>
      </c>
      <c r="U112" s="98" t="s">
        <v>3311</v>
      </c>
      <c r="V112" s="98" t="s">
        <v>3310</v>
      </c>
      <c r="W112" s="98">
        <f t="shared" ca="1" si="1"/>
        <v>52</v>
      </c>
      <c r="X112" s="98" t="s">
        <v>1616</v>
      </c>
      <c r="Y112" s="98" t="s">
        <v>1615</v>
      </c>
      <c r="Z112" s="98" t="s">
        <v>1614</v>
      </c>
      <c r="AA112" s="98" t="s">
        <v>3292</v>
      </c>
      <c r="AB112" s="98" t="s">
        <v>447</v>
      </c>
      <c r="AC112" s="98" t="s">
        <v>448</v>
      </c>
    </row>
    <row r="113" spans="1:29" x14ac:dyDescent="0.25">
      <c r="A113" s="98">
        <v>43585785</v>
      </c>
      <c r="B113" s="98" t="s">
        <v>796</v>
      </c>
      <c r="C113" s="98" t="s">
        <v>797</v>
      </c>
      <c r="D113" s="98">
        <v>202814</v>
      </c>
      <c r="E113" s="98" t="s">
        <v>109</v>
      </c>
      <c r="F113" s="98" t="s">
        <v>110</v>
      </c>
      <c r="G113" s="98" t="s">
        <v>3297</v>
      </c>
      <c r="H113" s="98">
        <v>100</v>
      </c>
      <c r="I113" s="98" t="s">
        <v>626</v>
      </c>
      <c r="J113" s="98">
        <v>3</v>
      </c>
      <c r="K113" s="98" t="s">
        <v>1949</v>
      </c>
      <c r="L113" s="98">
        <v>610</v>
      </c>
      <c r="M113" s="98" t="s">
        <v>3297</v>
      </c>
      <c r="N113" s="98">
        <v>0</v>
      </c>
      <c r="O113" s="98" t="s">
        <v>1621</v>
      </c>
      <c r="P113" s="98">
        <v>0</v>
      </c>
      <c r="Q113" s="98" t="s">
        <v>1621</v>
      </c>
      <c r="R113" s="98">
        <v>32142078</v>
      </c>
      <c r="S113" s="98" t="s">
        <v>3296</v>
      </c>
      <c r="T113" s="98" t="s">
        <v>1674</v>
      </c>
      <c r="U113" s="98" t="s">
        <v>3309</v>
      </c>
      <c r="V113" s="98" t="s">
        <v>3308</v>
      </c>
      <c r="W113" s="98">
        <f t="shared" ca="1" si="1"/>
        <v>51</v>
      </c>
      <c r="X113" s="98" t="s">
        <v>1616</v>
      </c>
      <c r="Y113" s="98" t="s">
        <v>1671</v>
      </c>
      <c r="Z113" s="98" t="s">
        <v>1614</v>
      </c>
      <c r="AA113" s="98" t="s">
        <v>3292</v>
      </c>
      <c r="AB113" s="98" t="s">
        <v>112</v>
      </c>
      <c r="AC113" s="98" t="s">
        <v>113</v>
      </c>
    </row>
    <row r="114" spans="1:29" x14ac:dyDescent="0.25">
      <c r="A114" s="98">
        <v>1036638484</v>
      </c>
      <c r="B114" s="98" t="s">
        <v>849</v>
      </c>
      <c r="C114" s="98" t="s">
        <v>850</v>
      </c>
      <c r="D114" s="98">
        <v>204407</v>
      </c>
      <c r="E114" s="98" t="s">
        <v>136</v>
      </c>
      <c r="F114" s="98" t="s">
        <v>110</v>
      </c>
      <c r="G114" s="98" t="s">
        <v>3297</v>
      </c>
      <c r="H114" s="98">
        <v>100</v>
      </c>
      <c r="I114" s="98" t="s">
        <v>626</v>
      </c>
      <c r="J114" s="98">
        <v>3</v>
      </c>
      <c r="K114" s="98" t="s">
        <v>1949</v>
      </c>
      <c r="L114" s="98">
        <v>610</v>
      </c>
      <c r="M114" s="98" t="s">
        <v>3297</v>
      </c>
      <c r="N114" s="98">
        <v>0</v>
      </c>
      <c r="O114" s="98" t="s">
        <v>1621</v>
      </c>
      <c r="P114" s="98">
        <v>0</v>
      </c>
      <c r="Q114" s="98" t="s">
        <v>1621</v>
      </c>
      <c r="R114" s="98">
        <v>32142078</v>
      </c>
      <c r="S114" s="98" t="s">
        <v>3296</v>
      </c>
      <c r="T114" s="98" t="s">
        <v>1902</v>
      </c>
      <c r="U114" s="98" t="s">
        <v>3307</v>
      </c>
      <c r="V114" s="98" t="s">
        <v>3306</v>
      </c>
      <c r="W114" s="98">
        <f t="shared" ca="1" si="1"/>
        <v>33</v>
      </c>
      <c r="X114" s="98" t="s">
        <v>1636</v>
      </c>
      <c r="Y114" s="98" t="s">
        <v>1615</v>
      </c>
      <c r="Z114" s="98" t="s">
        <v>1614</v>
      </c>
      <c r="AA114" s="98" t="s">
        <v>3292</v>
      </c>
      <c r="AB114" s="98" t="s">
        <v>112</v>
      </c>
      <c r="AC114" s="98" t="s">
        <v>117</v>
      </c>
    </row>
    <row r="115" spans="1:29" x14ac:dyDescent="0.25">
      <c r="A115" s="98">
        <v>1036680641</v>
      </c>
      <c r="B115" s="98" t="s">
        <v>1410</v>
      </c>
      <c r="C115" s="98" t="s">
        <v>1411</v>
      </c>
      <c r="D115" s="98">
        <v>20441</v>
      </c>
      <c r="E115" s="98" t="s">
        <v>136</v>
      </c>
      <c r="F115" s="98" t="s">
        <v>110</v>
      </c>
      <c r="G115" s="98" t="s">
        <v>3297</v>
      </c>
      <c r="H115" s="98">
        <v>100</v>
      </c>
      <c r="I115" s="98" t="s">
        <v>626</v>
      </c>
      <c r="J115" s="98">
        <v>3</v>
      </c>
      <c r="K115" s="98" t="s">
        <v>1949</v>
      </c>
      <c r="L115" s="98">
        <v>610</v>
      </c>
      <c r="M115" s="98" t="s">
        <v>3297</v>
      </c>
      <c r="N115" s="98">
        <v>0</v>
      </c>
      <c r="O115" s="98" t="s">
        <v>1621</v>
      </c>
      <c r="P115" s="98">
        <v>0</v>
      </c>
      <c r="Q115" s="98" t="s">
        <v>1621</v>
      </c>
      <c r="R115" s="98">
        <v>32142078</v>
      </c>
      <c r="S115" s="98" t="s">
        <v>3296</v>
      </c>
      <c r="T115" s="98" t="s">
        <v>1686</v>
      </c>
      <c r="U115" s="98" t="s">
        <v>3305</v>
      </c>
      <c r="V115" s="98" t="s">
        <v>3304</v>
      </c>
      <c r="W115" s="98">
        <f t="shared" ca="1" si="1"/>
        <v>26</v>
      </c>
      <c r="X115" s="98" t="s">
        <v>1616</v>
      </c>
      <c r="Y115" s="98" t="s">
        <v>1615</v>
      </c>
      <c r="Z115" s="98" t="s">
        <v>1614</v>
      </c>
      <c r="AA115" s="98" t="s">
        <v>3292</v>
      </c>
      <c r="AB115" s="98" t="s">
        <v>447</v>
      </c>
      <c r="AC115" s="98" t="s">
        <v>448</v>
      </c>
    </row>
    <row r="116" spans="1:29" x14ac:dyDescent="0.25">
      <c r="A116" s="98">
        <v>1037576033</v>
      </c>
      <c r="B116" s="98" t="s">
        <v>1008</v>
      </c>
      <c r="C116" s="98" t="s">
        <v>1009</v>
      </c>
      <c r="D116" s="98">
        <v>204407</v>
      </c>
      <c r="E116" s="98" t="s">
        <v>136</v>
      </c>
      <c r="F116" s="98" t="s">
        <v>110</v>
      </c>
      <c r="G116" s="98" t="s">
        <v>3297</v>
      </c>
      <c r="H116" s="98">
        <v>100</v>
      </c>
      <c r="I116" s="98" t="s">
        <v>626</v>
      </c>
      <c r="J116" s="98">
        <v>3</v>
      </c>
      <c r="K116" s="98" t="s">
        <v>1949</v>
      </c>
      <c r="L116" s="98">
        <v>610</v>
      </c>
      <c r="M116" s="98" t="s">
        <v>3297</v>
      </c>
      <c r="N116" s="98">
        <v>0</v>
      </c>
      <c r="O116" s="98" t="s">
        <v>1621</v>
      </c>
      <c r="P116" s="98">
        <v>0</v>
      </c>
      <c r="Q116" s="98" t="s">
        <v>1621</v>
      </c>
      <c r="R116" s="98">
        <v>32142078</v>
      </c>
      <c r="S116" s="98" t="s">
        <v>3296</v>
      </c>
      <c r="T116" s="98" t="s">
        <v>2261</v>
      </c>
      <c r="U116" s="98" t="s">
        <v>3303</v>
      </c>
      <c r="V116" s="98" t="s">
        <v>3302</v>
      </c>
      <c r="W116" s="98">
        <f t="shared" ca="1" si="1"/>
        <v>38</v>
      </c>
      <c r="X116" s="98" t="s">
        <v>1636</v>
      </c>
      <c r="Y116" s="98" t="s">
        <v>1615</v>
      </c>
      <c r="Z116" s="98" t="s">
        <v>1614</v>
      </c>
      <c r="AA116" s="98" t="s">
        <v>3292</v>
      </c>
      <c r="AB116" s="98" t="s">
        <v>468</v>
      </c>
      <c r="AC116" s="98" t="s">
        <v>435</v>
      </c>
    </row>
    <row r="117" spans="1:29" x14ac:dyDescent="0.25">
      <c r="A117" s="98">
        <v>1037619719</v>
      </c>
      <c r="B117" s="98" t="s">
        <v>1234</v>
      </c>
      <c r="C117" s="98" t="s">
        <v>1235</v>
      </c>
      <c r="D117" s="98">
        <v>20441</v>
      </c>
      <c r="E117" s="98" t="s">
        <v>136</v>
      </c>
      <c r="F117" s="98" t="s">
        <v>110</v>
      </c>
      <c r="G117" s="98" t="s">
        <v>3297</v>
      </c>
      <c r="H117" s="98">
        <v>100</v>
      </c>
      <c r="I117" s="98" t="s">
        <v>626</v>
      </c>
      <c r="J117" s="98">
        <v>3</v>
      </c>
      <c r="K117" s="98" t="s">
        <v>1949</v>
      </c>
      <c r="L117" s="98">
        <v>610</v>
      </c>
      <c r="M117" s="98" t="s">
        <v>3297</v>
      </c>
      <c r="N117" s="98">
        <v>0</v>
      </c>
      <c r="O117" s="98" t="s">
        <v>1621</v>
      </c>
      <c r="P117" s="98">
        <v>0</v>
      </c>
      <c r="Q117" s="98" t="s">
        <v>1621</v>
      </c>
      <c r="R117" s="98">
        <v>32142078</v>
      </c>
      <c r="S117" s="98" t="s">
        <v>3296</v>
      </c>
      <c r="T117" s="98" t="s">
        <v>1658</v>
      </c>
      <c r="U117" s="98" t="s">
        <v>3301</v>
      </c>
      <c r="V117" s="98" t="s">
        <v>3300</v>
      </c>
      <c r="W117" s="98">
        <f t="shared" ca="1" si="1"/>
        <v>33</v>
      </c>
      <c r="X117" s="98" t="s">
        <v>1616</v>
      </c>
      <c r="Y117" s="98" t="s">
        <v>1615</v>
      </c>
      <c r="Z117" s="98" t="s">
        <v>1614</v>
      </c>
      <c r="AA117" s="98" t="s">
        <v>3292</v>
      </c>
      <c r="AB117" s="98" t="s">
        <v>447</v>
      </c>
      <c r="AC117" s="98" t="s">
        <v>448</v>
      </c>
    </row>
    <row r="118" spans="1:29" x14ac:dyDescent="0.25">
      <c r="A118" s="98">
        <v>43876032</v>
      </c>
      <c r="B118" s="98" t="s">
        <v>1010</v>
      </c>
      <c r="C118" s="98" t="s">
        <v>1011</v>
      </c>
      <c r="D118" s="98">
        <v>204407</v>
      </c>
      <c r="E118" s="98" t="s">
        <v>136</v>
      </c>
      <c r="F118" s="98" t="s">
        <v>110</v>
      </c>
      <c r="G118" s="98" t="s">
        <v>3297</v>
      </c>
      <c r="H118" s="98">
        <v>100</v>
      </c>
      <c r="I118" s="98" t="s">
        <v>626</v>
      </c>
      <c r="J118" s="98">
        <v>3</v>
      </c>
      <c r="K118" s="98" t="s">
        <v>1949</v>
      </c>
      <c r="L118" s="98">
        <v>610</v>
      </c>
      <c r="M118" s="98" t="s">
        <v>3297</v>
      </c>
      <c r="N118" s="98">
        <v>0</v>
      </c>
      <c r="O118" s="98" t="s">
        <v>1621</v>
      </c>
      <c r="P118" s="98">
        <v>0</v>
      </c>
      <c r="Q118" s="98" t="s">
        <v>1621</v>
      </c>
      <c r="R118" s="98">
        <v>32142078</v>
      </c>
      <c r="S118" s="98" t="s">
        <v>3296</v>
      </c>
      <c r="T118" s="98" t="s">
        <v>2261</v>
      </c>
      <c r="U118" s="98" t="s">
        <v>3299</v>
      </c>
      <c r="V118" s="98" t="s">
        <v>3298</v>
      </c>
      <c r="W118" s="98">
        <f t="shared" ca="1" si="1"/>
        <v>43</v>
      </c>
      <c r="X118" s="98" t="s">
        <v>1616</v>
      </c>
      <c r="Y118" s="98" t="s">
        <v>1671</v>
      </c>
      <c r="Z118" s="98" t="s">
        <v>1614</v>
      </c>
      <c r="AA118" s="98" t="s">
        <v>3292</v>
      </c>
      <c r="AB118" s="98" t="s">
        <v>447</v>
      </c>
      <c r="AC118" s="98" t="s">
        <v>448</v>
      </c>
    </row>
    <row r="119" spans="1:29" x14ac:dyDescent="0.25">
      <c r="A119" s="98">
        <v>55144168</v>
      </c>
      <c r="B119" s="98" t="s">
        <v>474</v>
      </c>
      <c r="C119" s="98" t="s">
        <v>475</v>
      </c>
      <c r="D119" s="98">
        <v>204411</v>
      </c>
      <c r="E119" s="98" t="s">
        <v>136</v>
      </c>
      <c r="F119" s="98" t="s">
        <v>110</v>
      </c>
      <c r="G119" s="98" t="s">
        <v>3297</v>
      </c>
      <c r="H119" s="98">
        <v>100</v>
      </c>
      <c r="I119" s="98" t="s">
        <v>626</v>
      </c>
      <c r="J119" s="98">
        <v>3</v>
      </c>
      <c r="K119" s="98" t="s">
        <v>1949</v>
      </c>
      <c r="L119" s="98">
        <v>610</v>
      </c>
      <c r="M119" s="98" t="s">
        <v>3297</v>
      </c>
      <c r="N119" s="98">
        <v>0</v>
      </c>
      <c r="O119" s="98" t="s">
        <v>1621</v>
      </c>
      <c r="P119" s="98">
        <v>0</v>
      </c>
      <c r="Q119" s="98" t="s">
        <v>1621</v>
      </c>
      <c r="R119" s="98">
        <v>32142078</v>
      </c>
      <c r="S119" s="98" t="s">
        <v>3296</v>
      </c>
      <c r="T119" s="98" t="s">
        <v>3295</v>
      </c>
      <c r="U119" s="98" t="s">
        <v>3294</v>
      </c>
      <c r="V119" s="98" t="s">
        <v>3293</v>
      </c>
      <c r="W119" s="98">
        <f t="shared" ca="1" si="1"/>
        <v>61</v>
      </c>
      <c r="X119" s="98" t="s">
        <v>1616</v>
      </c>
      <c r="Y119" s="98" t="s">
        <v>1671</v>
      </c>
      <c r="Z119" s="98" t="s">
        <v>1614</v>
      </c>
      <c r="AA119" s="98" t="s">
        <v>3292</v>
      </c>
      <c r="AB119" s="98" t="s">
        <v>447</v>
      </c>
      <c r="AC119" s="98" t="s">
        <v>448</v>
      </c>
    </row>
    <row r="120" spans="1:29" x14ac:dyDescent="0.25">
      <c r="A120" s="98">
        <v>1014178745</v>
      </c>
      <c r="B120" s="98" t="s">
        <v>902</v>
      </c>
      <c r="C120" s="98" t="s">
        <v>1029</v>
      </c>
      <c r="D120" s="98">
        <v>20441</v>
      </c>
      <c r="E120" s="98" t="s">
        <v>136</v>
      </c>
      <c r="F120" s="98" t="s">
        <v>110</v>
      </c>
      <c r="G120" s="98" t="s">
        <v>320</v>
      </c>
      <c r="H120" s="98">
        <v>100</v>
      </c>
      <c r="I120" s="98" t="s">
        <v>626</v>
      </c>
      <c r="J120" s="98">
        <v>1</v>
      </c>
      <c r="K120" s="98" t="s">
        <v>1896</v>
      </c>
      <c r="L120" s="98">
        <v>165</v>
      </c>
      <c r="M120" s="98" t="s">
        <v>320</v>
      </c>
      <c r="N120" s="98">
        <v>0</v>
      </c>
      <c r="O120" s="98" t="s">
        <v>1621</v>
      </c>
      <c r="P120" s="98">
        <v>0</v>
      </c>
      <c r="Q120" s="98" t="s">
        <v>1621</v>
      </c>
      <c r="R120" s="98">
        <v>32851381</v>
      </c>
      <c r="S120" s="98" t="s">
        <v>3274</v>
      </c>
      <c r="T120" s="98" t="s">
        <v>1885</v>
      </c>
      <c r="U120" s="98" t="s">
        <v>3291</v>
      </c>
      <c r="V120" s="98" t="s">
        <v>3290</v>
      </c>
      <c r="W120" s="98">
        <f t="shared" ca="1" si="1"/>
        <v>39</v>
      </c>
      <c r="X120" s="98" t="s">
        <v>1616</v>
      </c>
      <c r="Y120" s="98" t="s">
        <v>1615</v>
      </c>
      <c r="Z120" s="98" t="s">
        <v>1614</v>
      </c>
      <c r="AA120" s="98" t="s">
        <v>1613</v>
      </c>
      <c r="AB120" s="98" t="s">
        <v>447</v>
      </c>
      <c r="AC120" s="98" t="s">
        <v>448</v>
      </c>
    </row>
    <row r="121" spans="1:29" x14ac:dyDescent="0.25">
      <c r="A121" s="98">
        <v>1032451065</v>
      </c>
      <c r="B121" s="98" t="s">
        <v>143</v>
      </c>
      <c r="C121" s="98" t="s">
        <v>1028</v>
      </c>
      <c r="D121" s="98">
        <v>20441</v>
      </c>
      <c r="E121" s="98" t="s">
        <v>136</v>
      </c>
      <c r="F121" s="98" t="s">
        <v>110</v>
      </c>
      <c r="G121" s="98" t="s">
        <v>320</v>
      </c>
      <c r="H121" s="98">
        <v>100</v>
      </c>
      <c r="I121" s="98" t="s">
        <v>626</v>
      </c>
      <c r="J121" s="98">
        <v>1</v>
      </c>
      <c r="K121" s="98" t="s">
        <v>1896</v>
      </c>
      <c r="L121" s="98">
        <v>165</v>
      </c>
      <c r="M121" s="98" t="s">
        <v>320</v>
      </c>
      <c r="N121" s="98">
        <v>0</v>
      </c>
      <c r="O121" s="98" t="s">
        <v>1621</v>
      </c>
      <c r="P121" s="98">
        <v>0</v>
      </c>
      <c r="Q121" s="98" t="s">
        <v>1621</v>
      </c>
      <c r="R121" s="98">
        <v>32851381</v>
      </c>
      <c r="S121" s="98" t="s">
        <v>3274</v>
      </c>
      <c r="T121" s="98" t="s">
        <v>1885</v>
      </c>
      <c r="U121" s="98" t="s">
        <v>3289</v>
      </c>
      <c r="V121" s="98" t="s">
        <v>3288</v>
      </c>
      <c r="W121" s="98">
        <f t="shared" ca="1" si="1"/>
        <v>33</v>
      </c>
      <c r="X121" s="98" t="s">
        <v>1636</v>
      </c>
      <c r="Y121" s="98" t="s">
        <v>1615</v>
      </c>
      <c r="Z121" s="98" t="s">
        <v>1614</v>
      </c>
      <c r="AA121" s="98" t="s">
        <v>1613</v>
      </c>
      <c r="AB121" s="98" t="s">
        <v>447</v>
      </c>
      <c r="AC121" s="98" t="s">
        <v>448</v>
      </c>
    </row>
    <row r="122" spans="1:29" x14ac:dyDescent="0.25">
      <c r="A122" s="98">
        <v>11801914</v>
      </c>
      <c r="B122" s="98" t="s">
        <v>402</v>
      </c>
      <c r="C122" s="98" t="s">
        <v>803</v>
      </c>
      <c r="D122" s="98">
        <v>202820</v>
      </c>
      <c r="E122" s="98" t="s">
        <v>109</v>
      </c>
      <c r="F122" s="98" t="s">
        <v>110</v>
      </c>
      <c r="G122" s="98" t="s">
        <v>320</v>
      </c>
      <c r="H122" s="98">
        <v>100</v>
      </c>
      <c r="I122" s="98" t="s">
        <v>626</v>
      </c>
      <c r="J122" s="98">
        <v>1</v>
      </c>
      <c r="K122" s="98" t="s">
        <v>1896</v>
      </c>
      <c r="L122" s="98">
        <v>165</v>
      </c>
      <c r="M122" s="98" t="s">
        <v>320</v>
      </c>
      <c r="N122" s="98">
        <v>0</v>
      </c>
      <c r="O122" s="98" t="s">
        <v>1621</v>
      </c>
      <c r="P122" s="98">
        <v>0</v>
      </c>
      <c r="Q122" s="98" t="s">
        <v>1621</v>
      </c>
      <c r="R122" s="98">
        <v>32851381</v>
      </c>
      <c r="S122" s="98" t="s">
        <v>3274</v>
      </c>
      <c r="T122" s="98" t="s">
        <v>3287</v>
      </c>
      <c r="U122" s="98" t="s">
        <v>3286</v>
      </c>
      <c r="V122" s="98" t="s">
        <v>2947</v>
      </c>
      <c r="W122" s="98">
        <f t="shared" ca="1" si="1"/>
        <v>50</v>
      </c>
      <c r="X122" s="98" t="s">
        <v>1636</v>
      </c>
      <c r="Y122" s="98" t="s">
        <v>1615</v>
      </c>
      <c r="Z122" s="98" t="s">
        <v>1614</v>
      </c>
      <c r="AA122" s="98" t="s">
        <v>1613</v>
      </c>
      <c r="AB122" s="98" t="s">
        <v>112</v>
      </c>
      <c r="AC122" s="98" t="s">
        <v>113</v>
      </c>
    </row>
    <row r="123" spans="1:29" x14ac:dyDescent="0.25">
      <c r="A123" s="98">
        <v>51851011</v>
      </c>
      <c r="B123" s="98" t="s">
        <v>528</v>
      </c>
      <c r="C123" s="98" t="s">
        <v>529</v>
      </c>
      <c r="D123" s="98">
        <v>204411</v>
      </c>
      <c r="E123" s="98" t="s">
        <v>136</v>
      </c>
      <c r="F123" s="98" t="s">
        <v>110</v>
      </c>
      <c r="G123" s="98" t="s">
        <v>320</v>
      </c>
      <c r="H123" s="98">
        <v>100</v>
      </c>
      <c r="I123" s="98" t="s">
        <v>626</v>
      </c>
      <c r="J123" s="98">
        <v>1</v>
      </c>
      <c r="K123" s="98" t="s">
        <v>1896</v>
      </c>
      <c r="L123" s="98">
        <v>165</v>
      </c>
      <c r="M123" s="98" t="s">
        <v>320</v>
      </c>
      <c r="N123" s="98">
        <v>0</v>
      </c>
      <c r="O123" s="98" t="s">
        <v>1621</v>
      </c>
      <c r="P123" s="98">
        <v>0</v>
      </c>
      <c r="Q123" s="98" t="s">
        <v>1621</v>
      </c>
      <c r="R123" s="98">
        <v>32851381</v>
      </c>
      <c r="S123" s="98" t="s">
        <v>3274</v>
      </c>
      <c r="T123" s="98" t="s">
        <v>3285</v>
      </c>
      <c r="U123" s="98" t="s">
        <v>3284</v>
      </c>
      <c r="V123" s="98" t="s">
        <v>3283</v>
      </c>
      <c r="W123" s="98">
        <f t="shared" ca="1" si="1"/>
        <v>58</v>
      </c>
      <c r="X123" s="98" t="s">
        <v>1616</v>
      </c>
      <c r="Y123" s="98" t="s">
        <v>1622</v>
      </c>
      <c r="Z123" s="98" t="s">
        <v>1614</v>
      </c>
      <c r="AA123" s="98" t="s">
        <v>1613</v>
      </c>
      <c r="AB123" s="98" t="s">
        <v>447</v>
      </c>
      <c r="AC123" s="98" t="s">
        <v>448</v>
      </c>
    </row>
    <row r="124" spans="1:29" x14ac:dyDescent="0.25">
      <c r="A124" s="98">
        <v>52833087</v>
      </c>
      <c r="B124" s="98" t="s">
        <v>724</v>
      </c>
      <c r="C124" s="98" t="s">
        <v>725</v>
      </c>
      <c r="D124" s="98">
        <v>204407</v>
      </c>
      <c r="E124" s="98" t="s">
        <v>136</v>
      </c>
      <c r="F124" s="98" t="s">
        <v>110</v>
      </c>
      <c r="G124" s="98" t="s">
        <v>320</v>
      </c>
      <c r="H124" s="98">
        <v>100</v>
      </c>
      <c r="I124" s="98" t="s">
        <v>626</v>
      </c>
      <c r="J124" s="98">
        <v>1</v>
      </c>
      <c r="K124" s="98" t="s">
        <v>1896</v>
      </c>
      <c r="L124" s="98">
        <v>165</v>
      </c>
      <c r="M124" s="98" t="s">
        <v>320</v>
      </c>
      <c r="N124" s="98">
        <v>0</v>
      </c>
      <c r="O124" s="98" t="s">
        <v>1621</v>
      </c>
      <c r="P124" s="98">
        <v>0</v>
      </c>
      <c r="Q124" s="98" t="s">
        <v>1621</v>
      </c>
      <c r="R124" s="98">
        <v>32851381</v>
      </c>
      <c r="S124" s="98" t="s">
        <v>3274</v>
      </c>
      <c r="T124" s="98" t="s">
        <v>2805</v>
      </c>
      <c r="U124" s="98" t="s">
        <v>3282</v>
      </c>
      <c r="V124" s="98" t="s">
        <v>3281</v>
      </c>
      <c r="W124" s="98">
        <f t="shared" ca="1" si="1"/>
        <v>45</v>
      </c>
      <c r="X124" s="98" t="s">
        <v>1616</v>
      </c>
      <c r="Y124" s="98" t="s">
        <v>1615</v>
      </c>
      <c r="Z124" s="98" t="s">
        <v>1614</v>
      </c>
      <c r="AA124" s="98" t="s">
        <v>1613</v>
      </c>
      <c r="AB124" s="98" t="s">
        <v>447</v>
      </c>
      <c r="AC124" s="98" t="s">
        <v>448</v>
      </c>
    </row>
    <row r="125" spans="1:29" x14ac:dyDescent="0.25">
      <c r="A125" s="98">
        <v>52841969</v>
      </c>
      <c r="B125" s="98" t="s">
        <v>694</v>
      </c>
      <c r="C125" s="98" t="s">
        <v>695</v>
      </c>
      <c r="D125" s="98">
        <v>204411</v>
      </c>
      <c r="E125" s="98" t="s">
        <v>136</v>
      </c>
      <c r="F125" s="98" t="s">
        <v>110</v>
      </c>
      <c r="G125" s="98" t="s">
        <v>320</v>
      </c>
      <c r="H125" s="98">
        <v>100</v>
      </c>
      <c r="I125" s="98" t="s">
        <v>626</v>
      </c>
      <c r="J125" s="98">
        <v>1</v>
      </c>
      <c r="K125" s="98" t="s">
        <v>1896</v>
      </c>
      <c r="L125" s="98">
        <v>165</v>
      </c>
      <c r="M125" s="98" t="s">
        <v>320</v>
      </c>
      <c r="N125" s="98">
        <v>0</v>
      </c>
      <c r="O125" s="98" t="s">
        <v>1621</v>
      </c>
      <c r="P125" s="98">
        <v>0</v>
      </c>
      <c r="Q125" s="98" t="s">
        <v>1621</v>
      </c>
      <c r="R125" s="98">
        <v>32851381</v>
      </c>
      <c r="S125" s="98" t="s">
        <v>3274</v>
      </c>
      <c r="T125" s="98" t="s">
        <v>3280</v>
      </c>
      <c r="U125" s="98" t="s">
        <v>3279</v>
      </c>
      <c r="V125" s="98" t="s">
        <v>3278</v>
      </c>
      <c r="W125" s="98">
        <f t="shared" ca="1" si="1"/>
        <v>44</v>
      </c>
      <c r="X125" s="98" t="s">
        <v>1616</v>
      </c>
      <c r="Y125" s="98" t="s">
        <v>1671</v>
      </c>
      <c r="Z125" s="98" t="s">
        <v>1614</v>
      </c>
      <c r="AA125" s="98" t="s">
        <v>1613</v>
      </c>
      <c r="AB125" s="98" t="s">
        <v>447</v>
      </c>
      <c r="AC125" s="98" t="s">
        <v>448</v>
      </c>
    </row>
    <row r="126" spans="1:29" x14ac:dyDescent="0.25">
      <c r="A126" s="98">
        <v>55169806</v>
      </c>
      <c r="B126" s="98" t="s">
        <v>318</v>
      </c>
      <c r="C126" s="98" t="s">
        <v>319</v>
      </c>
      <c r="D126" s="98">
        <v>204411</v>
      </c>
      <c r="E126" s="98" t="s">
        <v>136</v>
      </c>
      <c r="F126" s="98" t="s">
        <v>110</v>
      </c>
      <c r="G126" s="98" t="s">
        <v>320</v>
      </c>
      <c r="H126" s="98">
        <v>100</v>
      </c>
      <c r="I126" s="98" t="s">
        <v>626</v>
      </c>
      <c r="J126" s="98">
        <v>1</v>
      </c>
      <c r="K126" s="98" t="s">
        <v>1896</v>
      </c>
      <c r="L126" s="98">
        <v>165</v>
      </c>
      <c r="M126" s="98" t="s">
        <v>320</v>
      </c>
      <c r="N126" s="98">
        <v>0</v>
      </c>
      <c r="O126" s="98" t="s">
        <v>1621</v>
      </c>
      <c r="P126" s="98">
        <v>0</v>
      </c>
      <c r="Q126" s="98" t="s">
        <v>1621</v>
      </c>
      <c r="R126" s="98">
        <v>32851381</v>
      </c>
      <c r="S126" s="98" t="s">
        <v>3274</v>
      </c>
      <c r="T126" s="98" t="s">
        <v>3277</v>
      </c>
      <c r="U126" s="98" t="s">
        <v>3276</v>
      </c>
      <c r="V126" s="98" t="s">
        <v>3275</v>
      </c>
      <c r="W126" s="98">
        <f t="shared" ca="1" si="1"/>
        <v>52</v>
      </c>
      <c r="X126" s="98" t="s">
        <v>1616</v>
      </c>
      <c r="Y126" s="98" t="s">
        <v>1615</v>
      </c>
      <c r="Z126" s="98" t="s">
        <v>1614</v>
      </c>
      <c r="AA126" s="98" t="s">
        <v>1613</v>
      </c>
      <c r="AB126" s="98" t="s">
        <v>112</v>
      </c>
      <c r="AC126" s="98" t="s">
        <v>117</v>
      </c>
    </row>
    <row r="127" spans="1:29" x14ac:dyDescent="0.25">
      <c r="A127" s="98">
        <v>79862992</v>
      </c>
      <c r="B127" s="98" t="s">
        <v>126</v>
      </c>
      <c r="C127" s="98" t="s">
        <v>838</v>
      </c>
      <c r="D127" s="98">
        <v>204407</v>
      </c>
      <c r="E127" s="98" t="s">
        <v>136</v>
      </c>
      <c r="F127" s="98" t="s">
        <v>110</v>
      </c>
      <c r="G127" s="98" t="s">
        <v>320</v>
      </c>
      <c r="H127" s="98">
        <v>100</v>
      </c>
      <c r="I127" s="98" t="s">
        <v>626</v>
      </c>
      <c r="J127" s="98">
        <v>1</v>
      </c>
      <c r="K127" s="98" t="s">
        <v>1896</v>
      </c>
      <c r="L127" s="98">
        <v>165</v>
      </c>
      <c r="M127" s="98" t="s">
        <v>320</v>
      </c>
      <c r="N127" s="98">
        <v>0</v>
      </c>
      <c r="O127" s="98" t="s">
        <v>1621</v>
      </c>
      <c r="P127" s="98">
        <v>0</v>
      </c>
      <c r="Q127" s="98" t="s">
        <v>1621</v>
      </c>
      <c r="R127" s="98">
        <v>32851381</v>
      </c>
      <c r="S127" s="98" t="s">
        <v>3274</v>
      </c>
      <c r="T127" s="98" t="s">
        <v>2015</v>
      </c>
      <c r="U127" s="98" t="s">
        <v>3273</v>
      </c>
      <c r="V127" s="98" t="s">
        <v>3272</v>
      </c>
      <c r="W127" s="98">
        <f t="shared" ca="1" si="1"/>
        <v>48</v>
      </c>
      <c r="X127" s="98" t="s">
        <v>1636</v>
      </c>
      <c r="Y127" s="98" t="s">
        <v>1622</v>
      </c>
      <c r="Z127" s="98" t="s">
        <v>1614</v>
      </c>
      <c r="AA127" s="98" t="s">
        <v>1613</v>
      </c>
      <c r="AB127" s="98" t="s">
        <v>447</v>
      </c>
      <c r="AC127" s="98" t="s">
        <v>448</v>
      </c>
    </row>
    <row r="128" spans="1:29" x14ac:dyDescent="0.25">
      <c r="A128" s="98">
        <v>3220223</v>
      </c>
      <c r="B128" s="98" t="s">
        <v>156</v>
      </c>
      <c r="C128" s="98" t="s">
        <v>157</v>
      </c>
      <c r="D128" s="98">
        <v>313214</v>
      </c>
      <c r="E128" s="98" t="s">
        <v>158</v>
      </c>
      <c r="F128" s="98" t="s">
        <v>121</v>
      </c>
      <c r="G128" s="98" t="s">
        <v>159</v>
      </c>
      <c r="H128" s="98">
        <v>100</v>
      </c>
      <c r="I128" s="98" t="s">
        <v>626</v>
      </c>
      <c r="J128" s="98">
        <v>5</v>
      </c>
      <c r="K128" s="98" t="s">
        <v>480</v>
      </c>
      <c r="L128" s="98">
        <v>513</v>
      </c>
      <c r="M128" s="98" t="s">
        <v>553</v>
      </c>
      <c r="N128" s="98">
        <v>520</v>
      </c>
      <c r="O128" s="98" t="s">
        <v>159</v>
      </c>
      <c r="P128" s="98">
        <v>0</v>
      </c>
      <c r="Q128" s="98" t="s">
        <v>1621</v>
      </c>
      <c r="R128" s="98">
        <v>36758398</v>
      </c>
      <c r="S128" s="98" t="s">
        <v>3236</v>
      </c>
      <c r="T128" s="98" t="s">
        <v>3271</v>
      </c>
      <c r="U128" s="98" t="s">
        <v>3270</v>
      </c>
      <c r="V128" s="98" t="s">
        <v>3269</v>
      </c>
      <c r="W128" s="98">
        <f t="shared" ca="1" si="1"/>
        <v>63</v>
      </c>
      <c r="X128" s="98" t="s">
        <v>1636</v>
      </c>
      <c r="Y128" s="98" t="s">
        <v>1615</v>
      </c>
      <c r="Z128" s="98" t="s">
        <v>1614</v>
      </c>
      <c r="AA128" s="98" t="s">
        <v>1613</v>
      </c>
      <c r="AB128" s="98" t="s">
        <v>112</v>
      </c>
      <c r="AC128" s="98" t="s">
        <v>113</v>
      </c>
    </row>
    <row r="129" spans="1:29" x14ac:dyDescent="0.25">
      <c r="A129" s="98">
        <v>6767826</v>
      </c>
      <c r="B129" s="98" t="s">
        <v>188</v>
      </c>
      <c r="C129" s="98" t="s">
        <v>189</v>
      </c>
      <c r="D129" s="98">
        <v>421022</v>
      </c>
      <c r="E129" s="98" t="s">
        <v>145</v>
      </c>
      <c r="F129" s="98" t="s">
        <v>146</v>
      </c>
      <c r="G129" s="98" t="s">
        <v>159</v>
      </c>
      <c r="H129" s="98">
        <v>100</v>
      </c>
      <c r="I129" s="98" t="s">
        <v>626</v>
      </c>
      <c r="J129" s="98">
        <v>5</v>
      </c>
      <c r="K129" s="98" t="s">
        <v>480</v>
      </c>
      <c r="L129" s="98">
        <v>513</v>
      </c>
      <c r="M129" s="98" t="s">
        <v>553</v>
      </c>
      <c r="N129" s="98">
        <v>520</v>
      </c>
      <c r="O129" s="98" t="s">
        <v>159</v>
      </c>
      <c r="P129" s="98">
        <v>0</v>
      </c>
      <c r="Q129" s="98" t="s">
        <v>1621</v>
      </c>
      <c r="R129" s="98">
        <v>36758398</v>
      </c>
      <c r="S129" s="98" t="s">
        <v>3236</v>
      </c>
      <c r="T129" s="98" t="s">
        <v>3268</v>
      </c>
      <c r="U129" s="98" t="s">
        <v>3267</v>
      </c>
      <c r="V129" s="98" t="s">
        <v>3266</v>
      </c>
      <c r="W129" s="98">
        <f t="shared" ca="1" si="1"/>
        <v>62</v>
      </c>
      <c r="X129" s="98" t="s">
        <v>1636</v>
      </c>
      <c r="Y129" s="98" t="s">
        <v>1622</v>
      </c>
      <c r="Z129" s="98" t="s">
        <v>1614</v>
      </c>
      <c r="AA129" s="98" t="s">
        <v>1613</v>
      </c>
      <c r="AB129" s="98" t="s">
        <v>112</v>
      </c>
      <c r="AC129" s="98" t="s">
        <v>117</v>
      </c>
    </row>
    <row r="130" spans="1:29" x14ac:dyDescent="0.25">
      <c r="A130" s="98">
        <v>1083865747</v>
      </c>
      <c r="B130" s="98" t="s">
        <v>445</v>
      </c>
      <c r="C130" s="98" t="s">
        <v>975</v>
      </c>
      <c r="D130" s="98">
        <v>313214</v>
      </c>
      <c r="E130" s="98" t="s">
        <v>158</v>
      </c>
      <c r="F130" s="98" t="s">
        <v>121</v>
      </c>
      <c r="G130" s="98" t="s">
        <v>159</v>
      </c>
      <c r="H130" s="98">
        <v>100</v>
      </c>
      <c r="I130" s="98" t="s">
        <v>626</v>
      </c>
      <c r="J130" s="98">
        <v>5</v>
      </c>
      <c r="K130" s="98" t="s">
        <v>480</v>
      </c>
      <c r="L130" s="98">
        <v>513</v>
      </c>
      <c r="M130" s="98" t="s">
        <v>553</v>
      </c>
      <c r="N130" s="98">
        <v>520</v>
      </c>
      <c r="O130" s="98" t="s">
        <v>159</v>
      </c>
      <c r="P130" s="98">
        <v>0</v>
      </c>
      <c r="Q130" s="98" t="s">
        <v>1621</v>
      </c>
      <c r="R130" s="98">
        <v>36758398</v>
      </c>
      <c r="S130" s="98" t="s">
        <v>3236</v>
      </c>
      <c r="T130" s="98" t="s">
        <v>3265</v>
      </c>
      <c r="U130" s="98" t="s">
        <v>3264</v>
      </c>
      <c r="V130" s="98" t="s">
        <v>3263</v>
      </c>
      <c r="W130" s="98">
        <f t="shared" ref="W130:W193" ca="1" si="2">+DATEDIF(V130,TODAY(),"y")</f>
        <v>39</v>
      </c>
      <c r="X130" s="98" t="s">
        <v>1636</v>
      </c>
      <c r="Y130" s="98" t="s">
        <v>1622</v>
      </c>
      <c r="Z130" s="98" t="s">
        <v>1614</v>
      </c>
      <c r="AA130" s="98" t="s">
        <v>1613</v>
      </c>
      <c r="AB130" s="98" t="s">
        <v>447</v>
      </c>
      <c r="AC130" s="98" t="s">
        <v>448</v>
      </c>
    </row>
    <row r="131" spans="1:29" x14ac:dyDescent="0.25">
      <c r="A131" s="98">
        <v>1122409840</v>
      </c>
      <c r="B131" s="98" t="s">
        <v>1274</v>
      </c>
      <c r="C131" s="98" t="s">
        <v>1275</v>
      </c>
      <c r="D131" s="98">
        <v>313214</v>
      </c>
      <c r="E131" s="98" t="s">
        <v>158</v>
      </c>
      <c r="F131" s="98" t="s">
        <v>121</v>
      </c>
      <c r="G131" s="98" t="s">
        <v>159</v>
      </c>
      <c r="H131" s="98">
        <v>100</v>
      </c>
      <c r="I131" s="98" t="s">
        <v>626</v>
      </c>
      <c r="J131" s="98">
        <v>5</v>
      </c>
      <c r="K131" s="98" t="s">
        <v>480</v>
      </c>
      <c r="L131" s="98">
        <v>513</v>
      </c>
      <c r="M131" s="98" t="s">
        <v>553</v>
      </c>
      <c r="N131" s="98">
        <v>520</v>
      </c>
      <c r="O131" s="98" t="s">
        <v>159</v>
      </c>
      <c r="P131" s="98">
        <v>0</v>
      </c>
      <c r="Q131" s="98" t="s">
        <v>1621</v>
      </c>
      <c r="R131" s="98">
        <v>36758398</v>
      </c>
      <c r="S131" s="98" t="s">
        <v>3236</v>
      </c>
      <c r="T131" s="98" t="s">
        <v>3223</v>
      </c>
      <c r="U131" s="98" t="s">
        <v>3262</v>
      </c>
      <c r="V131" s="98" t="s">
        <v>3261</v>
      </c>
      <c r="W131" s="98">
        <f t="shared" ca="1" si="2"/>
        <v>30</v>
      </c>
      <c r="X131" s="98" t="s">
        <v>1636</v>
      </c>
      <c r="Y131" s="98" t="s">
        <v>1615</v>
      </c>
      <c r="Z131" s="98" t="s">
        <v>1614</v>
      </c>
      <c r="AA131" s="98" t="s">
        <v>1613</v>
      </c>
      <c r="AB131" s="98" t="s">
        <v>468</v>
      </c>
      <c r="AC131" s="98" t="s">
        <v>435</v>
      </c>
    </row>
    <row r="132" spans="1:29" x14ac:dyDescent="0.25">
      <c r="A132" s="98">
        <v>1072662279</v>
      </c>
      <c r="B132" s="98" t="s">
        <v>1156</v>
      </c>
      <c r="C132" s="98" t="s">
        <v>1157</v>
      </c>
      <c r="D132" s="98">
        <v>204407</v>
      </c>
      <c r="E132" s="98" t="s">
        <v>136</v>
      </c>
      <c r="F132" s="98" t="s">
        <v>110</v>
      </c>
      <c r="G132" s="98" t="s">
        <v>159</v>
      </c>
      <c r="H132" s="98">
        <v>100</v>
      </c>
      <c r="I132" s="98" t="s">
        <v>626</v>
      </c>
      <c r="J132" s="98">
        <v>5</v>
      </c>
      <c r="K132" s="98" t="s">
        <v>480</v>
      </c>
      <c r="L132" s="98">
        <v>513</v>
      </c>
      <c r="M132" s="98" t="s">
        <v>553</v>
      </c>
      <c r="N132" s="98">
        <v>520</v>
      </c>
      <c r="O132" s="98" t="s">
        <v>159</v>
      </c>
      <c r="P132" s="98">
        <v>0</v>
      </c>
      <c r="Q132" s="98" t="s">
        <v>1621</v>
      </c>
      <c r="R132" s="98">
        <v>36758398</v>
      </c>
      <c r="S132" s="98" t="s">
        <v>3236</v>
      </c>
      <c r="T132" s="98" t="s">
        <v>2239</v>
      </c>
      <c r="U132" s="98" t="s">
        <v>3260</v>
      </c>
      <c r="V132" s="98" t="s">
        <v>3259</v>
      </c>
      <c r="W132" s="98">
        <f t="shared" ca="1" si="2"/>
        <v>33</v>
      </c>
      <c r="X132" s="98" t="s">
        <v>1616</v>
      </c>
      <c r="Y132" s="98" t="s">
        <v>1615</v>
      </c>
      <c r="Z132" s="98" t="s">
        <v>1614</v>
      </c>
      <c r="AA132" s="98" t="s">
        <v>1613</v>
      </c>
      <c r="AB132" s="98" t="s">
        <v>447</v>
      </c>
      <c r="AC132" s="98" t="s">
        <v>448</v>
      </c>
    </row>
    <row r="133" spans="1:29" x14ac:dyDescent="0.25">
      <c r="A133" s="98">
        <v>1073380473</v>
      </c>
      <c r="B133" s="98" t="s">
        <v>851</v>
      </c>
      <c r="C133" s="98" t="s">
        <v>1430</v>
      </c>
      <c r="D133" s="98">
        <v>410314</v>
      </c>
      <c r="E133" s="98" t="s">
        <v>263</v>
      </c>
      <c r="F133" s="98" t="s">
        <v>146</v>
      </c>
      <c r="G133" s="98" t="s">
        <v>159</v>
      </c>
      <c r="H133" s="98">
        <v>100</v>
      </c>
      <c r="I133" s="98" t="s">
        <v>626</v>
      </c>
      <c r="J133" s="98">
        <v>5</v>
      </c>
      <c r="K133" s="98" t="s">
        <v>480</v>
      </c>
      <c r="L133" s="98">
        <v>513</v>
      </c>
      <c r="M133" s="98" t="s">
        <v>553</v>
      </c>
      <c r="N133" s="98">
        <v>520</v>
      </c>
      <c r="O133" s="98" t="s">
        <v>159</v>
      </c>
      <c r="P133" s="98">
        <v>0</v>
      </c>
      <c r="Q133" s="98" t="s">
        <v>1621</v>
      </c>
      <c r="R133" s="98">
        <v>36758398</v>
      </c>
      <c r="S133" s="98" t="s">
        <v>3236</v>
      </c>
      <c r="T133" s="98" t="s">
        <v>3258</v>
      </c>
      <c r="U133" s="98" t="s">
        <v>3257</v>
      </c>
      <c r="V133" s="98" t="s">
        <v>3256</v>
      </c>
      <c r="W133" s="98">
        <f t="shared" ca="1" si="2"/>
        <v>38</v>
      </c>
      <c r="X133" s="98" t="s">
        <v>1636</v>
      </c>
      <c r="Y133" s="98" t="s">
        <v>1615</v>
      </c>
      <c r="Z133" s="98" t="s">
        <v>1614</v>
      </c>
      <c r="AA133" s="98" t="s">
        <v>1613</v>
      </c>
      <c r="AB133" s="98" t="s">
        <v>439</v>
      </c>
      <c r="AC133" s="98" t="s">
        <v>440</v>
      </c>
    </row>
    <row r="134" spans="1:29" x14ac:dyDescent="0.25">
      <c r="A134" s="98">
        <v>51922086</v>
      </c>
      <c r="B134" s="98" t="s">
        <v>325</v>
      </c>
      <c r="C134" s="98" t="s">
        <v>326</v>
      </c>
      <c r="D134" s="98">
        <v>312416</v>
      </c>
      <c r="E134" s="98" t="s">
        <v>120</v>
      </c>
      <c r="F134" s="98" t="s">
        <v>121</v>
      </c>
      <c r="G134" s="98" t="s">
        <v>159</v>
      </c>
      <c r="H134" s="98">
        <v>100</v>
      </c>
      <c r="I134" s="98" t="s">
        <v>626</v>
      </c>
      <c r="J134" s="98">
        <v>5</v>
      </c>
      <c r="K134" s="98" t="s">
        <v>480</v>
      </c>
      <c r="L134" s="98">
        <v>513</v>
      </c>
      <c r="M134" s="98" t="s">
        <v>553</v>
      </c>
      <c r="N134" s="98">
        <v>520</v>
      </c>
      <c r="O134" s="98" t="s">
        <v>159</v>
      </c>
      <c r="P134" s="98">
        <v>0</v>
      </c>
      <c r="Q134" s="98" t="s">
        <v>1621</v>
      </c>
      <c r="R134" s="98">
        <v>36758398</v>
      </c>
      <c r="S134" s="98" t="s">
        <v>3236</v>
      </c>
      <c r="T134" s="98" t="s">
        <v>3255</v>
      </c>
      <c r="U134" s="98" t="s">
        <v>3254</v>
      </c>
      <c r="V134" s="98" t="s">
        <v>3253</v>
      </c>
      <c r="W134" s="98">
        <f t="shared" ca="1" si="2"/>
        <v>56</v>
      </c>
      <c r="X134" s="98" t="s">
        <v>1616</v>
      </c>
      <c r="Y134" s="98" t="s">
        <v>1622</v>
      </c>
      <c r="Z134" s="98" t="s">
        <v>1614</v>
      </c>
      <c r="AA134" s="98" t="s">
        <v>1613</v>
      </c>
      <c r="AB134" s="98" t="s">
        <v>112</v>
      </c>
      <c r="AC134" s="98" t="s">
        <v>117</v>
      </c>
    </row>
    <row r="135" spans="1:29" x14ac:dyDescent="0.25">
      <c r="A135" s="98">
        <v>51991177</v>
      </c>
      <c r="B135" s="98" t="s">
        <v>1351</v>
      </c>
      <c r="C135" s="98" t="s">
        <v>1352</v>
      </c>
      <c r="D135" s="98">
        <v>406408</v>
      </c>
      <c r="E135" s="98" t="s">
        <v>347</v>
      </c>
      <c r="F135" s="98" t="s">
        <v>146</v>
      </c>
      <c r="G135" s="98" t="s">
        <v>159</v>
      </c>
      <c r="H135" s="98">
        <v>100</v>
      </c>
      <c r="I135" s="98" t="s">
        <v>626</v>
      </c>
      <c r="J135" s="98">
        <v>5</v>
      </c>
      <c r="K135" s="98" t="s">
        <v>480</v>
      </c>
      <c r="L135" s="98">
        <v>513</v>
      </c>
      <c r="M135" s="98" t="s">
        <v>553</v>
      </c>
      <c r="N135" s="98">
        <v>520</v>
      </c>
      <c r="O135" s="98" t="s">
        <v>159</v>
      </c>
      <c r="P135" s="98">
        <v>0</v>
      </c>
      <c r="Q135" s="98" t="s">
        <v>1621</v>
      </c>
      <c r="R135" s="98">
        <v>36758398</v>
      </c>
      <c r="S135" s="98" t="s">
        <v>3236</v>
      </c>
      <c r="T135" s="98" t="s">
        <v>2617</v>
      </c>
      <c r="U135" s="98" t="s">
        <v>3252</v>
      </c>
      <c r="V135" s="98" t="s">
        <v>3251</v>
      </c>
      <c r="W135" s="98">
        <f t="shared" ca="1" si="2"/>
        <v>55</v>
      </c>
      <c r="X135" s="98" t="s">
        <v>1616</v>
      </c>
      <c r="Y135" s="98" t="s">
        <v>1615</v>
      </c>
      <c r="Z135" s="98" t="s">
        <v>1614</v>
      </c>
      <c r="AA135" s="98" t="s">
        <v>1613</v>
      </c>
      <c r="AB135" s="98" t="s">
        <v>447</v>
      </c>
      <c r="AC135" s="98" t="s">
        <v>448</v>
      </c>
    </row>
    <row r="136" spans="1:29" x14ac:dyDescent="0.25">
      <c r="A136" s="98">
        <v>52527885</v>
      </c>
      <c r="B136" s="98" t="s">
        <v>1194</v>
      </c>
      <c r="C136" s="98" t="s">
        <v>1195</v>
      </c>
      <c r="D136" s="98">
        <v>204407</v>
      </c>
      <c r="E136" s="98" t="s">
        <v>136</v>
      </c>
      <c r="F136" s="98" t="s">
        <v>110</v>
      </c>
      <c r="G136" s="98" t="s">
        <v>159</v>
      </c>
      <c r="H136" s="98">
        <v>100</v>
      </c>
      <c r="I136" s="98" t="s">
        <v>626</v>
      </c>
      <c r="J136" s="98">
        <v>5</v>
      </c>
      <c r="K136" s="98" t="s">
        <v>480</v>
      </c>
      <c r="L136" s="98">
        <v>513</v>
      </c>
      <c r="M136" s="98" t="s">
        <v>553</v>
      </c>
      <c r="N136" s="98">
        <v>520</v>
      </c>
      <c r="O136" s="98" t="s">
        <v>159</v>
      </c>
      <c r="P136" s="98">
        <v>0</v>
      </c>
      <c r="Q136" s="98" t="s">
        <v>1621</v>
      </c>
      <c r="R136" s="98">
        <v>36758398</v>
      </c>
      <c r="S136" s="98" t="s">
        <v>3236</v>
      </c>
      <c r="T136" s="98" t="s">
        <v>3250</v>
      </c>
      <c r="U136" s="98" t="s">
        <v>3249</v>
      </c>
      <c r="V136" s="98" t="s">
        <v>3248</v>
      </c>
      <c r="W136" s="98">
        <f t="shared" ca="1" si="2"/>
        <v>46</v>
      </c>
      <c r="X136" s="98" t="s">
        <v>1616</v>
      </c>
      <c r="Y136" s="98" t="s">
        <v>1615</v>
      </c>
      <c r="Z136" s="98" t="s">
        <v>1614</v>
      </c>
      <c r="AA136" s="98" t="s">
        <v>1613</v>
      </c>
      <c r="AB136" s="98" t="s">
        <v>447</v>
      </c>
      <c r="AC136" s="98" t="s">
        <v>448</v>
      </c>
    </row>
    <row r="137" spans="1:29" x14ac:dyDescent="0.25">
      <c r="A137" s="98">
        <v>26425268</v>
      </c>
      <c r="B137" s="98" t="s">
        <v>550</v>
      </c>
      <c r="C137" s="98" t="s">
        <v>551</v>
      </c>
      <c r="D137" s="98">
        <v>404414</v>
      </c>
      <c r="E137" s="98" t="s">
        <v>186</v>
      </c>
      <c r="F137" s="98" t="s">
        <v>146</v>
      </c>
      <c r="G137" s="98" t="s">
        <v>159</v>
      </c>
      <c r="H137" s="98">
        <v>100</v>
      </c>
      <c r="I137" s="98" t="s">
        <v>626</v>
      </c>
      <c r="J137" s="98">
        <v>5</v>
      </c>
      <c r="K137" s="98" t="s">
        <v>480</v>
      </c>
      <c r="L137" s="98">
        <v>513</v>
      </c>
      <c r="M137" s="98" t="s">
        <v>553</v>
      </c>
      <c r="N137" s="98">
        <v>520</v>
      </c>
      <c r="O137" s="98" t="s">
        <v>159</v>
      </c>
      <c r="P137" s="98">
        <v>0</v>
      </c>
      <c r="Q137" s="98" t="s">
        <v>1621</v>
      </c>
      <c r="R137" s="98">
        <v>36758398</v>
      </c>
      <c r="S137" s="98" t="s">
        <v>3236</v>
      </c>
      <c r="T137" s="98" t="s">
        <v>1962</v>
      </c>
      <c r="U137" s="98" t="s">
        <v>3247</v>
      </c>
      <c r="V137" s="98" t="s">
        <v>3246</v>
      </c>
      <c r="W137" s="98">
        <f t="shared" ca="1" si="2"/>
        <v>48</v>
      </c>
      <c r="X137" s="98" t="s">
        <v>1616</v>
      </c>
      <c r="Y137" s="98" t="s">
        <v>1783</v>
      </c>
      <c r="Z137" s="98" t="s">
        <v>1614</v>
      </c>
      <c r="AA137" s="98" t="s">
        <v>1613</v>
      </c>
      <c r="AB137" s="98" t="s">
        <v>468</v>
      </c>
      <c r="AC137" s="98" t="s">
        <v>435</v>
      </c>
    </row>
    <row r="138" spans="1:29" x14ac:dyDescent="0.25">
      <c r="A138" s="98">
        <v>1020723720</v>
      </c>
      <c r="B138" s="98" t="s">
        <v>1343</v>
      </c>
      <c r="C138" s="98" t="s">
        <v>1344</v>
      </c>
      <c r="D138" s="98">
        <v>204407</v>
      </c>
      <c r="E138" s="98" t="s">
        <v>136</v>
      </c>
      <c r="F138" s="98" t="s">
        <v>110</v>
      </c>
      <c r="G138" s="98" t="s">
        <v>159</v>
      </c>
      <c r="H138" s="98">
        <v>100</v>
      </c>
      <c r="I138" s="98" t="s">
        <v>626</v>
      </c>
      <c r="J138" s="98">
        <v>5</v>
      </c>
      <c r="K138" s="98" t="s">
        <v>480</v>
      </c>
      <c r="L138" s="98">
        <v>513</v>
      </c>
      <c r="M138" s="98" t="s">
        <v>553</v>
      </c>
      <c r="N138" s="98">
        <v>520</v>
      </c>
      <c r="O138" s="98" t="s">
        <v>159</v>
      </c>
      <c r="P138" s="98">
        <v>0</v>
      </c>
      <c r="Q138" s="98" t="s">
        <v>1621</v>
      </c>
      <c r="R138" s="98">
        <v>36758398</v>
      </c>
      <c r="S138" s="98" t="s">
        <v>3236</v>
      </c>
      <c r="T138" s="98" t="s">
        <v>2145</v>
      </c>
      <c r="U138" s="98" t="s">
        <v>3245</v>
      </c>
      <c r="V138" s="98" t="s">
        <v>3244</v>
      </c>
      <c r="W138" s="98">
        <f t="shared" ca="1" si="2"/>
        <v>38</v>
      </c>
      <c r="X138" s="98" t="s">
        <v>1636</v>
      </c>
      <c r="Y138" s="98" t="s">
        <v>1671</v>
      </c>
      <c r="Z138" s="98" t="s">
        <v>1615</v>
      </c>
      <c r="AA138" s="98" t="s">
        <v>1613</v>
      </c>
      <c r="AB138" s="98" t="s">
        <v>447</v>
      </c>
      <c r="AC138" s="98" t="s">
        <v>448</v>
      </c>
    </row>
    <row r="139" spans="1:29" x14ac:dyDescent="0.25">
      <c r="A139" s="98">
        <v>79584212</v>
      </c>
      <c r="B139" s="98" t="s">
        <v>3243</v>
      </c>
      <c r="C139" s="98" t="s">
        <v>3242</v>
      </c>
      <c r="D139" s="98">
        <v>406408</v>
      </c>
      <c r="E139" s="98" t="s">
        <v>347</v>
      </c>
      <c r="F139" s="98" t="s">
        <v>146</v>
      </c>
      <c r="G139" s="98" t="s">
        <v>159</v>
      </c>
      <c r="H139" s="98">
        <v>100</v>
      </c>
      <c r="I139" s="98" t="s">
        <v>626</v>
      </c>
      <c r="J139" s="98">
        <v>5</v>
      </c>
      <c r="K139" s="98" t="s">
        <v>480</v>
      </c>
      <c r="L139" s="98">
        <v>513</v>
      </c>
      <c r="M139" s="98" t="s">
        <v>553</v>
      </c>
      <c r="N139" s="98">
        <v>520</v>
      </c>
      <c r="O139" s="98" t="s">
        <v>159</v>
      </c>
      <c r="P139" s="98">
        <v>0</v>
      </c>
      <c r="Q139" s="98" t="s">
        <v>1621</v>
      </c>
      <c r="R139" s="98">
        <v>36758398</v>
      </c>
      <c r="S139" s="98" t="s">
        <v>3236</v>
      </c>
      <c r="T139" s="98" t="s">
        <v>3241</v>
      </c>
      <c r="U139" s="98" t="s">
        <v>3240</v>
      </c>
      <c r="V139" s="98" t="s">
        <v>3239</v>
      </c>
      <c r="W139" s="98">
        <f t="shared" ca="1" si="2"/>
        <v>53</v>
      </c>
      <c r="X139" s="98" t="s">
        <v>1636</v>
      </c>
      <c r="Y139" s="98" t="s">
        <v>1622</v>
      </c>
      <c r="Z139" s="98" t="s">
        <v>1614</v>
      </c>
      <c r="AA139" s="98" t="s">
        <v>1613</v>
      </c>
      <c r="AB139" s="98" t="s">
        <v>447</v>
      </c>
      <c r="AC139" s="98" t="s">
        <v>448</v>
      </c>
    </row>
    <row r="140" spans="1:29" x14ac:dyDescent="0.25">
      <c r="A140" s="98">
        <v>52743646</v>
      </c>
      <c r="B140" s="98" t="s">
        <v>1218</v>
      </c>
      <c r="C140" s="98" t="s">
        <v>1219</v>
      </c>
      <c r="D140" s="98">
        <v>406408</v>
      </c>
      <c r="E140" s="98" t="s">
        <v>347</v>
      </c>
      <c r="F140" s="98" t="s">
        <v>146</v>
      </c>
      <c r="G140" s="98" t="s">
        <v>159</v>
      </c>
      <c r="H140" s="98">
        <v>100</v>
      </c>
      <c r="I140" s="98" t="s">
        <v>626</v>
      </c>
      <c r="J140" s="98">
        <v>5</v>
      </c>
      <c r="K140" s="98" t="s">
        <v>480</v>
      </c>
      <c r="L140" s="98">
        <v>513</v>
      </c>
      <c r="M140" s="98" t="s">
        <v>553</v>
      </c>
      <c r="N140" s="98">
        <v>520</v>
      </c>
      <c r="O140" s="98" t="s">
        <v>159</v>
      </c>
      <c r="P140" s="98">
        <v>0</v>
      </c>
      <c r="Q140" s="98" t="s">
        <v>1621</v>
      </c>
      <c r="R140" s="98">
        <v>36758398</v>
      </c>
      <c r="S140" s="98" t="s">
        <v>3236</v>
      </c>
      <c r="T140" s="98" t="s">
        <v>2097</v>
      </c>
      <c r="U140" s="98" t="s">
        <v>3238</v>
      </c>
      <c r="V140" s="98" t="s">
        <v>3237</v>
      </c>
      <c r="W140" s="98">
        <f t="shared" ca="1" si="2"/>
        <v>43</v>
      </c>
      <c r="X140" s="98" t="s">
        <v>1616</v>
      </c>
      <c r="Y140" s="98" t="s">
        <v>1622</v>
      </c>
      <c r="Z140" s="98" t="s">
        <v>1614</v>
      </c>
      <c r="AA140" s="98" t="s">
        <v>1613</v>
      </c>
      <c r="AB140" s="98" t="s">
        <v>468</v>
      </c>
      <c r="AC140" s="98" t="s">
        <v>435</v>
      </c>
    </row>
    <row r="141" spans="1:29" x14ac:dyDescent="0.25">
      <c r="A141" s="98">
        <v>52915101</v>
      </c>
      <c r="B141" s="98" t="s">
        <v>598</v>
      </c>
      <c r="C141" s="98" t="s">
        <v>599</v>
      </c>
      <c r="D141" s="98">
        <v>202816</v>
      </c>
      <c r="E141" s="98" t="s">
        <v>109</v>
      </c>
      <c r="F141" s="98" t="s">
        <v>110</v>
      </c>
      <c r="G141" s="98" t="s">
        <v>159</v>
      </c>
      <c r="H141" s="98">
        <v>100</v>
      </c>
      <c r="I141" s="98" t="s">
        <v>626</v>
      </c>
      <c r="J141" s="98">
        <v>5</v>
      </c>
      <c r="K141" s="98" t="s">
        <v>480</v>
      </c>
      <c r="L141" s="98">
        <v>513</v>
      </c>
      <c r="M141" s="98" t="s">
        <v>553</v>
      </c>
      <c r="N141" s="98">
        <v>520</v>
      </c>
      <c r="O141" s="98" t="s">
        <v>159</v>
      </c>
      <c r="P141" s="98">
        <v>0</v>
      </c>
      <c r="Q141" s="98" t="s">
        <v>1621</v>
      </c>
      <c r="R141" s="98">
        <v>36758398</v>
      </c>
      <c r="S141" s="98" t="s">
        <v>3236</v>
      </c>
      <c r="T141" s="98" t="s">
        <v>2667</v>
      </c>
      <c r="U141" s="98" t="s">
        <v>3235</v>
      </c>
      <c r="V141" s="98" t="s">
        <v>3234</v>
      </c>
      <c r="W141" s="98">
        <f t="shared" ca="1" si="2"/>
        <v>41</v>
      </c>
      <c r="X141" s="98" t="s">
        <v>1616</v>
      </c>
      <c r="Y141" s="98" t="s">
        <v>1622</v>
      </c>
      <c r="Z141" s="98" t="s">
        <v>1614</v>
      </c>
      <c r="AA141" s="98" t="s">
        <v>1613</v>
      </c>
      <c r="AB141" s="98" t="s">
        <v>447</v>
      </c>
      <c r="AC141" s="98" t="s">
        <v>448</v>
      </c>
    </row>
    <row r="142" spans="1:29" x14ac:dyDescent="0.25">
      <c r="A142" s="98">
        <v>51938674</v>
      </c>
      <c r="B142" s="98" t="s">
        <v>796</v>
      </c>
      <c r="C142" s="98" t="s">
        <v>1200</v>
      </c>
      <c r="D142" s="98">
        <v>10519</v>
      </c>
      <c r="E142" s="98" t="s">
        <v>253</v>
      </c>
      <c r="F142" s="98" t="s">
        <v>254</v>
      </c>
      <c r="G142" s="98" t="s">
        <v>675</v>
      </c>
      <c r="H142" s="98">
        <v>100</v>
      </c>
      <c r="I142" s="98" t="s">
        <v>626</v>
      </c>
      <c r="J142" s="98">
        <v>2</v>
      </c>
      <c r="K142" s="98" t="s">
        <v>1683</v>
      </c>
      <c r="L142" s="98">
        <v>900</v>
      </c>
      <c r="M142" s="98" t="s">
        <v>264</v>
      </c>
      <c r="N142" s="98">
        <v>910</v>
      </c>
      <c r="O142" s="98" t="s">
        <v>675</v>
      </c>
      <c r="P142" s="98">
        <v>0</v>
      </c>
      <c r="Q142" s="98" t="s">
        <v>1621</v>
      </c>
      <c r="R142" s="98">
        <v>39759810</v>
      </c>
      <c r="S142" s="98" t="s">
        <v>3220</v>
      </c>
      <c r="T142" s="98" t="s">
        <v>1981</v>
      </c>
      <c r="U142" s="98" t="s">
        <v>3233</v>
      </c>
      <c r="V142" s="98" t="s">
        <v>3232</v>
      </c>
      <c r="W142" s="98">
        <f t="shared" ca="1" si="2"/>
        <v>56</v>
      </c>
      <c r="X142" s="98" t="s">
        <v>1616</v>
      </c>
      <c r="Y142" s="98" t="s">
        <v>1671</v>
      </c>
      <c r="Z142" s="98" t="s">
        <v>1614</v>
      </c>
      <c r="AA142" s="98" t="s">
        <v>1613</v>
      </c>
      <c r="AB142" s="98" t="s">
        <v>439</v>
      </c>
      <c r="AC142" s="98" t="s">
        <v>440</v>
      </c>
    </row>
    <row r="143" spans="1:29" x14ac:dyDescent="0.25">
      <c r="A143" s="98">
        <v>80421865</v>
      </c>
      <c r="B143" s="98" t="s">
        <v>418</v>
      </c>
      <c r="C143" s="98" t="s">
        <v>419</v>
      </c>
      <c r="D143" s="98">
        <v>10519</v>
      </c>
      <c r="E143" s="98" t="s">
        <v>253</v>
      </c>
      <c r="F143" s="98" t="s">
        <v>254</v>
      </c>
      <c r="G143" s="98" t="s">
        <v>420</v>
      </c>
      <c r="H143" s="98">
        <v>100</v>
      </c>
      <c r="I143" s="98" t="s">
        <v>626</v>
      </c>
      <c r="J143" s="98">
        <v>2</v>
      </c>
      <c r="K143" s="98" t="s">
        <v>1683</v>
      </c>
      <c r="L143" s="98">
        <v>900</v>
      </c>
      <c r="M143" s="98" t="s">
        <v>264</v>
      </c>
      <c r="N143" s="98">
        <v>920</v>
      </c>
      <c r="O143" s="98" t="s">
        <v>2201</v>
      </c>
      <c r="P143" s="98">
        <v>0</v>
      </c>
      <c r="Q143" s="98" t="s">
        <v>1621</v>
      </c>
      <c r="R143" s="98">
        <v>39759810</v>
      </c>
      <c r="S143" s="98" t="s">
        <v>3220</v>
      </c>
      <c r="T143" s="98" t="s">
        <v>3231</v>
      </c>
      <c r="U143" s="98" t="s">
        <v>3230</v>
      </c>
      <c r="V143" s="98" t="s">
        <v>3229</v>
      </c>
      <c r="W143" s="98">
        <f t="shared" ca="1" si="2"/>
        <v>54</v>
      </c>
      <c r="X143" s="98" t="s">
        <v>1636</v>
      </c>
      <c r="Y143" s="98" t="s">
        <v>1671</v>
      </c>
      <c r="Z143" s="98" t="s">
        <v>1614</v>
      </c>
      <c r="AA143" s="98" t="s">
        <v>1613</v>
      </c>
      <c r="AB143" s="98" t="s">
        <v>256</v>
      </c>
      <c r="AC143" s="98" t="s">
        <v>1670</v>
      </c>
    </row>
    <row r="144" spans="1:29" x14ac:dyDescent="0.25">
      <c r="A144" s="98">
        <v>1016092116</v>
      </c>
      <c r="B144" s="98" t="s">
        <v>3228</v>
      </c>
      <c r="C144" s="98" t="s">
        <v>3227</v>
      </c>
      <c r="D144" s="98">
        <v>20441</v>
      </c>
      <c r="E144" s="98" t="s">
        <v>136</v>
      </c>
      <c r="F144" s="98" t="s">
        <v>110</v>
      </c>
      <c r="G144" s="98" t="s">
        <v>420</v>
      </c>
      <c r="H144" s="98">
        <v>100</v>
      </c>
      <c r="I144" s="98" t="s">
        <v>626</v>
      </c>
      <c r="J144" s="98">
        <v>0</v>
      </c>
      <c r="K144" s="98" t="s">
        <v>1621</v>
      </c>
      <c r="L144" s="98">
        <v>0</v>
      </c>
      <c r="M144" s="98" t="s">
        <v>1621</v>
      </c>
      <c r="N144" s="98">
        <v>0</v>
      </c>
      <c r="O144" s="98" t="s">
        <v>1621</v>
      </c>
      <c r="P144" s="98">
        <v>0</v>
      </c>
      <c r="Q144" s="98" t="s">
        <v>1621</v>
      </c>
      <c r="R144" s="98">
        <v>39759810</v>
      </c>
      <c r="S144" s="98" t="s">
        <v>3220</v>
      </c>
      <c r="T144" s="98" t="s">
        <v>2031</v>
      </c>
      <c r="U144" s="98" t="s">
        <v>3226</v>
      </c>
      <c r="V144" s="98" t="s">
        <v>2029</v>
      </c>
      <c r="W144" s="98">
        <f t="shared" ca="1" si="2"/>
        <v>24</v>
      </c>
      <c r="X144" s="98" t="s">
        <v>1636</v>
      </c>
      <c r="Y144" s="98" t="s">
        <v>1615</v>
      </c>
      <c r="Z144" s="98" t="s">
        <v>1614</v>
      </c>
      <c r="AA144" s="98" t="s">
        <v>1613</v>
      </c>
      <c r="AB144" s="98" t="s">
        <v>468</v>
      </c>
      <c r="AC144" s="98" t="s">
        <v>448</v>
      </c>
    </row>
    <row r="145" spans="1:29" x14ac:dyDescent="0.25">
      <c r="A145" s="98">
        <v>29138212</v>
      </c>
      <c r="B145" s="98" t="s">
        <v>476</v>
      </c>
      <c r="C145" s="98" t="s">
        <v>477</v>
      </c>
      <c r="D145" s="98">
        <v>102011</v>
      </c>
      <c r="E145" s="98" t="s">
        <v>181</v>
      </c>
      <c r="F145" s="98" t="s">
        <v>182</v>
      </c>
      <c r="G145" s="98" t="s">
        <v>264</v>
      </c>
      <c r="H145" s="98">
        <v>100</v>
      </c>
      <c r="I145" s="98" t="s">
        <v>626</v>
      </c>
      <c r="J145" s="98">
        <v>2</v>
      </c>
      <c r="K145" s="98" t="s">
        <v>1683</v>
      </c>
      <c r="L145" s="98">
        <v>900</v>
      </c>
      <c r="M145" s="98" t="s">
        <v>264</v>
      </c>
      <c r="N145" s="98">
        <v>0</v>
      </c>
      <c r="O145" s="98" t="s">
        <v>1621</v>
      </c>
      <c r="P145" s="98">
        <v>0</v>
      </c>
      <c r="Q145" s="98" t="s">
        <v>1621</v>
      </c>
      <c r="R145" s="98">
        <v>39759810</v>
      </c>
      <c r="S145" s="98" t="s">
        <v>3220</v>
      </c>
      <c r="T145" s="98" t="s">
        <v>3057</v>
      </c>
      <c r="U145" s="98" t="s">
        <v>3225</v>
      </c>
      <c r="V145" s="98" t="s">
        <v>3224</v>
      </c>
      <c r="W145" s="98">
        <f t="shared" ca="1" si="2"/>
        <v>41</v>
      </c>
      <c r="X145" s="98" t="s">
        <v>1616</v>
      </c>
      <c r="Y145" s="98" t="s">
        <v>1671</v>
      </c>
      <c r="Z145" s="98" t="s">
        <v>1614</v>
      </c>
      <c r="AA145" s="98" t="s">
        <v>1613</v>
      </c>
      <c r="AB145" s="98" t="s">
        <v>256</v>
      </c>
      <c r="AC145" s="98" t="s">
        <v>1670</v>
      </c>
    </row>
    <row r="146" spans="1:29" x14ac:dyDescent="0.25">
      <c r="A146" s="98">
        <v>52078820</v>
      </c>
      <c r="B146" s="98" t="s">
        <v>1276</v>
      </c>
      <c r="C146" s="98" t="s">
        <v>1277</v>
      </c>
      <c r="D146" s="98">
        <v>421015</v>
      </c>
      <c r="E146" s="98" t="s">
        <v>145</v>
      </c>
      <c r="F146" s="98" t="s">
        <v>146</v>
      </c>
      <c r="G146" s="98" t="s">
        <v>264</v>
      </c>
      <c r="H146" s="98">
        <v>100</v>
      </c>
      <c r="I146" s="98" t="s">
        <v>626</v>
      </c>
      <c r="J146" s="98">
        <v>2</v>
      </c>
      <c r="K146" s="98" t="s">
        <v>1683</v>
      </c>
      <c r="L146" s="98">
        <v>900</v>
      </c>
      <c r="M146" s="98" t="s">
        <v>264</v>
      </c>
      <c r="N146" s="98">
        <v>0</v>
      </c>
      <c r="O146" s="98" t="s">
        <v>1621</v>
      </c>
      <c r="P146" s="98">
        <v>0</v>
      </c>
      <c r="Q146" s="98" t="s">
        <v>1621</v>
      </c>
      <c r="R146" s="98">
        <v>39759810</v>
      </c>
      <c r="S146" s="98" t="s">
        <v>3220</v>
      </c>
      <c r="T146" s="98" t="s">
        <v>3223</v>
      </c>
      <c r="U146" s="98" t="s">
        <v>3222</v>
      </c>
      <c r="V146" s="98" t="s">
        <v>3221</v>
      </c>
      <c r="W146" s="98">
        <f t="shared" ca="1" si="2"/>
        <v>54</v>
      </c>
      <c r="X146" s="98" t="s">
        <v>1616</v>
      </c>
      <c r="Y146" s="98" t="s">
        <v>1671</v>
      </c>
      <c r="Z146" s="98" t="s">
        <v>1614</v>
      </c>
      <c r="AA146" s="98" t="s">
        <v>1613</v>
      </c>
      <c r="AB146" s="98" t="s">
        <v>447</v>
      </c>
      <c r="AC146" s="98" t="s">
        <v>448</v>
      </c>
    </row>
    <row r="147" spans="1:29" x14ac:dyDescent="0.25">
      <c r="A147" s="98">
        <v>80381043</v>
      </c>
      <c r="B147" s="98" t="s">
        <v>1097</v>
      </c>
      <c r="C147" s="98" t="s">
        <v>1098</v>
      </c>
      <c r="D147" s="98">
        <v>410314</v>
      </c>
      <c r="E147" s="98" t="s">
        <v>263</v>
      </c>
      <c r="F147" s="98" t="s">
        <v>146</v>
      </c>
      <c r="G147" s="98" t="s">
        <v>264</v>
      </c>
      <c r="H147" s="98">
        <v>100</v>
      </c>
      <c r="I147" s="98" t="s">
        <v>626</v>
      </c>
      <c r="J147" s="98">
        <v>2</v>
      </c>
      <c r="K147" s="98" t="s">
        <v>1683</v>
      </c>
      <c r="L147" s="98">
        <v>900</v>
      </c>
      <c r="M147" s="98" t="s">
        <v>264</v>
      </c>
      <c r="N147" s="98">
        <v>0</v>
      </c>
      <c r="O147" s="98" t="s">
        <v>1621</v>
      </c>
      <c r="P147" s="98">
        <v>0</v>
      </c>
      <c r="Q147" s="98" t="s">
        <v>1621</v>
      </c>
      <c r="R147" s="98">
        <v>39759810</v>
      </c>
      <c r="S147" s="98" t="s">
        <v>3220</v>
      </c>
      <c r="T147" s="98" t="s">
        <v>2674</v>
      </c>
      <c r="U147" s="98" t="s">
        <v>3219</v>
      </c>
      <c r="V147" s="98" t="s">
        <v>3218</v>
      </c>
      <c r="W147" s="98">
        <f t="shared" ca="1" si="2"/>
        <v>59</v>
      </c>
      <c r="X147" s="98" t="s">
        <v>1636</v>
      </c>
      <c r="Y147" s="98" t="s">
        <v>1671</v>
      </c>
      <c r="Z147" s="98" t="s">
        <v>1614</v>
      </c>
      <c r="AA147" s="98" t="s">
        <v>1613</v>
      </c>
      <c r="AB147" s="98" t="s">
        <v>447</v>
      </c>
      <c r="AC147" s="98" t="s">
        <v>448</v>
      </c>
    </row>
    <row r="148" spans="1:29" x14ac:dyDescent="0.25">
      <c r="A148" s="98">
        <v>17970688</v>
      </c>
      <c r="B148" s="98" t="s">
        <v>293</v>
      </c>
      <c r="C148" s="98" t="s">
        <v>294</v>
      </c>
      <c r="D148" s="98">
        <v>202814</v>
      </c>
      <c r="E148" s="98" t="s">
        <v>109</v>
      </c>
      <c r="F148" s="98" t="s">
        <v>110</v>
      </c>
      <c r="G148" s="98" t="s">
        <v>295</v>
      </c>
      <c r="H148" s="98">
        <v>100</v>
      </c>
      <c r="I148" s="98" t="s">
        <v>626</v>
      </c>
      <c r="J148" s="98">
        <v>8</v>
      </c>
      <c r="K148" s="98" t="s">
        <v>2369</v>
      </c>
      <c r="L148" s="98">
        <v>0</v>
      </c>
      <c r="M148" s="98" t="s">
        <v>1621</v>
      </c>
      <c r="N148" s="98">
        <v>0</v>
      </c>
      <c r="O148" s="98" t="s">
        <v>1621</v>
      </c>
      <c r="P148" s="98">
        <v>0</v>
      </c>
      <c r="Q148" s="98" t="s">
        <v>1621</v>
      </c>
      <c r="R148" s="98">
        <v>39778996</v>
      </c>
      <c r="S148" s="98" t="s">
        <v>3195</v>
      </c>
      <c r="T148" s="98" t="s">
        <v>3217</v>
      </c>
      <c r="U148" s="98" t="s">
        <v>3216</v>
      </c>
      <c r="V148" s="98" t="s">
        <v>3215</v>
      </c>
      <c r="W148" s="98">
        <f t="shared" ca="1" si="2"/>
        <v>69</v>
      </c>
      <c r="X148" s="98" t="s">
        <v>1636</v>
      </c>
      <c r="Y148" s="98" t="s">
        <v>1671</v>
      </c>
      <c r="Z148" s="98" t="s">
        <v>1614</v>
      </c>
      <c r="AA148" s="98" t="s">
        <v>1613</v>
      </c>
      <c r="AB148" s="98" t="s">
        <v>112</v>
      </c>
      <c r="AC148" s="98" t="s">
        <v>117</v>
      </c>
    </row>
    <row r="149" spans="1:29" x14ac:dyDescent="0.25">
      <c r="A149" s="98">
        <v>1030617322</v>
      </c>
      <c r="B149" s="98" t="s">
        <v>1080</v>
      </c>
      <c r="C149" s="98" t="s">
        <v>609</v>
      </c>
      <c r="D149" s="98">
        <v>204411</v>
      </c>
      <c r="E149" s="98" t="s">
        <v>136</v>
      </c>
      <c r="F149" s="98" t="s">
        <v>110</v>
      </c>
      <c r="G149" s="98" t="s">
        <v>295</v>
      </c>
      <c r="H149" s="98">
        <v>100</v>
      </c>
      <c r="I149" s="98" t="s">
        <v>626</v>
      </c>
      <c r="J149" s="98">
        <v>8</v>
      </c>
      <c r="K149" s="98" t="s">
        <v>2369</v>
      </c>
      <c r="L149" s="98">
        <v>0</v>
      </c>
      <c r="M149" s="98" t="s">
        <v>1621</v>
      </c>
      <c r="N149" s="98">
        <v>0</v>
      </c>
      <c r="O149" s="98" t="s">
        <v>1621</v>
      </c>
      <c r="P149" s="98">
        <v>0</v>
      </c>
      <c r="Q149" s="98" t="s">
        <v>1621</v>
      </c>
      <c r="R149" s="98">
        <v>39778996</v>
      </c>
      <c r="S149" s="98" t="s">
        <v>3195</v>
      </c>
      <c r="T149" s="98" t="s">
        <v>2307</v>
      </c>
      <c r="U149" s="98" t="s">
        <v>3214</v>
      </c>
      <c r="V149" s="98" t="s">
        <v>3213</v>
      </c>
      <c r="W149" s="98">
        <f t="shared" ca="1" si="2"/>
        <v>32</v>
      </c>
      <c r="X149" s="98" t="s">
        <v>1616</v>
      </c>
      <c r="Y149" s="98" t="s">
        <v>1615</v>
      </c>
      <c r="Z149" s="98" t="s">
        <v>1614</v>
      </c>
      <c r="AA149" s="98" t="s">
        <v>1613</v>
      </c>
      <c r="AB149" s="98" t="s">
        <v>447</v>
      </c>
      <c r="AC149" s="98" t="s">
        <v>448</v>
      </c>
    </row>
    <row r="150" spans="1:29" x14ac:dyDescent="0.25">
      <c r="A150" s="98">
        <v>1032462874</v>
      </c>
      <c r="B150" s="98" t="s">
        <v>699</v>
      </c>
      <c r="C150" s="98" t="s">
        <v>700</v>
      </c>
      <c r="D150" s="98">
        <v>20441</v>
      </c>
      <c r="E150" s="98" t="s">
        <v>136</v>
      </c>
      <c r="F150" s="98" t="s">
        <v>110</v>
      </c>
      <c r="G150" s="98" t="s">
        <v>295</v>
      </c>
      <c r="H150" s="98">
        <v>100</v>
      </c>
      <c r="I150" s="98" t="s">
        <v>626</v>
      </c>
      <c r="J150" s="98">
        <v>8</v>
      </c>
      <c r="K150" s="98" t="s">
        <v>2369</v>
      </c>
      <c r="L150" s="98">
        <v>0</v>
      </c>
      <c r="M150" s="98" t="s">
        <v>1621</v>
      </c>
      <c r="N150" s="98">
        <v>0</v>
      </c>
      <c r="O150" s="98" t="s">
        <v>1621</v>
      </c>
      <c r="P150" s="98">
        <v>0</v>
      </c>
      <c r="Q150" s="98" t="s">
        <v>1621</v>
      </c>
      <c r="R150" s="98">
        <v>39778996</v>
      </c>
      <c r="S150" s="98" t="s">
        <v>3195</v>
      </c>
      <c r="T150" s="98" t="s">
        <v>3212</v>
      </c>
      <c r="U150" s="98" t="s">
        <v>3211</v>
      </c>
      <c r="V150" s="98" t="s">
        <v>3210</v>
      </c>
      <c r="W150" s="98">
        <f t="shared" ca="1" si="2"/>
        <v>31</v>
      </c>
      <c r="X150" s="98" t="s">
        <v>1616</v>
      </c>
      <c r="Y150" s="98" t="s">
        <v>1671</v>
      </c>
      <c r="Z150" s="98" t="s">
        <v>1614</v>
      </c>
      <c r="AA150" s="98" t="s">
        <v>1613</v>
      </c>
      <c r="AB150" s="98" t="s">
        <v>447</v>
      </c>
      <c r="AC150" s="98" t="s">
        <v>448</v>
      </c>
    </row>
    <row r="151" spans="1:29" x14ac:dyDescent="0.25">
      <c r="A151" s="98">
        <v>1019023868</v>
      </c>
      <c r="B151" s="98" t="s">
        <v>654</v>
      </c>
      <c r="C151" s="98" t="s">
        <v>655</v>
      </c>
      <c r="D151" s="98">
        <v>204411</v>
      </c>
      <c r="E151" s="98" t="s">
        <v>136</v>
      </c>
      <c r="F151" s="98" t="s">
        <v>110</v>
      </c>
      <c r="G151" s="98" t="s">
        <v>295</v>
      </c>
      <c r="H151" s="98">
        <v>100</v>
      </c>
      <c r="I151" s="98" t="s">
        <v>626</v>
      </c>
      <c r="J151" s="98">
        <v>8</v>
      </c>
      <c r="K151" s="98" t="s">
        <v>2369</v>
      </c>
      <c r="L151" s="98">
        <v>0</v>
      </c>
      <c r="M151" s="98" t="s">
        <v>1621</v>
      </c>
      <c r="N151" s="98">
        <v>0</v>
      </c>
      <c r="O151" s="98" t="s">
        <v>1621</v>
      </c>
      <c r="P151" s="98">
        <v>0</v>
      </c>
      <c r="Q151" s="98" t="s">
        <v>1621</v>
      </c>
      <c r="R151" s="98">
        <v>39778996</v>
      </c>
      <c r="S151" s="98" t="s">
        <v>3195</v>
      </c>
      <c r="T151" s="98" t="s">
        <v>2079</v>
      </c>
      <c r="U151" s="98" t="s">
        <v>3209</v>
      </c>
      <c r="V151" s="98" t="s">
        <v>3208</v>
      </c>
      <c r="W151" s="98">
        <f t="shared" ca="1" si="2"/>
        <v>37</v>
      </c>
      <c r="X151" s="98" t="s">
        <v>1616</v>
      </c>
      <c r="Y151" s="98" t="s">
        <v>1615</v>
      </c>
      <c r="Z151" s="98" t="s">
        <v>1614</v>
      </c>
      <c r="AA151" s="98" t="s">
        <v>1613</v>
      </c>
      <c r="AB151" s="98" t="s">
        <v>447</v>
      </c>
      <c r="AC151" s="98" t="s">
        <v>448</v>
      </c>
    </row>
    <row r="152" spans="1:29" x14ac:dyDescent="0.25">
      <c r="A152" s="98">
        <v>1010037129</v>
      </c>
      <c r="B152" s="98" t="s">
        <v>3207</v>
      </c>
      <c r="C152" s="98" t="s">
        <v>3206</v>
      </c>
      <c r="D152" s="98">
        <v>20441</v>
      </c>
      <c r="E152" s="98" t="s">
        <v>136</v>
      </c>
      <c r="F152" s="98" t="s">
        <v>110</v>
      </c>
      <c r="G152" s="98" t="s">
        <v>295</v>
      </c>
      <c r="H152" s="98">
        <v>100</v>
      </c>
      <c r="I152" s="98" t="s">
        <v>626</v>
      </c>
      <c r="J152" s="98">
        <v>8</v>
      </c>
      <c r="K152" s="98" t="s">
        <v>2369</v>
      </c>
      <c r="L152" s="98">
        <v>0</v>
      </c>
      <c r="M152" s="98" t="s">
        <v>1621</v>
      </c>
      <c r="N152" s="98">
        <v>0</v>
      </c>
      <c r="O152" s="98" t="s">
        <v>1621</v>
      </c>
      <c r="P152" s="98">
        <v>0</v>
      </c>
      <c r="Q152" s="98" t="s">
        <v>1621</v>
      </c>
      <c r="R152" s="98">
        <v>39778996</v>
      </c>
      <c r="S152" s="98" t="s">
        <v>3195</v>
      </c>
      <c r="T152" s="98" t="s">
        <v>1664</v>
      </c>
      <c r="U152" s="98" t="s">
        <v>3205</v>
      </c>
      <c r="V152" s="98" t="s">
        <v>1662</v>
      </c>
      <c r="W152" s="98">
        <f t="shared" ca="1" si="2"/>
        <v>35</v>
      </c>
      <c r="X152" s="98" t="s">
        <v>1636</v>
      </c>
      <c r="Y152" s="98" t="s">
        <v>1615</v>
      </c>
      <c r="Z152" s="98" t="s">
        <v>1614</v>
      </c>
      <c r="AA152" s="98" t="s">
        <v>1613</v>
      </c>
      <c r="AB152" s="98" t="s">
        <v>447</v>
      </c>
      <c r="AC152" s="98" t="s">
        <v>448</v>
      </c>
    </row>
    <row r="153" spans="1:29" x14ac:dyDescent="0.25">
      <c r="A153" s="98">
        <v>73199092</v>
      </c>
      <c r="B153" s="98" t="s">
        <v>1078</v>
      </c>
      <c r="C153" s="98" t="s">
        <v>1079</v>
      </c>
      <c r="D153" s="98">
        <v>204411</v>
      </c>
      <c r="E153" s="98" t="s">
        <v>136</v>
      </c>
      <c r="F153" s="98" t="s">
        <v>110</v>
      </c>
      <c r="G153" s="98" t="s">
        <v>295</v>
      </c>
      <c r="H153" s="98">
        <v>100</v>
      </c>
      <c r="I153" s="98" t="s">
        <v>626</v>
      </c>
      <c r="J153" s="98">
        <v>8</v>
      </c>
      <c r="K153" s="98" t="s">
        <v>2369</v>
      </c>
      <c r="L153" s="98">
        <v>0</v>
      </c>
      <c r="M153" s="98" t="s">
        <v>1621</v>
      </c>
      <c r="N153" s="98">
        <v>0</v>
      </c>
      <c r="O153" s="98" t="s">
        <v>1621</v>
      </c>
      <c r="P153" s="98">
        <v>0</v>
      </c>
      <c r="Q153" s="98" t="s">
        <v>1621</v>
      </c>
      <c r="R153" s="98">
        <v>39778996</v>
      </c>
      <c r="S153" s="98" t="s">
        <v>3195</v>
      </c>
      <c r="T153" s="98" t="s">
        <v>2307</v>
      </c>
      <c r="U153" s="98" t="s">
        <v>3204</v>
      </c>
      <c r="V153" s="98" t="s">
        <v>3203</v>
      </c>
      <c r="W153" s="98">
        <f t="shared" ca="1" si="2"/>
        <v>42</v>
      </c>
      <c r="X153" s="98" t="s">
        <v>1636</v>
      </c>
      <c r="Y153" s="98" t="s">
        <v>1615</v>
      </c>
      <c r="Z153" s="98" t="s">
        <v>1614</v>
      </c>
      <c r="AA153" s="98" t="s">
        <v>1613</v>
      </c>
      <c r="AB153" s="98" t="s">
        <v>447</v>
      </c>
      <c r="AC153" s="98" t="s">
        <v>448</v>
      </c>
    </row>
    <row r="154" spans="1:29" x14ac:dyDescent="0.25">
      <c r="A154" s="98">
        <v>1026290642</v>
      </c>
      <c r="B154" s="98" t="s">
        <v>1125</v>
      </c>
      <c r="C154" s="98" t="s">
        <v>1126</v>
      </c>
      <c r="D154" s="98">
        <v>204407</v>
      </c>
      <c r="E154" s="98" t="s">
        <v>136</v>
      </c>
      <c r="F154" s="98" t="s">
        <v>110</v>
      </c>
      <c r="G154" s="98" t="s">
        <v>2368</v>
      </c>
      <c r="H154" s="98">
        <v>100</v>
      </c>
      <c r="I154" s="98" t="s">
        <v>626</v>
      </c>
      <c r="J154" s="98">
        <v>8</v>
      </c>
      <c r="K154" s="98" t="s">
        <v>2369</v>
      </c>
      <c r="L154" s="98">
        <v>317</v>
      </c>
      <c r="M154" s="98" t="s">
        <v>2368</v>
      </c>
      <c r="N154" s="98">
        <v>0</v>
      </c>
      <c r="O154" s="98" t="s">
        <v>1621</v>
      </c>
      <c r="P154" s="98">
        <v>0</v>
      </c>
      <c r="Q154" s="98" t="s">
        <v>1621</v>
      </c>
      <c r="R154" s="98">
        <v>39778996</v>
      </c>
      <c r="S154" s="98" t="s">
        <v>3195</v>
      </c>
      <c r="T154" s="98" t="s">
        <v>1842</v>
      </c>
      <c r="U154" s="98" t="s">
        <v>3202</v>
      </c>
      <c r="V154" s="98" t="s">
        <v>3201</v>
      </c>
      <c r="W154" s="98">
        <f t="shared" ca="1" si="2"/>
        <v>30</v>
      </c>
      <c r="X154" s="98" t="s">
        <v>1636</v>
      </c>
      <c r="Y154" s="98" t="s">
        <v>1615</v>
      </c>
      <c r="Z154" s="98" t="s">
        <v>1614</v>
      </c>
      <c r="AA154" s="98" t="s">
        <v>1613</v>
      </c>
      <c r="AB154" s="98" t="s">
        <v>447</v>
      </c>
      <c r="AC154" s="98" t="s">
        <v>448</v>
      </c>
    </row>
    <row r="155" spans="1:29" x14ac:dyDescent="0.25">
      <c r="A155" s="98">
        <v>72346811</v>
      </c>
      <c r="B155" s="98" t="s">
        <v>3200</v>
      </c>
      <c r="C155" s="98" t="s">
        <v>3199</v>
      </c>
      <c r="D155" s="98">
        <v>102011</v>
      </c>
      <c r="E155" s="98" t="s">
        <v>181</v>
      </c>
      <c r="F155" s="98" t="s">
        <v>182</v>
      </c>
      <c r="G155" s="98" t="s">
        <v>519</v>
      </c>
      <c r="H155" s="98">
        <v>100</v>
      </c>
      <c r="I155" s="98" t="s">
        <v>626</v>
      </c>
      <c r="J155" s="98">
        <v>8</v>
      </c>
      <c r="K155" s="98" t="s">
        <v>2369</v>
      </c>
      <c r="L155" s="98">
        <v>315</v>
      </c>
      <c r="M155" s="98" t="s">
        <v>2884</v>
      </c>
      <c r="N155" s="98">
        <v>0</v>
      </c>
      <c r="O155" s="98" t="s">
        <v>1621</v>
      </c>
      <c r="P155" s="98">
        <v>0</v>
      </c>
      <c r="Q155" s="98" t="s">
        <v>1621</v>
      </c>
      <c r="R155" s="98">
        <v>39778996</v>
      </c>
      <c r="S155" s="98" t="s">
        <v>3195</v>
      </c>
      <c r="T155" s="98" t="s">
        <v>3198</v>
      </c>
      <c r="U155" s="98" t="s">
        <v>3197</v>
      </c>
      <c r="V155" s="98" t="s">
        <v>3196</v>
      </c>
      <c r="W155" s="98">
        <f t="shared" ca="1" si="2"/>
        <v>34</v>
      </c>
      <c r="X155" s="98" t="s">
        <v>1636</v>
      </c>
      <c r="Y155" s="98" t="s">
        <v>1615</v>
      </c>
      <c r="Z155" s="98" t="s">
        <v>1614</v>
      </c>
      <c r="AA155" s="98" t="s">
        <v>1613</v>
      </c>
      <c r="AB155" s="98" t="s">
        <v>439</v>
      </c>
      <c r="AC155" s="98" t="s">
        <v>440</v>
      </c>
    </row>
    <row r="156" spans="1:29" x14ac:dyDescent="0.25">
      <c r="A156" s="98">
        <v>52114504</v>
      </c>
      <c r="B156" s="98" t="s">
        <v>1120</v>
      </c>
      <c r="C156" s="98" t="s">
        <v>1121</v>
      </c>
      <c r="D156" s="98">
        <v>102011</v>
      </c>
      <c r="E156" s="98" t="s">
        <v>181</v>
      </c>
      <c r="F156" s="98" t="s">
        <v>182</v>
      </c>
      <c r="G156" s="98" t="s">
        <v>1122</v>
      </c>
      <c r="H156" s="98">
        <v>100</v>
      </c>
      <c r="I156" s="98" t="s">
        <v>626</v>
      </c>
      <c r="J156" s="98">
        <v>8</v>
      </c>
      <c r="K156" s="98" t="s">
        <v>2369</v>
      </c>
      <c r="L156" s="98">
        <v>316</v>
      </c>
      <c r="M156" s="98" t="s">
        <v>3070</v>
      </c>
      <c r="N156" s="98">
        <v>0</v>
      </c>
      <c r="O156" s="98" t="s">
        <v>1621</v>
      </c>
      <c r="P156" s="98">
        <v>0</v>
      </c>
      <c r="Q156" s="98" t="s">
        <v>1621</v>
      </c>
      <c r="R156" s="98">
        <v>39778996</v>
      </c>
      <c r="S156" s="98" t="s">
        <v>3195</v>
      </c>
      <c r="T156" s="98" t="s">
        <v>2799</v>
      </c>
      <c r="U156" s="98" t="s">
        <v>3194</v>
      </c>
      <c r="V156" s="98" t="s">
        <v>3193</v>
      </c>
      <c r="W156" s="98">
        <f t="shared" ca="1" si="2"/>
        <v>53</v>
      </c>
      <c r="X156" s="98" t="s">
        <v>1616</v>
      </c>
      <c r="Y156" s="98" t="s">
        <v>1671</v>
      </c>
      <c r="Z156" s="98" t="s">
        <v>1614</v>
      </c>
      <c r="AA156" s="98" t="s">
        <v>1613</v>
      </c>
      <c r="AB156" s="98" t="s">
        <v>439</v>
      </c>
      <c r="AC156" s="98" t="s">
        <v>440</v>
      </c>
    </row>
    <row r="157" spans="1:29" x14ac:dyDescent="0.25">
      <c r="A157" s="98">
        <v>79482081</v>
      </c>
      <c r="B157" s="98" t="s">
        <v>869</v>
      </c>
      <c r="C157" s="98" t="s">
        <v>870</v>
      </c>
      <c r="D157" s="98">
        <v>202820</v>
      </c>
      <c r="E157" s="98" t="s">
        <v>109</v>
      </c>
      <c r="F157" s="98" t="s">
        <v>110</v>
      </c>
      <c r="G157" s="98" t="s">
        <v>332</v>
      </c>
      <c r="H157" s="98">
        <v>100</v>
      </c>
      <c r="I157" s="98" t="s">
        <v>626</v>
      </c>
      <c r="J157" s="98">
        <v>5</v>
      </c>
      <c r="K157" s="98" t="s">
        <v>480</v>
      </c>
      <c r="L157" s="98">
        <v>514</v>
      </c>
      <c r="M157" s="98" t="s">
        <v>639</v>
      </c>
      <c r="N157" s="98">
        <v>534</v>
      </c>
      <c r="O157" s="98" t="s">
        <v>133</v>
      </c>
      <c r="P157" s="98">
        <v>0</v>
      </c>
      <c r="Q157" s="98" t="s">
        <v>1621</v>
      </c>
      <c r="R157" s="98">
        <v>40385846</v>
      </c>
      <c r="S157" s="98" t="s">
        <v>3181</v>
      </c>
      <c r="T157" s="98" t="s">
        <v>1815</v>
      </c>
      <c r="U157" s="98" t="s">
        <v>3192</v>
      </c>
      <c r="V157" s="98" t="s">
        <v>3191</v>
      </c>
      <c r="W157" s="98">
        <f t="shared" ca="1" si="2"/>
        <v>56</v>
      </c>
      <c r="X157" s="98" t="s">
        <v>1636</v>
      </c>
      <c r="Y157" s="98" t="s">
        <v>1615</v>
      </c>
      <c r="Z157" s="98" t="s">
        <v>1614</v>
      </c>
      <c r="AA157" s="98" t="s">
        <v>1613</v>
      </c>
      <c r="AB157" s="98" t="s">
        <v>112</v>
      </c>
      <c r="AC157" s="98" t="s">
        <v>113</v>
      </c>
    </row>
    <row r="158" spans="1:29" x14ac:dyDescent="0.25">
      <c r="A158" s="98">
        <v>1000518955</v>
      </c>
      <c r="B158" s="98" t="s">
        <v>1341</v>
      </c>
      <c r="C158" s="98" t="s">
        <v>1431</v>
      </c>
      <c r="D158" s="98">
        <v>406408</v>
      </c>
      <c r="E158" s="98" t="s">
        <v>347</v>
      </c>
      <c r="F158" s="98" t="s">
        <v>146</v>
      </c>
      <c r="G158" s="98" t="s">
        <v>332</v>
      </c>
      <c r="H158" s="98">
        <v>100</v>
      </c>
      <c r="I158" s="98" t="s">
        <v>626</v>
      </c>
      <c r="J158" s="98">
        <v>5</v>
      </c>
      <c r="K158" s="98" t="s">
        <v>480</v>
      </c>
      <c r="L158" s="98">
        <v>514</v>
      </c>
      <c r="M158" s="98" t="s">
        <v>639</v>
      </c>
      <c r="N158" s="98">
        <v>532</v>
      </c>
      <c r="O158" s="98" t="s">
        <v>332</v>
      </c>
      <c r="P158" s="98">
        <v>0</v>
      </c>
      <c r="Q158" s="98" t="s">
        <v>1621</v>
      </c>
      <c r="R158" s="98">
        <v>40385846</v>
      </c>
      <c r="S158" s="98" t="s">
        <v>3181</v>
      </c>
      <c r="T158" s="98" t="s">
        <v>2296</v>
      </c>
      <c r="U158" s="98" t="s">
        <v>3190</v>
      </c>
      <c r="V158" s="98" t="s">
        <v>3189</v>
      </c>
      <c r="W158" s="98">
        <f t="shared" ca="1" si="2"/>
        <v>23</v>
      </c>
      <c r="X158" s="98" t="s">
        <v>1636</v>
      </c>
      <c r="Y158" s="98" t="s">
        <v>1615</v>
      </c>
      <c r="Z158" s="98" t="s">
        <v>1614</v>
      </c>
      <c r="AA158" s="98" t="s">
        <v>1613</v>
      </c>
      <c r="AB158" s="98" t="s">
        <v>447</v>
      </c>
      <c r="AC158" s="98" t="s">
        <v>448</v>
      </c>
    </row>
    <row r="159" spans="1:29" x14ac:dyDescent="0.25">
      <c r="A159" s="98">
        <v>35511363</v>
      </c>
      <c r="B159" s="98" t="s">
        <v>330</v>
      </c>
      <c r="C159" s="98" t="s">
        <v>331</v>
      </c>
      <c r="D159" s="98">
        <v>204411</v>
      </c>
      <c r="E159" s="98" t="s">
        <v>136</v>
      </c>
      <c r="F159" s="98" t="s">
        <v>110</v>
      </c>
      <c r="G159" s="98" t="s">
        <v>332</v>
      </c>
      <c r="H159" s="98">
        <v>100</v>
      </c>
      <c r="I159" s="98" t="s">
        <v>626</v>
      </c>
      <c r="J159" s="98">
        <v>5</v>
      </c>
      <c r="K159" s="98" t="s">
        <v>480</v>
      </c>
      <c r="L159" s="98">
        <v>514</v>
      </c>
      <c r="M159" s="98" t="s">
        <v>639</v>
      </c>
      <c r="N159" s="98">
        <v>532</v>
      </c>
      <c r="O159" s="98" t="s">
        <v>332</v>
      </c>
      <c r="P159" s="98">
        <v>0</v>
      </c>
      <c r="Q159" s="98" t="s">
        <v>1621</v>
      </c>
      <c r="R159" s="98">
        <v>40385846</v>
      </c>
      <c r="S159" s="98" t="s">
        <v>3181</v>
      </c>
      <c r="T159" s="98" t="s">
        <v>3090</v>
      </c>
      <c r="U159" s="98" t="s">
        <v>3188</v>
      </c>
      <c r="V159" s="98" t="s">
        <v>3187</v>
      </c>
      <c r="W159" s="98">
        <f t="shared" ca="1" si="2"/>
        <v>57</v>
      </c>
      <c r="X159" s="98" t="s">
        <v>1616</v>
      </c>
      <c r="Y159" s="98" t="s">
        <v>1615</v>
      </c>
      <c r="Z159" s="98" t="s">
        <v>1614</v>
      </c>
      <c r="AA159" s="98" t="s">
        <v>1613</v>
      </c>
      <c r="AB159" s="98" t="s">
        <v>112</v>
      </c>
      <c r="AC159" s="98" t="s">
        <v>117</v>
      </c>
    </row>
    <row r="160" spans="1:29" x14ac:dyDescent="0.25">
      <c r="A160" s="98">
        <v>52585396</v>
      </c>
      <c r="B160" s="98" t="s">
        <v>1085</v>
      </c>
      <c r="C160" s="98" t="s">
        <v>1086</v>
      </c>
      <c r="D160" s="98">
        <v>20441</v>
      </c>
      <c r="E160" s="98" t="s">
        <v>136</v>
      </c>
      <c r="F160" s="98" t="s">
        <v>110</v>
      </c>
      <c r="G160" s="98" t="s">
        <v>332</v>
      </c>
      <c r="H160" s="98">
        <v>100</v>
      </c>
      <c r="I160" s="98" t="s">
        <v>626</v>
      </c>
      <c r="J160" s="98">
        <v>5</v>
      </c>
      <c r="K160" s="98" t="s">
        <v>480</v>
      </c>
      <c r="L160" s="98">
        <v>513</v>
      </c>
      <c r="M160" s="98" t="s">
        <v>553</v>
      </c>
      <c r="N160" s="98">
        <v>0</v>
      </c>
      <c r="O160" s="98" t="s">
        <v>1621</v>
      </c>
      <c r="P160" s="98">
        <v>0</v>
      </c>
      <c r="Q160" s="98" t="s">
        <v>1621</v>
      </c>
      <c r="R160" s="98">
        <v>40385846</v>
      </c>
      <c r="S160" s="98" t="s">
        <v>3181</v>
      </c>
      <c r="T160" s="98" t="s">
        <v>3186</v>
      </c>
      <c r="U160" s="98" t="s">
        <v>3185</v>
      </c>
      <c r="V160" s="98" t="s">
        <v>3184</v>
      </c>
      <c r="W160" s="98">
        <f t="shared" ca="1" si="2"/>
        <v>53</v>
      </c>
      <c r="X160" s="98" t="s">
        <v>1616</v>
      </c>
      <c r="Y160" s="98" t="s">
        <v>1615</v>
      </c>
      <c r="Z160" s="98" t="s">
        <v>1614</v>
      </c>
      <c r="AA160" s="98" t="s">
        <v>1613</v>
      </c>
      <c r="AB160" s="98" t="s">
        <v>447</v>
      </c>
      <c r="AC160" s="98" t="s">
        <v>448</v>
      </c>
    </row>
    <row r="161" spans="1:29" x14ac:dyDescent="0.25">
      <c r="A161" s="98">
        <v>1032384193</v>
      </c>
      <c r="B161" s="98" t="s">
        <v>1182</v>
      </c>
      <c r="C161" s="98" t="s">
        <v>1183</v>
      </c>
      <c r="D161" s="98">
        <v>204407</v>
      </c>
      <c r="E161" s="98" t="s">
        <v>136</v>
      </c>
      <c r="F161" s="98" t="s">
        <v>110</v>
      </c>
      <c r="G161" s="98" t="s">
        <v>332</v>
      </c>
      <c r="H161" s="98">
        <v>100</v>
      </c>
      <c r="I161" s="98" t="s">
        <v>626</v>
      </c>
      <c r="J161" s="98">
        <v>5</v>
      </c>
      <c r="K161" s="98" t="s">
        <v>480</v>
      </c>
      <c r="L161" s="98">
        <v>514</v>
      </c>
      <c r="M161" s="98" t="s">
        <v>639</v>
      </c>
      <c r="N161" s="98">
        <v>0</v>
      </c>
      <c r="O161" s="98" t="s">
        <v>1621</v>
      </c>
      <c r="P161" s="98">
        <v>0</v>
      </c>
      <c r="Q161" s="98" t="s">
        <v>1621</v>
      </c>
      <c r="R161" s="98">
        <v>40385846</v>
      </c>
      <c r="S161" s="98" t="s">
        <v>3181</v>
      </c>
      <c r="T161" s="98" t="s">
        <v>1802</v>
      </c>
      <c r="U161" s="98" t="s">
        <v>3183</v>
      </c>
      <c r="V161" s="98" t="s">
        <v>3182</v>
      </c>
      <c r="W161" s="98">
        <f t="shared" ca="1" si="2"/>
        <v>38</v>
      </c>
      <c r="X161" s="98" t="s">
        <v>1636</v>
      </c>
      <c r="Y161" s="98" t="s">
        <v>1671</v>
      </c>
      <c r="Z161" s="98" t="s">
        <v>1614</v>
      </c>
      <c r="AA161" s="98" t="s">
        <v>1613</v>
      </c>
      <c r="AB161" s="98" t="s">
        <v>447</v>
      </c>
      <c r="AC161" s="98" t="s">
        <v>448</v>
      </c>
    </row>
    <row r="162" spans="1:29" x14ac:dyDescent="0.25">
      <c r="A162" s="98">
        <v>1010208908</v>
      </c>
      <c r="B162" s="98" t="s">
        <v>1030</v>
      </c>
      <c r="C162" s="98" t="s">
        <v>1325</v>
      </c>
      <c r="D162" s="98">
        <v>204407</v>
      </c>
      <c r="E162" s="98" t="s">
        <v>136</v>
      </c>
      <c r="F162" s="98" t="s">
        <v>110</v>
      </c>
      <c r="G162" s="98" t="s">
        <v>332</v>
      </c>
      <c r="H162" s="98">
        <v>100</v>
      </c>
      <c r="I162" s="98" t="s">
        <v>626</v>
      </c>
      <c r="J162" s="98">
        <v>5</v>
      </c>
      <c r="K162" s="98" t="s">
        <v>480</v>
      </c>
      <c r="L162" s="98">
        <v>514</v>
      </c>
      <c r="M162" s="98" t="s">
        <v>639</v>
      </c>
      <c r="N162" s="98">
        <v>0</v>
      </c>
      <c r="O162" s="98" t="s">
        <v>1621</v>
      </c>
      <c r="P162" s="98">
        <v>0</v>
      </c>
      <c r="Q162" s="98" t="s">
        <v>1621</v>
      </c>
      <c r="R162" s="98">
        <v>40385846</v>
      </c>
      <c r="S162" s="98" t="s">
        <v>3181</v>
      </c>
      <c r="T162" s="98" t="s">
        <v>2396</v>
      </c>
      <c r="U162" s="98" t="s">
        <v>3180</v>
      </c>
      <c r="V162" s="98" t="s">
        <v>3179</v>
      </c>
      <c r="W162" s="98">
        <f t="shared" ca="1" si="2"/>
        <v>32</v>
      </c>
      <c r="X162" s="98" t="s">
        <v>1616</v>
      </c>
      <c r="Y162" s="98" t="s">
        <v>1615</v>
      </c>
      <c r="Z162" s="98" t="s">
        <v>1614</v>
      </c>
      <c r="AA162" s="98" t="s">
        <v>1613</v>
      </c>
      <c r="AB162" s="98" t="s">
        <v>447</v>
      </c>
      <c r="AC162" s="98" t="s">
        <v>448</v>
      </c>
    </row>
    <row r="163" spans="1:29" x14ac:dyDescent="0.25">
      <c r="A163" s="98">
        <v>1073681271</v>
      </c>
      <c r="B163" s="98" t="s">
        <v>1024</v>
      </c>
      <c r="C163" s="98" t="s">
        <v>1025</v>
      </c>
      <c r="D163" s="98">
        <v>204407</v>
      </c>
      <c r="E163" s="98" t="s">
        <v>136</v>
      </c>
      <c r="F163" s="98" t="s">
        <v>110</v>
      </c>
      <c r="G163" s="98" t="s">
        <v>619</v>
      </c>
      <c r="H163" s="98">
        <v>100</v>
      </c>
      <c r="I163" s="98" t="s">
        <v>626</v>
      </c>
      <c r="J163" s="98">
        <v>2</v>
      </c>
      <c r="K163" s="98" t="s">
        <v>1683</v>
      </c>
      <c r="L163" s="98">
        <v>400</v>
      </c>
      <c r="M163" s="98" t="s">
        <v>1682</v>
      </c>
      <c r="N163" s="98">
        <v>428</v>
      </c>
      <c r="O163" s="98" t="s">
        <v>619</v>
      </c>
      <c r="P163" s="98">
        <v>0</v>
      </c>
      <c r="Q163" s="98" t="s">
        <v>1621</v>
      </c>
      <c r="R163" s="98">
        <v>43997783</v>
      </c>
      <c r="S163" s="98" t="s">
        <v>3167</v>
      </c>
      <c r="T163" s="98" t="s">
        <v>3178</v>
      </c>
      <c r="U163" s="98" t="s">
        <v>3177</v>
      </c>
      <c r="V163" s="98" t="s">
        <v>3176</v>
      </c>
      <c r="W163" s="98">
        <f t="shared" ca="1" si="2"/>
        <v>36</v>
      </c>
      <c r="X163" s="98" t="s">
        <v>1616</v>
      </c>
      <c r="Y163" s="98" t="s">
        <v>1615</v>
      </c>
      <c r="Z163" s="98" t="s">
        <v>1614</v>
      </c>
      <c r="AA163" s="98" t="s">
        <v>1613</v>
      </c>
      <c r="AB163" s="98" t="s">
        <v>468</v>
      </c>
      <c r="AC163" s="98" t="s">
        <v>435</v>
      </c>
    </row>
    <row r="164" spans="1:29" x14ac:dyDescent="0.25">
      <c r="A164" s="98">
        <v>1059705267</v>
      </c>
      <c r="B164" s="98" t="s">
        <v>1208</v>
      </c>
      <c r="C164" s="98" t="s">
        <v>1209</v>
      </c>
      <c r="D164" s="98">
        <v>404414</v>
      </c>
      <c r="E164" s="98" t="s">
        <v>186</v>
      </c>
      <c r="F164" s="98" t="s">
        <v>146</v>
      </c>
      <c r="G164" s="98" t="s">
        <v>619</v>
      </c>
      <c r="H164" s="98">
        <v>100</v>
      </c>
      <c r="I164" s="98" t="s">
        <v>626</v>
      </c>
      <c r="J164" s="98">
        <v>2</v>
      </c>
      <c r="K164" s="98" t="s">
        <v>1683</v>
      </c>
      <c r="L164" s="98">
        <v>400</v>
      </c>
      <c r="M164" s="98" t="s">
        <v>1682</v>
      </c>
      <c r="N164" s="98">
        <v>428</v>
      </c>
      <c r="O164" s="98" t="s">
        <v>619</v>
      </c>
      <c r="P164" s="98">
        <v>0</v>
      </c>
      <c r="Q164" s="98" t="s">
        <v>1621</v>
      </c>
      <c r="R164" s="98">
        <v>43997783</v>
      </c>
      <c r="S164" s="98" t="s">
        <v>3167</v>
      </c>
      <c r="T164" s="98" t="s">
        <v>2048</v>
      </c>
      <c r="U164" s="98" t="s">
        <v>3175</v>
      </c>
      <c r="V164" s="98" t="s">
        <v>3174</v>
      </c>
      <c r="W164" s="98">
        <f t="shared" ca="1" si="2"/>
        <v>32</v>
      </c>
      <c r="X164" s="98" t="s">
        <v>1636</v>
      </c>
      <c r="Y164" s="98" t="s">
        <v>1615</v>
      </c>
      <c r="Z164" s="98" t="s">
        <v>1614</v>
      </c>
      <c r="AA164" s="98" t="s">
        <v>1613</v>
      </c>
      <c r="AB164" s="98" t="s">
        <v>447</v>
      </c>
      <c r="AC164" s="98" t="s">
        <v>448</v>
      </c>
    </row>
    <row r="165" spans="1:29" x14ac:dyDescent="0.25">
      <c r="A165" s="98">
        <v>1069726246</v>
      </c>
      <c r="B165" s="98" t="s">
        <v>955</v>
      </c>
      <c r="C165" s="98" t="s">
        <v>956</v>
      </c>
      <c r="D165" s="98">
        <v>20441</v>
      </c>
      <c r="E165" s="98" t="s">
        <v>136</v>
      </c>
      <c r="F165" s="98" t="s">
        <v>110</v>
      </c>
      <c r="G165" s="98" t="s">
        <v>619</v>
      </c>
      <c r="H165" s="98">
        <v>100</v>
      </c>
      <c r="I165" s="98" t="s">
        <v>626</v>
      </c>
      <c r="J165" s="98">
        <v>2</v>
      </c>
      <c r="K165" s="98" t="s">
        <v>1683</v>
      </c>
      <c r="L165" s="98">
        <v>400</v>
      </c>
      <c r="M165" s="98" t="s">
        <v>1682</v>
      </c>
      <c r="N165" s="98">
        <v>428</v>
      </c>
      <c r="O165" s="98" t="s">
        <v>619</v>
      </c>
      <c r="P165" s="98">
        <v>0</v>
      </c>
      <c r="Q165" s="98" t="s">
        <v>1621</v>
      </c>
      <c r="R165" s="98">
        <v>43997783</v>
      </c>
      <c r="S165" s="98" t="s">
        <v>3167</v>
      </c>
      <c r="T165" s="98" t="s">
        <v>1625</v>
      </c>
      <c r="U165" s="98" t="s">
        <v>3173</v>
      </c>
      <c r="V165" s="98" t="s">
        <v>3172</v>
      </c>
      <c r="W165" s="98">
        <f t="shared" ca="1" si="2"/>
        <v>36</v>
      </c>
      <c r="X165" s="98" t="s">
        <v>1616</v>
      </c>
      <c r="Y165" s="98" t="s">
        <v>1615</v>
      </c>
      <c r="Z165" s="98" t="s">
        <v>1614</v>
      </c>
      <c r="AA165" s="98" t="s">
        <v>1613</v>
      </c>
      <c r="AB165" s="98" t="s">
        <v>447</v>
      </c>
      <c r="AC165" s="98" t="s">
        <v>448</v>
      </c>
    </row>
    <row r="166" spans="1:29" x14ac:dyDescent="0.25">
      <c r="A166" s="98">
        <v>1019153845</v>
      </c>
      <c r="B166" s="98" t="s">
        <v>1068</v>
      </c>
      <c r="C166" s="98" t="s">
        <v>1232</v>
      </c>
      <c r="D166" s="98">
        <v>204407</v>
      </c>
      <c r="E166" s="98" t="s">
        <v>136</v>
      </c>
      <c r="F166" s="98" t="s">
        <v>110</v>
      </c>
      <c r="G166" s="98" t="s">
        <v>619</v>
      </c>
      <c r="H166" s="98">
        <v>100</v>
      </c>
      <c r="I166" s="98" t="s">
        <v>626</v>
      </c>
      <c r="J166" s="98">
        <v>2</v>
      </c>
      <c r="K166" s="98" t="s">
        <v>1683</v>
      </c>
      <c r="L166" s="98">
        <v>400</v>
      </c>
      <c r="M166" s="98" t="s">
        <v>1682</v>
      </c>
      <c r="N166" s="98">
        <v>428</v>
      </c>
      <c r="O166" s="98" t="s">
        <v>619</v>
      </c>
      <c r="P166" s="98">
        <v>0</v>
      </c>
      <c r="Q166" s="98" t="s">
        <v>1621</v>
      </c>
      <c r="R166" s="98">
        <v>43997783</v>
      </c>
      <c r="S166" s="98" t="s">
        <v>3167</v>
      </c>
      <c r="T166" s="98" t="s">
        <v>2628</v>
      </c>
      <c r="U166" s="98" t="s">
        <v>3171</v>
      </c>
      <c r="V166" s="98" t="s">
        <v>3170</v>
      </c>
      <c r="W166" s="98">
        <f t="shared" ca="1" si="2"/>
        <v>25</v>
      </c>
      <c r="X166" s="98" t="s">
        <v>1616</v>
      </c>
      <c r="Y166" s="98" t="s">
        <v>1615</v>
      </c>
      <c r="Z166" s="98" t="s">
        <v>1614</v>
      </c>
      <c r="AA166" s="98" t="s">
        <v>1613</v>
      </c>
      <c r="AB166" s="98" t="s">
        <v>447</v>
      </c>
      <c r="AC166" s="98" t="s">
        <v>448</v>
      </c>
    </row>
    <row r="167" spans="1:29" x14ac:dyDescent="0.25">
      <c r="A167" s="98">
        <v>1016002970</v>
      </c>
      <c r="B167" s="98" t="s">
        <v>1293</v>
      </c>
      <c r="C167" s="98" t="s">
        <v>1294</v>
      </c>
      <c r="D167" s="98">
        <v>20441</v>
      </c>
      <c r="E167" s="98" t="s">
        <v>136</v>
      </c>
      <c r="F167" s="98" t="s">
        <v>110</v>
      </c>
      <c r="G167" s="98" t="s">
        <v>619</v>
      </c>
      <c r="H167" s="98">
        <v>100</v>
      </c>
      <c r="I167" s="98" t="s">
        <v>626</v>
      </c>
      <c r="J167" s="98">
        <v>2</v>
      </c>
      <c r="K167" s="98" t="s">
        <v>1683</v>
      </c>
      <c r="L167" s="98">
        <v>400</v>
      </c>
      <c r="M167" s="98" t="s">
        <v>1682</v>
      </c>
      <c r="N167" s="98">
        <v>428</v>
      </c>
      <c r="O167" s="98" t="s">
        <v>619</v>
      </c>
      <c r="P167" s="98">
        <v>0</v>
      </c>
      <c r="Q167" s="98" t="s">
        <v>1621</v>
      </c>
      <c r="R167" s="98">
        <v>43997783</v>
      </c>
      <c r="S167" s="98" t="s">
        <v>3167</v>
      </c>
      <c r="T167" s="98" t="s">
        <v>2054</v>
      </c>
      <c r="U167" s="98" t="s">
        <v>3169</v>
      </c>
      <c r="V167" s="98" t="s">
        <v>3168</v>
      </c>
      <c r="W167" s="98">
        <f t="shared" ca="1" si="2"/>
        <v>38</v>
      </c>
      <c r="X167" s="98" t="s">
        <v>1616</v>
      </c>
      <c r="Y167" s="98" t="s">
        <v>1615</v>
      </c>
      <c r="Z167" s="98" t="s">
        <v>1614</v>
      </c>
      <c r="AA167" s="98" t="s">
        <v>1613</v>
      </c>
      <c r="AB167" s="98" t="s">
        <v>447</v>
      </c>
      <c r="AC167" s="98" t="s">
        <v>448</v>
      </c>
    </row>
    <row r="168" spans="1:29" x14ac:dyDescent="0.25">
      <c r="A168" s="98">
        <v>52961649</v>
      </c>
      <c r="B168" s="98" t="s">
        <v>617</v>
      </c>
      <c r="C168" s="98" t="s">
        <v>618</v>
      </c>
      <c r="D168" s="98">
        <v>204411</v>
      </c>
      <c r="E168" s="98" t="s">
        <v>136</v>
      </c>
      <c r="F168" s="98" t="s">
        <v>110</v>
      </c>
      <c r="G168" s="98" t="s">
        <v>619</v>
      </c>
      <c r="H168" s="98">
        <v>100</v>
      </c>
      <c r="I168" s="98" t="s">
        <v>626</v>
      </c>
      <c r="J168" s="98">
        <v>2</v>
      </c>
      <c r="K168" s="98" t="s">
        <v>1683</v>
      </c>
      <c r="L168" s="98">
        <v>400</v>
      </c>
      <c r="M168" s="98" t="s">
        <v>1682</v>
      </c>
      <c r="N168" s="98">
        <v>428</v>
      </c>
      <c r="O168" s="98" t="s">
        <v>619</v>
      </c>
      <c r="P168" s="98">
        <v>0</v>
      </c>
      <c r="Q168" s="98" t="s">
        <v>1621</v>
      </c>
      <c r="R168" s="98">
        <v>43997783</v>
      </c>
      <c r="S168" s="98" t="s">
        <v>3167</v>
      </c>
      <c r="T168" s="98" t="s">
        <v>3166</v>
      </c>
      <c r="U168" s="98" t="s">
        <v>3165</v>
      </c>
      <c r="V168" s="98" t="s">
        <v>3164</v>
      </c>
      <c r="W168" s="98">
        <f t="shared" ca="1" si="2"/>
        <v>42</v>
      </c>
      <c r="X168" s="98" t="s">
        <v>1616</v>
      </c>
      <c r="Y168" s="98" t="s">
        <v>1671</v>
      </c>
      <c r="Z168" s="98" t="s">
        <v>1614</v>
      </c>
      <c r="AA168" s="98" t="s">
        <v>1613</v>
      </c>
      <c r="AB168" s="98" t="s">
        <v>447</v>
      </c>
      <c r="AC168" s="98" t="s">
        <v>448</v>
      </c>
    </row>
    <row r="169" spans="1:29" x14ac:dyDescent="0.25">
      <c r="A169" s="98">
        <v>32760953</v>
      </c>
      <c r="B169" s="98" t="s">
        <v>340</v>
      </c>
      <c r="C169" s="98" t="s">
        <v>341</v>
      </c>
      <c r="D169" s="98">
        <v>202820</v>
      </c>
      <c r="E169" s="98" t="s">
        <v>109</v>
      </c>
      <c r="F169" s="98" t="s">
        <v>110</v>
      </c>
      <c r="G169" s="98" t="s">
        <v>675</v>
      </c>
      <c r="H169" s="98">
        <v>100</v>
      </c>
      <c r="I169" s="98" t="s">
        <v>626</v>
      </c>
      <c r="J169" s="98">
        <v>2</v>
      </c>
      <c r="K169" s="98" t="s">
        <v>1683</v>
      </c>
      <c r="L169" s="98">
        <v>900</v>
      </c>
      <c r="M169" s="98" t="s">
        <v>264</v>
      </c>
      <c r="N169" s="98">
        <v>910</v>
      </c>
      <c r="O169" s="98" t="s">
        <v>675</v>
      </c>
      <c r="P169" s="98">
        <v>0</v>
      </c>
      <c r="Q169" s="98" t="s">
        <v>1621</v>
      </c>
      <c r="R169" s="98">
        <v>51938674</v>
      </c>
      <c r="S169" s="98" t="s">
        <v>3149</v>
      </c>
      <c r="T169" s="98" t="s">
        <v>2401</v>
      </c>
      <c r="U169" s="98" t="s">
        <v>3163</v>
      </c>
      <c r="V169" s="98" t="s">
        <v>3162</v>
      </c>
      <c r="W169" s="98">
        <f t="shared" ca="1" si="2"/>
        <v>53</v>
      </c>
      <c r="X169" s="98" t="s">
        <v>1616</v>
      </c>
      <c r="Y169" s="98" t="s">
        <v>1671</v>
      </c>
      <c r="Z169" s="98" t="s">
        <v>1614</v>
      </c>
      <c r="AA169" s="98" t="s">
        <v>1613</v>
      </c>
      <c r="AB169" s="98" t="s">
        <v>112</v>
      </c>
      <c r="AC169" s="98" t="s">
        <v>117</v>
      </c>
    </row>
    <row r="170" spans="1:29" x14ac:dyDescent="0.25">
      <c r="A170" s="98">
        <v>1032369329</v>
      </c>
      <c r="B170" s="98" t="s">
        <v>911</v>
      </c>
      <c r="C170" s="98" t="s">
        <v>952</v>
      </c>
      <c r="D170" s="98">
        <v>20441</v>
      </c>
      <c r="E170" s="98" t="s">
        <v>136</v>
      </c>
      <c r="F170" s="98" t="s">
        <v>110</v>
      </c>
      <c r="G170" s="98" t="s">
        <v>675</v>
      </c>
      <c r="H170" s="98">
        <v>100</v>
      </c>
      <c r="I170" s="98" t="s">
        <v>626</v>
      </c>
      <c r="J170" s="98">
        <v>2</v>
      </c>
      <c r="K170" s="98" t="s">
        <v>1683</v>
      </c>
      <c r="L170" s="98">
        <v>900</v>
      </c>
      <c r="M170" s="98" t="s">
        <v>264</v>
      </c>
      <c r="N170" s="98">
        <v>910</v>
      </c>
      <c r="O170" s="98" t="s">
        <v>675</v>
      </c>
      <c r="P170" s="98">
        <v>0</v>
      </c>
      <c r="Q170" s="98" t="s">
        <v>1621</v>
      </c>
      <c r="R170" s="98">
        <v>51938674</v>
      </c>
      <c r="S170" s="98" t="s">
        <v>3149</v>
      </c>
      <c r="T170" s="98" t="s">
        <v>2515</v>
      </c>
      <c r="U170" s="98" t="s">
        <v>3161</v>
      </c>
      <c r="V170" s="98" t="s">
        <v>3160</v>
      </c>
      <c r="W170" s="98">
        <f t="shared" ca="1" si="2"/>
        <v>39</v>
      </c>
      <c r="X170" s="98" t="s">
        <v>1616</v>
      </c>
      <c r="Y170" s="98" t="s">
        <v>1615</v>
      </c>
      <c r="Z170" s="98" t="s">
        <v>1614</v>
      </c>
      <c r="AA170" s="98" t="s">
        <v>1613</v>
      </c>
      <c r="AB170" s="98" t="s">
        <v>447</v>
      </c>
      <c r="AC170" s="98" t="s">
        <v>448</v>
      </c>
    </row>
    <row r="171" spans="1:29" x14ac:dyDescent="0.25">
      <c r="A171" s="98">
        <v>1032439503</v>
      </c>
      <c r="B171" s="98" t="s">
        <v>1101</v>
      </c>
      <c r="C171" s="98" t="s">
        <v>1102</v>
      </c>
      <c r="D171" s="98">
        <v>313214</v>
      </c>
      <c r="E171" s="98" t="s">
        <v>158</v>
      </c>
      <c r="F171" s="98" t="s">
        <v>121</v>
      </c>
      <c r="G171" s="98" t="s">
        <v>675</v>
      </c>
      <c r="H171" s="98">
        <v>100</v>
      </c>
      <c r="I171" s="98" t="s">
        <v>626</v>
      </c>
      <c r="J171" s="98">
        <v>2</v>
      </c>
      <c r="K171" s="98" t="s">
        <v>1683</v>
      </c>
      <c r="L171" s="98">
        <v>900</v>
      </c>
      <c r="M171" s="98" t="s">
        <v>264</v>
      </c>
      <c r="N171" s="98">
        <v>910</v>
      </c>
      <c r="O171" s="98" t="s">
        <v>675</v>
      </c>
      <c r="P171" s="98">
        <v>0</v>
      </c>
      <c r="Q171" s="98" t="s">
        <v>1621</v>
      </c>
      <c r="R171" s="98">
        <v>51938674</v>
      </c>
      <c r="S171" s="98" t="s">
        <v>3149</v>
      </c>
      <c r="T171" s="98" t="s">
        <v>2674</v>
      </c>
      <c r="U171" s="98" t="s">
        <v>3159</v>
      </c>
      <c r="V171" s="98" t="s">
        <v>3158</v>
      </c>
      <c r="W171" s="98">
        <f t="shared" ca="1" si="2"/>
        <v>34</v>
      </c>
      <c r="X171" s="98" t="s">
        <v>1636</v>
      </c>
      <c r="Y171" s="98" t="s">
        <v>1671</v>
      </c>
      <c r="Z171" s="98" t="s">
        <v>1614</v>
      </c>
      <c r="AA171" s="98" t="s">
        <v>1613</v>
      </c>
      <c r="AB171" s="98" t="s">
        <v>447</v>
      </c>
      <c r="AC171" s="98" t="s">
        <v>448</v>
      </c>
    </row>
    <row r="172" spans="1:29" x14ac:dyDescent="0.25">
      <c r="A172" s="98">
        <v>53068643</v>
      </c>
      <c r="B172" s="98" t="s">
        <v>886</v>
      </c>
      <c r="C172" s="98" t="s">
        <v>887</v>
      </c>
      <c r="D172" s="98">
        <v>204407</v>
      </c>
      <c r="E172" s="98" t="s">
        <v>136</v>
      </c>
      <c r="F172" s="98" t="s">
        <v>110</v>
      </c>
      <c r="G172" s="98" t="s">
        <v>675</v>
      </c>
      <c r="H172" s="98">
        <v>100</v>
      </c>
      <c r="I172" s="98" t="s">
        <v>626</v>
      </c>
      <c r="J172" s="98">
        <v>2</v>
      </c>
      <c r="K172" s="98" t="s">
        <v>1683</v>
      </c>
      <c r="L172" s="98">
        <v>900</v>
      </c>
      <c r="M172" s="98" t="s">
        <v>264</v>
      </c>
      <c r="N172" s="98">
        <v>910</v>
      </c>
      <c r="O172" s="98" t="s">
        <v>675</v>
      </c>
      <c r="P172" s="98">
        <v>0</v>
      </c>
      <c r="Q172" s="98" t="s">
        <v>1621</v>
      </c>
      <c r="R172" s="98">
        <v>51938674</v>
      </c>
      <c r="S172" s="98" t="s">
        <v>3149</v>
      </c>
      <c r="T172" s="98" t="s">
        <v>1729</v>
      </c>
      <c r="U172" s="98" t="s">
        <v>3157</v>
      </c>
      <c r="V172" s="98" t="s">
        <v>3156</v>
      </c>
      <c r="W172" s="98">
        <f t="shared" ca="1" si="2"/>
        <v>40</v>
      </c>
      <c r="X172" s="98" t="s">
        <v>1616</v>
      </c>
      <c r="Y172" s="98" t="s">
        <v>1615</v>
      </c>
      <c r="Z172" s="98" t="s">
        <v>1614</v>
      </c>
      <c r="AA172" s="98" t="s">
        <v>1613</v>
      </c>
      <c r="AB172" s="98" t="s">
        <v>447</v>
      </c>
      <c r="AC172" s="98" t="s">
        <v>448</v>
      </c>
    </row>
    <row r="173" spans="1:29" x14ac:dyDescent="0.25">
      <c r="A173" s="98">
        <v>1020802804</v>
      </c>
      <c r="B173" s="98" t="s">
        <v>1057</v>
      </c>
      <c r="C173" s="98" t="s">
        <v>1058</v>
      </c>
      <c r="D173" s="98">
        <v>204407</v>
      </c>
      <c r="E173" s="98" t="s">
        <v>136</v>
      </c>
      <c r="F173" s="98" t="s">
        <v>110</v>
      </c>
      <c r="G173" s="98" t="s">
        <v>675</v>
      </c>
      <c r="H173" s="98">
        <v>100</v>
      </c>
      <c r="I173" s="98" t="s">
        <v>626</v>
      </c>
      <c r="J173" s="98">
        <v>2</v>
      </c>
      <c r="K173" s="98" t="s">
        <v>1683</v>
      </c>
      <c r="L173" s="98">
        <v>900</v>
      </c>
      <c r="M173" s="98" t="s">
        <v>264</v>
      </c>
      <c r="N173" s="98">
        <v>910</v>
      </c>
      <c r="O173" s="98" t="s">
        <v>675</v>
      </c>
      <c r="P173" s="98">
        <v>0</v>
      </c>
      <c r="Q173" s="98" t="s">
        <v>1621</v>
      </c>
      <c r="R173" s="98">
        <v>51938674</v>
      </c>
      <c r="S173" s="98" t="s">
        <v>3149</v>
      </c>
      <c r="T173" s="98" t="s">
        <v>2040</v>
      </c>
      <c r="U173" s="98" t="s">
        <v>3155</v>
      </c>
      <c r="V173" s="98" t="s">
        <v>3154</v>
      </c>
      <c r="W173" s="98">
        <f t="shared" ca="1" si="2"/>
        <v>30</v>
      </c>
      <c r="X173" s="98" t="s">
        <v>1636</v>
      </c>
      <c r="Y173" s="98" t="s">
        <v>1615</v>
      </c>
      <c r="Z173" s="98" t="s">
        <v>1614</v>
      </c>
      <c r="AA173" s="98" t="s">
        <v>1613</v>
      </c>
      <c r="AB173" s="98" t="s">
        <v>468</v>
      </c>
      <c r="AC173" s="98" t="s">
        <v>435</v>
      </c>
    </row>
    <row r="174" spans="1:29" x14ac:dyDescent="0.25">
      <c r="A174" s="98">
        <v>1022407120</v>
      </c>
      <c r="B174" s="98" t="s">
        <v>1016</v>
      </c>
      <c r="C174" s="98" t="s">
        <v>1017</v>
      </c>
      <c r="D174" s="98">
        <v>204407</v>
      </c>
      <c r="E174" s="98" t="s">
        <v>136</v>
      </c>
      <c r="F174" s="98" t="s">
        <v>110</v>
      </c>
      <c r="G174" s="98" t="s">
        <v>769</v>
      </c>
      <c r="H174" s="98">
        <v>100</v>
      </c>
      <c r="I174" s="98" t="s">
        <v>626</v>
      </c>
      <c r="J174" s="98">
        <v>2</v>
      </c>
      <c r="K174" s="98" t="s">
        <v>1683</v>
      </c>
      <c r="L174" s="98">
        <v>900</v>
      </c>
      <c r="M174" s="98" t="s">
        <v>264</v>
      </c>
      <c r="N174" s="98">
        <v>910</v>
      </c>
      <c r="O174" s="98" t="s">
        <v>675</v>
      </c>
      <c r="P174" s="98">
        <v>911</v>
      </c>
      <c r="Q174" s="98" t="s">
        <v>769</v>
      </c>
      <c r="R174" s="98">
        <v>51938674</v>
      </c>
      <c r="S174" s="98" t="s">
        <v>3149</v>
      </c>
      <c r="T174" s="98" t="s">
        <v>2261</v>
      </c>
      <c r="U174" s="98" t="s">
        <v>3153</v>
      </c>
      <c r="V174" s="98" t="s">
        <v>2953</v>
      </c>
      <c r="W174" s="98">
        <f t="shared" ca="1" si="2"/>
        <v>30</v>
      </c>
      <c r="X174" s="98" t="s">
        <v>1636</v>
      </c>
      <c r="Y174" s="98" t="s">
        <v>1615</v>
      </c>
      <c r="Z174" s="98" t="s">
        <v>1614</v>
      </c>
      <c r="AA174" s="98" t="s">
        <v>1613</v>
      </c>
      <c r="AB174" s="98" t="s">
        <v>447</v>
      </c>
      <c r="AC174" s="98" t="s">
        <v>448</v>
      </c>
    </row>
    <row r="175" spans="1:29" x14ac:dyDescent="0.25">
      <c r="A175" s="98">
        <v>79942980</v>
      </c>
      <c r="B175" s="98" t="s">
        <v>860</v>
      </c>
      <c r="C175" s="98" t="s">
        <v>861</v>
      </c>
      <c r="D175" s="98">
        <v>202820</v>
      </c>
      <c r="E175" s="98" t="s">
        <v>109</v>
      </c>
      <c r="F175" s="98" t="s">
        <v>110</v>
      </c>
      <c r="G175" s="98" t="s">
        <v>675</v>
      </c>
      <c r="H175" s="98">
        <v>100</v>
      </c>
      <c r="I175" s="98" t="s">
        <v>626</v>
      </c>
      <c r="J175" s="98">
        <v>2</v>
      </c>
      <c r="K175" s="98" t="s">
        <v>1683</v>
      </c>
      <c r="L175" s="98">
        <v>900</v>
      </c>
      <c r="M175" s="98" t="s">
        <v>264</v>
      </c>
      <c r="N175" s="98">
        <v>910</v>
      </c>
      <c r="O175" s="98" t="s">
        <v>675</v>
      </c>
      <c r="P175" s="98">
        <v>0</v>
      </c>
      <c r="Q175" s="98" t="s">
        <v>1621</v>
      </c>
      <c r="R175" s="98">
        <v>51938674</v>
      </c>
      <c r="S175" s="98" t="s">
        <v>3149</v>
      </c>
      <c r="T175" s="98" t="s">
        <v>3152</v>
      </c>
      <c r="U175" s="98" t="s">
        <v>3151</v>
      </c>
      <c r="V175" s="98" t="s">
        <v>3150</v>
      </c>
      <c r="W175" s="98">
        <f t="shared" ca="1" si="2"/>
        <v>48</v>
      </c>
      <c r="X175" s="98" t="s">
        <v>1636</v>
      </c>
      <c r="Y175" s="98" t="s">
        <v>1615</v>
      </c>
      <c r="Z175" s="98" t="s">
        <v>1614</v>
      </c>
      <c r="AA175" s="98" t="s">
        <v>1613</v>
      </c>
      <c r="AB175" s="98" t="s">
        <v>112</v>
      </c>
      <c r="AC175" s="98" t="s">
        <v>113</v>
      </c>
    </row>
    <row r="176" spans="1:29" x14ac:dyDescent="0.25">
      <c r="A176" s="98">
        <v>52328478</v>
      </c>
      <c r="B176" s="98" t="s">
        <v>1281</v>
      </c>
      <c r="C176" s="98" t="s">
        <v>1282</v>
      </c>
      <c r="D176" s="98">
        <v>204411</v>
      </c>
      <c r="E176" s="98" t="s">
        <v>136</v>
      </c>
      <c r="F176" s="98" t="s">
        <v>110</v>
      </c>
      <c r="G176" s="98" t="s">
        <v>675</v>
      </c>
      <c r="H176" s="98">
        <v>100</v>
      </c>
      <c r="I176" s="98" t="s">
        <v>626</v>
      </c>
      <c r="J176" s="98">
        <v>2</v>
      </c>
      <c r="K176" s="98" t="s">
        <v>1683</v>
      </c>
      <c r="L176" s="98">
        <v>900</v>
      </c>
      <c r="M176" s="98" t="s">
        <v>264</v>
      </c>
      <c r="N176" s="98">
        <v>910</v>
      </c>
      <c r="O176" s="98" t="s">
        <v>675</v>
      </c>
      <c r="P176" s="98">
        <v>0</v>
      </c>
      <c r="Q176" s="98" t="s">
        <v>1621</v>
      </c>
      <c r="R176" s="98">
        <v>51938674</v>
      </c>
      <c r="S176" s="98" t="s">
        <v>3149</v>
      </c>
      <c r="T176" s="98" t="s">
        <v>1805</v>
      </c>
      <c r="U176" s="98" t="s">
        <v>3148</v>
      </c>
      <c r="V176" s="98" t="s">
        <v>3147</v>
      </c>
      <c r="W176" s="98">
        <f t="shared" ca="1" si="2"/>
        <v>51</v>
      </c>
      <c r="X176" s="98" t="s">
        <v>1616</v>
      </c>
      <c r="Y176" s="98" t="s">
        <v>1671</v>
      </c>
      <c r="Z176" s="98" t="s">
        <v>1614</v>
      </c>
      <c r="AA176" s="98" t="s">
        <v>1613</v>
      </c>
      <c r="AB176" s="98" t="s">
        <v>468</v>
      </c>
      <c r="AC176" s="98" t="s">
        <v>435</v>
      </c>
    </row>
    <row r="177" spans="1:29" x14ac:dyDescent="0.25">
      <c r="A177" s="98">
        <v>7527667</v>
      </c>
      <c r="B177" s="98" t="s">
        <v>757</v>
      </c>
      <c r="C177" s="98" t="s">
        <v>758</v>
      </c>
      <c r="D177" s="98">
        <v>202820</v>
      </c>
      <c r="E177" s="98" t="s">
        <v>109</v>
      </c>
      <c r="F177" s="98" t="s">
        <v>110</v>
      </c>
      <c r="G177" s="98" t="s">
        <v>197</v>
      </c>
      <c r="H177" s="98">
        <v>100</v>
      </c>
      <c r="I177" s="98" t="s">
        <v>626</v>
      </c>
      <c r="J177" s="98">
        <v>2</v>
      </c>
      <c r="K177" s="98" t="s">
        <v>1683</v>
      </c>
      <c r="L177" s="98">
        <v>300</v>
      </c>
      <c r="M177" s="98" t="s">
        <v>307</v>
      </c>
      <c r="N177" s="98">
        <v>302</v>
      </c>
      <c r="O177" s="98" t="s">
        <v>2168</v>
      </c>
      <c r="P177" s="98">
        <v>355</v>
      </c>
      <c r="Q177" s="98" t="s">
        <v>197</v>
      </c>
      <c r="R177" s="98">
        <v>52057179</v>
      </c>
      <c r="S177" s="98" t="s">
        <v>3121</v>
      </c>
      <c r="T177" s="98" t="s">
        <v>2012</v>
      </c>
      <c r="U177" s="98" t="s">
        <v>3146</v>
      </c>
      <c r="V177" s="98" t="s">
        <v>3145</v>
      </c>
      <c r="W177" s="98">
        <f t="shared" ca="1" si="2"/>
        <v>66</v>
      </c>
      <c r="X177" s="98" t="s">
        <v>1636</v>
      </c>
      <c r="Y177" s="98" t="s">
        <v>1622</v>
      </c>
      <c r="Z177" s="98" t="s">
        <v>1614</v>
      </c>
      <c r="AA177" s="98" t="s">
        <v>1613</v>
      </c>
      <c r="AB177" s="98" t="s">
        <v>112</v>
      </c>
      <c r="AC177" s="98" t="s">
        <v>113</v>
      </c>
    </row>
    <row r="178" spans="1:29" x14ac:dyDescent="0.25">
      <c r="A178" s="98">
        <v>1082970468</v>
      </c>
      <c r="B178" s="98" t="s">
        <v>1317</v>
      </c>
      <c r="C178" s="98" t="s">
        <v>1318</v>
      </c>
      <c r="D178" s="98">
        <v>20441</v>
      </c>
      <c r="E178" s="98" t="s">
        <v>136</v>
      </c>
      <c r="F178" s="98" t="s">
        <v>110</v>
      </c>
      <c r="G178" s="98" t="s">
        <v>197</v>
      </c>
      <c r="H178" s="98">
        <v>100</v>
      </c>
      <c r="I178" s="98" t="s">
        <v>626</v>
      </c>
      <c r="J178" s="98">
        <v>2</v>
      </c>
      <c r="K178" s="98" t="s">
        <v>1683</v>
      </c>
      <c r="L178" s="98">
        <v>300</v>
      </c>
      <c r="M178" s="98" t="s">
        <v>307</v>
      </c>
      <c r="N178" s="98">
        <v>302</v>
      </c>
      <c r="O178" s="98" t="s">
        <v>2168</v>
      </c>
      <c r="P178" s="98">
        <v>355</v>
      </c>
      <c r="Q178" s="98" t="s">
        <v>197</v>
      </c>
      <c r="R178" s="98">
        <v>52057179</v>
      </c>
      <c r="S178" s="98" t="s">
        <v>3121</v>
      </c>
      <c r="T178" s="98" t="s">
        <v>2199</v>
      </c>
      <c r="U178" s="98" t="s">
        <v>3144</v>
      </c>
      <c r="V178" s="98" t="s">
        <v>3143</v>
      </c>
      <c r="W178" s="98">
        <f t="shared" ca="1" si="2"/>
        <v>32</v>
      </c>
      <c r="X178" s="98" t="s">
        <v>1636</v>
      </c>
      <c r="Y178" s="98" t="s">
        <v>1615</v>
      </c>
      <c r="Z178" s="98" t="s">
        <v>1614</v>
      </c>
      <c r="AA178" s="98" t="s">
        <v>1613</v>
      </c>
      <c r="AB178" s="98" t="s">
        <v>447</v>
      </c>
      <c r="AC178" s="98" t="s">
        <v>448</v>
      </c>
    </row>
    <row r="179" spans="1:29" x14ac:dyDescent="0.25">
      <c r="A179" s="98">
        <v>1020819626</v>
      </c>
      <c r="B179" s="98" t="s">
        <v>671</v>
      </c>
      <c r="C179" s="98" t="s">
        <v>1052</v>
      </c>
      <c r="D179" s="98">
        <v>204407</v>
      </c>
      <c r="E179" s="98" t="s">
        <v>136</v>
      </c>
      <c r="F179" s="98" t="s">
        <v>110</v>
      </c>
      <c r="G179" s="98" t="s">
        <v>197</v>
      </c>
      <c r="H179" s="98">
        <v>100</v>
      </c>
      <c r="I179" s="98" t="s">
        <v>626</v>
      </c>
      <c r="J179" s="98">
        <v>2</v>
      </c>
      <c r="K179" s="98" t="s">
        <v>1683</v>
      </c>
      <c r="L179" s="98">
        <v>300</v>
      </c>
      <c r="M179" s="98" t="s">
        <v>307</v>
      </c>
      <c r="N179" s="98">
        <v>302</v>
      </c>
      <c r="O179" s="98" t="s">
        <v>2168</v>
      </c>
      <c r="P179" s="98">
        <v>355</v>
      </c>
      <c r="Q179" s="98" t="s">
        <v>197</v>
      </c>
      <c r="R179" s="98">
        <v>52057179</v>
      </c>
      <c r="S179" s="98" t="s">
        <v>3121</v>
      </c>
      <c r="T179" s="98" t="s">
        <v>2040</v>
      </c>
      <c r="U179" s="98" t="s">
        <v>3142</v>
      </c>
      <c r="V179" s="98" t="s">
        <v>3141</v>
      </c>
      <c r="W179" s="98">
        <f t="shared" ca="1" si="2"/>
        <v>28</v>
      </c>
      <c r="X179" s="98" t="s">
        <v>1616</v>
      </c>
      <c r="Y179" s="98" t="s">
        <v>1615</v>
      </c>
      <c r="Z179" s="98" t="s">
        <v>1614</v>
      </c>
      <c r="AA179" s="98" t="s">
        <v>1613</v>
      </c>
      <c r="AB179" s="98" t="s">
        <v>447</v>
      </c>
      <c r="AC179" s="98" t="s">
        <v>448</v>
      </c>
    </row>
    <row r="180" spans="1:29" x14ac:dyDescent="0.25">
      <c r="A180" s="98">
        <v>1030589619</v>
      </c>
      <c r="B180" s="98" t="s">
        <v>517</v>
      </c>
      <c r="C180" s="98" t="s">
        <v>518</v>
      </c>
      <c r="D180" s="98">
        <v>20441</v>
      </c>
      <c r="E180" s="98" t="s">
        <v>136</v>
      </c>
      <c r="F180" s="98" t="s">
        <v>110</v>
      </c>
      <c r="G180" s="98" t="s">
        <v>197</v>
      </c>
      <c r="H180" s="98">
        <v>100</v>
      </c>
      <c r="I180" s="98" t="s">
        <v>626</v>
      </c>
      <c r="J180" s="98">
        <v>2</v>
      </c>
      <c r="K180" s="98" t="s">
        <v>1683</v>
      </c>
      <c r="L180" s="98">
        <v>300</v>
      </c>
      <c r="M180" s="98" t="s">
        <v>307</v>
      </c>
      <c r="N180" s="98">
        <v>302</v>
      </c>
      <c r="O180" s="98" t="s">
        <v>2168</v>
      </c>
      <c r="P180" s="98">
        <v>355</v>
      </c>
      <c r="Q180" s="98" t="s">
        <v>197</v>
      </c>
      <c r="R180" s="98">
        <v>52057179</v>
      </c>
      <c r="S180" s="98" t="s">
        <v>3121</v>
      </c>
      <c r="T180" s="98" t="s">
        <v>3140</v>
      </c>
      <c r="U180" s="98" t="s">
        <v>3139</v>
      </c>
      <c r="V180" s="98" t="s">
        <v>3138</v>
      </c>
      <c r="W180" s="98">
        <f t="shared" ca="1" si="2"/>
        <v>34</v>
      </c>
      <c r="X180" s="98" t="s">
        <v>1616</v>
      </c>
      <c r="Y180" s="98" t="s">
        <v>1615</v>
      </c>
      <c r="Z180" s="98" t="s">
        <v>1614</v>
      </c>
      <c r="AA180" s="98" t="s">
        <v>1613</v>
      </c>
      <c r="AB180" s="98" t="s">
        <v>447</v>
      </c>
      <c r="AC180" s="98" t="s">
        <v>448</v>
      </c>
    </row>
    <row r="181" spans="1:29" x14ac:dyDescent="0.25">
      <c r="A181" s="98">
        <v>1000375516</v>
      </c>
      <c r="B181" s="98" t="s">
        <v>1388</v>
      </c>
      <c r="C181" s="98" t="s">
        <v>1389</v>
      </c>
      <c r="D181" s="98">
        <v>20441</v>
      </c>
      <c r="E181" s="98" t="s">
        <v>136</v>
      </c>
      <c r="F181" s="98" t="s">
        <v>110</v>
      </c>
      <c r="G181" s="98" t="s">
        <v>197</v>
      </c>
      <c r="H181" s="98">
        <v>100</v>
      </c>
      <c r="I181" s="98" t="s">
        <v>626</v>
      </c>
      <c r="J181" s="98">
        <v>2</v>
      </c>
      <c r="K181" s="98" t="s">
        <v>1683</v>
      </c>
      <c r="L181" s="98">
        <v>300</v>
      </c>
      <c r="M181" s="98" t="s">
        <v>307</v>
      </c>
      <c r="N181" s="98">
        <v>302</v>
      </c>
      <c r="O181" s="98" t="s">
        <v>2168</v>
      </c>
      <c r="P181" s="98">
        <v>355</v>
      </c>
      <c r="Q181" s="98" t="s">
        <v>197</v>
      </c>
      <c r="R181" s="98">
        <v>52057179</v>
      </c>
      <c r="S181" s="98" t="s">
        <v>3121</v>
      </c>
      <c r="T181" s="98" t="s">
        <v>1755</v>
      </c>
      <c r="U181" s="98" t="s">
        <v>3137</v>
      </c>
      <c r="V181" s="98" t="s">
        <v>3136</v>
      </c>
      <c r="W181" s="98">
        <f t="shared" ca="1" si="2"/>
        <v>24</v>
      </c>
      <c r="X181" s="98" t="s">
        <v>1616</v>
      </c>
      <c r="Y181" s="98" t="s">
        <v>1615</v>
      </c>
      <c r="Z181" s="98" t="s">
        <v>1614</v>
      </c>
      <c r="AA181" s="98" t="s">
        <v>1613</v>
      </c>
      <c r="AB181" s="98" t="s">
        <v>468</v>
      </c>
      <c r="AC181" s="98" t="s">
        <v>435</v>
      </c>
    </row>
    <row r="182" spans="1:29" x14ac:dyDescent="0.25">
      <c r="A182" s="98">
        <v>30560638</v>
      </c>
      <c r="B182" s="98" t="s">
        <v>195</v>
      </c>
      <c r="C182" s="98" t="s">
        <v>196</v>
      </c>
      <c r="D182" s="98">
        <v>312416</v>
      </c>
      <c r="E182" s="98" t="s">
        <v>120</v>
      </c>
      <c r="F182" s="98" t="s">
        <v>121</v>
      </c>
      <c r="G182" s="98" t="s">
        <v>197</v>
      </c>
      <c r="H182" s="98">
        <v>100</v>
      </c>
      <c r="I182" s="98" t="s">
        <v>626</v>
      </c>
      <c r="J182" s="98">
        <v>2</v>
      </c>
      <c r="K182" s="98" t="s">
        <v>1683</v>
      </c>
      <c r="L182" s="98">
        <v>300</v>
      </c>
      <c r="M182" s="98" t="s">
        <v>307</v>
      </c>
      <c r="N182" s="98">
        <v>302</v>
      </c>
      <c r="O182" s="98" t="s">
        <v>2168</v>
      </c>
      <c r="P182" s="98">
        <v>355</v>
      </c>
      <c r="Q182" s="98" t="s">
        <v>197</v>
      </c>
      <c r="R182" s="98">
        <v>52057179</v>
      </c>
      <c r="S182" s="98" t="s">
        <v>3121</v>
      </c>
      <c r="T182" s="98" t="s">
        <v>3135</v>
      </c>
      <c r="U182" s="98" t="s">
        <v>3134</v>
      </c>
      <c r="V182" s="98" t="s">
        <v>3133</v>
      </c>
      <c r="W182" s="98">
        <f t="shared" ca="1" si="2"/>
        <v>68</v>
      </c>
      <c r="X182" s="98" t="s">
        <v>1616</v>
      </c>
      <c r="Y182" s="98" t="s">
        <v>1671</v>
      </c>
      <c r="Z182" s="98" t="s">
        <v>1614</v>
      </c>
      <c r="AA182" s="98" t="s">
        <v>1613</v>
      </c>
      <c r="AB182" s="98" t="s">
        <v>112</v>
      </c>
      <c r="AC182" s="98" t="s">
        <v>117</v>
      </c>
    </row>
    <row r="183" spans="1:29" x14ac:dyDescent="0.25">
      <c r="A183" s="98">
        <v>52415215</v>
      </c>
      <c r="B183" s="98" t="s">
        <v>1332</v>
      </c>
      <c r="C183" s="98" t="s">
        <v>1333</v>
      </c>
      <c r="D183" s="98">
        <v>313214</v>
      </c>
      <c r="E183" s="98" t="s">
        <v>158</v>
      </c>
      <c r="F183" s="98" t="s">
        <v>121</v>
      </c>
      <c r="G183" s="98" t="s">
        <v>197</v>
      </c>
      <c r="H183" s="98">
        <v>100</v>
      </c>
      <c r="I183" s="98" t="s">
        <v>626</v>
      </c>
      <c r="J183" s="98">
        <v>2</v>
      </c>
      <c r="K183" s="98" t="s">
        <v>1683</v>
      </c>
      <c r="L183" s="98">
        <v>300</v>
      </c>
      <c r="M183" s="98" t="s">
        <v>307</v>
      </c>
      <c r="N183" s="98">
        <v>302</v>
      </c>
      <c r="O183" s="98" t="s">
        <v>2168</v>
      </c>
      <c r="P183" s="98">
        <v>355</v>
      </c>
      <c r="Q183" s="98" t="s">
        <v>197</v>
      </c>
      <c r="R183" s="98">
        <v>52057179</v>
      </c>
      <c r="S183" s="98" t="s">
        <v>3121</v>
      </c>
      <c r="T183" s="98" t="s">
        <v>1725</v>
      </c>
      <c r="U183" s="98" t="s">
        <v>3132</v>
      </c>
      <c r="V183" s="98" t="s">
        <v>2165</v>
      </c>
      <c r="W183" s="98">
        <f t="shared" ca="1" si="2"/>
        <v>48</v>
      </c>
      <c r="X183" s="98" t="s">
        <v>1616</v>
      </c>
      <c r="Y183" s="98" t="s">
        <v>1615</v>
      </c>
      <c r="Z183" s="98" t="s">
        <v>1614</v>
      </c>
      <c r="AA183" s="98" t="s">
        <v>1613</v>
      </c>
      <c r="AB183" s="98" t="s">
        <v>439</v>
      </c>
      <c r="AC183" s="98" t="s">
        <v>440</v>
      </c>
    </row>
    <row r="184" spans="1:29" x14ac:dyDescent="0.25">
      <c r="A184" s="98">
        <v>52072582</v>
      </c>
      <c r="B184" s="98" t="s">
        <v>524</v>
      </c>
      <c r="C184" s="98" t="s">
        <v>525</v>
      </c>
      <c r="D184" s="98">
        <v>312416</v>
      </c>
      <c r="E184" s="98" t="s">
        <v>120</v>
      </c>
      <c r="F184" s="98" t="s">
        <v>121</v>
      </c>
      <c r="G184" s="98" t="s">
        <v>197</v>
      </c>
      <c r="H184" s="98">
        <v>100</v>
      </c>
      <c r="I184" s="98" t="s">
        <v>626</v>
      </c>
      <c r="J184" s="98">
        <v>2</v>
      </c>
      <c r="K184" s="98" t="s">
        <v>1683</v>
      </c>
      <c r="L184" s="98">
        <v>300</v>
      </c>
      <c r="M184" s="98" t="s">
        <v>307</v>
      </c>
      <c r="N184" s="98">
        <v>302</v>
      </c>
      <c r="O184" s="98" t="s">
        <v>2168</v>
      </c>
      <c r="P184" s="98">
        <v>355</v>
      </c>
      <c r="Q184" s="98" t="s">
        <v>197</v>
      </c>
      <c r="R184" s="98">
        <v>52057179</v>
      </c>
      <c r="S184" s="98" t="s">
        <v>3121</v>
      </c>
      <c r="T184" s="98" t="s">
        <v>1774</v>
      </c>
      <c r="U184" s="98" t="s">
        <v>3131</v>
      </c>
      <c r="V184" s="98" t="s">
        <v>3130</v>
      </c>
      <c r="W184" s="98">
        <f t="shared" ca="1" si="2"/>
        <v>53</v>
      </c>
      <c r="X184" s="98" t="s">
        <v>1616</v>
      </c>
      <c r="Y184" s="98" t="s">
        <v>1615</v>
      </c>
      <c r="Z184" s="98" t="s">
        <v>1614</v>
      </c>
      <c r="AA184" s="98" t="s">
        <v>1613</v>
      </c>
      <c r="AB184" s="98" t="s">
        <v>468</v>
      </c>
      <c r="AC184" s="98" t="s">
        <v>435</v>
      </c>
    </row>
    <row r="185" spans="1:29" x14ac:dyDescent="0.25">
      <c r="A185" s="98">
        <v>51883142</v>
      </c>
      <c r="B185" s="98" t="s">
        <v>313</v>
      </c>
      <c r="C185" s="98" t="s">
        <v>314</v>
      </c>
      <c r="D185" s="98">
        <v>202820</v>
      </c>
      <c r="E185" s="98" t="s">
        <v>109</v>
      </c>
      <c r="F185" s="98" t="s">
        <v>110</v>
      </c>
      <c r="G185" s="98" t="s">
        <v>197</v>
      </c>
      <c r="H185" s="98">
        <v>100</v>
      </c>
      <c r="I185" s="98" t="s">
        <v>626</v>
      </c>
      <c r="J185" s="98">
        <v>2</v>
      </c>
      <c r="K185" s="98" t="s">
        <v>1683</v>
      </c>
      <c r="L185" s="98">
        <v>300</v>
      </c>
      <c r="M185" s="98" t="s">
        <v>307</v>
      </c>
      <c r="N185" s="98">
        <v>302</v>
      </c>
      <c r="O185" s="98" t="s">
        <v>2168</v>
      </c>
      <c r="P185" s="98">
        <v>355</v>
      </c>
      <c r="Q185" s="98" t="s">
        <v>197</v>
      </c>
      <c r="R185" s="98">
        <v>52057179</v>
      </c>
      <c r="S185" s="98" t="s">
        <v>3121</v>
      </c>
      <c r="T185" s="98" t="s">
        <v>3129</v>
      </c>
      <c r="U185" s="98" t="s">
        <v>3128</v>
      </c>
      <c r="V185" s="98" t="s">
        <v>3127</v>
      </c>
      <c r="W185" s="98">
        <f t="shared" ca="1" si="2"/>
        <v>57</v>
      </c>
      <c r="X185" s="98" t="s">
        <v>1616</v>
      </c>
      <c r="Y185" s="98" t="s">
        <v>1726</v>
      </c>
      <c r="Z185" s="98" t="s">
        <v>1614</v>
      </c>
      <c r="AA185" s="98" t="s">
        <v>1613</v>
      </c>
      <c r="AB185" s="98" t="s">
        <v>112</v>
      </c>
      <c r="AC185" s="98" t="s">
        <v>113</v>
      </c>
    </row>
    <row r="186" spans="1:29" x14ac:dyDescent="0.25">
      <c r="A186" s="98">
        <v>36301538</v>
      </c>
      <c r="B186" s="98" t="s">
        <v>806</v>
      </c>
      <c r="C186" s="98" t="s">
        <v>807</v>
      </c>
      <c r="D186" s="98">
        <v>313214</v>
      </c>
      <c r="E186" s="98" t="s">
        <v>158</v>
      </c>
      <c r="F186" s="98" t="s">
        <v>121</v>
      </c>
      <c r="G186" s="98" t="s">
        <v>197</v>
      </c>
      <c r="H186" s="98">
        <v>100</v>
      </c>
      <c r="I186" s="98" t="s">
        <v>626</v>
      </c>
      <c r="J186" s="98">
        <v>2</v>
      </c>
      <c r="K186" s="98" t="s">
        <v>1683</v>
      </c>
      <c r="L186" s="98">
        <v>300</v>
      </c>
      <c r="M186" s="98" t="s">
        <v>307</v>
      </c>
      <c r="N186" s="98">
        <v>302</v>
      </c>
      <c r="O186" s="98" t="s">
        <v>2168</v>
      </c>
      <c r="P186" s="98">
        <v>355</v>
      </c>
      <c r="Q186" s="98" t="s">
        <v>197</v>
      </c>
      <c r="R186" s="98">
        <v>52057179</v>
      </c>
      <c r="S186" s="98" t="s">
        <v>3121</v>
      </c>
      <c r="T186" s="98" t="s">
        <v>2070</v>
      </c>
      <c r="U186" s="98" t="s">
        <v>3126</v>
      </c>
      <c r="V186" s="98" t="s">
        <v>3125</v>
      </c>
      <c r="W186" s="98">
        <f t="shared" ca="1" si="2"/>
        <v>45</v>
      </c>
      <c r="X186" s="98" t="s">
        <v>1616</v>
      </c>
      <c r="Y186" s="98" t="s">
        <v>1615</v>
      </c>
      <c r="Z186" s="98" t="s">
        <v>1614</v>
      </c>
      <c r="AA186" s="98" t="s">
        <v>1613</v>
      </c>
      <c r="AB186" s="98" t="s">
        <v>447</v>
      </c>
      <c r="AC186" s="98" t="s">
        <v>448</v>
      </c>
    </row>
    <row r="187" spans="1:29" x14ac:dyDescent="0.25">
      <c r="A187" s="98">
        <v>79710498</v>
      </c>
      <c r="B187" s="98" t="s">
        <v>666</v>
      </c>
      <c r="C187" s="98" t="s">
        <v>667</v>
      </c>
      <c r="D187" s="98">
        <v>204407</v>
      </c>
      <c r="E187" s="98" t="s">
        <v>136</v>
      </c>
      <c r="F187" s="98" t="s">
        <v>110</v>
      </c>
      <c r="G187" s="98" t="s">
        <v>197</v>
      </c>
      <c r="H187" s="98">
        <v>100</v>
      </c>
      <c r="I187" s="98" t="s">
        <v>626</v>
      </c>
      <c r="J187" s="98">
        <v>2</v>
      </c>
      <c r="K187" s="98" t="s">
        <v>1683</v>
      </c>
      <c r="L187" s="98">
        <v>300</v>
      </c>
      <c r="M187" s="98" t="s">
        <v>307</v>
      </c>
      <c r="N187" s="98">
        <v>302</v>
      </c>
      <c r="O187" s="98" t="s">
        <v>2168</v>
      </c>
      <c r="P187" s="98">
        <v>355</v>
      </c>
      <c r="Q187" s="98" t="s">
        <v>197</v>
      </c>
      <c r="R187" s="98">
        <v>52057179</v>
      </c>
      <c r="S187" s="98" t="s">
        <v>3121</v>
      </c>
      <c r="T187" s="98" t="s">
        <v>3124</v>
      </c>
      <c r="U187" s="98" t="s">
        <v>3123</v>
      </c>
      <c r="V187" s="98" t="s">
        <v>3122</v>
      </c>
      <c r="W187" s="98">
        <f t="shared" ca="1" si="2"/>
        <v>51</v>
      </c>
      <c r="X187" s="98" t="s">
        <v>1636</v>
      </c>
      <c r="Y187" s="98" t="s">
        <v>1671</v>
      </c>
      <c r="Z187" s="98" t="s">
        <v>1614</v>
      </c>
      <c r="AA187" s="98" t="s">
        <v>1613</v>
      </c>
      <c r="AB187" s="98" t="s">
        <v>447</v>
      </c>
      <c r="AC187" s="98" t="s">
        <v>448</v>
      </c>
    </row>
    <row r="188" spans="1:29" x14ac:dyDescent="0.25">
      <c r="A188" s="98">
        <v>72179974</v>
      </c>
      <c r="B188" s="98" t="s">
        <v>364</v>
      </c>
      <c r="C188" s="98" t="s">
        <v>365</v>
      </c>
      <c r="D188" s="98">
        <v>202820</v>
      </c>
      <c r="E188" s="98" t="s">
        <v>109</v>
      </c>
      <c r="F188" s="98" t="s">
        <v>110</v>
      </c>
      <c r="G188" s="98" t="s">
        <v>197</v>
      </c>
      <c r="H188" s="98">
        <v>100</v>
      </c>
      <c r="I188" s="98" t="s">
        <v>626</v>
      </c>
      <c r="J188" s="98">
        <v>2</v>
      </c>
      <c r="K188" s="98" t="s">
        <v>1683</v>
      </c>
      <c r="L188" s="98">
        <v>300</v>
      </c>
      <c r="M188" s="98" t="s">
        <v>307</v>
      </c>
      <c r="N188" s="98">
        <v>302</v>
      </c>
      <c r="O188" s="98" t="s">
        <v>2168</v>
      </c>
      <c r="P188" s="98">
        <v>355</v>
      </c>
      <c r="Q188" s="98" t="s">
        <v>197</v>
      </c>
      <c r="R188" s="98">
        <v>52057179</v>
      </c>
      <c r="S188" s="98" t="s">
        <v>3121</v>
      </c>
      <c r="T188" s="98" t="s">
        <v>3120</v>
      </c>
      <c r="U188" s="98" t="s">
        <v>3119</v>
      </c>
      <c r="V188" s="98" t="s">
        <v>3118</v>
      </c>
      <c r="W188" s="98">
        <f t="shared" ca="1" si="2"/>
        <v>53</v>
      </c>
      <c r="X188" s="98" t="s">
        <v>1636</v>
      </c>
      <c r="Y188" s="98" t="s">
        <v>1615</v>
      </c>
      <c r="Z188" s="98" t="s">
        <v>1614</v>
      </c>
      <c r="AA188" s="98" t="s">
        <v>1613</v>
      </c>
      <c r="AB188" s="98" t="s">
        <v>112</v>
      </c>
      <c r="AC188" s="98" t="s">
        <v>117</v>
      </c>
    </row>
    <row r="189" spans="1:29" x14ac:dyDescent="0.25">
      <c r="A189" s="98">
        <v>79384448</v>
      </c>
      <c r="B189" s="98" t="s">
        <v>251</v>
      </c>
      <c r="C189" s="98" t="s">
        <v>252</v>
      </c>
      <c r="D189" s="98">
        <v>10519</v>
      </c>
      <c r="E189" s="98" t="s">
        <v>253</v>
      </c>
      <c r="F189" s="98" t="s">
        <v>254</v>
      </c>
      <c r="G189" s="98" t="s">
        <v>255</v>
      </c>
      <c r="H189" s="98">
        <v>100</v>
      </c>
      <c r="I189" s="98" t="s">
        <v>626</v>
      </c>
      <c r="J189" s="98">
        <v>2</v>
      </c>
      <c r="K189" s="98" t="s">
        <v>1683</v>
      </c>
      <c r="L189" s="98">
        <v>300</v>
      </c>
      <c r="M189" s="98" t="s">
        <v>307</v>
      </c>
      <c r="N189" s="98">
        <v>302</v>
      </c>
      <c r="O189" s="98" t="s">
        <v>2168</v>
      </c>
      <c r="P189" s="98">
        <v>0</v>
      </c>
      <c r="Q189" s="98" t="s">
        <v>1621</v>
      </c>
      <c r="R189" s="98">
        <v>52112577</v>
      </c>
      <c r="S189" s="98" t="s">
        <v>3087</v>
      </c>
      <c r="T189" s="98" t="s">
        <v>3117</v>
      </c>
      <c r="U189" s="98" t="s">
        <v>3116</v>
      </c>
      <c r="V189" s="98" t="s">
        <v>3115</v>
      </c>
      <c r="W189" s="98">
        <f t="shared" ca="1" si="2"/>
        <v>59</v>
      </c>
      <c r="X189" s="98" t="s">
        <v>1636</v>
      </c>
      <c r="Y189" s="98" t="s">
        <v>1671</v>
      </c>
      <c r="Z189" s="98" t="s">
        <v>1614</v>
      </c>
      <c r="AA189" s="98" t="s">
        <v>1613</v>
      </c>
      <c r="AB189" s="98" t="s">
        <v>256</v>
      </c>
      <c r="AC189" s="98" t="s">
        <v>1670</v>
      </c>
    </row>
    <row r="190" spans="1:29" x14ac:dyDescent="0.25">
      <c r="A190" s="98">
        <v>1140831927</v>
      </c>
      <c r="B190" s="98" t="s">
        <v>986</v>
      </c>
      <c r="C190" s="98" t="s">
        <v>987</v>
      </c>
      <c r="D190" s="98">
        <v>10519</v>
      </c>
      <c r="E190" s="98" t="s">
        <v>253</v>
      </c>
      <c r="F190" s="98" t="s">
        <v>254</v>
      </c>
      <c r="G190" s="98" t="s">
        <v>988</v>
      </c>
      <c r="H190" s="98">
        <v>100</v>
      </c>
      <c r="I190" s="98" t="s">
        <v>626</v>
      </c>
      <c r="J190" s="98">
        <v>2</v>
      </c>
      <c r="K190" s="98" t="s">
        <v>1683</v>
      </c>
      <c r="L190" s="98">
        <v>300</v>
      </c>
      <c r="M190" s="98" t="s">
        <v>307</v>
      </c>
      <c r="N190" s="98">
        <v>325</v>
      </c>
      <c r="O190" s="98" t="s">
        <v>988</v>
      </c>
      <c r="P190" s="98">
        <v>0</v>
      </c>
      <c r="Q190" s="98" t="s">
        <v>1621</v>
      </c>
      <c r="R190" s="98">
        <v>52112577</v>
      </c>
      <c r="S190" s="98" t="s">
        <v>3087</v>
      </c>
      <c r="T190" s="98" t="s">
        <v>1873</v>
      </c>
      <c r="U190" s="98" t="s">
        <v>3114</v>
      </c>
      <c r="V190" s="98" t="s">
        <v>3113</v>
      </c>
      <c r="W190" s="98">
        <f t="shared" ca="1" si="2"/>
        <v>35</v>
      </c>
      <c r="X190" s="98" t="s">
        <v>1616</v>
      </c>
      <c r="Y190" s="98" t="s">
        <v>1671</v>
      </c>
      <c r="Z190" s="98" t="s">
        <v>1614</v>
      </c>
      <c r="AA190" s="98" t="s">
        <v>1613</v>
      </c>
      <c r="AB190" s="98" t="s">
        <v>439</v>
      </c>
      <c r="AC190" s="98" t="s">
        <v>440</v>
      </c>
    </row>
    <row r="191" spans="1:29" x14ac:dyDescent="0.25">
      <c r="A191" s="98">
        <v>39778996</v>
      </c>
      <c r="B191" s="98" t="s">
        <v>980</v>
      </c>
      <c r="C191" s="98" t="s">
        <v>981</v>
      </c>
      <c r="D191" s="98">
        <v>102015</v>
      </c>
      <c r="E191" s="98" t="s">
        <v>181</v>
      </c>
      <c r="F191" s="98" t="s">
        <v>182</v>
      </c>
      <c r="G191" s="98" t="s">
        <v>295</v>
      </c>
      <c r="H191" s="98">
        <v>100</v>
      </c>
      <c r="I191" s="98" t="s">
        <v>626</v>
      </c>
      <c r="J191" s="98">
        <v>8</v>
      </c>
      <c r="K191" s="98" t="s">
        <v>2369</v>
      </c>
      <c r="L191" s="98">
        <v>0</v>
      </c>
      <c r="M191" s="98" t="s">
        <v>1621</v>
      </c>
      <c r="N191" s="98">
        <v>0</v>
      </c>
      <c r="O191" s="98" t="s">
        <v>1621</v>
      </c>
      <c r="P191" s="98">
        <v>0</v>
      </c>
      <c r="Q191" s="98" t="s">
        <v>1621</v>
      </c>
      <c r="R191" s="98">
        <v>52112577</v>
      </c>
      <c r="S191" s="98" t="s">
        <v>3087</v>
      </c>
      <c r="T191" s="98" t="s">
        <v>3112</v>
      </c>
      <c r="U191" s="98" t="s">
        <v>3111</v>
      </c>
      <c r="V191" s="98" t="s">
        <v>3110</v>
      </c>
      <c r="W191" s="98">
        <f t="shared" ca="1" si="2"/>
        <v>56</v>
      </c>
      <c r="X191" s="98" t="s">
        <v>1616</v>
      </c>
      <c r="Y191" s="98" t="s">
        <v>1726</v>
      </c>
      <c r="Z191" s="98" t="s">
        <v>1614</v>
      </c>
      <c r="AA191" s="98" t="s">
        <v>1613</v>
      </c>
      <c r="AB191" s="98" t="s">
        <v>439</v>
      </c>
      <c r="AC191" s="98" t="s">
        <v>440</v>
      </c>
    </row>
    <row r="192" spans="1:29" x14ac:dyDescent="0.25">
      <c r="A192" s="98">
        <v>11797428</v>
      </c>
      <c r="B192" s="98" t="s">
        <v>305</v>
      </c>
      <c r="C192" s="98" t="s">
        <v>306</v>
      </c>
      <c r="D192" s="98">
        <v>202816</v>
      </c>
      <c r="E192" s="98" t="s">
        <v>109</v>
      </c>
      <c r="F192" s="98" t="s">
        <v>110</v>
      </c>
      <c r="G192" s="98" t="s">
        <v>307</v>
      </c>
      <c r="H192" s="98">
        <v>100</v>
      </c>
      <c r="I192" s="98" t="s">
        <v>626</v>
      </c>
      <c r="J192" s="98">
        <v>2</v>
      </c>
      <c r="K192" s="98" t="s">
        <v>1683</v>
      </c>
      <c r="L192" s="98">
        <v>300</v>
      </c>
      <c r="M192" s="98" t="s">
        <v>307</v>
      </c>
      <c r="N192" s="98">
        <v>0</v>
      </c>
      <c r="O192" s="98" t="s">
        <v>1621</v>
      </c>
      <c r="P192" s="98">
        <v>0</v>
      </c>
      <c r="Q192" s="98" t="s">
        <v>1621</v>
      </c>
      <c r="R192" s="98">
        <v>52112577</v>
      </c>
      <c r="S192" s="98" t="s">
        <v>3087</v>
      </c>
      <c r="T192" s="98" t="s">
        <v>3109</v>
      </c>
      <c r="U192" s="98" t="s">
        <v>3108</v>
      </c>
      <c r="V192" s="98" t="s">
        <v>3107</v>
      </c>
      <c r="W192" s="98">
        <f t="shared" ca="1" si="2"/>
        <v>56</v>
      </c>
      <c r="X192" s="98" t="s">
        <v>1636</v>
      </c>
      <c r="Y192" s="98" t="s">
        <v>1671</v>
      </c>
      <c r="Z192" s="98" t="s">
        <v>1614</v>
      </c>
      <c r="AA192" s="98" t="s">
        <v>1613</v>
      </c>
      <c r="AB192" s="98" t="s">
        <v>112</v>
      </c>
      <c r="AC192" s="98" t="s">
        <v>117</v>
      </c>
    </row>
    <row r="193" spans="1:29" x14ac:dyDescent="0.25">
      <c r="A193" s="98">
        <v>12236969</v>
      </c>
      <c r="B193" s="98" t="s">
        <v>627</v>
      </c>
      <c r="C193" s="98" t="s">
        <v>628</v>
      </c>
      <c r="D193" s="98">
        <v>204407</v>
      </c>
      <c r="E193" s="98" t="s">
        <v>136</v>
      </c>
      <c r="F193" s="98" t="s">
        <v>110</v>
      </c>
      <c r="G193" s="98" t="s">
        <v>307</v>
      </c>
      <c r="H193" s="98">
        <v>100</v>
      </c>
      <c r="I193" s="98" t="s">
        <v>626</v>
      </c>
      <c r="J193" s="98">
        <v>2</v>
      </c>
      <c r="K193" s="98" t="s">
        <v>1683</v>
      </c>
      <c r="L193" s="98">
        <v>300</v>
      </c>
      <c r="M193" s="98" t="s">
        <v>307</v>
      </c>
      <c r="N193" s="98">
        <v>0</v>
      </c>
      <c r="O193" s="98" t="s">
        <v>1621</v>
      </c>
      <c r="P193" s="98">
        <v>0</v>
      </c>
      <c r="Q193" s="98" t="s">
        <v>1621</v>
      </c>
      <c r="R193" s="98">
        <v>52112577</v>
      </c>
      <c r="S193" s="98" t="s">
        <v>3087</v>
      </c>
      <c r="T193" s="98" t="s">
        <v>3106</v>
      </c>
      <c r="U193" s="98" t="s">
        <v>3105</v>
      </c>
      <c r="V193" s="98" t="s">
        <v>3104</v>
      </c>
      <c r="W193" s="98">
        <f t="shared" ca="1" si="2"/>
        <v>53</v>
      </c>
      <c r="X193" s="98" t="s">
        <v>1636</v>
      </c>
      <c r="Y193" s="98" t="s">
        <v>1671</v>
      </c>
      <c r="Z193" s="98" t="s">
        <v>1614</v>
      </c>
      <c r="AA193" s="98" t="s">
        <v>1613</v>
      </c>
      <c r="AB193" s="98" t="s">
        <v>447</v>
      </c>
      <c r="AC193" s="98" t="s">
        <v>448</v>
      </c>
    </row>
    <row r="194" spans="1:29" x14ac:dyDescent="0.25">
      <c r="A194" s="98">
        <v>1152192278</v>
      </c>
      <c r="B194" s="98" t="s">
        <v>767</v>
      </c>
      <c r="C194" s="98" t="s">
        <v>1147</v>
      </c>
      <c r="D194" s="98">
        <v>202820</v>
      </c>
      <c r="E194" s="98" t="s">
        <v>109</v>
      </c>
      <c r="F194" s="98" t="s">
        <v>110</v>
      </c>
      <c r="G194" s="98" t="s">
        <v>307</v>
      </c>
      <c r="H194" s="98">
        <v>100</v>
      </c>
      <c r="I194" s="98" t="s">
        <v>626</v>
      </c>
      <c r="J194" s="98">
        <v>2</v>
      </c>
      <c r="K194" s="98" t="s">
        <v>1683</v>
      </c>
      <c r="L194" s="98">
        <v>300</v>
      </c>
      <c r="M194" s="98" t="s">
        <v>307</v>
      </c>
      <c r="N194" s="98">
        <v>0</v>
      </c>
      <c r="O194" s="98" t="s">
        <v>1621</v>
      </c>
      <c r="P194" s="98">
        <v>0</v>
      </c>
      <c r="Q194" s="98" t="s">
        <v>1621</v>
      </c>
      <c r="R194" s="98">
        <v>52112577</v>
      </c>
      <c r="S194" s="98" t="s">
        <v>3087</v>
      </c>
      <c r="T194" s="98" t="s">
        <v>3103</v>
      </c>
      <c r="U194" s="98" t="s">
        <v>3102</v>
      </c>
      <c r="V194" s="98" t="s">
        <v>3101</v>
      </c>
      <c r="W194" s="98">
        <f t="shared" ref="W194:W257" ca="1" si="3">+DATEDIF(V194,TODAY(),"y")</f>
        <v>34</v>
      </c>
      <c r="X194" s="98" t="s">
        <v>1616</v>
      </c>
      <c r="Y194" s="98" t="s">
        <v>1622</v>
      </c>
      <c r="Z194" s="98" t="s">
        <v>1614</v>
      </c>
      <c r="AA194" s="98" t="s">
        <v>1613</v>
      </c>
      <c r="AB194" s="98" t="s">
        <v>447</v>
      </c>
      <c r="AC194" s="98" t="s">
        <v>448</v>
      </c>
    </row>
    <row r="195" spans="1:29" x14ac:dyDescent="0.25">
      <c r="A195" s="98">
        <v>1010196438</v>
      </c>
      <c r="B195" s="98" t="s">
        <v>711</v>
      </c>
      <c r="C195" s="98" t="s">
        <v>712</v>
      </c>
      <c r="D195" s="98">
        <v>204411</v>
      </c>
      <c r="E195" s="98" t="s">
        <v>136</v>
      </c>
      <c r="F195" s="98" t="s">
        <v>110</v>
      </c>
      <c r="G195" s="98" t="s">
        <v>307</v>
      </c>
      <c r="H195" s="98">
        <v>100</v>
      </c>
      <c r="I195" s="98" t="s">
        <v>626</v>
      </c>
      <c r="J195" s="98">
        <v>2</v>
      </c>
      <c r="K195" s="98" t="s">
        <v>1683</v>
      </c>
      <c r="L195" s="98">
        <v>300</v>
      </c>
      <c r="M195" s="98" t="s">
        <v>307</v>
      </c>
      <c r="N195" s="98">
        <v>0</v>
      </c>
      <c r="O195" s="98" t="s">
        <v>1621</v>
      </c>
      <c r="P195" s="98">
        <v>0</v>
      </c>
      <c r="Q195" s="98" t="s">
        <v>1621</v>
      </c>
      <c r="R195" s="98">
        <v>52112577</v>
      </c>
      <c r="S195" s="98" t="s">
        <v>3087</v>
      </c>
      <c r="T195" s="98" t="s">
        <v>2300</v>
      </c>
      <c r="U195" s="98" t="s">
        <v>3100</v>
      </c>
      <c r="V195" s="98" t="s">
        <v>3099</v>
      </c>
      <c r="W195" s="98">
        <f t="shared" ca="1" si="3"/>
        <v>34</v>
      </c>
      <c r="X195" s="98" t="s">
        <v>1636</v>
      </c>
      <c r="Y195" s="98" t="s">
        <v>1622</v>
      </c>
      <c r="Z195" s="98" t="s">
        <v>1614</v>
      </c>
      <c r="AA195" s="98" t="s">
        <v>1613</v>
      </c>
      <c r="AB195" s="98" t="s">
        <v>447</v>
      </c>
      <c r="AC195" s="98" t="s">
        <v>448</v>
      </c>
    </row>
    <row r="196" spans="1:29" x14ac:dyDescent="0.25">
      <c r="A196" s="98">
        <v>80875014</v>
      </c>
      <c r="B196" s="98" t="s">
        <v>919</v>
      </c>
      <c r="C196" s="98" t="s">
        <v>920</v>
      </c>
      <c r="D196" s="98">
        <v>10519</v>
      </c>
      <c r="E196" s="98" t="s">
        <v>253</v>
      </c>
      <c r="F196" s="98" t="s">
        <v>254</v>
      </c>
      <c r="G196" s="98" t="s">
        <v>3098</v>
      </c>
      <c r="H196" s="98">
        <v>100</v>
      </c>
      <c r="I196" s="98" t="s">
        <v>626</v>
      </c>
      <c r="J196" s="98">
        <v>2</v>
      </c>
      <c r="K196" s="98" t="s">
        <v>1683</v>
      </c>
      <c r="L196" s="98">
        <v>300</v>
      </c>
      <c r="M196" s="98" t="s">
        <v>307</v>
      </c>
      <c r="N196" s="98">
        <v>301</v>
      </c>
      <c r="O196" s="98" t="s">
        <v>1868</v>
      </c>
      <c r="P196" s="98">
        <v>0</v>
      </c>
      <c r="Q196" s="98" t="s">
        <v>1621</v>
      </c>
      <c r="R196" s="98">
        <v>52112577</v>
      </c>
      <c r="S196" s="98" t="s">
        <v>3087</v>
      </c>
      <c r="T196" s="98" t="s">
        <v>3097</v>
      </c>
      <c r="U196" s="98" t="s">
        <v>3096</v>
      </c>
      <c r="V196" s="98" t="s">
        <v>3095</v>
      </c>
      <c r="W196" s="98">
        <f t="shared" ca="1" si="3"/>
        <v>40</v>
      </c>
      <c r="X196" s="98" t="s">
        <v>1636</v>
      </c>
      <c r="Y196" s="98" t="s">
        <v>1615</v>
      </c>
      <c r="Z196" s="98" t="s">
        <v>1614</v>
      </c>
      <c r="AA196" s="98" t="s">
        <v>1613</v>
      </c>
      <c r="AB196" s="98" t="s">
        <v>439</v>
      </c>
      <c r="AC196" s="98" t="s">
        <v>440</v>
      </c>
    </row>
    <row r="197" spans="1:29" x14ac:dyDescent="0.25">
      <c r="A197" s="98">
        <v>86087051</v>
      </c>
      <c r="B197" s="98" t="s">
        <v>508</v>
      </c>
      <c r="C197" s="98" t="s">
        <v>509</v>
      </c>
      <c r="D197" s="98">
        <v>204411</v>
      </c>
      <c r="E197" s="98" t="s">
        <v>136</v>
      </c>
      <c r="F197" s="98" t="s">
        <v>110</v>
      </c>
      <c r="G197" s="98" t="s">
        <v>307</v>
      </c>
      <c r="H197" s="98">
        <v>100</v>
      </c>
      <c r="I197" s="98" t="s">
        <v>626</v>
      </c>
      <c r="J197" s="98">
        <v>2</v>
      </c>
      <c r="K197" s="98" t="s">
        <v>1683</v>
      </c>
      <c r="L197" s="98">
        <v>300</v>
      </c>
      <c r="M197" s="98" t="s">
        <v>307</v>
      </c>
      <c r="N197" s="98">
        <v>0</v>
      </c>
      <c r="O197" s="98" t="s">
        <v>1621</v>
      </c>
      <c r="P197" s="98">
        <v>0</v>
      </c>
      <c r="Q197" s="98" t="s">
        <v>1621</v>
      </c>
      <c r="R197" s="98">
        <v>52112577</v>
      </c>
      <c r="S197" s="98" t="s">
        <v>3087</v>
      </c>
      <c r="T197" s="98" t="s">
        <v>2212</v>
      </c>
      <c r="U197" s="98" t="s">
        <v>3094</v>
      </c>
      <c r="V197" s="98" t="s">
        <v>3093</v>
      </c>
      <c r="W197" s="98">
        <f t="shared" ca="1" si="3"/>
        <v>40</v>
      </c>
      <c r="X197" s="98" t="s">
        <v>1636</v>
      </c>
      <c r="Y197" s="98" t="s">
        <v>1615</v>
      </c>
      <c r="Z197" s="98" t="s">
        <v>1614</v>
      </c>
      <c r="AA197" s="98" t="s">
        <v>1613</v>
      </c>
      <c r="AB197" s="98" t="s">
        <v>447</v>
      </c>
      <c r="AC197" s="98" t="s">
        <v>448</v>
      </c>
    </row>
    <row r="198" spans="1:29" x14ac:dyDescent="0.25">
      <c r="A198" s="98">
        <v>79131643</v>
      </c>
      <c r="B198" s="98" t="s">
        <v>648</v>
      </c>
      <c r="C198" s="98" t="s">
        <v>649</v>
      </c>
      <c r="D198" s="98">
        <v>410314</v>
      </c>
      <c r="E198" s="98" t="s">
        <v>263</v>
      </c>
      <c r="F198" s="98" t="s">
        <v>146</v>
      </c>
      <c r="G198" s="98" t="s">
        <v>307</v>
      </c>
      <c r="H198" s="98">
        <v>100</v>
      </c>
      <c r="I198" s="98" t="s">
        <v>626</v>
      </c>
      <c r="J198" s="98">
        <v>2</v>
      </c>
      <c r="K198" s="98" t="s">
        <v>1683</v>
      </c>
      <c r="L198" s="98">
        <v>300</v>
      </c>
      <c r="M198" s="98" t="s">
        <v>307</v>
      </c>
      <c r="N198" s="98">
        <v>0</v>
      </c>
      <c r="O198" s="98" t="s">
        <v>1621</v>
      </c>
      <c r="P198" s="98">
        <v>0</v>
      </c>
      <c r="Q198" s="98" t="s">
        <v>1621</v>
      </c>
      <c r="R198" s="98">
        <v>52112577</v>
      </c>
      <c r="S198" s="98" t="s">
        <v>3087</v>
      </c>
      <c r="T198" s="98" t="s">
        <v>2079</v>
      </c>
      <c r="U198" s="98" t="s">
        <v>3092</v>
      </c>
      <c r="V198" s="98" t="s">
        <v>3091</v>
      </c>
      <c r="W198" s="98">
        <f t="shared" ca="1" si="3"/>
        <v>57</v>
      </c>
      <c r="X198" s="98" t="s">
        <v>1636</v>
      </c>
      <c r="Y198" s="98" t="s">
        <v>1622</v>
      </c>
      <c r="Z198" s="98" t="s">
        <v>1614</v>
      </c>
      <c r="AA198" s="98" t="s">
        <v>1613</v>
      </c>
      <c r="AB198" s="98" t="s">
        <v>447</v>
      </c>
      <c r="AC198" s="98" t="s">
        <v>448</v>
      </c>
    </row>
    <row r="199" spans="1:29" x14ac:dyDescent="0.25">
      <c r="A199" s="98">
        <v>52148330</v>
      </c>
      <c r="B199" s="98" t="s">
        <v>333</v>
      </c>
      <c r="C199" s="98" t="s">
        <v>334</v>
      </c>
      <c r="D199" s="98">
        <v>202818</v>
      </c>
      <c r="E199" s="98" t="s">
        <v>109</v>
      </c>
      <c r="F199" s="98" t="s">
        <v>110</v>
      </c>
      <c r="G199" s="98" t="s">
        <v>307</v>
      </c>
      <c r="H199" s="98">
        <v>100</v>
      </c>
      <c r="I199" s="98" t="s">
        <v>626</v>
      </c>
      <c r="J199" s="98">
        <v>2</v>
      </c>
      <c r="K199" s="98" t="s">
        <v>1683</v>
      </c>
      <c r="L199" s="98">
        <v>300</v>
      </c>
      <c r="M199" s="98" t="s">
        <v>307</v>
      </c>
      <c r="N199" s="98">
        <v>0</v>
      </c>
      <c r="O199" s="98" t="s">
        <v>1621</v>
      </c>
      <c r="P199" s="98">
        <v>0</v>
      </c>
      <c r="Q199" s="98" t="s">
        <v>1621</v>
      </c>
      <c r="R199" s="98">
        <v>52112577</v>
      </c>
      <c r="S199" s="98" t="s">
        <v>3087</v>
      </c>
      <c r="T199" s="98" t="s">
        <v>3090</v>
      </c>
      <c r="U199" s="98" t="s">
        <v>3089</v>
      </c>
      <c r="V199" s="98" t="s">
        <v>3088</v>
      </c>
      <c r="W199" s="98">
        <f t="shared" ca="1" si="3"/>
        <v>51</v>
      </c>
      <c r="X199" s="98" t="s">
        <v>1616</v>
      </c>
      <c r="Y199" s="98" t="s">
        <v>1615</v>
      </c>
      <c r="Z199" s="98" t="s">
        <v>1614</v>
      </c>
      <c r="AA199" s="98" t="s">
        <v>1613</v>
      </c>
      <c r="AB199" s="98" t="s">
        <v>112</v>
      </c>
      <c r="AC199" s="98" t="s">
        <v>117</v>
      </c>
    </row>
    <row r="200" spans="1:29" x14ac:dyDescent="0.25">
      <c r="A200" s="98">
        <v>52272625</v>
      </c>
      <c r="B200" s="98" t="s">
        <v>728</v>
      </c>
      <c r="C200" s="98" t="s">
        <v>729</v>
      </c>
      <c r="D200" s="98">
        <v>421018</v>
      </c>
      <c r="E200" s="98" t="s">
        <v>145</v>
      </c>
      <c r="F200" s="98" t="s">
        <v>146</v>
      </c>
      <c r="G200" s="98" t="s">
        <v>307</v>
      </c>
      <c r="H200" s="98">
        <v>100</v>
      </c>
      <c r="I200" s="98" t="s">
        <v>626</v>
      </c>
      <c r="J200" s="98">
        <v>2</v>
      </c>
      <c r="K200" s="98" t="s">
        <v>1683</v>
      </c>
      <c r="L200" s="98">
        <v>300</v>
      </c>
      <c r="M200" s="98" t="s">
        <v>307</v>
      </c>
      <c r="N200" s="98">
        <v>0</v>
      </c>
      <c r="O200" s="98" t="s">
        <v>1621</v>
      </c>
      <c r="P200" s="98">
        <v>0</v>
      </c>
      <c r="Q200" s="98" t="s">
        <v>1621</v>
      </c>
      <c r="R200" s="98">
        <v>52112577</v>
      </c>
      <c r="S200" s="98" t="s">
        <v>3087</v>
      </c>
      <c r="T200" s="98" t="s">
        <v>2479</v>
      </c>
      <c r="U200" s="98" t="s">
        <v>3086</v>
      </c>
      <c r="V200" s="98" t="s">
        <v>3085</v>
      </c>
      <c r="W200" s="98">
        <f t="shared" ca="1" si="3"/>
        <v>49</v>
      </c>
      <c r="X200" s="98" t="s">
        <v>1616</v>
      </c>
      <c r="Y200" s="98" t="s">
        <v>1622</v>
      </c>
      <c r="Z200" s="98" t="s">
        <v>1614</v>
      </c>
      <c r="AA200" s="98" t="s">
        <v>1613</v>
      </c>
      <c r="AB200" s="98" t="s">
        <v>447</v>
      </c>
      <c r="AC200" s="98" t="s">
        <v>448</v>
      </c>
    </row>
    <row r="201" spans="1:29" x14ac:dyDescent="0.25">
      <c r="A201" s="98">
        <v>19459207</v>
      </c>
      <c r="B201" s="98" t="s">
        <v>834</v>
      </c>
      <c r="C201" s="98" t="s">
        <v>835</v>
      </c>
      <c r="D201" s="98">
        <v>202816</v>
      </c>
      <c r="E201" s="98" t="s">
        <v>109</v>
      </c>
      <c r="F201" s="98" t="s">
        <v>110</v>
      </c>
      <c r="G201" s="98" t="s">
        <v>1122</v>
      </c>
      <c r="H201" s="98">
        <v>100</v>
      </c>
      <c r="I201" s="98" t="s">
        <v>626</v>
      </c>
      <c r="J201" s="98">
        <v>8</v>
      </c>
      <c r="K201" s="98" t="s">
        <v>2369</v>
      </c>
      <c r="L201" s="98">
        <v>316</v>
      </c>
      <c r="M201" s="98" t="s">
        <v>3070</v>
      </c>
      <c r="N201" s="98">
        <v>0</v>
      </c>
      <c r="O201" s="98" t="s">
        <v>1621</v>
      </c>
      <c r="P201" s="98">
        <v>0</v>
      </c>
      <c r="Q201" s="98" t="s">
        <v>1621</v>
      </c>
      <c r="R201" s="98">
        <v>52114504</v>
      </c>
      <c r="S201" s="98" t="s">
        <v>3069</v>
      </c>
      <c r="T201" s="98" t="s">
        <v>3084</v>
      </c>
      <c r="U201" s="98" t="s">
        <v>3083</v>
      </c>
      <c r="V201" s="98" t="s">
        <v>3082</v>
      </c>
      <c r="W201" s="98">
        <f t="shared" ca="1" si="3"/>
        <v>63</v>
      </c>
      <c r="X201" s="98" t="s">
        <v>1636</v>
      </c>
      <c r="Y201" s="98" t="s">
        <v>1671</v>
      </c>
      <c r="Z201" s="98" t="s">
        <v>1614</v>
      </c>
      <c r="AA201" s="98" t="s">
        <v>1613</v>
      </c>
      <c r="AB201" s="98" t="s">
        <v>112</v>
      </c>
      <c r="AC201" s="98" t="s">
        <v>113</v>
      </c>
    </row>
    <row r="202" spans="1:29" x14ac:dyDescent="0.25">
      <c r="A202" s="98">
        <v>52516975</v>
      </c>
      <c r="B202" s="98" t="s">
        <v>1123</v>
      </c>
      <c r="C202" s="98" t="s">
        <v>1316</v>
      </c>
      <c r="D202" s="98">
        <v>204407</v>
      </c>
      <c r="E202" s="98" t="s">
        <v>136</v>
      </c>
      <c r="F202" s="98" t="s">
        <v>110</v>
      </c>
      <c r="G202" s="98" t="s">
        <v>1122</v>
      </c>
      <c r="H202" s="98">
        <v>100</v>
      </c>
      <c r="I202" s="98" t="s">
        <v>626</v>
      </c>
      <c r="J202" s="98">
        <v>8</v>
      </c>
      <c r="K202" s="98" t="s">
        <v>2369</v>
      </c>
      <c r="L202" s="98">
        <v>316</v>
      </c>
      <c r="M202" s="98" t="s">
        <v>3070</v>
      </c>
      <c r="N202" s="98">
        <v>0</v>
      </c>
      <c r="O202" s="98" t="s">
        <v>1621</v>
      </c>
      <c r="P202" s="98">
        <v>0</v>
      </c>
      <c r="Q202" s="98" t="s">
        <v>1621</v>
      </c>
      <c r="R202" s="98">
        <v>52114504</v>
      </c>
      <c r="S202" s="98" t="s">
        <v>3069</v>
      </c>
      <c r="T202" s="98" t="s">
        <v>2199</v>
      </c>
      <c r="U202" s="98" t="s">
        <v>3081</v>
      </c>
      <c r="V202" s="98" t="s">
        <v>3080</v>
      </c>
      <c r="W202" s="98">
        <f t="shared" ca="1" si="3"/>
        <v>44</v>
      </c>
      <c r="X202" s="98" t="s">
        <v>1616</v>
      </c>
      <c r="Y202" s="98" t="s">
        <v>1726</v>
      </c>
      <c r="Z202" s="98" t="s">
        <v>1614</v>
      </c>
      <c r="AA202" s="98" t="s">
        <v>1613</v>
      </c>
      <c r="AB202" s="98" t="s">
        <v>447</v>
      </c>
      <c r="AC202" s="98" t="s">
        <v>448</v>
      </c>
    </row>
    <row r="203" spans="1:29" x14ac:dyDescent="0.25">
      <c r="A203" s="98">
        <v>52529836</v>
      </c>
      <c r="B203" s="98" t="s">
        <v>546</v>
      </c>
      <c r="C203" s="98" t="s">
        <v>1151</v>
      </c>
      <c r="D203" s="98">
        <v>421015</v>
      </c>
      <c r="E203" s="98" t="s">
        <v>145</v>
      </c>
      <c r="F203" s="98" t="s">
        <v>146</v>
      </c>
      <c r="G203" s="98" t="s">
        <v>1122</v>
      </c>
      <c r="H203" s="98">
        <v>100</v>
      </c>
      <c r="I203" s="98" t="s">
        <v>626</v>
      </c>
      <c r="J203" s="98">
        <v>8</v>
      </c>
      <c r="K203" s="98" t="s">
        <v>2369</v>
      </c>
      <c r="L203" s="98">
        <v>316</v>
      </c>
      <c r="M203" s="98" t="s">
        <v>3070</v>
      </c>
      <c r="N203" s="98">
        <v>0</v>
      </c>
      <c r="O203" s="98" t="s">
        <v>1621</v>
      </c>
      <c r="P203" s="98">
        <v>0</v>
      </c>
      <c r="Q203" s="98" t="s">
        <v>1621</v>
      </c>
      <c r="R203" s="98">
        <v>52114504</v>
      </c>
      <c r="S203" s="98" t="s">
        <v>3069</v>
      </c>
      <c r="T203" s="98" t="s">
        <v>2239</v>
      </c>
      <c r="U203" s="98" t="s">
        <v>3079</v>
      </c>
      <c r="V203" s="98" t="s">
        <v>3078</v>
      </c>
      <c r="W203" s="98">
        <f t="shared" ca="1" si="3"/>
        <v>45</v>
      </c>
      <c r="X203" s="98" t="s">
        <v>1616</v>
      </c>
      <c r="Y203" s="98" t="s">
        <v>1615</v>
      </c>
      <c r="Z203" s="98" t="s">
        <v>1614</v>
      </c>
      <c r="AA203" s="98" t="s">
        <v>1613</v>
      </c>
      <c r="AB203" s="98" t="s">
        <v>447</v>
      </c>
      <c r="AC203" s="98" t="s">
        <v>448</v>
      </c>
    </row>
    <row r="204" spans="1:29" x14ac:dyDescent="0.25">
      <c r="A204" s="98">
        <v>53105886</v>
      </c>
      <c r="B204" s="98" t="s">
        <v>909</v>
      </c>
      <c r="C204" s="98" t="s">
        <v>3077</v>
      </c>
      <c r="D204" s="98">
        <v>204407</v>
      </c>
      <c r="E204" s="98" t="s">
        <v>136</v>
      </c>
      <c r="F204" s="98" t="s">
        <v>110</v>
      </c>
      <c r="G204" s="98" t="s">
        <v>1122</v>
      </c>
      <c r="H204" s="98">
        <v>100</v>
      </c>
      <c r="I204" s="98" t="s">
        <v>626</v>
      </c>
      <c r="J204" s="98">
        <v>8</v>
      </c>
      <c r="K204" s="98" t="s">
        <v>2369</v>
      </c>
      <c r="L204" s="98">
        <v>316</v>
      </c>
      <c r="M204" s="98" t="s">
        <v>3070</v>
      </c>
      <c r="N204" s="98">
        <v>0</v>
      </c>
      <c r="O204" s="98" t="s">
        <v>1621</v>
      </c>
      <c r="P204" s="98">
        <v>0</v>
      </c>
      <c r="Q204" s="98" t="s">
        <v>1621</v>
      </c>
      <c r="R204" s="98">
        <v>52114504</v>
      </c>
      <c r="S204" s="98" t="s">
        <v>3069</v>
      </c>
      <c r="T204" s="98" t="s">
        <v>2085</v>
      </c>
      <c r="U204" s="98" t="s">
        <v>3076</v>
      </c>
      <c r="V204" s="98" t="s">
        <v>3075</v>
      </c>
      <c r="W204" s="98">
        <f t="shared" ca="1" si="3"/>
        <v>40</v>
      </c>
      <c r="X204" s="98" t="s">
        <v>1616</v>
      </c>
      <c r="Y204" s="98" t="s">
        <v>1615</v>
      </c>
      <c r="Z204" s="98" t="s">
        <v>1614</v>
      </c>
      <c r="AA204" s="98" t="s">
        <v>1613</v>
      </c>
      <c r="AB204" s="98" t="s">
        <v>447</v>
      </c>
      <c r="AC204" s="98" t="s">
        <v>448</v>
      </c>
    </row>
    <row r="205" spans="1:29" x14ac:dyDescent="0.25">
      <c r="A205" s="98">
        <v>74376178</v>
      </c>
      <c r="B205" s="98" t="s">
        <v>1152</v>
      </c>
      <c r="C205" s="98" t="s">
        <v>1153</v>
      </c>
      <c r="D205" s="98">
        <v>204407</v>
      </c>
      <c r="E205" s="98" t="s">
        <v>136</v>
      </c>
      <c r="F205" s="98" t="s">
        <v>110</v>
      </c>
      <c r="G205" s="98" t="s">
        <v>1122</v>
      </c>
      <c r="H205" s="98">
        <v>100</v>
      </c>
      <c r="I205" s="98" t="s">
        <v>626</v>
      </c>
      <c r="J205" s="98">
        <v>8</v>
      </c>
      <c r="K205" s="98" t="s">
        <v>2369</v>
      </c>
      <c r="L205" s="98">
        <v>316</v>
      </c>
      <c r="M205" s="98" t="s">
        <v>3070</v>
      </c>
      <c r="N205" s="98">
        <v>0</v>
      </c>
      <c r="O205" s="98" t="s">
        <v>1621</v>
      </c>
      <c r="P205" s="98">
        <v>0</v>
      </c>
      <c r="Q205" s="98" t="s">
        <v>1621</v>
      </c>
      <c r="R205" s="98">
        <v>52114504</v>
      </c>
      <c r="S205" s="98" t="s">
        <v>3069</v>
      </c>
      <c r="T205" s="98" t="s">
        <v>2239</v>
      </c>
      <c r="U205" s="98" t="s">
        <v>3074</v>
      </c>
      <c r="V205" s="98" t="s">
        <v>3073</v>
      </c>
      <c r="W205" s="98">
        <f t="shared" ca="1" si="3"/>
        <v>41</v>
      </c>
      <c r="X205" s="98" t="s">
        <v>1636</v>
      </c>
      <c r="Y205" s="98" t="s">
        <v>1671</v>
      </c>
      <c r="Z205" s="98" t="s">
        <v>1614</v>
      </c>
      <c r="AA205" s="98" t="s">
        <v>1613</v>
      </c>
      <c r="AB205" s="98" t="s">
        <v>447</v>
      </c>
      <c r="AC205" s="98" t="s">
        <v>448</v>
      </c>
    </row>
    <row r="206" spans="1:29" x14ac:dyDescent="0.25">
      <c r="A206" s="98">
        <v>1014237422</v>
      </c>
      <c r="B206" s="98" t="s">
        <v>1127</v>
      </c>
      <c r="C206" s="98" t="s">
        <v>1128</v>
      </c>
      <c r="D206" s="98">
        <v>20441</v>
      </c>
      <c r="E206" s="98" t="s">
        <v>136</v>
      </c>
      <c r="F206" s="98" t="s">
        <v>110</v>
      </c>
      <c r="G206" s="98" t="s">
        <v>1122</v>
      </c>
      <c r="H206" s="98">
        <v>100</v>
      </c>
      <c r="I206" s="98" t="s">
        <v>626</v>
      </c>
      <c r="J206" s="98">
        <v>8</v>
      </c>
      <c r="K206" s="98" t="s">
        <v>2369</v>
      </c>
      <c r="L206" s="98">
        <v>316</v>
      </c>
      <c r="M206" s="98" t="s">
        <v>3070</v>
      </c>
      <c r="N206" s="98">
        <v>0</v>
      </c>
      <c r="O206" s="98" t="s">
        <v>1621</v>
      </c>
      <c r="P206" s="98">
        <v>0</v>
      </c>
      <c r="Q206" s="98" t="s">
        <v>1621</v>
      </c>
      <c r="R206" s="98">
        <v>52114504</v>
      </c>
      <c r="S206" s="98" t="s">
        <v>3069</v>
      </c>
      <c r="T206" s="98" t="s">
        <v>1842</v>
      </c>
      <c r="U206" s="98" t="s">
        <v>3072</v>
      </c>
      <c r="V206" s="98" t="s">
        <v>3071</v>
      </c>
      <c r="W206" s="98">
        <f t="shared" ca="1" si="3"/>
        <v>32</v>
      </c>
      <c r="X206" s="98" t="s">
        <v>1616</v>
      </c>
      <c r="Y206" s="98" t="s">
        <v>1622</v>
      </c>
      <c r="Z206" s="98" t="s">
        <v>1614</v>
      </c>
      <c r="AA206" s="98" t="s">
        <v>1613</v>
      </c>
      <c r="AB206" s="98" t="s">
        <v>447</v>
      </c>
      <c r="AC206" s="98" t="s">
        <v>448</v>
      </c>
    </row>
    <row r="207" spans="1:29" x14ac:dyDescent="0.25">
      <c r="A207" s="98">
        <v>1019076604</v>
      </c>
      <c r="B207" s="98" t="s">
        <v>1129</v>
      </c>
      <c r="C207" s="98" t="s">
        <v>1130</v>
      </c>
      <c r="D207" s="98">
        <v>204407</v>
      </c>
      <c r="E207" s="98" t="s">
        <v>136</v>
      </c>
      <c r="F207" s="98" t="s">
        <v>110</v>
      </c>
      <c r="G207" s="98" t="s">
        <v>1122</v>
      </c>
      <c r="H207" s="98">
        <v>100</v>
      </c>
      <c r="I207" s="98" t="s">
        <v>626</v>
      </c>
      <c r="J207" s="98">
        <v>8</v>
      </c>
      <c r="K207" s="98" t="s">
        <v>2369</v>
      </c>
      <c r="L207" s="98">
        <v>316</v>
      </c>
      <c r="M207" s="98" t="s">
        <v>3070</v>
      </c>
      <c r="N207" s="98">
        <v>0</v>
      </c>
      <c r="O207" s="98" t="s">
        <v>1621</v>
      </c>
      <c r="P207" s="98">
        <v>0</v>
      </c>
      <c r="Q207" s="98" t="s">
        <v>1621</v>
      </c>
      <c r="R207" s="98">
        <v>52114504</v>
      </c>
      <c r="S207" s="98" t="s">
        <v>3069</v>
      </c>
      <c r="T207" s="98" t="s">
        <v>1842</v>
      </c>
      <c r="U207" s="98" t="s">
        <v>3068</v>
      </c>
      <c r="V207" s="98" t="s">
        <v>3067</v>
      </c>
      <c r="W207" s="98">
        <f t="shared" ca="1" si="3"/>
        <v>32</v>
      </c>
      <c r="X207" s="98" t="s">
        <v>1616</v>
      </c>
      <c r="Y207" s="98" t="s">
        <v>1615</v>
      </c>
      <c r="Z207" s="98" t="s">
        <v>1614</v>
      </c>
      <c r="AA207" s="98" t="s">
        <v>1613</v>
      </c>
      <c r="AB207" s="98" t="s">
        <v>447</v>
      </c>
      <c r="AC207" s="98" t="s">
        <v>448</v>
      </c>
    </row>
    <row r="208" spans="1:29" x14ac:dyDescent="0.25">
      <c r="A208" s="98">
        <v>79845791</v>
      </c>
      <c r="B208" s="98" t="s">
        <v>785</v>
      </c>
      <c r="C208" s="98" t="s">
        <v>786</v>
      </c>
      <c r="D208" s="98">
        <v>202818</v>
      </c>
      <c r="E208" s="98" t="s">
        <v>109</v>
      </c>
      <c r="F208" s="98" t="s">
        <v>110</v>
      </c>
      <c r="G208" s="98" t="s">
        <v>787</v>
      </c>
      <c r="H208" s="98">
        <v>100</v>
      </c>
      <c r="I208" s="98" t="s">
        <v>626</v>
      </c>
      <c r="J208" s="98">
        <v>5</v>
      </c>
      <c r="K208" s="98" t="s">
        <v>480</v>
      </c>
      <c r="L208" s="98">
        <v>513</v>
      </c>
      <c r="M208" s="98" t="s">
        <v>553</v>
      </c>
      <c r="N208" s="98">
        <v>548</v>
      </c>
      <c r="O208" s="98" t="s">
        <v>787</v>
      </c>
      <c r="P208" s="98">
        <v>0</v>
      </c>
      <c r="Q208" s="98" t="s">
        <v>1621</v>
      </c>
      <c r="R208" s="98">
        <v>52389727</v>
      </c>
      <c r="S208" s="98" t="s">
        <v>3045</v>
      </c>
      <c r="T208" s="98" t="s">
        <v>2138</v>
      </c>
      <c r="U208" s="98" t="s">
        <v>3066</v>
      </c>
      <c r="V208" s="98" t="s">
        <v>3065</v>
      </c>
      <c r="W208" s="98">
        <f t="shared" ca="1" si="3"/>
        <v>48</v>
      </c>
      <c r="X208" s="98" t="s">
        <v>1636</v>
      </c>
      <c r="Y208" s="98" t="s">
        <v>1615</v>
      </c>
      <c r="Z208" s="98" t="s">
        <v>1614</v>
      </c>
      <c r="AA208" s="98" t="s">
        <v>1613</v>
      </c>
      <c r="AB208" s="98" t="s">
        <v>112</v>
      </c>
      <c r="AC208" s="98" t="s">
        <v>113</v>
      </c>
    </row>
    <row r="209" spans="1:29" x14ac:dyDescent="0.25">
      <c r="A209" s="98">
        <v>52464012</v>
      </c>
      <c r="B209" s="98" t="s">
        <v>1345</v>
      </c>
      <c r="C209" s="98" t="s">
        <v>1346</v>
      </c>
      <c r="D209" s="98">
        <v>100193</v>
      </c>
      <c r="E209" s="98" t="s">
        <v>1347</v>
      </c>
      <c r="F209" s="98" t="s">
        <v>254</v>
      </c>
      <c r="G209" s="98" t="s">
        <v>1205</v>
      </c>
      <c r="H209" s="98">
        <v>100</v>
      </c>
      <c r="I209" s="98" t="s">
        <v>626</v>
      </c>
      <c r="J209" s="98">
        <v>5</v>
      </c>
      <c r="K209" s="98" t="s">
        <v>480</v>
      </c>
      <c r="L209" s="98">
        <v>505</v>
      </c>
      <c r="M209" s="98" t="s">
        <v>1205</v>
      </c>
      <c r="N209" s="98">
        <v>0</v>
      </c>
      <c r="O209" s="98" t="s">
        <v>1621</v>
      </c>
      <c r="P209" s="98">
        <v>0</v>
      </c>
      <c r="Q209" s="98" t="s">
        <v>1621</v>
      </c>
      <c r="R209" s="98">
        <v>52389727</v>
      </c>
      <c r="S209" s="98" t="s">
        <v>3045</v>
      </c>
      <c r="T209" s="98" t="s">
        <v>2145</v>
      </c>
      <c r="U209" s="98" t="s">
        <v>3064</v>
      </c>
      <c r="V209" s="98" t="s">
        <v>3063</v>
      </c>
      <c r="W209" s="98">
        <f t="shared" ca="1" si="3"/>
        <v>46</v>
      </c>
      <c r="X209" s="98" t="s">
        <v>1616</v>
      </c>
      <c r="Y209" s="98" t="s">
        <v>1671</v>
      </c>
      <c r="Z209" s="98" t="s">
        <v>1614</v>
      </c>
      <c r="AA209" s="98" t="s">
        <v>1613</v>
      </c>
      <c r="AB209" s="98" t="s">
        <v>439</v>
      </c>
      <c r="AC209" s="98" t="s">
        <v>440</v>
      </c>
    </row>
    <row r="210" spans="1:29" x14ac:dyDescent="0.25">
      <c r="A210" s="98">
        <v>1023913323</v>
      </c>
      <c r="B210" s="98" t="s">
        <v>1367</v>
      </c>
      <c r="C210" s="98" t="s">
        <v>1368</v>
      </c>
      <c r="D210" s="98">
        <v>102011</v>
      </c>
      <c r="E210" s="98" t="s">
        <v>181</v>
      </c>
      <c r="F210" s="98" t="s">
        <v>182</v>
      </c>
      <c r="G210" s="98" t="s">
        <v>480</v>
      </c>
      <c r="H210" s="98">
        <v>100</v>
      </c>
      <c r="I210" s="98" t="s">
        <v>626</v>
      </c>
      <c r="J210" s="98">
        <v>5</v>
      </c>
      <c r="K210" s="98" t="s">
        <v>480</v>
      </c>
      <c r="L210" s="98">
        <v>0</v>
      </c>
      <c r="M210" s="98" t="s">
        <v>1621</v>
      </c>
      <c r="N210" s="98">
        <v>0</v>
      </c>
      <c r="O210" s="98" t="s">
        <v>1621</v>
      </c>
      <c r="P210" s="98">
        <v>0</v>
      </c>
      <c r="Q210" s="98" t="s">
        <v>1621</v>
      </c>
      <c r="R210" s="98">
        <v>52389727</v>
      </c>
      <c r="S210" s="98" t="s">
        <v>3045</v>
      </c>
      <c r="T210" s="98" t="s">
        <v>1707</v>
      </c>
      <c r="U210" s="98" t="s">
        <v>3062</v>
      </c>
      <c r="V210" s="98" t="s">
        <v>3061</v>
      </c>
      <c r="W210" s="98">
        <f t="shared" ca="1" si="3"/>
        <v>33</v>
      </c>
      <c r="X210" s="98" t="s">
        <v>1636</v>
      </c>
      <c r="Y210" s="98" t="s">
        <v>1615</v>
      </c>
      <c r="Z210" s="98" t="s">
        <v>1614</v>
      </c>
      <c r="AA210" s="98" t="s">
        <v>1613</v>
      </c>
      <c r="AB210" s="98" t="s">
        <v>439</v>
      </c>
      <c r="AC210" s="98" t="s">
        <v>440</v>
      </c>
    </row>
    <row r="211" spans="1:29" x14ac:dyDescent="0.25">
      <c r="A211" s="98">
        <v>52394165</v>
      </c>
      <c r="B211" s="98" t="s">
        <v>1210</v>
      </c>
      <c r="C211" s="98" t="s">
        <v>3060</v>
      </c>
      <c r="D211" s="98">
        <v>102011</v>
      </c>
      <c r="E211" s="98" t="s">
        <v>181</v>
      </c>
      <c r="F211" s="98" t="s">
        <v>182</v>
      </c>
      <c r="G211" s="98" t="s">
        <v>480</v>
      </c>
      <c r="H211" s="98">
        <v>100</v>
      </c>
      <c r="I211" s="98" t="s">
        <v>626</v>
      </c>
      <c r="J211" s="98">
        <v>5</v>
      </c>
      <c r="K211" s="98" t="s">
        <v>480</v>
      </c>
      <c r="L211" s="98">
        <v>0</v>
      </c>
      <c r="M211" s="98" t="s">
        <v>1621</v>
      </c>
      <c r="N211" s="98">
        <v>0</v>
      </c>
      <c r="O211" s="98" t="s">
        <v>1621</v>
      </c>
      <c r="P211" s="98">
        <v>0</v>
      </c>
      <c r="Q211" s="98" t="s">
        <v>1621</v>
      </c>
      <c r="R211" s="98">
        <v>52389727</v>
      </c>
      <c r="S211" s="98" t="s">
        <v>3045</v>
      </c>
      <c r="T211" s="98" t="s">
        <v>2085</v>
      </c>
      <c r="U211" s="98" t="s">
        <v>3059</v>
      </c>
      <c r="V211" s="98" t="s">
        <v>3058</v>
      </c>
      <c r="W211" s="98">
        <f t="shared" ca="1" si="3"/>
        <v>46</v>
      </c>
      <c r="X211" s="98" t="s">
        <v>1616</v>
      </c>
      <c r="Y211" s="98" t="s">
        <v>1671</v>
      </c>
      <c r="Z211" s="98" t="s">
        <v>1614</v>
      </c>
      <c r="AA211" s="98" t="s">
        <v>1613</v>
      </c>
      <c r="AB211" s="98" t="s">
        <v>439</v>
      </c>
      <c r="AC211" s="98" t="s">
        <v>440</v>
      </c>
    </row>
    <row r="212" spans="1:29" x14ac:dyDescent="0.25">
      <c r="A212" s="98">
        <v>19490292</v>
      </c>
      <c r="B212" s="98" t="s">
        <v>478</v>
      </c>
      <c r="C212" s="98" t="s">
        <v>479</v>
      </c>
      <c r="D212" s="98">
        <v>410314</v>
      </c>
      <c r="E212" s="98" t="s">
        <v>263</v>
      </c>
      <c r="F212" s="98" t="s">
        <v>146</v>
      </c>
      <c r="G212" s="98" t="s">
        <v>480</v>
      </c>
      <c r="H212" s="98">
        <v>100</v>
      </c>
      <c r="I212" s="98" t="s">
        <v>626</v>
      </c>
      <c r="J212" s="98">
        <v>5</v>
      </c>
      <c r="K212" s="98" t="s">
        <v>480</v>
      </c>
      <c r="L212" s="98">
        <v>0</v>
      </c>
      <c r="M212" s="98" t="s">
        <v>1621</v>
      </c>
      <c r="N212" s="98">
        <v>0</v>
      </c>
      <c r="O212" s="98" t="s">
        <v>1621</v>
      </c>
      <c r="P212" s="98">
        <v>0</v>
      </c>
      <c r="Q212" s="98" t="s">
        <v>1621</v>
      </c>
      <c r="R212" s="98">
        <v>52389727</v>
      </c>
      <c r="S212" s="98" t="s">
        <v>3045</v>
      </c>
      <c r="T212" s="98" t="s">
        <v>3057</v>
      </c>
      <c r="U212" s="98" t="s">
        <v>3056</v>
      </c>
      <c r="V212" s="98" t="s">
        <v>3055</v>
      </c>
      <c r="W212" s="98">
        <f t="shared" ca="1" si="3"/>
        <v>64</v>
      </c>
      <c r="X212" s="98" t="s">
        <v>1636</v>
      </c>
      <c r="Y212" s="98" t="s">
        <v>1671</v>
      </c>
      <c r="Z212" s="98" t="s">
        <v>1614</v>
      </c>
      <c r="AA212" s="98" t="s">
        <v>1613</v>
      </c>
      <c r="AB212" s="98" t="s">
        <v>468</v>
      </c>
      <c r="AC212" s="98" t="s">
        <v>435</v>
      </c>
    </row>
    <row r="213" spans="1:29" x14ac:dyDescent="0.25">
      <c r="A213" s="98">
        <v>52305739</v>
      </c>
      <c r="B213" s="98" t="s">
        <v>810</v>
      </c>
      <c r="C213" s="98" t="s">
        <v>811</v>
      </c>
      <c r="D213" s="98">
        <v>313214</v>
      </c>
      <c r="E213" s="98" t="s">
        <v>158</v>
      </c>
      <c r="F213" s="98" t="s">
        <v>121</v>
      </c>
      <c r="G213" s="98" t="s">
        <v>480</v>
      </c>
      <c r="H213" s="98">
        <v>100</v>
      </c>
      <c r="I213" s="98" t="s">
        <v>626</v>
      </c>
      <c r="J213" s="98">
        <v>5</v>
      </c>
      <c r="K213" s="98" t="s">
        <v>480</v>
      </c>
      <c r="L213" s="98">
        <v>0</v>
      </c>
      <c r="M213" s="98" t="s">
        <v>1621</v>
      </c>
      <c r="N213" s="98">
        <v>0</v>
      </c>
      <c r="O213" s="98" t="s">
        <v>1621</v>
      </c>
      <c r="P213" s="98">
        <v>0</v>
      </c>
      <c r="Q213" s="98" t="s">
        <v>1621</v>
      </c>
      <c r="R213" s="98">
        <v>52389727</v>
      </c>
      <c r="S213" s="98" t="s">
        <v>3045</v>
      </c>
      <c r="T213" s="98" t="s">
        <v>2070</v>
      </c>
      <c r="U213" s="98" t="s">
        <v>3054</v>
      </c>
      <c r="V213" s="98" t="s">
        <v>3053</v>
      </c>
      <c r="W213" s="98">
        <f t="shared" ca="1" si="3"/>
        <v>47</v>
      </c>
      <c r="X213" s="98" t="s">
        <v>1616</v>
      </c>
      <c r="Y213" s="98" t="s">
        <v>1622</v>
      </c>
      <c r="Z213" s="98" t="s">
        <v>1614</v>
      </c>
      <c r="AA213" s="98" t="s">
        <v>1613</v>
      </c>
      <c r="AB213" s="98" t="s">
        <v>112</v>
      </c>
      <c r="AC213" s="98" t="s">
        <v>117</v>
      </c>
    </row>
    <row r="214" spans="1:29" x14ac:dyDescent="0.25">
      <c r="A214" s="98">
        <v>33967126</v>
      </c>
      <c r="B214" s="98" t="s">
        <v>1289</v>
      </c>
      <c r="C214" s="98" t="s">
        <v>1290</v>
      </c>
      <c r="D214" s="98">
        <v>100191</v>
      </c>
      <c r="E214" s="98" t="s">
        <v>1291</v>
      </c>
      <c r="F214" s="98" t="s">
        <v>254</v>
      </c>
      <c r="G214" s="98" t="s">
        <v>553</v>
      </c>
      <c r="H214" s="98">
        <v>100</v>
      </c>
      <c r="I214" s="98" t="s">
        <v>626</v>
      </c>
      <c r="J214" s="98">
        <v>5</v>
      </c>
      <c r="K214" s="98" t="s">
        <v>480</v>
      </c>
      <c r="L214" s="98">
        <v>513</v>
      </c>
      <c r="M214" s="98" t="s">
        <v>553</v>
      </c>
      <c r="N214" s="98">
        <v>0</v>
      </c>
      <c r="O214" s="98" t="s">
        <v>1621</v>
      </c>
      <c r="P214" s="98">
        <v>0</v>
      </c>
      <c r="Q214" s="98" t="s">
        <v>1621</v>
      </c>
      <c r="R214" s="98">
        <v>52389727</v>
      </c>
      <c r="S214" s="98" t="s">
        <v>3045</v>
      </c>
      <c r="T214" s="98" t="s">
        <v>1799</v>
      </c>
      <c r="U214" s="98" t="s">
        <v>3052</v>
      </c>
      <c r="V214" s="98" t="s">
        <v>2862</v>
      </c>
      <c r="W214" s="98">
        <f t="shared" ca="1" si="3"/>
        <v>40</v>
      </c>
      <c r="X214" s="98" t="s">
        <v>1616</v>
      </c>
      <c r="Y214" s="98" t="s">
        <v>1622</v>
      </c>
      <c r="Z214" s="98" t="s">
        <v>1614</v>
      </c>
      <c r="AA214" s="98" t="s">
        <v>1613</v>
      </c>
      <c r="AB214" s="98" t="s">
        <v>439</v>
      </c>
      <c r="AC214" s="98" t="s">
        <v>440</v>
      </c>
    </row>
    <row r="215" spans="1:29" x14ac:dyDescent="0.25">
      <c r="A215" s="98">
        <v>19427793</v>
      </c>
      <c r="B215" s="98" t="s">
        <v>636</v>
      </c>
      <c r="C215" s="98" t="s">
        <v>637</v>
      </c>
      <c r="D215" s="98">
        <v>100192</v>
      </c>
      <c r="E215" s="98" t="s">
        <v>638</v>
      </c>
      <c r="F215" s="98" t="s">
        <v>254</v>
      </c>
      <c r="G215" s="98" t="s">
        <v>639</v>
      </c>
      <c r="H215" s="98">
        <v>100</v>
      </c>
      <c r="I215" s="98" t="s">
        <v>626</v>
      </c>
      <c r="J215" s="98">
        <v>5</v>
      </c>
      <c r="K215" s="98" t="s">
        <v>480</v>
      </c>
      <c r="L215" s="98">
        <v>514</v>
      </c>
      <c r="M215" s="98" t="s">
        <v>639</v>
      </c>
      <c r="N215" s="98">
        <v>0</v>
      </c>
      <c r="O215" s="98" t="s">
        <v>1621</v>
      </c>
      <c r="P215" s="98">
        <v>0</v>
      </c>
      <c r="Q215" s="98" t="s">
        <v>1621</v>
      </c>
      <c r="R215" s="98">
        <v>52389727</v>
      </c>
      <c r="S215" s="98" t="s">
        <v>3045</v>
      </c>
      <c r="T215" s="98" t="s">
        <v>3051</v>
      </c>
      <c r="U215" s="98" t="s">
        <v>3050</v>
      </c>
      <c r="V215" s="98" t="s">
        <v>3049</v>
      </c>
      <c r="W215" s="98">
        <f t="shared" ca="1" si="3"/>
        <v>64</v>
      </c>
      <c r="X215" s="98" t="s">
        <v>1636</v>
      </c>
      <c r="Y215" s="98" t="s">
        <v>1671</v>
      </c>
      <c r="Z215" s="98" t="s">
        <v>1614</v>
      </c>
      <c r="AA215" s="98" t="s">
        <v>1613</v>
      </c>
      <c r="AB215" s="98" t="s">
        <v>439</v>
      </c>
      <c r="AC215" s="98" t="s">
        <v>440</v>
      </c>
    </row>
    <row r="216" spans="1:29" x14ac:dyDescent="0.25">
      <c r="A216" s="98">
        <v>1026565573</v>
      </c>
      <c r="B216" s="98" t="s">
        <v>662</v>
      </c>
      <c r="C216" s="98" t="s">
        <v>663</v>
      </c>
      <c r="D216" s="98">
        <v>204411</v>
      </c>
      <c r="E216" s="98" t="s">
        <v>136</v>
      </c>
      <c r="F216" s="98" t="s">
        <v>110</v>
      </c>
      <c r="G216" s="98" t="s">
        <v>173</v>
      </c>
      <c r="H216" s="98">
        <v>100</v>
      </c>
      <c r="I216" s="98" t="s">
        <v>626</v>
      </c>
      <c r="J216" s="98">
        <v>5</v>
      </c>
      <c r="K216" s="98" t="s">
        <v>480</v>
      </c>
      <c r="L216" s="98">
        <v>415</v>
      </c>
      <c r="M216" s="98" t="s">
        <v>173</v>
      </c>
      <c r="N216" s="98">
        <v>0</v>
      </c>
      <c r="O216" s="98" t="s">
        <v>1621</v>
      </c>
      <c r="P216" s="98">
        <v>0</v>
      </c>
      <c r="Q216" s="98" t="s">
        <v>1621</v>
      </c>
      <c r="R216" s="98">
        <v>52389727</v>
      </c>
      <c r="S216" s="98" t="s">
        <v>3045</v>
      </c>
      <c r="T216" s="98" t="s">
        <v>3048</v>
      </c>
      <c r="U216" s="98" t="s">
        <v>3047</v>
      </c>
      <c r="V216" s="98" t="s">
        <v>3046</v>
      </c>
      <c r="W216" s="98">
        <f t="shared" ca="1" si="3"/>
        <v>33</v>
      </c>
      <c r="X216" s="98" t="s">
        <v>1616</v>
      </c>
      <c r="Y216" s="98" t="s">
        <v>1615</v>
      </c>
      <c r="Z216" s="98" t="s">
        <v>1614</v>
      </c>
      <c r="AA216" s="98" t="s">
        <v>1613</v>
      </c>
      <c r="AB216" s="98" t="s">
        <v>447</v>
      </c>
      <c r="AC216" s="98" t="s">
        <v>448</v>
      </c>
    </row>
    <row r="217" spans="1:29" x14ac:dyDescent="0.25">
      <c r="A217" s="98">
        <v>19444897</v>
      </c>
      <c r="B217" s="98" t="s">
        <v>179</v>
      </c>
      <c r="C217" s="98" t="s">
        <v>180</v>
      </c>
      <c r="D217" s="98">
        <v>102011</v>
      </c>
      <c r="E217" s="98" t="s">
        <v>181</v>
      </c>
      <c r="F217" s="98" t="s">
        <v>182</v>
      </c>
      <c r="G217" s="98" t="s">
        <v>183</v>
      </c>
      <c r="H217" s="98">
        <v>100</v>
      </c>
      <c r="I217" s="98" t="s">
        <v>626</v>
      </c>
      <c r="J217" s="98">
        <v>5</v>
      </c>
      <c r="K217" s="98" t="s">
        <v>480</v>
      </c>
      <c r="L217" s="98">
        <v>130</v>
      </c>
      <c r="M217" s="98" t="s">
        <v>183</v>
      </c>
      <c r="N217" s="98">
        <v>0</v>
      </c>
      <c r="O217" s="98" t="s">
        <v>1621</v>
      </c>
      <c r="P217" s="98">
        <v>0</v>
      </c>
      <c r="Q217" s="98" t="s">
        <v>1621</v>
      </c>
      <c r="R217" s="98">
        <v>52389727</v>
      </c>
      <c r="S217" s="98" t="s">
        <v>3045</v>
      </c>
      <c r="T217" s="98" t="s">
        <v>3044</v>
      </c>
      <c r="U217" s="98" t="s">
        <v>3043</v>
      </c>
      <c r="V217" s="98" t="s">
        <v>3042</v>
      </c>
      <c r="W217" s="98">
        <f t="shared" ca="1" si="3"/>
        <v>64</v>
      </c>
      <c r="X217" s="98" t="s">
        <v>1636</v>
      </c>
      <c r="Y217" s="98" t="s">
        <v>1671</v>
      </c>
      <c r="Z217" s="98" t="s">
        <v>1614</v>
      </c>
      <c r="AA217" s="98" t="s">
        <v>1613</v>
      </c>
      <c r="AB217" s="98" t="s">
        <v>112</v>
      </c>
      <c r="AC217" s="98" t="s">
        <v>117</v>
      </c>
    </row>
    <row r="218" spans="1:29" x14ac:dyDescent="0.25">
      <c r="A218" s="98">
        <v>1033704616</v>
      </c>
      <c r="B218" s="98" t="s">
        <v>1053</v>
      </c>
      <c r="C218" s="98" t="s">
        <v>1054</v>
      </c>
      <c r="D218" s="98">
        <v>404414</v>
      </c>
      <c r="E218" s="98" t="s">
        <v>186</v>
      </c>
      <c r="F218" s="98" t="s">
        <v>146</v>
      </c>
      <c r="G218" s="98" t="s">
        <v>507</v>
      </c>
      <c r="H218" s="98">
        <v>100</v>
      </c>
      <c r="I218" s="98" t="s">
        <v>626</v>
      </c>
      <c r="J218" s="98">
        <v>2</v>
      </c>
      <c r="K218" s="98" t="s">
        <v>1683</v>
      </c>
      <c r="L218" s="98">
        <v>700</v>
      </c>
      <c r="M218" s="98" t="s">
        <v>370</v>
      </c>
      <c r="N218" s="98">
        <v>116</v>
      </c>
      <c r="O218" s="98" t="s">
        <v>2809</v>
      </c>
      <c r="P218" s="98">
        <v>0</v>
      </c>
      <c r="Q218" s="98" t="s">
        <v>1621</v>
      </c>
      <c r="R218" s="98">
        <v>52440822</v>
      </c>
      <c r="S218" s="98" t="s">
        <v>3036</v>
      </c>
      <c r="T218" s="98" t="s">
        <v>2040</v>
      </c>
      <c r="U218" s="98" t="s">
        <v>3041</v>
      </c>
      <c r="V218" s="98" t="s">
        <v>3040</v>
      </c>
      <c r="W218" s="98">
        <f t="shared" ca="1" si="3"/>
        <v>26</v>
      </c>
      <c r="X218" s="98" t="s">
        <v>1636</v>
      </c>
      <c r="Y218" s="98" t="s">
        <v>1615</v>
      </c>
      <c r="Z218" s="98" t="s">
        <v>1614</v>
      </c>
      <c r="AA218" s="98" t="s">
        <v>1613</v>
      </c>
      <c r="AB218" s="98" t="s">
        <v>468</v>
      </c>
      <c r="AC218" s="98" t="s">
        <v>435</v>
      </c>
    </row>
    <row r="219" spans="1:29" x14ac:dyDescent="0.25">
      <c r="A219" s="98">
        <v>1024516636</v>
      </c>
      <c r="B219" s="98" t="s">
        <v>994</v>
      </c>
      <c r="C219" s="98" t="s">
        <v>995</v>
      </c>
      <c r="D219" s="98">
        <v>204407</v>
      </c>
      <c r="E219" s="98" t="s">
        <v>136</v>
      </c>
      <c r="F219" s="98" t="s">
        <v>110</v>
      </c>
      <c r="G219" s="98" t="s">
        <v>507</v>
      </c>
      <c r="H219" s="98">
        <v>100</v>
      </c>
      <c r="I219" s="98" t="s">
        <v>626</v>
      </c>
      <c r="J219" s="98">
        <v>2</v>
      </c>
      <c r="K219" s="98" t="s">
        <v>1683</v>
      </c>
      <c r="L219" s="98">
        <v>700</v>
      </c>
      <c r="M219" s="98" t="s">
        <v>370</v>
      </c>
      <c r="N219" s="98">
        <v>116</v>
      </c>
      <c r="O219" s="98" t="s">
        <v>2809</v>
      </c>
      <c r="P219" s="98">
        <v>0</v>
      </c>
      <c r="Q219" s="98" t="s">
        <v>1621</v>
      </c>
      <c r="R219" s="98">
        <v>52440822</v>
      </c>
      <c r="S219" s="98" t="s">
        <v>3036</v>
      </c>
      <c r="T219" s="98" t="s">
        <v>3039</v>
      </c>
      <c r="U219" s="98" t="s">
        <v>3038</v>
      </c>
      <c r="V219" s="98" t="s">
        <v>3037</v>
      </c>
      <c r="W219" s="98">
        <f t="shared" ca="1" si="3"/>
        <v>34</v>
      </c>
      <c r="X219" s="98" t="s">
        <v>1616</v>
      </c>
      <c r="Y219" s="98" t="s">
        <v>1615</v>
      </c>
      <c r="Z219" s="98" t="s">
        <v>1614</v>
      </c>
      <c r="AA219" s="98" t="s">
        <v>1613</v>
      </c>
      <c r="AB219" s="98" t="s">
        <v>447</v>
      </c>
      <c r="AC219" s="98" t="s">
        <v>448</v>
      </c>
    </row>
    <row r="220" spans="1:29" x14ac:dyDescent="0.25">
      <c r="A220" s="98">
        <v>60381162</v>
      </c>
      <c r="B220" s="98" t="s">
        <v>615</v>
      </c>
      <c r="C220" s="98" t="s">
        <v>616</v>
      </c>
      <c r="D220" s="98">
        <v>406408</v>
      </c>
      <c r="E220" s="98" t="s">
        <v>347</v>
      </c>
      <c r="F220" s="98" t="s">
        <v>146</v>
      </c>
      <c r="G220" s="98" t="s">
        <v>507</v>
      </c>
      <c r="H220" s="98">
        <v>100</v>
      </c>
      <c r="I220" s="98" t="s">
        <v>626</v>
      </c>
      <c r="J220" s="98">
        <v>2</v>
      </c>
      <c r="K220" s="98" t="s">
        <v>1683</v>
      </c>
      <c r="L220" s="98">
        <v>700</v>
      </c>
      <c r="M220" s="98" t="s">
        <v>370</v>
      </c>
      <c r="N220" s="98">
        <v>116</v>
      </c>
      <c r="O220" s="98" t="s">
        <v>2809</v>
      </c>
      <c r="P220" s="98">
        <v>0</v>
      </c>
      <c r="Q220" s="98" t="s">
        <v>1621</v>
      </c>
      <c r="R220" s="98">
        <v>52440822</v>
      </c>
      <c r="S220" s="98" t="s">
        <v>3036</v>
      </c>
      <c r="T220" s="98" t="s">
        <v>3035</v>
      </c>
      <c r="U220" s="98" t="s">
        <v>3034</v>
      </c>
      <c r="V220" s="98" t="s">
        <v>3033</v>
      </c>
      <c r="W220" s="98">
        <f t="shared" ca="1" si="3"/>
        <v>48</v>
      </c>
      <c r="X220" s="98" t="s">
        <v>1616</v>
      </c>
      <c r="Y220" s="98" t="s">
        <v>1787</v>
      </c>
      <c r="Z220" s="98" t="s">
        <v>1614</v>
      </c>
      <c r="AA220" s="98" t="s">
        <v>1613</v>
      </c>
      <c r="AB220" s="98" t="s">
        <v>447</v>
      </c>
      <c r="AC220" s="98" t="s">
        <v>448</v>
      </c>
    </row>
    <row r="221" spans="1:29" x14ac:dyDescent="0.25">
      <c r="A221" s="98">
        <v>7714360</v>
      </c>
      <c r="B221" s="98" t="s">
        <v>788</v>
      </c>
      <c r="C221" s="98" t="s">
        <v>789</v>
      </c>
      <c r="D221" s="98">
        <v>202816</v>
      </c>
      <c r="E221" s="98" t="s">
        <v>109</v>
      </c>
      <c r="F221" s="98" t="s">
        <v>110</v>
      </c>
      <c r="G221" s="98" t="s">
        <v>217</v>
      </c>
      <c r="H221" s="98">
        <v>100</v>
      </c>
      <c r="I221" s="98" t="s">
        <v>626</v>
      </c>
      <c r="J221" s="98">
        <v>2</v>
      </c>
      <c r="K221" s="98" t="s">
        <v>1683</v>
      </c>
      <c r="L221" s="98">
        <v>300</v>
      </c>
      <c r="M221" s="98" t="s">
        <v>307</v>
      </c>
      <c r="N221" s="98">
        <v>306</v>
      </c>
      <c r="O221" s="98" t="s">
        <v>217</v>
      </c>
      <c r="P221" s="98">
        <v>0</v>
      </c>
      <c r="Q221" s="98" t="s">
        <v>1621</v>
      </c>
      <c r="R221" s="98">
        <v>52553712</v>
      </c>
      <c r="S221" s="98" t="s">
        <v>3020</v>
      </c>
      <c r="T221" s="98" t="s">
        <v>2138</v>
      </c>
      <c r="U221" s="98" t="s">
        <v>3032</v>
      </c>
      <c r="V221" s="98" t="s">
        <v>3031</v>
      </c>
      <c r="W221" s="98">
        <f t="shared" ca="1" si="3"/>
        <v>45</v>
      </c>
      <c r="X221" s="98" t="s">
        <v>1636</v>
      </c>
      <c r="Y221" s="98" t="s">
        <v>1671</v>
      </c>
      <c r="Z221" s="98" t="s">
        <v>1614</v>
      </c>
      <c r="AA221" s="98" t="s">
        <v>1613</v>
      </c>
      <c r="AB221" s="98" t="s">
        <v>112</v>
      </c>
      <c r="AC221" s="98" t="s">
        <v>117</v>
      </c>
    </row>
    <row r="222" spans="1:29" x14ac:dyDescent="0.25">
      <c r="A222" s="98">
        <v>80260932</v>
      </c>
      <c r="B222" s="98" t="s">
        <v>132</v>
      </c>
      <c r="C222" s="98" t="s">
        <v>543</v>
      </c>
      <c r="D222" s="98">
        <v>204411</v>
      </c>
      <c r="E222" s="98" t="s">
        <v>136</v>
      </c>
      <c r="F222" s="98" t="s">
        <v>110</v>
      </c>
      <c r="G222" s="98" t="s">
        <v>217</v>
      </c>
      <c r="H222" s="98">
        <v>100</v>
      </c>
      <c r="I222" s="98" t="s">
        <v>626</v>
      </c>
      <c r="J222" s="98">
        <v>2</v>
      </c>
      <c r="K222" s="98" t="s">
        <v>1683</v>
      </c>
      <c r="L222" s="98">
        <v>300</v>
      </c>
      <c r="M222" s="98" t="s">
        <v>307</v>
      </c>
      <c r="N222" s="98">
        <v>306</v>
      </c>
      <c r="O222" s="98" t="s">
        <v>217</v>
      </c>
      <c r="P222" s="98">
        <v>0</v>
      </c>
      <c r="Q222" s="98" t="s">
        <v>1621</v>
      </c>
      <c r="R222" s="98">
        <v>52553712</v>
      </c>
      <c r="S222" s="98" t="s">
        <v>3020</v>
      </c>
      <c r="T222" s="98" t="s">
        <v>3030</v>
      </c>
      <c r="U222" s="98" t="s">
        <v>3029</v>
      </c>
      <c r="V222" s="98" t="s">
        <v>3028</v>
      </c>
      <c r="W222" s="98">
        <f t="shared" ca="1" si="3"/>
        <v>65</v>
      </c>
      <c r="X222" s="98" t="s">
        <v>1636</v>
      </c>
      <c r="Y222" s="98" t="s">
        <v>1622</v>
      </c>
      <c r="Z222" s="98" t="s">
        <v>1614</v>
      </c>
      <c r="AA222" s="98" t="s">
        <v>1613</v>
      </c>
      <c r="AB222" s="98" t="s">
        <v>447</v>
      </c>
      <c r="AC222" s="98" t="s">
        <v>448</v>
      </c>
    </row>
    <row r="223" spans="1:29" x14ac:dyDescent="0.25">
      <c r="A223" s="98">
        <v>65701916</v>
      </c>
      <c r="B223" s="98" t="s">
        <v>594</v>
      </c>
      <c r="C223" s="98" t="s">
        <v>595</v>
      </c>
      <c r="D223" s="98">
        <v>204411</v>
      </c>
      <c r="E223" s="98" t="s">
        <v>136</v>
      </c>
      <c r="F223" s="98" t="s">
        <v>110</v>
      </c>
      <c r="G223" s="98" t="s">
        <v>217</v>
      </c>
      <c r="H223" s="98">
        <v>100</v>
      </c>
      <c r="I223" s="98" t="s">
        <v>626</v>
      </c>
      <c r="J223" s="98">
        <v>2</v>
      </c>
      <c r="K223" s="98" t="s">
        <v>1683</v>
      </c>
      <c r="L223" s="98">
        <v>300</v>
      </c>
      <c r="M223" s="98" t="s">
        <v>307</v>
      </c>
      <c r="N223" s="98">
        <v>306</v>
      </c>
      <c r="O223" s="98" t="s">
        <v>217</v>
      </c>
      <c r="P223" s="98">
        <v>0</v>
      </c>
      <c r="Q223" s="98" t="s">
        <v>1621</v>
      </c>
      <c r="R223" s="98">
        <v>52553712</v>
      </c>
      <c r="S223" s="98" t="s">
        <v>3020</v>
      </c>
      <c r="T223" s="98" t="s">
        <v>2433</v>
      </c>
      <c r="U223" s="98" t="s">
        <v>3027</v>
      </c>
      <c r="V223" s="98" t="s">
        <v>3026</v>
      </c>
      <c r="W223" s="98">
        <f t="shared" ca="1" si="3"/>
        <v>51</v>
      </c>
      <c r="X223" s="98" t="s">
        <v>1616</v>
      </c>
      <c r="Y223" s="98" t="s">
        <v>1622</v>
      </c>
      <c r="Z223" s="98" t="s">
        <v>1614</v>
      </c>
      <c r="AA223" s="98" t="s">
        <v>1613</v>
      </c>
      <c r="AB223" s="98" t="s">
        <v>447</v>
      </c>
      <c r="AC223" s="98" t="s">
        <v>448</v>
      </c>
    </row>
    <row r="224" spans="1:29" x14ac:dyDescent="0.25">
      <c r="A224" s="98">
        <v>52015853</v>
      </c>
      <c r="B224" s="98" t="s">
        <v>742</v>
      </c>
      <c r="C224" s="98" t="s">
        <v>743</v>
      </c>
      <c r="D224" s="98">
        <v>312416</v>
      </c>
      <c r="E224" s="98" t="s">
        <v>120</v>
      </c>
      <c r="F224" s="98" t="s">
        <v>121</v>
      </c>
      <c r="G224" s="98" t="s">
        <v>217</v>
      </c>
      <c r="H224" s="98">
        <v>100</v>
      </c>
      <c r="I224" s="98" t="s">
        <v>626</v>
      </c>
      <c r="J224" s="98">
        <v>2</v>
      </c>
      <c r="K224" s="98" t="s">
        <v>1683</v>
      </c>
      <c r="L224" s="98">
        <v>300</v>
      </c>
      <c r="M224" s="98" t="s">
        <v>307</v>
      </c>
      <c r="N224" s="98">
        <v>306</v>
      </c>
      <c r="O224" s="98" t="s">
        <v>217</v>
      </c>
      <c r="P224" s="98">
        <v>0</v>
      </c>
      <c r="Q224" s="98" t="s">
        <v>1621</v>
      </c>
      <c r="R224" s="98">
        <v>52553712</v>
      </c>
      <c r="S224" s="98" t="s">
        <v>3020</v>
      </c>
      <c r="T224" s="98" t="s">
        <v>1732</v>
      </c>
      <c r="U224" s="98" t="s">
        <v>3025</v>
      </c>
      <c r="V224" s="98" t="s">
        <v>3024</v>
      </c>
      <c r="W224" s="98">
        <f t="shared" ca="1" si="3"/>
        <v>54</v>
      </c>
      <c r="X224" s="98" t="s">
        <v>1616</v>
      </c>
      <c r="Y224" s="98" t="s">
        <v>1726</v>
      </c>
      <c r="Z224" s="98" t="s">
        <v>1614</v>
      </c>
      <c r="AA224" s="98" t="s">
        <v>1613</v>
      </c>
      <c r="AB224" s="98" t="s">
        <v>112</v>
      </c>
      <c r="AC224" s="98" t="s">
        <v>113</v>
      </c>
    </row>
    <row r="225" spans="1:29" x14ac:dyDescent="0.25">
      <c r="A225" s="98">
        <v>51907954</v>
      </c>
      <c r="B225" s="98" t="s">
        <v>433</v>
      </c>
      <c r="C225" s="98" t="s">
        <v>434</v>
      </c>
      <c r="D225" s="98">
        <v>404414</v>
      </c>
      <c r="E225" s="98" t="s">
        <v>186</v>
      </c>
      <c r="F225" s="98" t="s">
        <v>146</v>
      </c>
      <c r="G225" s="98" t="s">
        <v>217</v>
      </c>
      <c r="H225" s="98">
        <v>100</v>
      </c>
      <c r="I225" s="98" t="s">
        <v>626</v>
      </c>
      <c r="J225" s="98">
        <v>2</v>
      </c>
      <c r="K225" s="98" t="s">
        <v>1683</v>
      </c>
      <c r="L225" s="98">
        <v>300</v>
      </c>
      <c r="M225" s="98" t="s">
        <v>307</v>
      </c>
      <c r="N225" s="98">
        <v>306</v>
      </c>
      <c r="O225" s="98" t="s">
        <v>217</v>
      </c>
      <c r="P225" s="98">
        <v>0</v>
      </c>
      <c r="Q225" s="98" t="s">
        <v>1621</v>
      </c>
      <c r="R225" s="98">
        <v>52553712</v>
      </c>
      <c r="S225" s="98" t="s">
        <v>3020</v>
      </c>
      <c r="T225" s="98" t="s">
        <v>3023</v>
      </c>
      <c r="U225" s="98" t="s">
        <v>3022</v>
      </c>
      <c r="V225" s="98" t="s">
        <v>3021</v>
      </c>
      <c r="W225" s="98">
        <f t="shared" ca="1" si="3"/>
        <v>57</v>
      </c>
      <c r="X225" s="98" t="s">
        <v>1616</v>
      </c>
      <c r="Y225" s="98" t="s">
        <v>1783</v>
      </c>
      <c r="Z225" s="98" t="s">
        <v>1614</v>
      </c>
      <c r="AA225" s="98" t="s">
        <v>1613</v>
      </c>
      <c r="AB225" s="98" t="s">
        <v>468</v>
      </c>
      <c r="AC225" s="98" t="s">
        <v>435</v>
      </c>
    </row>
    <row r="226" spans="1:29" x14ac:dyDescent="0.25">
      <c r="A226" s="98">
        <v>19327664</v>
      </c>
      <c r="B226" s="98" t="s">
        <v>303</v>
      </c>
      <c r="C226" s="98" t="s">
        <v>304</v>
      </c>
      <c r="D226" s="98">
        <v>204411</v>
      </c>
      <c r="E226" s="98" t="s">
        <v>136</v>
      </c>
      <c r="F226" s="98" t="s">
        <v>110</v>
      </c>
      <c r="G226" s="98" t="s">
        <v>217</v>
      </c>
      <c r="H226" s="98">
        <v>100</v>
      </c>
      <c r="I226" s="98" t="s">
        <v>626</v>
      </c>
      <c r="J226" s="98">
        <v>2</v>
      </c>
      <c r="K226" s="98" t="s">
        <v>1683</v>
      </c>
      <c r="L226" s="98">
        <v>300</v>
      </c>
      <c r="M226" s="98" t="s">
        <v>307</v>
      </c>
      <c r="N226" s="98">
        <v>306</v>
      </c>
      <c r="O226" s="98" t="s">
        <v>217</v>
      </c>
      <c r="P226" s="98">
        <v>0</v>
      </c>
      <c r="Q226" s="98" t="s">
        <v>1621</v>
      </c>
      <c r="R226" s="98">
        <v>52553712</v>
      </c>
      <c r="S226" s="98" t="s">
        <v>3020</v>
      </c>
      <c r="T226" s="98" t="s">
        <v>3019</v>
      </c>
      <c r="U226" s="98" t="s">
        <v>3018</v>
      </c>
      <c r="V226" s="98" t="s">
        <v>3017</v>
      </c>
      <c r="W226" s="98">
        <f t="shared" ca="1" si="3"/>
        <v>66</v>
      </c>
      <c r="X226" s="98" t="s">
        <v>1636</v>
      </c>
      <c r="Y226" s="98" t="s">
        <v>1671</v>
      </c>
      <c r="Z226" s="98" t="s">
        <v>1614</v>
      </c>
      <c r="AA226" s="98" t="s">
        <v>1613</v>
      </c>
      <c r="AB226" s="98" t="s">
        <v>112</v>
      </c>
      <c r="AC226" s="98" t="s">
        <v>113</v>
      </c>
    </row>
    <row r="227" spans="1:29" x14ac:dyDescent="0.25">
      <c r="A227" s="98">
        <v>79512134</v>
      </c>
      <c r="B227" s="98" t="s">
        <v>384</v>
      </c>
      <c r="C227" s="98" t="s">
        <v>385</v>
      </c>
      <c r="D227" s="98">
        <v>202816</v>
      </c>
      <c r="E227" s="98" t="s">
        <v>109</v>
      </c>
      <c r="F227" s="98" t="s">
        <v>110</v>
      </c>
      <c r="G227" s="98" t="s">
        <v>240</v>
      </c>
      <c r="H227" s="98">
        <v>100</v>
      </c>
      <c r="I227" s="98" t="s">
        <v>626</v>
      </c>
      <c r="J227" s="98">
        <v>1</v>
      </c>
      <c r="K227" s="98" t="s">
        <v>1896</v>
      </c>
      <c r="L227" s="98">
        <v>220</v>
      </c>
      <c r="M227" s="98" t="s">
        <v>2087</v>
      </c>
      <c r="N227" s="98">
        <v>195</v>
      </c>
      <c r="O227" s="98" t="s">
        <v>2575</v>
      </c>
      <c r="P227" s="98">
        <v>0</v>
      </c>
      <c r="Q227" s="98" t="s">
        <v>1621</v>
      </c>
      <c r="R227" s="98">
        <v>52777630</v>
      </c>
      <c r="S227" s="98" t="s">
        <v>3001</v>
      </c>
      <c r="T227" s="98" t="s">
        <v>3016</v>
      </c>
      <c r="U227" s="98" t="s">
        <v>3015</v>
      </c>
      <c r="V227" s="98" t="s">
        <v>3014</v>
      </c>
      <c r="W227" s="98">
        <f t="shared" ca="1" si="3"/>
        <v>55</v>
      </c>
      <c r="X227" s="98" t="s">
        <v>1636</v>
      </c>
      <c r="Y227" s="98" t="s">
        <v>1615</v>
      </c>
      <c r="Z227" s="98" t="s">
        <v>1614</v>
      </c>
      <c r="AA227" s="98" t="s">
        <v>1613</v>
      </c>
      <c r="AB227" s="98" t="s">
        <v>112</v>
      </c>
      <c r="AC227" s="98" t="s">
        <v>117</v>
      </c>
    </row>
    <row r="228" spans="1:29" x14ac:dyDescent="0.25">
      <c r="A228" s="98">
        <v>11429923</v>
      </c>
      <c r="B228" s="98" t="s">
        <v>238</v>
      </c>
      <c r="C228" s="98" t="s">
        <v>239</v>
      </c>
      <c r="D228" s="98">
        <v>202820</v>
      </c>
      <c r="E228" s="98" t="s">
        <v>109</v>
      </c>
      <c r="F228" s="98" t="s">
        <v>110</v>
      </c>
      <c r="G228" s="98" t="s">
        <v>240</v>
      </c>
      <c r="H228" s="98">
        <v>100</v>
      </c>
      <c r="I228" s="98" t="s">
        <v>626</v>
      </c>
      <c r="J228" s="98">
        <v>1</v>
      </c>
      <c r="K228" s="98" t="s">
        <v>1896</v>
      </c>
      <c r="L228" s="98">
        <v>220</v>
      </c>
      <c r="M228" s="98" t="s">
        <v>2087</v>
      </c>
      <c r="N228" s="98">
        <v>195</v>
      </c>
      <c r="O228" s="98" t="s">
        <v>2575</v>
      </c>
      <c r="P228" s="98">
        <v>0</v>
      </c>
      <c r="Q228" s="98" t="s">
        <v>1621</v>
      </c>
      <c r="R228" s="98">
        <v>52777630</v>
      </c>
      <c r="S228" s="98" t="s">
        <v>3001</v>
      </c>
      <c r="T228" s="98" t="s">
        <v>3013</v>
      </c>
      <c r="U228" s="98" t="s">
        <v>3012</v>
      </c>
      <c r="V228" s="98" t="s">
        <v>3011</v>
      </c>
      <c r="W228" s="98">
        <f t="shared" ca="1" si="3"/>
        <v>64</v>
      </c>
      <c r="X228" s="98" t="s">
        <v>1636</v>
      </c>
      <c r="Y228" s="98" t="s">
        <v>1671</v>
      </c>
      <c r="Z228" s="98" t="s">
        <v>1614</v>
      </c>
      <c r="AA228" s="98" t="s">
        <v>1613</v>
      </c>
      <c r="AB228" s="98" t="s">
        <v>112</v>
      </c>
      <c r="AC228" s="98" t="s">
        <v>117</v>
      </c>
    </row>
    <row r="229" spans="1:29" x14ac:dyDescent="0.25">
      <c r="A229" s="98">
        <v>40028914</v>
      </c>
      <c r="B229" s="98" t="s">
        <v>299</v>
      </c>
      <c r="C229" s="98" t="s">
        <v>300</v>
      </c>
      <c r="D229" s="98">
        <v>202820</v>
      </c>
      <c r="E229" s="98" t="s">
        <v>109</v>
      </c>
      <c r="F229" s="98" t="s">
        <v>110</v>
      </c>
      <c r="G229" s="98" t="s">
        <v>240</v>
      </c>
      <c r="H229" s="98">
        <v>100</v>
      </c>
      <c r="I229" s="98" t="s">
        <v>626</v>
      </c>
      <c r="J229" s="98">
        <v>1</v>
      </c>
      <c r="K229" s="98" t="s">
        <v>1896</v>
      </c>
      <c r="L229" s="98">
        <v>220</v>
      </c>
      <c r="M229" s="98" t="s">
        <v>2087</v>
      </c>
      <c r="N229" s="98">
        <v>195</v>
      </c>
      <c r="O229" s="98" t="s">
        <v>2575</v>
      </c>
      <c r="P229" s="98">
        <v>0</v>
      </c>
      <c r="Q229" s="98" t="s">
        <v>1621</v>
      </c>
      <c r="R229" s="98">
        <v>52777630</v>
      </c>
      <c r="S229" s="98" t="s">
        <v>3001</v>
      </c>
      <c r="T229" s="98" t="s">
        <v>3010</v>
      </c>
      <c r="U229" s="98" t="s">
        <v>3009</v>
      </c>
      <c r="V229" s="98" t="s">
        <v>3008</v>
      </c>
      <c r="W229" s="98">
        <f t="shared" ca="1" si="3"/>
        <v>56</v>
      </c>
      <c r="X229" s="98" t="s">
        <v>1616</v>
      </c>
      <c r="Y229" s="98" t="s">
        <v>1671</v>
      </c>
      <c r="Z229" s="98" t="s">
        <v>1614</v>
      </c>
      <c r="AA229" s="98" t="s">
        <v>1613</v>
      </c>
      <c r="AB229" s="98" t="s">
        <v>112</v>
      </c>
      <c r="AC229" s="98" t="s">
        <v>113</v>
      </c>
    </row>
    <row r="230" spans="1:29" x14ac:dyDescent="0.25">
      <c r="A230" s="98">
        <v>1102870619</v>
      </c>
      <c r="B230" s="98" t="s">
        <v>3007</v>
      </c>
      <c r="C230" s="98" t="s">
        <v>3006</v>
      </c>
      <c r="D230" s="98">
        <v>20441</v>
      </c>
      <c r="E230" s="98" t="s">
        <v>136</v>
      </c>
      <c r="F230" s="98" t="s">
        <v>110</v>
      </c>
      <c r="G230" s="98" t="s">
        <v>240</v>
      </c>
      <c r="H230" s="98">
        <v>100</v>
      </c>
      <c r="I230" s="98" t="s">
        <v>626</v>
      </c>
      <c r="J230" s="98">
        <v>1</v>
      </c>
      <c r="K230" s="98" t="s">
        <v>1896</v>
      </c>
      <c r="L230" s="98">
        <v>220</v>
      </c>
      <c r="M230" s="98" t="s">
        <v>2087</v>
      </c>
      <c r="N230" s="98">
        <v>195</v>
      </c>
      <c r="O230" s="98" t="s">
        <v>2575</v>
      </c>
      <c r="P230" s="98">
        <v>0</v>
      </c>
      <c r="Q230" s="98" t="s">
        <v>1621</v>
      </c>
      <c r="R230" s="98">
        <v>52777630</v>
      </c>
      <c r="S230" s="98" t="s">
        <v>3001</v>
      </c>
      <c r="T230" s="98" t="s">
        <v>2910</v>
      </c>
      <c r="U230" s="98" t="s">
        <v>3005</v>
      </c>
      <c r="V230" s="98" t="s">
        <v>3004</v>
      </c>
      <c r="W230" s="98">
        <f t="shared" ca="1" si="3"/>
        <v>29</v>
      </c>
      <c r="X230" s="98" t="s">
        <v>1636</v>
      </c>
      <c r="Y230" s="98" t="s">
        <v>1615</v>
      </c>
      <c r="Z230" s="98" t="s">
        <v>1614</v>
      </c>
      <c r="AA230" s="98" t="s">
        <v>1613</v>
      </c>
      <c r="AB230" s="98" t="s">
        <v>447</v>
      </c>
      <c r="AC230" s="98" t="s">
        <v>448</v>
      </c>
    </row>
    <row r="231" spans="1:29" x14ac:dyDescent="0.25">
      <c r="A231" s="98">
        <v>1233502772</v>
      </c>
      <c r="B231" s="98" t="s">
        <v>1593</v>
      </c>
      <c r="C231" s="98" t="s">
        <v>1594</v>
      </c>
      <c r="D231" s="98">
        <v>20441</v>
      </c>
      <c r="E231" s="98" t="s">
        <v>136</v>
      </c>
      <c r="F231" s="98" t="s">
        <v>110</v>
      </c>
      <c r="G231" s="98" t="s">
        <v>240</v>
      </c>
      <c r="H231" s="98">
        <v>100</v>
      </c>
      <c r="I231" s="98" t="s">
        <v>626</v>
      </c>
      <c r="J231" s="98">
        <v>1</v>
      </c>
      <c r="K231" s="98" t="s">
        <v>1896</v>
      </c>
      <c r="L231" s="98">
        <v>220</v>
      </c>
      <c r="M231" s="98" t="s">
        <v>2087</v>
      </c>
      <c r="N231" s="98">
        <v>195</v>
      </c>
      <c r="O231" s="98" t="s">
        <v>2575</v>
      </c>
      <c r="P231" s="98">
        <v>0</v>
      </c>
      <c r="Q231" s="98" t="s">
        <v>1621</v>
      </c>
      <c r="R231" s="98">
        <v>52777630</v>
      </c>
      <c r="S231" s="98" t="s">
        <v>3001</v>
      </c>
      <c r="T231" s="98" t="s">
        <v>1619</v>
      </c>
      <c r="U231" s="98" t="s">
        <v>3003</v>
      </c>
      <c r="V231" s="98" t="s">
        <v>3002</v>
      </c>
      <c r="W231" s="98">
        <f t="shared" ca="1" si="3"/>
        <v>26</v>
      </c>
      <c r="X231" s="98" t="s">
        <v>1636</v>
      </c>
      <c r="Y231" s="98" t="s">
        <v>1615</v>
      </c>
      <c r="Z231" s="98" t="s">
        <v>1614</v>
      </c>
      <c r="AA231" s="98" t="s">
        <v>1613</v>
      </c>
      <c r="AB231" s="98" t="s">
        <v>447</v>
      </c>
      <c r="AC231" s="98" t="s">
        <v>448</v>
      </c>
    </row>
    <row r="232" spans="1:29" x14ac:dyDescent="0.25">
      <c r="A232" s="98">
        <v>52889870</v>
      </c>
      <c r="B232" s="98" t="s">
        <v>1252</v>
      </c>
      <c r="C232" s="98" t="s">
        <v>1253</v>
      </c>
      <c r="D232" s="98">
        <v>204407</v>
      </c>
      <c r="E232" s="98" t="s">
        <v>136</v>
      </c>
      <c r="F232" s="98" t="s">
        <v>110</v>
      </c>
      <c r="G232" s="98" t="s">
        <v>240</v>
      </c>
      <c r="H232" s="98">
        <v>100</v>
      </c>
      <c r="I232" s="98" t="s">
        <v>626</v>
      </c>
      <c r="J232" s="98">
        <v>1</v>
      </c>
      <c r="K232" s="98" t="s">
        <v>1896</v>
      </c>
      <c r="L232" s="98">
        <v>220</v>
      </c>
      <c r="M232" s="98" t="s">
        <v>2087</v>
      </c>
      <c r="N232" s="98">
        <v>195</v>
      </c>
      <c r="O232" s="98" t="s">
        <v>2575</v>
      </c>
      <c r="P232" s="98">
        <v>0</v>
      </c>
      <c r="Q232" s="98" t="s">
        <v>1621</v>
      </c>
      <c r="R232" s="98">
        <v>52777630</v>
      </c>
      <c r="S232" s="98" t="s">
        <v>3001</v>
      </c>
      <c r="T232" s="98" t="s">
        <v>2290</v>
      </c>
      <c r="U232" s="98" t="s">
        <v>3000</v>
      </c>
      <c r="V232" s="98" t="s">
        <v>2999</v>
      </c>
      <c r="W232" s="98">
        <f t="shared" ca="1" si="3"/>
        <v>44</v>
      </c>
      <c r="X232" s="98" t="s">
        <v>1616</v>
      </c>
      <c r="Y232" s="98" t="s">
        <v>1615</v>
      </c>
      <c r="Z232" s="98" t="s">
        <v>1614</v>
      </c>
      <c r="AA232" s="98" t="s">
        <v>1613</v>
      </c>
      <c r="AB232" s="98" t="s">
        <v>447</v>
      </c>
      <c r="AC232" s="98" t="s">
        <v>448</v>
      </c>
    </row>
    <row r="233" spans="1:29" x14ac:dyDescent="0.25">
      <c r="A233" s="98">
        <v>1077035484</v>
      </c>
      <c r="B233" s="98" t="s">
        <v>1611</v>
      </c>
      <c r="C233" s="98" t="s">
        <v>1612</v>
      </c>
      <c r="D233" s="98">
        <v>20441</v>
      </c>
      <c r="E233" s="98" t="s">
        <v>136</v>
      </c>
      <c r="F233" s="98" t="s">
        <v>110</v>
      </c>
      <c r="G233" s="98" t="s">
        <v>483</v>
      </c>
      <c r="H233" s="98">
        <v>100</v>
      </c>
      <c r="I233" s="98" t="s">
        <v>626</v>
      </c>
      <c r="J233" s="98">
        <v>2</v>
      </c>
      <c r="K233" s="98" t="s">
        <v>1683</v>
      </c>
      <c r="L233" s="98">
        <v>400</v>
      </c>
      <c r="M233" s="98" t="s">
        <v>1682</v>
      </c>
      <c r="N233" s="98">
        <v>425</v>
      </c>
      <c r="O233" s="98" t="s">
        <v>483</v>
      </c>
      <c r="P233" s="98">
        <v>0</v>
      </c>
      <c r="Q233" s="98" t="s">
        <v>1621</v>
      </c>
      <c r="R233" s="98">
        <v>53119782</v>
      </c>
      <c r="S233" s="98" t="s">
        <v>2987</v>
      </c>
      <c r="T233" s="98" t="s">
        <v>2310</v>
      </c>
      <c r="U233" s="98" t="s">
        <v>2998</v>
      </c>
      <c r="V233" s="98" t="s">
        <v>2997</v>
      </c>
      <c r="W233" s="98">
        <f t="shared" ca="1" si="3"/>
        <v>28</v>
      </c>
      <c r="X233" s="98" t="s">
        <v>1636</v>
      </c>
      <c r="Y233" s="98" t="s">
        <v>1615</v>
      </c>
      <c r="Z233" s="98" t="s">
        <v>1614</v>
      </c>
      <c r="AA233" s="98" t="s">
        <v>1613</v>
      </c>
      <c r="AB233" s="98" t="s">
        <v>447</v>
      </c>
      <c r="AC233" s="98" t="s">
        <v>448</v>
      </c>
    </row>
    <row r="234" spans="1:29" x14ac:dyDescent="0.25">
      <c r="A234" s="98">
        <v>1077148232</v>
      </c>
      <c r="B234" s="98" t="s">
        <v>1365</v>
      </c>
      <c r="C234" s="98" t="s">
        <v>1366</v>
      </c>
      <c r="D234" s="98">
        <v>20441</v>
      </c>
      <c r="E234" s="98" t="s">
        <v>136</v>
      </c>
      <c r="F234" s="98" t="s">
        <v>110</v>
      </c>
      <c r="G234" s="98" t="s">
        <v>483</v>
      </c>
      <c r="H234" s="98">
        <v>100</v>
      </c>
      <c r="I234" s="98" t="s">
        <v>626</v>
      </c>
      <c r="J234" s="98">
        <v>2</v>
      </c>
      <c r="K234" s="98" t="s">
        <v>1683</v>
      </c>
      <c r="L234" s="98">
        <v>400</v>
      </c>
      <c r="M234" s="98" t="s">
        <v>1682</v>
      </c>
      <c r="N234" s="98">
        <v>425</v>
      </c>
      <c r="O234" s="98" t="s">
        <v>483</v>
      </c>
      <c r="P234" s="98">
        <v>0</v>
      </c>
      <c r="Q234" s="98" t="s">
        <v>1621</v>
      </c>
      <c r="R234" s="98">
        <v>53119782</v>
      </c>
      <c r="S234" s="98" t="s">
        <v>2987</v>
      </c>
      <c r="T234" s="98" t="s">
        <v>1693</v>
      </c>
      <c r="U234" s="98" t="s">
        <v>2996</v>
      </c>
      <c r="V234" s="98" t="s">
        <v>2995</v>
      </c>
      <c r="W234" s="98">
        <f t="shared" ca="1" si="3"/>
        <v>30</v>
      </c>
      <c r="X234" s="98" t="s">
        <v>1616</v>
      </c>
      <c r="Y234" s="98" t="s">
        <v>1615</v>
      </c>
      <c r="Z234" s="98" t="s">
        <v>1614</v>
      </c>
      <c r="AA234" s="98" t="s">
        <v>1613</v>
      </c>
      <c r="AB234" s="98" t="s">
        <v>447</v>
      </c>
      <c r="AC234" s="98" t="s">
        <v>448</v>
      </c>
    </row>
    <row r="235" spans="1:29" x14ac:dyDescent="0.25">
      <c r="A235" s="98">
        <v>1032491999</v>
      </c>
      <c r="B235" s="98" t="s">
        <v>2994</v>
      </c>
      <c r="C235" s="98" t="s">
        <v>2993</v>
      </c>
      <c r="D235" s="98">
        <v>204407</v>
      </c>
      <c r="E235" s="98" t="s">
        <v>136</v>
      </c>
      <c r="F235" s="98" t="s">
        <v>110</v>
      </c>
      <c r="G235" s="98" t="s">
        <v>483</v>
      </c>
      <c r="H235" s="98">
        <v>100</v>
      </c>
      <c r="I235" s="98" t="s">
        <v>626</v>
      </c>
      <c r="J235" s="98">
        <v>2</v>
      </c>
      <c r="K235" s="98" t="s">
        <v>1683</v>
      </c>
      <c r="L235" s="98">
        <v>400</v>
      </c>
      <c r="M235" s="98" t="s">
        <v>1682</v>
      </c>
      <c r="N235" s="98">
        <v>425</v>
      </c>
      <c r="O235" s="98" t="s">
        <v>483</v>
      </c>
      <c r="P235" s="98">
        <v>0</v>
      </c>
      <c r="Q235" s="98" t="s">
        <v>1621</v>
      </c>
      <c r="R235" s="98">
        <v>53119782</v>
      </c>
      <c r="S235" s="98" t="s">
        <v>2987</v>
      </c>
      <c r="T235" s="98" t="s">
        <v>2992</v>
      </c>
      <c r="U235" s="98" t="s">
        <v>2991</v>
      </c>
      <c r="V235" s="98" t="s">
        <v>2990</v>
      </c>
      <c r="W235" s="98">
        <f t="shared" ca="1" si="3"/>
        <v>28</v>
      </c>
      <c r="X235" s="98" t="s">
        <v>1616</v>
      </c>
      <c r="Y235" s="98" t="s">
        <v>1615</v>
      </c>
      <c r="Z235" s="98" t="s">
        <v>1614</v>
      </c>
      <c r="AA235" s="98" t="s">
        <v>1613</v>
      </c>
      <c r="AB235" s="98" t="s">
        <v>468</v>
      </c>
      <c r="AC235" s="98" t="s">
        <v>435</v>
      </c>
    </row>
    <row r="236" spans="1:29" x14ac:dyDescent="0.25">
      <c r="A236" s="98">
        <v>1013657883</v>
      </c>
      <c r="B236" s="98" t="s">
        <v>445</v>
      </c>
      <c r="C236" s="98" t="s">
        <v>1032</v>
      </c>
      <c r="D236" s="98">
        <v>204407</v>
      </c>
      <c r="E236" s="98" t="s">
        <v>136</v>
      </c>
      <c r="F236" s="98" t="s">
        <v>110</v>
      </c>
      <c r="G236" s="98" t="s">
        <v>483</v>
      </c>
      <c r="H236" s="98">
        <v>100</v>
      </c>
      <c r="I236" s="98" t="s">
        <v>626</v>
      </c>
      <c r="J236" s="98">
        <v>2</v>
      </c>
      <c r="K236" s="98" t="s">
        <v>1683</v>
      </c>
      <c r="L236" s="98">
        <v>400</v>
      </c>
      <c r="M236" s="98" t="s">
        <v>1682</v>
      </c>
      <c r="N236" s="98">
        <v>425</v>
      </c>
      <c r="O236" s="98" t="s">
        <v>483</v>
      </c>
      <c r="P236" s="98">
        <v>0</v>
      </c>
      <c r="Q236" s="98" t="s">
        <v>1621</v>
      </c>
      <c r="R236" s="98">
        <v>53119782</v>
      </c>
      <c r="S236" s="98" t="s">
        <v>2987</v>
      </c>
      <c r="T236" s="98" t="s">
        <v>1885</v>
      </c>
      <c r="U236" s="98" t="s">
        <v>2989</v>
      </c>
      <c r="V236" s="98" t="s">
        <v>2988</v>
      </c>
      <c r="W236" s="98">
        <f t="shared" ca="1" si="3"/>
        <v>30</v>
      </c>
      <c r="X236" s="98" t="s">
        <v>1636</v>
      </c>
      <c r="Y236" s="98" t="s">
        <v>1615</v>
      </c>
      <c r="Z236" s="98" t="s">
        <v>1614</v>
      </c>
      <c r="AA236" s="98" t="s">
        <v>1613</v>
      </c>
      <c r="AB236" s="98" t="s">
        <v>447</v>
      </c>
      <c r="AC236" s="98" t="s">
        <v>448</v>
      </c>
    </row>
    <row r="237" spans="1:29" x14ac:dyDescent="0.25">
      <c r="A237" s="98">
        <v>80182633</v>
      </c>
      <c r="B237" s="98" t="s">
        <v>878</v>
      </c>
      <c r="C237" s="98" t="s">
        <v>879</v>
      </c>
      <c r="D237" s="98">
        <v>204407</v>
      </c>
      <c r="E237" s="98" t="s">
        <v>136</v>
      </c>
      <c r="F237" s="98" t="s">
        <v>110</v>
      </c>
      <c r="G237" s="98" t="s">
        <v>483</v>
      </c>
      <c r="H237" s="98">
        <v>100</v>
      </c>
      <c r="I237" s="98" t="s">
        <v>626</v>
      </c>
      <c r="J237" s="98">
        <v>2</v>
      </c>
      <c r="K237" s="98" t="s">
        <v>1683</v>
      </c>
      <c r="L237" s="98">
        <v>400</v>
      </c>
      <c r="M237" s="98" t="s">
        <v>1682</v>
      </c>
      <c r="N237" s="98">
        <v>425</v>
      </c>
      <c r="O237" s="98" t="s">
        <v>483</v>
      </c>
      <c r="P237" s="98">
        <v>0</v>
      </c>
      <c r="Q237" s="98" t="s">
        <v>1621</v>
      </c>
      <c r="R237" s="98">
        <v>53119782</v>
      </c>
      <c r="S237" s="98" t="s">
        <v>2987</v>
      </c>
      <c r="T237" s="98" t="s">
        <v>1729</v>
      </c>
      <c r="U237" s="98" t="s">
        <v>2986</v>
      </c>
      <c r="V237" s="98" t="s">
        <v>2985</v>
      </c>
      <c r="W237" s="98">
        <f t="shared" ca="1" si="3"/>
        <v>44</v>
      </c>
      <c r="X237" s="98" t="s">
        <v>1636</v>
      </c>
      <c r="Y237" s="98" t="s">
        <v>1615</v>
      </c>
      <c r="Z237" s="98" t="s">
        <v>1614</v>
      </c>
      <c r="AA237" s="98" t="s">
        <v>1613</v>
      </c>
      <c r="AB237" s="98" t="s">
        <v>447</v>
      </c>
      <c r="AC237" s="98" t="s">
        <v>448</v>
      </c>
    </row>
    <row r="238" spans="1:29" x14ac:dyDescent="0.25">
      <c r="A238" s="98">
        <v>52881200</v>
      </c>
      <c r="B238" s="98" t="s">
        <v>715</v>
      </c>
      <c r="C238" s="98" t="s">
        <v>716</v>
      </c>
      <c r="D238" s="98">
        <v>204411</v>
      </c>
      <c r="E238" s="98" t="s">
        <v>136</v>
      </c>
      <c r="F238" s="98" t="s">
        <v>110</v>
      </c>
      <c r="G238" s="98" t="s">
        <v>131</v>
      </c>
      <c r="H238" s="98">
        <v>100</v>
      </c>
      <c r="I238" s="98" t="s">
        <v>626</v>
      </c>
      <c r="J238" s="98">
        <v>5</v>
      </c>
      <c r="K238" s="98" t="s">
        <v>480</v>
      </c>
      <c r="L238" s="98">
        <v>514</v>
      </c>
      <c r="M238" s="98" t="s">
        <v>639</v>
      </c>
      <c r="N238" s="98">
        <v>561</v>
      </c>
      <c r="O238" s="98" t="s">
        <v>131</v>
      </c>
      <c r="P238" s="98">
        <v>0</v>
      </c>
      <c r="Q238" s="98" t="s">
        <v>1621</v>
      </c>
      <c r="R238" s="98">
        <v>65699373</v>
      </c>
      <c r="S238" s="98" t="s">
        <v>2958</v>
      </c>
      <c r="T238" s="98" t="s">
        <v>2984</v>
      </c>
      <c r="U238" s="98" t="s">
        <v>2983</v>
      </c>
      <c r="V238" s="98" t="s">
        <v>2982</v>
      </c>
      <c r="W238" s="98">
        <f t="shared" ca="1" si="3"/>
        <v>45</v>
      </c>
      <c r="X238" s="98" t="s">
        <v>1616</v>
      </c>
      <c r="Y238" s="98" t="s">
        <v>1615</v>
      </c>
      <c r="Z238" s="98" t="s">
        <v>1614</v>
      </c>
      <c r="AA238" s="98" t="s">
        <v>1613</v>
      </c>
      <c r="AB238" s="98" t="s">
        <v>447</v>
      </c>
      <c r="AC238" s="98" t="s">
        <v>448</v>
      </c>
    </row>
    <row r="239" spans="1:29" x14ac:dyDescent="0.25">
      <c r="A239" s="98">
        <v>51853051</v>
      </c>
      <c r="B239" s="98" t="s">
        <v>151</v>
      </c>
      <c r="C239" s="98" t="s">
        <v>152</v>
      </c>
      <c r="D239" s="98">
        <v>204411</v>
      </c>
      <c r="E239" s="98" t="s">
        <v>136</v>
      </c>
      <c r="F239" s="98" t="s">
        <v>110</v>
      </c>
      <c r="G239" s="98" t="s">
        <v>131</v>
      </c>
      <c r="H239" s="98">
        <v>100</v>
      </c>
      <c r="I239" s="98" t="s">
        <v>626</v>
      </c>
      <c r="J239" s="98">
        <v>5</v>
      </c>
      <c r="K239" s="98" t="s">
        <v>480</v>
      </c>
      <c r="L239" s="98">
        <v>514</v>
      </c>
      <c r="M239" s="98" t="s">
        <v>639</v>
      </c>
      <c r="N239" s="98">
        <v>561</v>
      </c>
      <c r="O239" s="98" t="s">
        <v>131</v>
      </c>
      <c r="P239" s="98">
        <v>0</v>
      </c>
      <c r="Q239" s="98" t="s">
        <v>1621</v>
      </c>
      <c r="R239" s="98">
        <v>65699373</v>
      </c>
      <c r="S239" s="98" t="s">
        <v>2958</v>
      </c>
      <c r="T239" s="98" t="s">
        <v>2981</v>
      </c>
      <c r="U239" s="98" t="s">
        <v>2980</v>
      </c>
      <c r="V239" s="98" t="s">
        <v>2979</v>
      </c>
      <c r="W239" s="98">
        <f t="shared" ca="1" si="3"/>
        <v>58</v>
      </c>
      <c r="X239" s="98" t="s">
        <v>1616</v>
      </c>
      <c r="Y239" s="98" t="s">
        <v>1671</v>
      </c>
      <c r="Z239" s="98" t="s">
        <v>1614</v>
      </c>
      <c r="AA239" s="98" t="s">
        <v>1613</v>
      </c>
      <c r="AB239" s="98" t="s">
        <v>112</v>
      </c>
      <c r="AC239" s="98" t="s">
        <v>117</v>
      </c>
    </row>
    <row r="240" spans="1:29" x14ac:dyDescent="0.25">
      <c r="A240" s="98">
        <v>52201174</v>
      </c>
      <c r="B240" s="98" t="s">
        <v>534</v>
      </c>
      <c r="C240" s="98" t="s">
        <v>535</v>
      </c>
      <c r="D240" s="98">
        <v>204407</v>
      </c>
      <c r="E240" s="98" t="s">
        <v>136</v>
      </c>
      <c r="F240" s="98" t="s">
        <v>110</v>
      </c>
      <c r="G240" s="98" t="s">
        <v>131</v>
      </c>
      <c r="H240" s="98">
        <v>100</v>
      </c>
      <c r="I240" s="98" t="s">
        <v>626</v>
      </c>
      <c r="J240" s="98">
        <v>5</v>
      </c>
      <c r="K240" s="98" t="s">
        <v>480</v>
      </c>
      <c r="L240" s="98">
        <v>514</v>
      </c>
      <c r="M240" s="98" t="s">
        <v>639</v>
      </c>
      <c r="N240" s="98">
        <v>561</v>
      </c>
      <c r="O240" s="98" t="s">
        <v>131</v>
      </c>
      <c r="P240" s="98">
        <v>0</v>
      </c>
      <c r="Q240" s="98" t="s">
        <v>1621</v>
      </c>
      <c r="R240" s="98">
        <v>65699373</v>
      </c>
      <c r="S240" s="98" t="s">
        <v>2958</v>
      </c>
      <c r="T240" s="98" t="s">
        <v>1899</v>
      </c>
      <c r="U240" s="98" t="s">
        <v>2978</v>
      </c>
      <c r="V240" s="98" t="s">
        <v>2977</v>
      </c>
      <c r="W240" s="98">
        <f t="shared" ca="1" si="3"/>
        <v>44</v>
      </c>
      <c r="X240" s="98" t="s">
        <v>1616</v>
      </c>
      <c r="Y240" s="98" t="s">
        <v>1787</v>
      </c>
      <c r="Z240" s="98" t="s">
        <v>1614</v>
      </c>
      <c r="AA240" s="98" t="s">
        <v>1613</v>
      </c>
      <c r="AB240" s="98" t="s">
        <v>447</v>
      </c>
      <c r="AC240" s="98" t="s">
        <v>448</v>
      </c>
    </row>
    <row r="241" spans="1:29" x14ac:dyDescent="0.25">
      <c r="A241" s="98">
        <v>35495402</v>
      </c>
      <c r="B241" s="98" t="s">
        <v>441</v>
      </c>
      <c r="C241" s="98" t="s">
        <v>442</v>
      </c>
      <c r="D241" s="98">
        <v>312416</v>
      </c>
      <c r="E241" s="98" t="s">
        <v>120</v>
      </c>
      <c r="F241" s="98" t="s">
        <v>121</v>
      </c>
      <c r="G241" s="98" t="s">
        <v>131</v>
      </c>
      <c r="H241" s="98">
        <v>100</v>
      </c>
      <c r="I241" s="98" t="s">
        <v>626</v>
      </c>
      <c r="J241" s="98">
        <v>5</v>
      </c>
      <c r="K241" s="98" t="s">
        <v>480</v>
      </c>
      <c r="L241" s="98">
        <v>514</v>
      </c>
      <c r="M241" s="98" t="s">
        <v>639</v>
      </c>
      <c r="N241" s="98">
        <v>561</v>
      </c>
      <c r="O241" s="98" t="s">
        <v>131</v>
      </c>
      <c r="P241" s="98">
        <v>0</v>
      </c>
      <c r="Q241" s="98" t="s">
        <v>1621</v>
      </c>
      <c r="R241" s="98">
        <v>65699373</v>
      </c>
      <c r="S241" s="98" t="s">
        <v>2958</v>
      </c>
      <c r="T241" s="98" t="s">
        <v>2976</v>
      </c>
      <c r="U241" s="98" t="s">
        <v>2975</v>
      </c>
      <c r="V241" s="98" t="s">
        <v>2974</v>
      </c>
      <c r="W241" s="98">
        <f t="shared" ca="1" si="3"/>
        <v>66</v>
      </c>
      <c r="X241" s="98" t="s">
        <v>1616</v>
      </c>
      <c r="Y241" s="98" t="s">
        <v>1615</v>
      </c>
      <c r="Z241" s="98" t="s">
        <v>1614</v>
      </c>
      <c r="AA241" s="98" t="s">
        <v>1613</v>
      </c>
      <c r="AB241" s="98" t="s">
        <v>112</v>
      </c>
      <c r="AC241" s="98" t="s">
        <v>113</v>
      </c>
    </row>
    <row r="242" spans="1:29" x14ac:dyDescent="0.25">
      <c r="A242" s="98">
        <v>51692879</v>
      </c>
      <c r="B242" s="98" t="s">
        <v>190</v>
      </c>
      <c r="C242" s="98" t="s">
        <v>191</v>
      </c>
      <c r="D242" s="98">
        <v>421018</v>
      </c>
      <c r="E242" s="98" t="s">
        <v>145</v>
      </c>
      <c r="F242" s="98" t="s">
        <v>146</v>
      </c>
      <c r="G242" s="98" t="s">
        <v>131</v>
      </c>
      <c r="H242" s="98">
        <v>100</v>
      </c>
      <c r="I242" s="98" t="s">
        <v>626</v>
      </c>
      <c r="J242" s="98">
        <v>5</v>
      </c>
      <c r="K242" s="98" t="s">
        <v>480</v>
      </c>
      <c r="L242" s="98">
        <v>514</v>
      </c>
      <c r="M242" s="98" t="s">
        <v>639</v>
      </c>
      <c r="N242" s="98">
        <v>561</v>
      </c>
      <c r="O242" s="98" t="s">
        <v>131</v>
      </c>
      <c r="P242" s="98">
        <v>0</v>
      </c>
      <c r="Q242" s="98" t="s">
        <v>1621</v>
      </c>
      <c r="R242" s="98">
        <v>65699373</v>
      </c>
      <c r="S242" s="98" t="s">
        <v>2958</v>
      </c>
      <c r="T242" s="98" t="s">
        <v>2973</v>
      </c>
      <c r="U242" s="98" t="s">
        <v>2972</v>
      </c>
      <c r="V242" s="98" t="s">
        <v>2971</v>
      </c>
      <c r="W242" s="98">
        <f t="shared" ca="1" si="3"/>
        <v>64</v>
      </c>
      <c r="X242" s="98" t="s">
        <v>1616</v>
      </c>
      <c r="Y242" s="98" t="s">
        <v>1726</v>
      </c>
      <c r="Z242" s="98" t="s">
        <v>1614</v>
      </c>
      <c r="AA242" s="98" t="s">
        <v>1613</v>
      </c>
      <c r="AB242" s="98" t="s">
        <v>112</v>
      </c>
      <c r="AC242" s="98" t="s">
        <v>117</v>
      </c>
    </row>
    <row r="243" spans="1:29" x14ac:dyDescent="0.25">
      <c r="A243" s="98">
        <v>7713540</v>
      </c>
      <c r="B243" s="98" t="s">
        <v>443</v>
      </c>
      <c r="C243" s="98" t="s">
        <v>1212</v>
      </c>
      <c r="D243" s="98">
        <v>313214</v>
      </c>
      <c r="E243" s="98" t="s">
        <v>158</v>
      </c>
      <c r="F243" s="98" t="s">
        <v>121</v>
      </c>
      <c r="G243" s="98" t="s">
        <v>131</v>
      </c>
      <c r="H243" s="98">
        <v>100</v>
      </c>
      <c r="I243" s="98" t="s">
        <v>626</v>
      </c>
      <c r="J243" s="98">
        <v>5</v>
      </c>
      <c r="K243" s="98" t="s">
        <v>480</v>
      </c>
      <c r="L243" s="98">
        <v>514</v>
      </c>
      <c r="M243" s="98" t="s">
        <v>639</v>
      </c>
      <c r="N243" s="98">
        <v>561</v>
      </c>
      <c r="O243" s="98" t="s">
        <v>131</v>
      </c>
      <c r="P243" s="98">
        <v>0</v>
      </c>
      <c r="Q243" s="98" t="s">
        <v>1621</v>
      </c>
      <c r="R243" s="98">
        <v>65699373</v>
      </c>
      <c r="S243" s="98" t="s">
        <v>2958</v>
      </c>
      <c r="T243" s="98" t="s">
        <v>2970</v>
      </c>
      <c r="U243" s="98" t="s">
        <v>2969</v>
      </c>
      <c r="V243" s="98" t="s">
        <v>2968</v>
      </c>
      <c r="W243" s="98">
        <f t="shared" ca="1" si="3"/>
        <v>45</v>
      </c>
      <c r="X243" s="98" t="s">
        <v>1636</v>
      </c>
      <c r="Y243" s="98" t="s">
        <v>1726</v>
      </c>
      <c r="Z243" s="98" t="s">
        <v>1614</v>
      </c>
      <c r="AA243" s="98" t="s">
        <v>1613</v>
      </c>
      <c r="AB243" s="98" t="s">
        <v>468</v>
      </c>
      <c r="AC243" s="98" t="s">
        <v>435</v>
      </c>
    </row>
    <row r="244" spans="1:29" x14ac:dyDescent="0.25">
      <c r="A244" s="98">
        <v>1101754133</v>
      </c>
      <c r="B244" s="98" t="s">
        <v>1418</v>
      </c>
      <c r="C244" s="98" t="s">
        <v>1419</v>
      </c>
      <c r="D244" s="98">
        <v>20441</v>
      </c>
      <c r="E244" s="98" t="s">
        <v>136</v>
      </c>
      <c r="F244" s="98" t="s">
        <v>110</v>
      </c>
      <c r="G244" s="98" t="s">
        <v>131</v>
      </c>
      <c r="H244" s="98">
        <v>100</v>
      </c>
      <c r="I244" s="98" t="s">
        <v>626</v>
      </c>
      <c r="J244" s="98">
        <v>5</v>
      </c>
      <c r="K244" s="98" t="s">
        <v>480</v>
      </c>
      <c r="L244" s="98">
        <v>514</v>
      </c>
      <c r="M244" s="98" t="s">
        <v>639</v>
      </c>
      <c r="N244" s="98">
        <v>561</v>
      </c>
      <c r="O244" s="98" t="s">
        <v>131</v>
      </c>
      <c r="P244" s="98">
        <v>0</v>
      </c>
      <c r="Q244" s="98" t="s">
        <v>1621</v>
      </c>
      <c r="R244" s="98">
        <v>65699373</v>
      </c>
      <c r="S244" s="98" t="s">
        <v>2958</v>
      </c>
      <c r="T244" s="98" t="s">
        <v>2967</v>
      </c>
      <c r="U244" s="98" t="s">
        <v>2966</v>
      </c>
      <c r="V244" s="98" t="s">
        <v>2965</v>
      </c>
      <c r="W244" s="98">
        <f t="shared" ca="1" si="3"/>
        <v>37</v>
      </c>
      <c r="X244" s="98" t="s">
        <v>1636</v>
      </c>
      <c r="Y244" s="98" t="s">
        <v>1615</v>
      </c>
      <c r="Z244" s="98" t="s">
        <v>1614</v>
      </c>
      <c r="AA244" s="98" t="s">
        <v>1613</v>
      </c>
      <c r="AB244" s="98" t="s">
        <v>447</v>
      </c>
      <c r="AC244" s="98" t="s">
        <v>448</v>
      </c>
    </row>
    <row r="245" spans="1:29" x14ac:dyDescent="0.25">
      <c r="A245" s="98">
        <v>1019130643</v>
      </c>
      <c r="B245" s="98" t="s">
        <v>1055</v>
      </c>
      <c r="C245" s="98" t="s">
        <v>784</v>
      </c>
      <c r="D245" s="98">
        <v>20441</v>
      </c>
      <c r="E245" s="98" t="s">
        <v>136</v>
      </c>
      <c r="F245" s="98" t="s">
        <v>110</v>
      </c>
      <c r="G245" s="98" t="s">
        <v>131</v>
      </c>
      <c r="H245" s="98">
        <v>100</v>
      </c>
      <c r="I245" s="98" t="s">
        <v>626</v>
      </c>
      <c r="J245" s="98">
        <v>5</v>
      </c>
      <c r="K245" s="98" t="s">
        <v>480</v>
      </c>
      <c r="L245" s="98">
        <v>514</v>
      </c>
      <c r="M245" s="98" t="s">
        <v>639</v>
      </c>
      <c r="N245" s="98">
        <v>561</v>
      </c>
      <c r="O245" s="98" t="s">
        <v>131</v>
      </c>
      <c r="P245" s="98">
        <v>0</v>
      </c>
      <c r="Q245" s="98" t="s">
        <v>1621</v>
      </c>
      <c r="R245" s="98">
        <v>65699373</v>
      </c>
      <c r="S245" s="98" t="s">
        <v>2958</v>
      </c>
      <c r="T245" s="98" t="s">
        <v>2910</v>
      </c>
      <c r="U245" s="98" t="s">
        <v>2964</v>
      </c>
      <c r="V245" s="98" t="s">
        <v>2963</v>
      </c>
      <c r="W245" s="98">
        <f t="shared" ca="1" si="3"/>
        <v>28</v>
      </c>
      <c r="X245" s="98" t="s">
        <v>1616</v>
      </c>
      <c r="Y245" s="98" t="s">
        <v>1615</v>
      </c>
      <c r="Z245" s="98" t="s">
        <v>1614</v>
      </c>
      <c r="AA245" s="98" t="s">
        <v>1613</v>
      </c>
      <c r="AB245" s="98" t="s">
        <v>447</v>
      </c>
      <c r="AC245" s="98" t="s">
        <v>448</v>
      </c>
    </row>
    <row r="246" spans="1:29" x14ac:dyDescent="0.25">
      <c r="A246" s="98">
        <v>1022342317</v>
      </c>
      <c r="B246" s="98" t="s">
        <v>1242</v>
      </c>
      <c r="C246" s="98" t="s">
        <v>1243</v>
      </c>
      <c r="D246" s="98">
        <v>406408</v>
      </c>
      <c r="E246" s="98" t="s">
        <v>347</v>
      </c>
      <c r="F246" s="98" t="s">
        <v>146</v>
      </c>
      <c r="G246" s="98" t="s">
        <v>131</v>
      </c>
      <c r="H246" s="98">
        <v>100</v>
      </c>
      <c r="I246" s="98" t="s">
        <v>626</v>
      </c>
      <c r="J246" s="98">
        <v>5</v>
      </c>
      <c r="K246" s="98" t="s">
        <v>480</v>
      </c>
      <c r="L246" s="98">
        <v>514</v>
      </c>
      <c r="M246" s="98" t="s">
        <v>639</v>
      </c>
      <c r="N246" s="98">
        <v>561</v>
      </c>
      <c r="O246" s="98" t="s">
        <v>131</v>
      </c>
      <c r="P246" s="98">
        <v>0</v>
      </c>
      <c r="Q246" s="98" t="s">
        <v>1621</v>
      </c>
      <c r="R246" s="98">
        <v>65699373</v>
      </c>
      <c r="S246" s="98" t="s">
        <v>2958</v>
      </c>
      <c r="T246" s="98" t="s">
        <v>1658</v>
      </c>
      <c r="U246" s="98" t="s">
        <v>2962</v>
      </c>
      <c r="V246" s="98" t="s">
        <v>2961</v>
      </c>
      <c r="W246" s="98">
        <f t="shared" ca="1" si="3"/>
        <v>37</v>
      </c>
      <c r="X246" s="98" t="s">
        <v>1616</v>
      </c>
      <c r="Y246" s="98" t="s">
        <v>1622</v>
      </c>
      <c r="Z246" s="98" t="s">
        <v>1614</v>
      </c>
      <c r="AA246" s="98" t="s">
        <v>1613</v>
      </c>
      <c r="AB246" s="98" t="s">
        <v>447</v>
      </c>
      <c r="AC246" s="98" t="s">
        <v>448</v>
      </c>
    </row>
    <row r="247" spans="1:29" x14ac:dyDescent="0.25">
      <c r="A247" s="98">
        <v>79784153</v>
      </c>
      <c r="B247" s="98" t="s">
        <v>575</v>
      </c>
      <c r="C247" s="98" t="s">
        <v>576</v>
      </c>
      <c r="D247" s="98">
        <v>204411</v>
      </c>
      <c r="E247" s="98" t="s">
        <v>136</v>
      </c>
      <c r="F247" s="98" t="s">
        <v>110</v>
      </c>
      <c r="G247" s="98" t="s">
        <v>131</v>
      </c>
      <c r="H247" s="98">
        <v>100</v>
      </c>
      <c r="I247" s="98" t="s">
        <v>626</v>
      </c>
      <c r="J247" s="98">
        <v>5</v>
      </c>
      <c r="K247" s="98" t="s">
        <v>480</v>
      </c>
      <c r="L247" s="98">
        <v>514</v>
      </c>
      <c r="M247" s="98" t="s">
        <v>639</v>
      </c>
      <c r="N247" s="98">
        <v>561</v>
      </c>
      <c r="O247" s="98" t="s">
        <v>131</v>
      </c>
      <c r="P247" s="98">
        <v>0</v>
      </c>
      <c r="Q247" s="98" t="s">
        <v>1621</v>
      </c>
      <c r="R247" s="98">
        <v>65699373</v>
      </c>
      <c r="S247" s="98" t="s">
        <v>2958</v>
      </c>
      <c r="T247" s="98" t="s">
        <v>2190</v>
      </c>
      <c r="U247" s="98" t="s">
        <v>2960</v>
      </c>
      <c r="V247" s="98" t="s">
        <v>2959</v>
      </c>
      <c r="W247" s="98">
        <f t="shared" ca="1" si="3"/>
        <v>49</v>
      </c>
      <c r="X247" s="98" t="s">
        <v>1636</v>
      </c>
      <c r="Y247" s="98" t="s">
        <v>1615</v>
      </c>
      <c r="Z247" s="98" t="s">
        <v>1614</v>
      </c>
      <c r="AA247" s="98" t="s">
        <v>1613</v>
      </c>
      <c r="AB247" s="98" t="s">
        <v>447</v>
      </c>
      <c r="AC247" s="98" t="s">
        <v>448</v>
      </c>
    </row>
    <row r="248" spans="1:29" x14ac:dyDescent="0.25">
      <c r="A248" s="98">
        <v>79126306</v>
      </c>
      <c r="B248" s="98" t="s">
        <v>129</v>
      </c>
      <c r="C248" s="98" t="s">
        <v>130</v>
      </c>
      <c r="D248" s="98">
        <v>312416</v>
      </c>
      <c r="E248" s="98" t="s">
        <v>120</v>
      </c>
      <c r="F248" s="98" t="s">
        <v>121</v>
      </c>
      <c r="G248" s="98" t="s">
        <v>131</v>
      </c>
      <c r="H248" s="98">
        <v>100</v>
      </c>
      <c r="I248" s="98" t="s">
        <v>626</v>
      </c>
      <c r="J248" s="98">
        <v>5</v>
      </c>
      <c r="K248" s="98" t="s">
        <v>480</v>
      </c>
      <c r="L248" s="98">
        <v>514</v>
      </c>
      <c r="M248" s="98" t="s">
        <v>639</v>
      </c>
      <c r="N248" s="98">
        <v>561</v>
      </c>
      <c r="O248" s="98" t="s">
        <v>131</v>
      </c>
      <c r="P248" s="98">
        <v>0</v>
      </c>
      <c r="Q248" s="98" t="s">
        <v>1621</v>
      </c>
      <c r="R248" s="98">
        <v>65699373</v>
      </c>
      <c r="S248" s="98" t="s">
        <v>2958</v>
      </c>
      <c r="T248" s="98" t="s">
        <v>2957</v>
      </c>
      <c r="U248" s="98" t="s">
        <v>2956</v>
      </c>
      <c r="V248" s="98" t="s">
        <v>2955</v>
      </c>
      <c r="W248" s="98">
        <f t="shared" ca="1" si="3"/>
        <v>60</v>
      </c>
      <c r="X248" s="98" t="s">
        <v>1636</v>
      </c>
      <c r="Y248" s="98" t="s">
        <v>1622</v>
      </c>
      <c r="Z248" s="98" t="s">
        <v>1614</v>
      </c>
      <c r="AA248" s="98" t="s">
        <v>1613</v>
      </c>
      <c r="AB248" s="98" t="s">
        <v>112</v>
      </c>
      <c r="AC248" s="98" t="s">
        <v>117</v>
      </c>
    </row>
    <row r="249" spans="1:29" x14ac:dyDescent="0.25">
      <c r="A249" s="98">
        <v>1152209816</v>
      </c>
      <c r="B249" s="98" t="s">
        <v>1173</v>
      </c>
      <c r="C249" s="98" t="s">
        <v>1147</v>
      </c>
      <c r="D249" s="98">
        <v>204411</v>
      </c>
      <c r="E249" s="98" t="s">
        <v>136</v>
      </c>
      <c r="F249" s="98" t="s">
        <v>110</v>
      </c>
      <c r="G249" s="98" t="s">
        <v>140</v>
      </c>
      <c r="H249" s="98">
        <v>100</v>
      </c>
      <c r="I249" s="98" t="s">
        <v>626</v>
      </c>
      <c r="J249" s="98">
        <v>2</v>
      </c>
      <c r="K249" s="98" t="s">
        <v>1683</v>
      </c>
      <c r="L249" s="98">
        <v>400</v>
      </c>
      <c r="M249" s="98" t="s">
        <v>1682</v>
      </c>
      <c r="N249" s="98">
        <v>405</v>
      </c>
      <c r="O249" s="98" t="s">
        <v>140</v>
      </c>
      <c r="P249" s="98">
        <v>0</v>
      </c>
      <c r="Q249" s="98" t="s">
        <v>1621</v>
      </c>
      <c r="R249" s="98">
        <v>70095209</v>
      </c>
      <c r="S249" s="98" t="s">
        <v>2905</v>
      </c>
      <c r="T249" s="98" t="s">
        <v>2239</v>
      </c>
      <c r="U249" s="98" t="s">
        <v>2954</v>
      </c>
      <c r="V249" s="98" t="s">
        <v>2953</v>
      </c>
      <c r="W249" s="98">
        <f t="shared" ca="1" si="3"/>
        <v>30</v>
      </c>
      <c r="X249" s="98" t="s">
        <v>1636</v>
      </c>
      <c r="Y249" s="98" t="s">
        <v>1615</v>
      </c>
      <c r="Z249" s="98" t="s">
        <v>1614</v>
      </c>
      <c r="AA249" s="98" t="s">
        <v>1613</v>
      </c>
      <c r="AB249" s="98" t="s">
        <v>447</v>
      </c>
      <c r="AC249" s="98" t="s">
        <v>448</v>
      </c>
    </row>
    <row r="250" spans="1:29" x14ac:dyDescent="0.25">
      <c r="A250" s="98">
        <v>53119782</v>
      </c>
      <c r="B250" s="98" t="s">
        <v>492</v>
      </c>
      <c r="C250" s="98" t="s">
        <v>493</v>
      </c>
      <c r="D250" s="98">
        <v>204411</v>
      </c>
      <c r="E250" s="98" t="s">
        <v>136</v>
      </c>
      <c r="F250" s="98" t="s">
        <v>110</v>
      </c>
      <c r="G250" s="98" t="s">
        <v>483</v>
      </c>
      <c r="H250" s="98">
        <v>100</v>
      </c>
      <c r="I250" s="98" t="s">
        <v>626</v>
      </c>
      <c r="J250" s="98">
        <v>2</v>
      </c>
      <c r="K250" s="98" t="s">
        <v>1683</v>
      </c>
      <c r="L250" s="98">
        <v>400</v>
      </c>
      <c r="M250" s="98" t="s">
        <v>1682</v>
      </c>
      <c r="N250" s="98">
        <v>425</v>
      </c>
      <c r="O250" s="98" t="s">
        <v>483</v>
      </c>
      <c r="P250" s="98">
        <v>0</v>
      </c>
      <c r="Q250" s="98" t="s">
        <v>1621</v>
      </c>
      <c r="R250" s="98">
        <v>70095209</v>
      </c>
      <c r="S250" s="98" t="s">
        <v>2905</v>
      </c>
      <c r="T250" s="98" t="s">
        <v>2952</v>
      </c>
      <c r="U250" s="98" t="s">
        <v>2951</v>
      </c>
      <c r="V250" s="98" t="s">
        <v>2950</v>
      </c>
      <c r="W250" s="98">
        <f t="shared" ca="1" si="3"/>
        <v>39</v>
      </c>
      <c r="X250" s="98" t="s">
        <v>1616</v>
      </c>
      <c r="Y250" s="98" t="s">
        <v>1726</v>
      </c>
      <c r="Z250" s="98" t="s">
        <v>1614</v>
      </c>
      <c r="AA250" s="98" t="s">
        <v>1613</v>
      </c>
      <c r="AB250" s="98" t="s">
        <v>447</v>
      </c>
      <c r="AC250" s="98" t="s">
        <v>448</v>
      </c>
    </row>
    <row r="251" spans="1:29" x14ac:dyDescent="0.25">
      <c r="A251" s="98">
        <v>79785316</v>
      </c>
      <c r="B251" s="98" t="s">
        <v>472</v>
      </c>
      <c r="C251" s="98" t="s">
        <v>473</v>
      </c>
      <c r="D251" s="98">
        <v>204411</v>
      </c>
      <c r="E251" s="98" t="s">
        <v>136</v>
      </c>
      <c r="F251" s="98" t="s">
        <v>110</v>
      </c>
      <c r="G251" s="98" t="s">
        <v>125</v>
      </c>
      <c r="H251" s="98">
        <v>100</v>
      </c>
      <c r="I251" s="98" t="s">
        <v>626</v>
      </c>
      <c r="J251" s="98">
        <v>2</v>
      </c>
      <c r="K251" s="98" t="s">
        <v>1683</v>
      </c>
      <c r="L251" s="98">
        <v>400</v>
      </c>
      <c r="M251" s="98" t="s">
        <v>1682</v>
      </c>
      <c r="N251" s="98">
        <v>460</v>
      </c>
      <c r="O251" s="98" t="s">
        <v>125</v>
      </c>
      <c r="P251" s="98">
        <v>0</v>
      </c>
      <c r="Q251" s="98" t="s">
        <v>1621</v>
      </c>
      <c r="R251" s="98">
        <v>70095209</v>
      </c>
      <c r="S251" s="98" t="s">
        <v>2905</v>
      </c>
      <c r="T251" s="98" t="s">
        <v>2949</v>
      </c>
      <c r="U251" s="98" t="s">
        <v>2948</v>
      </c>
      <c r="V251" s="98" t="s">
        <v>2947</v>
      </c>
      <c r="W251" s="98">
        <f t="shared" ca="1" si="3"/>
        <v>50</v>
      </c>
      <c r="X251" s="98" t="s">
        <v>1636</v>
      </c>
      <c r="Y251" s="98" t="s">
        <v>1671</v>
      </c>
      <c r="Z251" s="98" t="s">
        <v>1614</v>
      </c>
      <c r="AA251" s="98" t="s">
        <v>1613</v>
      </c>
      <c r="AB251" s="98" t="s">
        <v>447</v>
      </c>
      <c r="AC251" s="98" t="s">
        <v>448</v>
      </c>
    </row>
    <row r="252" spans="1:29" x14ac:dyDescent="0.25">
      <c r="A252" s="98">
        <v>43997783</v>
      </c>
      <c r="B252" s="98" t="s">
        <v>687</v>
      </c>
      <c r="C252" s="98" t="s">
        <v>688</v>
      </c>
      <c r="D252" s="98">
        <v>102014</v>
      </c>
      <c r="E252" s="98" t="s">
        <v>181</v>
      </c>
      <c r="F252" s="98" t="s">
        <v>182</v>
      </c>
      <c r="G252" s="98" t="s">
        <v>619</v>
      </c>
      <c r="H252" s="98">
        <v>100</v>
      </c>
      <c r="I252" s="98" t="s">
        <v>626</v>
      </c>
      <c r="J252" s="98">
        <v>2</v>
      </c>
      <c r="K252" s="98" t="s">
        <v>1683</v>
      </c>
      <c r="L252" s="98">
        <v>400</v>
      </c>
      <c r="M252" s="98" t="s">
        <v>1682</v>
      </c>
      <c r="N252" s="98">
        <v>428</v>
      </c>
      <c r="O252" s="98" t="s">
        <v>619</v>
      </c>
      <c r="P252" s="98">
        <v>0</v>
      </c>
      <c r="Q252" s="98" t="s">
        <v>1621</v>
      </c>
      <c r="R252" s="98">
        <v>70095209</v>
      </c>
      <c r="S252" s="98" t="s">
        <v>2905</v>
      </c>
      <c r="T252" s="98" t="s">
        <v>2946</v>
      </c>
      <c r="U252" s="98" t="s">
        <v>2945</v>
      </c>
      <c r="V252" s="98" t="s">
        <v>2944</v>
      </c>
      <c r="W252" s="98">
        <f t="shared" ca="1" si="3"/>
        <v>40</v>
      </c>
      <c r="X252" s="98" t="s">
        <v>1616</v>
      </c>
      <c r="Y252" s="98" t="s">
        <v>1671</v>
      </c>
      <c r="Z252" s="98" t="s">
        <v>1614</v>
      </c>
      <c r="AA252" s="98" t="s">
        <v>1613</v>
      </c>
      <c r="AB252" s="98" t="s">
        <v>256</v>
      </c>
      <c r="AC252" s="98" t="s">
        <v>1670</v>
      </c>
    </row>
    <row r="253" spans="1:29" x14ac:dyDescent="0.25">
      <c r="A253" s="98">
        <v>1018447012</v>
      </c>
      <c r="B253" s="98" t="s">
        <v>664</v>
      </c>
      <c r="C253" s="98" t="s">
        <v>665</v>
      </c>
      <c r="D253" s="98">
        <v>10519</v>
      </c>
      <c r="E253" s="98" t="s">
        <v>253</v>
      </c>
      <c r="F253" s="98" t="s">
        <v>254</v>
      </c>
      <c r="G253" s="98" t="s">
        <v>170</v>
      </c>
      <c r="H253" s="98">
        <v>100</v>
      </c>
      <c r="I253" s="98" t="s">
        <v>626</v>
      </c>
      <c r="J253" s="98">
        <v>2</v>
      </c>
      <c r="K253" s="98" t="s">
        <v>1683</v>
      </c>
      <c r="L253" s="98">
        <v>400</v>
      </c>
      <c r="M253" s="98" t="s">
        <v>1682</v>
      </c>
      <c r="N253" s="98">
        <v>429</v>
      </c>
      <c r="O253" s="98" t="s">
        <v>170</v>
      </c>
      <c r="P253" s="98">
        <v>0</v>
      </c>
      <c r="Q253" s="98" t="s">
        <v>1621</v>
      </c>
      <c r="R253" s="98">
        <v>70095209</v>
      </c>
      <c r="S253" s="98" t="s">
        <v>2905</v>
      </c>
      <c r="T253" s="98" t="s">
        <v>2943</v>
      </c>
      <c r="U253" s="98" t="s">
        <v>2942</v>
      </c>
      <c r="V253" s="98" t="s">
        <v>2941</v>
      </c>
      <c r="W253" s="98">
        <f t="shared" ca="1" si="3"/>
        <v>34</v>
      </c>
      <c r="X253" s="98" t="s">
        <v>1616</v>
      </c>
      <c r="Y253" s="98" t="s">
        <v>1671</v>
      </c>
      <c r="Z253" s="98" t="s">
        <v>1614</v>
      </c>
      <c r="AA253" s="98" t="s">
        <v>1613</v>
      </c>
      <c r="AB253" s="98" t="s">
        <v>439</v>
      </c>
      <c r="AC253" s="98" t="s">
        <v>440</v>
      </c>
    </row>
    <row r="254" spans="1:29" x14ac:dyDescent="0.25">
      <c r="A254" s="98">
        <v>1020715755</v>
      </c>
      <c r="B254" s="98" t="s">
        <v>705</v>
      </c>
      <c r="C254" s="98" t="s">
        <v>706</v>
      </c>
      <c r="D254" s="98">
        <v>10519</v>
      </c>
      <c r="E254" s="98" t="s">
        <v>253</v>
      </c>
      <c r="F254" s="98" t="s">
        <v>254</v>
      </c>
      <c r="G254" s="98" t="s">
        <v>344</v>
      </c>
      <c r="H254" s="98">
        <v>100</v>
      </c>
      <c r="I254" s="98" t="s">
        <v>626</v>
      </c>
      <c r="J254" s="98">
        <v>2</v>
      </c>
      <c r="K254" s="98" t="s">
        <v>1683</v>
      </c>
      <c r="L254" s="98">
        <v>400</v>
      </c>
      <c r="M254" s="98" t="s">
        <v>1682</v>
      </c>
      <c r="N254" s="98">
        <v>426</v>
      </c>
      <c r="O254" s="98" t="s">
        <v>344</v>
      </c>
      <c r="P254" s="98">
        <v>0</v>
      </c>
      <c r="Q254" s="98" t="s">
        <v>1621</v>
      </c>
      <c r="R254" s="98">
        <v>70095209</v>
      </c>
      <c r="S254" s="98" t="s">
        <v>2905</v>
      </c>
      <c r="T254" s="98" t="s">
        <v>2940</v>
      </c>
      <c r="U254" s="98" t="s">
        <v>2939</v>
      </c>
      <c r="V254" s="98" t="s">
        <v>2938</v>
      </c>
      <c r="W254" s="98">
        <f t="shared" ca="1" si="3"/>
        <v>39</v>
      </c>
      <c r="X254" s="98" t="s">
        <v>1636</v>
      </c>
      <c r="Y254" s="98" t="s">
        <v>1671</v>
      </c>
      <c r="Z254" s="98" t="s">
        <v>1614</v>
      </c>
      <c r="AA254" s="98" t="s">
        <v>1613</v>
      </c>
      <c r="AB254" s="98" t="s">
        <v>439</v>
      </c>
      <c r="AC254" s="98" t="s">
        <v>440</v>
      </c>
    </row>
    <row r="255" spans="1:29" x14ac:dyDescent="0.25">
      <c r="A255" s="98">
        <v>1030534944</v>
      </c>
      <c r="B255" s="98" t="s">
        <v>652</v>
      </c>
      <c r="C255" s="98" t="s">
        <v>653</v>
      </c>
      <c r="D255" s="98">
        <v>204411</v>
      </c>
      <c r="E255" s="98" t="s">
        <v>136</v>
      </c>
      <c r="F255" s="98" t="s">
        <v>110</v>
      </c>
      <c r="G255" s="98" t="s">
        <v>329</v>
      </c>
      <c r="H255" s="98">
        <v>100</v>
      </c>
      <c r="I255" s="98" t="s">
        <v>626</v>
      </c>
      <c r="J255" s="98">
        <v>2</v>
      </c>
      <c r="K255" s="98" t="s">
        <v>1683</v>
      </c>
      <c r="L255" s="98">
        <v>400</v>
      </c>
      <c r="M255" s="98" t="s">
        <v>1682</v>
      </c>
      <c r="N255" s="98">
        <v>424</v>
      </c>
      <c r="O255" s="98" t="s">
        <v>214</v>
      </c>
      <c r="P255" s="98">
        <v>406</v>
      </c>
      <c r="Q255" s="98" t="s">
        <v>329</v>
      </c>
      <c r="R255" s="98">
        <v>70095209</v>
      </c>
      <c r="S255" s="98" t="s">
        <v>2905</v>
      </c>
      <c r="T255" s="98" t="s">
        <v>2079</v>
      </c>
      <c r="U255" s="98" t="s">
        <v>2937</v>
      </c>
      <c r="V255" s="98" t="s">
        <v>2936</v>
      </c>
      <c r="W255" s="98">
        <f t="shared" ca="1" si="3"/>
        <v>38</v>
      </c>
      <c r="X255" s="98" t="s">
        <v>1616</v>
      </c>
      <c r="Y255" s="98" t="s">
        <v>1622</v>
      </c>
      <c r="Z255" s="98" t="s">
        <v>1614</v>
      </c>
      <c r="AA255" s="98" t="s">
        <v>1613</v>
      </c>
      <c r="AB255" s="98" t="s">
        <v>447</v>
      </c>
      <c r="AC255" s="98" t="s">
        <v>448</v>
      </c>
    </row>
    <row r="256" spans="1:29" x14ac:dyDescent="0.25">
      <c r="A256" s="98">
        <v>1016053834</v>
      </c>
      <c r="B256" s="98" t="s">
        <v>1444</v>
      </c>
      <c r="C256" s="98" t="s">
        <v>1445</v>
      </c>
      <c r="D256" s="98">
        <v>102011</v>
      </c>
      <c r="E256" s="98" t="s">
        <v>181</v>
      </c>
      <c r="F256" s="98" t="s">
        <v>182</v>
      </c>
      <c r="G256" s="98" t="s">
        <v>438</v>
      </c>
      <c r="H256" s="98">
        <v>100</v>
      </c>
      <c r="I256" s="98" t="s">
        <v>626</v>
      </c>
      <c r="J256" s="98">
        <v>2</v>
      </c>
      <c r="K256" s="98" t="s">
        <v>1683</v>
      </c>
      <c r="L256" s="98">
        <v>400</v>
      </c>
      <c r="M256" s="98" t="s">
        <v>1682</v>
      </c>
      <c r="N256" s="98">
        <v>0</v>
      </c>
      <c r="O256" s="98" t="s">
        <v>1621</v>
      </c>
      <c r="P256" s="98">
        <v>0</v>
      </c>
      <c r="Q256" s="98" t="s">
        <v>1621</v>
      </c>
      <c r="R256" s="98">
        <v>70095209</v>
      </c>
      <c r="S256" s="98" t="s">
        <v>2905</v>
      </c>
      <c r="T256" s="98" t="s">
        <v>2783</v>
      </c>
      <c r="U256" s="98" t="s">
        <v>2935</v>
      </c>
      <c r="V256" s="98" t="s">
        <v>2934</v>
      </c>
      <c r="W256" s="98">
        <f t="shared" ca="1" si="3"/>
        <v>32</v>
      </c>
      <c r="X256" s="98" t="s">
        <v>1636</v>
      </c>
      <c r="Y256" s="98" t="s">
        <v>1615</v>
      </c>
      <c r="Z256" s="98" t="s">
        <v>1614</v>
      </c>
      <c r="AA256" s="98" t="s">
        <v>1613</v>
      </c>
      <c r="AB256" s="98" t="s">
        <v>439</v>
      </c>
      <c r="AC256" s="98" t="s">
        <v>440</v>
      </c>
    </row>
    <row r="257" spans="1:29" x14ac:dyDescent="0.25">
      <c r="A257" s="98">
        <v>93401438</v>
      </c>
      <c r="B257" s="98" t="s">
        <v>544</v>
      </c>
      <c r="C257" s="98" t="s">
        <v>545</v>
      </c>
      <c r="D257" s="98">
        <v>202818</v>
      </c>
      <c r="E257" s="98" t="s">
        <v>109</v>
      </c>
      <c r="F257" s="98" t="s">
        <v>110</v>
      </c>
      <c r="G257" s="98" t="s">
        <v>165</v>
      </c>
      <c r="H257" s="98">
        <v>100</v>
      </c>
      <c r="I257" s="98" t="s">
        <v>626</v>
      </c>
      <c r="J257" s="98">
        <v>2</v>
      </c>
      <c r="K257" s="98" t="s">
        <v>1683</v>
      </c>
      <c r="L257" s="98">
        <v>400</v>
      </c>
      <c r="M257" s="98" t="s">
        <v>1682</v>
      </c>
      <c r="N257" s="98">
        <v>444</v>
      </c>
      <c r="O257" s="98" t="s">
        <v>2476</v>
      </c>
      <c r="P257" s="98">
        <v>0</v>
      </c>
      <c r="Q257" s="98" t="s">
        <v>1621</v>
      </c>
      <c r="R257" s="98">
        <v>70095209</v>
      </c>
      <c r="S257" s="98" t="s">
        <v>2905</v>
      </c>
      <c r="T257" s="98" t="s">
        <v>2933</v>
      </c>
      <c r="U257" s="98" t="s">
        <v>2932</v>
      </c>
      <c r="V257" s="98" t="s">
        <v>2931</v>
      </c>
      <c r="W257" s="98">
        <f t="shared" ca="1" si="3"/>
        <v>49</v>
      </c>
      <c r="X257" s="98" t="s">
        <v>1636</v>
      </c>
      <c r="Y257" s="98" t="s">
        <v>1671</v>
      </c>
      <c r="Z257" s="98" t="s">
        <v>1614</v>
      </c>
      <c r="AA257" s="98" t="s">
        <v>1613</v>
      </c>
      <c r="AB257" s="98" t="s">
        <v>112</v>
      </c>
      <c r="AC257" s="98" t="s">
        <v>117</v>
      </c>
    </row>
    <row r="258" spans="1:29" x14ac:dyDescent="0.25">
      <c r="A258" s="98">
        <v>1007470322</v>
      </c>
      <c r="B258" s="98" t="s">
        <v>2930</v>
      </c>
      <c r="C258" s="98" t="s">
        <v>2929</v>
      </c>
      <c r="D258" s="98">
        <v>20441</v>
      </c>
      <c r="E258" s="98" t="s">
        <v>136</v>
      </c>
      <c r="F258" s="98" t="s">
        <v>110</v>
      </c>
      <c r="G258" s="98" t="s">
        <v>438</v>
      </c>
      <c r="H258" s="98">
        <v>100</v>
      </c>
      <c r="I258" s="98" t="s">
        <v>626</v>
      </c>
      <c r="J258" s="98">
        <v>2</v>
      </c>
      <c r="K258" s="98" t="s">
        <v>1683</v>
      </c>
      <c r="L258" s="98">
        <v>400</v>
      </c>
      <c r="M258" s="98" t="s">
        <v>1682</v>
      </c>
      <c r="N258" s="98">
        <v>0</v>
      </c>
      <c r="O258" s="98" t="s">
        <v>1621</v>
      </c>
      <c r="P258" s="98">
        <v>0</v>
      </c>
      <c r="Q258" s="98" t="s">
        <v>1621</v>
      </c>
      <c r="R258" s="98">
        <v>70095209</v>
      </c>
      <c r="S258" s="98" t="s">
        <v>2905</v>
      </c>
      <c r="T258" s="98" t="s">
        <v>2928</v>
      </c>
      <c r="U258" s="98" t="s">
        <v>2927</v>
      </c>
      <c r="V258" s="98" t="s">
        <v>2926</v>
      </c>
      <c r="W258" s="98">
        <f t="shared" ref="W258:W321" ca="1" si="4">+DATEDIF(V258,TODAY(),"y")</f>
        <v>23</v>
      </c>
      <c r="X258" s="98" t="s">
        <v>1616</v>
      </c>
      <c r="Y258" s="98" t="s">
        <v>1615</v>
      </c>
      <c r="Z258" s="98" t="s">
        <v>1614</v>
      </c>
      <c r="AA258" s="98" t="s">
        <v>1613</v>
      </c>
      <c r="AB258" s="98" t="s">
        <v>447</v>
      </c>
      <c r="AC258" s="98" t="s">
        <v>448</v>
      </c>
    </row>
    <row r="259" spans="1:29" x14ac:dyDescent="0.25">
      <c r="A259" s="98">
        <v>79642671</v>
      </c>
      <c r="B259" s="98" t="s">
        <v>586</v>
      </c>
      <c r="C259" s="98" t="s">
        <v>587</v>
      </c>
      <c r="D259" s="98">
        <v>410314</v>
      </c>
      <c r="E259" s="98" t="s">
        <v>263</v>
      </c>
      <c r="F259" s="98" t="s">
        <v>146</v>
      </c>
      <c r="G259" s="98" t="s">
        <v>438</v>
      </c>
      <c r="H259" s="98">
        <v>100</v>
      </c>
      <c r="I259" s="98" t="s">
        <v>626</v>
      </c>
      <c r="J259" s="98">
        <v>2</v>
      </c>
      <c r="K259" s="98" t="s">
        <v>1683</v>
      </c>
      <c r="L259" s="98">
        <v>400</v>
      </c>
      <c r="M259" s="98" t="s">
        <v>1682</v>
      </c>
      <c r="N259" s="98">
        <v>0</v>
      </c>
      <c r="O259" s="98" t="s">
        <v>1621</v>
      </c>
      <c r="P259" s="98">
        <v>0</v>
      </c>
      <c r="Q259" s="98" t="s">
        <v>1621</v>
      </c>
      <c r="R259" s="98">
        <v>70095209</v>
      </c>
      <c r="S259" s="98" t="s">
        <v>2905</v>
      </c>
      <c r="T259" s="98" t="s">
        <v>2925</v>
      </c>
      <c r="U259" s="98" t="s">
        <v>2924</v>
      </c>
      <c r="V259" s="98" t="s">
        <v>2923</v>
      </c>
      <c r="W259" s="98">
        <f t="shared" ca="1" si="4"/>
        <v>52</v>
      </c>
      <c r="X259" s="98" t="s">
        <v>1636</v>
      </c>
      <c r="Y259" s="98" t="s">
        <v>1671</v>
      </c>
      <c r="Z259" s="98" t="s">
        <v>1614</v>
      </c>
      <c r="AA259" s="98" t="s">
        <v>1613</v>
      </c>
      <c r="AB259" s="98" t="s">
        <v>439</v>
      </c>
      <c r="AC259" s="98" t="s">
        <v>440</v>
      </c>
    </row>
    <row r="260" spans="1:29" x14ac:dyDescent="0.25">
      <c r="A260" s="98">
        <v>52956417</v>
      </c>
      <c r="B260" s="98" t="s">
        <v>654</v>
      </c>
      <c r="C260" s="98" t="s">
        <v>676</v>
      </c>
      <c r="D260" s="98">
        <v>421018</v>
      </c>
      <c r="E260" s="98" t="s">
        <v>145</v>
      </c>
      <c r="F260" s="98" t="s">
        <v>146</v>
      </c>
      <c r="G260" s="98" t="s">
        <v>438</v>
      </c>
      <c r="H260" s="98">
        <v>100</v>
      </c>
      <c r="I260" s="98" t="s">
        <v>626</v>
      </c>
      <c r="J260" s="98">
        <v>2</v>
      </c>
      <c r="K260" s="98" t="s">
        <v>1683</v>
      </c>
      <c r="L260" s="98">
        <v>400</v>
      </c>
      <c r="M260" s="98" t="s">
        <v>1682</v>
      </c>
      <c r="N260" s="98">
        <v>0</v>
      </c>
      <c r="O260" s="98" t="s">
        <v>1621</v>
      </c>
      <c r="P260" s="98">
        <v>0</v>
      </c>
      <c r="Q260" s="98" t="s">
        <v>1621</v>
      </c>
      <c r="R260" s="98">
        <v>70095209</v>
      </c>
      <c r="S260" s="98" t="s">
        <v>2905</v>
      </c>
      <c r="T260" s="98" t="s">
        <v>2922</v>
      </c>
      <c r="U260" s="98" t="s">
        <v>2921</v>
      </c>
      <c r="V260" s="98" t="s">
        <v>2920</v>
      </c>
      <c r="W260" s="98">
        <f t="shared" ca="1" si="4"/>
        <v>41</v>
      </c>
      <c r="X260" s="98" t="s">
        <v>1616</v>
      </c>
      <c r="Y260" s="98" t="s">
        <v>1622</v>
      </c>
      <c r="Z260" s="98" t="s">
        <v>1614</v>
      </c>
      <c r="AA260" s="98" t="s">
        <v>1613</v>
      </c>
      <c r="AB260" s="98" t="s">
        <v>447</v>
      </c>
      <c r="AC260" s="98" t="s">
        <v>448</v>
      </c>
    </row>
    <row r="261" spans="1:29" x14ac:dyDescent="0.25">
      <c r="A261" s="98">
        <v>1015398666</v>
      </c>
      <c r="B261" s="98" t="s">
        <v>717</v>
      </c>
      <c r="C261" s="98" t="s">
        <v>817</v>
      </c>
      <c r="D261" s="98">
        <v>202820</v>
      </c>
      <c r="E261" s="98" t="s">
        <v>109</v>
      </c>
      <c r="F261" s="98" t="s">
        <v>110</v>
      </c>
      <c r="G261" s="98" t="s">
        <v>471</v>
      </c>
      <c r="H261" s="98">
        <v>100</v>
      </c>
      <c r="I261" s="98" t="s">
        <v>626</v>
      </c>
      <c r="J261" s="98">
        <v>2</v>
      </c>
      <c r="K261" s="98" t="s">
        <v>1683</v>
      </c>
      <c r="L261" s="98">
        <v>400</v>
      </c>
      <c r="M261" s="98" t="s">
        <v>1682</v>
      </c>
      <c r="N261" s="98">
        <v>443</v>
      </c>
      <c r="O261" s="98" t="s">
        <v>2427</v>
      </c>
      <c r="P261" s="98">
        <v>0</v>
      </c>
      <c r="Q261" s="98" t="s">
        <v>1621</v>
      </c>
      <c r="R261" s="98">
        <v>70095209</v>
      </c>
      <c r="S261" s="98" t="s">
        <v>2905</v>
      </c>
      <c r="T261" s="98" t="s">
        <v>2022</v>
      </c>
      <c r="U261" s="98" t="s">
        <v>2919</v>
      </c>
      <c r="V261" s="98" t="s">
        <v>2918</v>
      </c>
      <c r="W261" s="98">
        <f t="shared" ca="1" si="4"/>
        <v>38</v>
      </c>
      <c r="X261" s="98" t="s">
        <v>1616</v>
      </c>
      <c r="Y261" s="98" t="s">
        <v>1671</v>
      </c>
      <c r="Z261" s="98" t="s">
        <v>1614</v>
      </c>
      <c r="AA261" s="98" t="s">
        <v>1613</v>
      </c>
      <c r="AB261" s="98" t="s">
        <v>112</v>
      </c>
      <c r="AC261" s="98" t="s">
        <v>117</v>
      </c>
    </row>
    <row r="262" spans="1:29" x14ac:dyDescent="0.25">
      <c r="A262" s="98">
        <v>1110553900</v>
      </c>
      <c r="B262" s="98" t="s">
        <v>909</v>
      </c>
      <c r="C262" s="98" t="s">
        <v>1400</v>
      </c>
      <c r="D262" s="98">
        <v>10519</v>
      </c>
      <c r="E262" s="98" t="s">
        <v>253</v>
      </c>
      <c r="F262" s="98" t="s">
        <v>254</v>
      </c>
      <c r="G262" s="98" t="s">
        <v>626</v>
      </c>
      <c r="H262" s="98">
        <v>100</v>
      </c>
      <c r="I262" s="98" t="s">
        <v>626</v>
      </c>
      <c r="J262" s="98">
        <v>0</v>
      </c>
      <c r="K262" s="98" t="s">
        <v>1621</v>
      </c>
      <c r="L262" s="98">
        <v>0</v>
      </c>
      <c r="M262" s="98" t="s">
        <v>1621</v>
      </c>
      <c r="N262" s="98">
        <v>0</v>
      </c>
      <c r="O262" s="98" t="s">
        <v>1621</v>
      </c>
      <c r="P262" s="98">
        <v>0</v>
      </c>
      <c r="Q262" s="98" t="s">
        <v>1621</v>
      </c>
      <c r="R262" s="98">
        <v>70095209</v>
      </c>
      <c r="S262" s="98" t="s">
        <v>2905</v>
      </c>
      <c r="T262" s="98" t="s">
        <v>2692</v>
      </c>
      <c r="U262" s="98" t="s">
        <v>2917</v>
      </c>
      <c r="V262" s="98" t="s">
        <v>2916</v>
      </c>
      <c r="W262" s="98">
        <f t="shared" ca="1" si="4"/>
        <v>30</v>
      </c>
      <c r="X262" s="98" t="s">
        <v>1616</v>
      </c>
      <c r="Y262" s="98" t="s">
        <v>1615</v>
      </c>
      <c r="Z262" s="98" t="s">
        <v>1614</v>
      </c>
      <c r="AA262" s="98" t="s">
        <v>1613</v>
      </c>
      <c r="AB262" s="98" t="s">
        <v>439</v>
      </c>
      <c r="AC262" s="98" t="s">
        <v>440</v>
      </c>
    </row>
    <row r="263" spans="1:29" x14ac:dyDescent="0.25">
      <c r="A263" s="98">
        <v>3198525</v>
      </c>
      <c r="B263" s="98" t="s">
        <v>163</v>
      </c>
      <c r="C263" s="98" t="s">
        <v>164</v>
      </c>
      <c r="D263" s="98">
        <v>312416</v>
      </c>
      <c r="E263" s="98" t="s">
        <v>120</v>
      </c>
      <c r="F263" s="98" t="s">
        <v>121</v>
      </c>
      <c r="G263" s="98" t="s">
        <v>438</v>
      </c>
      <c r="H263" s="98">
        <v>100</v>
      </c>
      <c r="I263" s="98" t="s">
        <v>626</v>
      </c>
      <c r="J263" s="98">
        <v>2</v>
      </c>
      <c r="K263" s="98" t="s">
        <v>1683</v>
      </c>
      <c r="L263" s="98">
        <v>400</v>
      </c>
      <c r="M263" s="98" t="s">
        <v>1682</v>
      </c>
      <c r="N263" s="98">
        <v>0</v>
      </c>
      <c r="O263" s="98" t="s">
        <v>1621</v>
      </c>
      <c r="P263" s="98">
        <v>0</v>
      </c>
      <c r="Q263" s="98" t="s">
        <v>1621</v>
      </c>
      <c r="R263" s="98">
        <v>70095209</v>
      </c>
      <c r="S263" s="98" t="s">
        <v>2905</v>
      </c>
      <c r="T263" s="98" t="s">
        <v>2915</v>
      </c>
      <c r="U263" s="98" t="s">
        <v>2914</v>
      </c>
      <c r="V263" s="98" t="s">
        <v>2913</v>
      </c>
      <c r="W263" s="98">
        <f t="shared" ca="1" si="4"/>
        <v>68</v>
      </c>
      <c r="X263" s="98" t="s">
        <v>1636</v>
      </c>
      <c r="Y263" s="98" t="s">
        <v>1671</v>
      </c>
      <c r="Z263" s="98" t="s">
        <v>1614</v>
      </c>
      <c r="AA263" s="98" t="s">
        <v>1613</v>
      </c>
      <c r="AB263" s="98" t="s">
        <v>112</v>
      </c>
      <c r="AC263" s="98" t="s">
        <v>117</v>
      </c>
    </row>
    <row r="264" spans="1:29" x14ac:dyDescent="0.25">
      <c r="A264" s="98">
        <v>1140869640</v>
      </c>
      <c r="B264" s="98" t="s">
        <v>2912</v>
      </c>
      <c r="C264" s="98" t="s">
        <v>2911</v>
      </c>
      <c r="D264" s="98">
        <v>102011</v>
      </c>
      <c r="E264" s="98" t="s">
        <v>181</v>
      </c>
      <c r="F264" s="98" t="s">
        <v>182</v>
      </c>
      <c r="G264" s="98" t="s">
        <v>438</v>
      </c>
      <c r="H264" s="98">
        <v>100</v>
      </c>
      <c r="I264" s="98" t="s">
        <v>626</v>
      </c>
      <c r="J264" s="98">
        <v>2</v>
      </c>
      <c r="K264" s="98" t="s">
        <v>1683</v>
      </c>
      <c r="L264" s="98">
        <v>400</v>
      </c>
      <c r="M264" s="98" t="s">
        <v>1682</v>
      </c>
      <c r="N264" s="98">
        <v>0</v>
      </c>
      <c r="O264" s="98" t="s">
        <v>1621</v>
      </c>
      <c r="P264" s="98">
        <v>0</v>
      </c>
      <c r="Q264" s="98" t="s">
        <v>1621</v>
      </c>
      <c r="R264" s="98">
        <v>70095209</v>
      </c>
      <c r="S264" s="98" t="s">
        <v>2905</v>
      </c>
      <c r="T264" s="98" t="s">
        <v>2910</v>
      </c>
      <c r="U264" s="98" t="s">
        <v>2909</v>
      </c>
      <c r="V264" s="98" t="s">
        <v>2908</v>
      </c>
      <c r="W264" s="98">
        <f t="shared" ca="1" si="4"/>
        <v>31</v>
      </c>
      <c r="X264" s="98" t="s">
        <v>1616</v>
      </c>
      <c r="Y264" s="98" t="s">
        <v>1615</v>
      </c>
      <c r="Z264" s="98" t="s">
        <v>1614</v>
      </c>
      <c r="AA264" s="98" t="s">
        <v>1613</v>
      </c>
      <c r="AB264" s="98" t="s">
        <v>439</v>
      </c>
      <c r="AC264" s="98" t="s">
        <v>440</v>
      </c>
    </row>
    <row r="265" spans="1:29" x14ac:dyDescent="0.25">
      <c r="A265" s="98">
        <v>1093741669</v>
      </c>
      <c r="B265" s="98" t="s">
        <v>1123</v>
      </c>
      <c r="C265" s="98" t="s">
        <v>1124</v>
      </c>
      <c r="D265" s="98">
        <v>102015</v>
      </c>
      <c r="E265" s="98" t="s">
        <v>181</v>
      </c>
      <c r="F265" s="98" t="s">
        <v>182</v>
      </c>
      <c r="G265" s="98" t="s">
        <v>438</v>
      </c>
      <c r="H265" s="98">
        <v>100</v>
      </c>
      <c r="I265" s="98" t="s">
        <v>626</v>
      </c>
      <c r="J265" s="98">
        <v>2</v>
      </c>
      <c r="K265" s="98" t="s">
        <v>1683</v>
      </c>
      <c r="L265" s="98">
        <v>400</v>
      </c>
      <c r="M265" s="98" t="s">
        <v>1682</v>
      </c>
      <c r="N265" s="98">
        <v>0</v>
      </c>
      <c r="O265" s="98" t="s">
        <v>1621</v>
      </c>
      <c r="P265" s="98">
        <v>0</v>
      </c>
      <c r="Q265" s="98" t="s">
        <v>1621</v>
      </c>
      <c r="R265" s="98">
        <v>70095209</v>
      </c>
      <c r="S265" s="98" t="s">
        <v>2905</v>
      </c>
      <c r="T265" s="98" t="s">
        <v>2799</v>
      </c>
      <c r="U265" s="98" t="s">
        <v>2907</v>
      </c>
      <c r="V265" s="98" t="s">
        <v>2906</v>
      </c>
      <c r="W265" s="98">
        <f t="shared" ca="1" si="4"/>
        <v>38</v>
      </c>
      <c r="X265" s="98" t="s">
        <v>1616</v>
      </c>
      <c r="Y265" s="98" t="s">
        <v>1615</v>
      </c>
      <c r="Z265" s="98" t="s">
        <v>1614</v>
      </c>
      <c r="AA265" s="98" t="s">
        <v>1613</v>
      </c>
      <c r="AB265" s="98" t="s">
        <v>439</v>
      </c>
      <c r="AC265" s="98" t="s">
        <v>440</v>
      </c>
    </row>
    <row r="266" spans="1:29" x14ac:dyDescent="0.25">
      <c r="A266" s="98">
        <v>1061688217</v>
      </c>
      <c r="B266" s="98" t="s">
        <v>982</v>
      </c>
      <c r="C266" s="98" t="s">
        <v>998</v>
      </c>
      <c r="D266" s="98">
        <v>10519</v>
      </c>
      <c r="E266" s="98" t="s">
        <v>253</v>
      </c>
      <c r="F266" s="98" t="s">
        <v>254</v>
      </c>
      <c r="G266" s="98" t="s">
        <v>224</v>
      </c>
      <c r="H266" s="98">
        <v>100</v>
      </c>
      <c r="I266" s="98" t="s">
        <v>626</v>
      </c>
      <c r="J266" s="98">
        <v>2</v>
      </c>
      <c r="K266" s="98" t="s">
        <v>1683</v>
      </c>
      <c r="L266" s="98">
        <v>400</v>
      </c>
      <c r="M266" s="98" t="s">
        <v>1682</v>
      </c>
      <c r="N266" s="98">
        <v>427</v>
      </c>
      <c r="O266" s="98" t="s">
        <v>224</v>
      </c>
      <c r="P266" s="98">
        <v>0</v>
      </c>
      <c r="Q266" s="98" t="s">
        <v>1621</v>
      </c>
      <c r="R266" s="98">
        <v>70095209</v>
      </c>
      <c r="S266" s="98" t="s">
        <v>2905</v>
      </c>
      <c r="T266" s="98" t="s">
        <v>2869</v>
      </c>
      <c r="U266" s="98" t="s">
        <v>2904</v>
      </c>
      <c r="V266" s="98" t="s">
        <v>2903</v>
      </c>
      <c r="W266" s="98">
        <f t="shared" ca="1" si="4"/>
        <v>39</v>
      </c>
      <c r="X266" s="98" t="s">
        <v>1616</v>
      </c>
      <c r="Y266" s="98" t="s">
        <v>1622</v>
      </c>
      <c r="Z266" s="98" t="s">
        <v>1614</v>
      </c>
      <c r="AA266" s="98" t="s">
        <v>1613</v>
      </c>
      <c r="AB266" s="98" t="s">
        <v>439</v>
      </c>
      <c r="AC266" s="98" t="s">
        <v>440</v>
      </c>
    </row>
    <row r="267" spans="1:29" x14ac:dyDescent="0.25">
      <c r="A267" s="98">
        <v>39785588</v>
      </c>
      <c r="B267" s="98" t="s">
        <v>481</v>
      </c>
      <c r="C267" s="98" t="s">
        <v>482</v>
      </c>
      <c r="D267" s="98">
        <v>204407</v>
      </c>
      <c r="E267" s="98" t="s">
        <v>136</v>
      </c>
      <c r="F267" s="98" t="s">
        <v>110</v>
      </c>
      <c r="G267" s="98" t="s">
        <v>519</v>
      </c>
      <c r="H267" s="98">
        <v>100</v>
      </c>
      <c r="I267" s="98" t="s">
        <v>626</v>
      </c>
      <c r="J267" s="98">
        <v>8</v>
      </c>
      <c r="K267" s="98" t="s">
        <v>2369</v>
      </c>
      <c r="L267" s="98">
        <v>315</v>
      </c>
      <c r="M267" s="98" t="s">
        <v>2884</v>
      </c>
      <c r="N267" s="98">
        <v>0</v>
      </c>
      <c r="O267" s="98" t="s">
        <v>1621</v>
      </c>
      <c r="P267" s="98">
        <v>0</v>
      </c>
      <c r="Q267" s="98" t="s">
        <v>1621</v>
      </c>
      <c r="R267" s="98">
        <v>72346811</v>
      </c>
      <c r="S267" s="98" t="s">
        <v>2883</v>
      </c>
      <c r="T267" s="98" t="s">
        <v>2902</v>
      </c>
      <c r="U267" s="98" t="s">
        <v>2901</v>
      </c>
      <c r="V267" s="98" t="s">
        <v>2900</v>
      </c>
      <c r="W267" s="98">
        <f t="shared" ca="1" si="4"/>
        <v>55</v>
      </c>
      <c r="X267" s="98" t="s">
        <v>1616</v>
      </c>
      <c r="Y267" s="98" t="s">
        <v>1726</v>
      </c>
      <c r="Z267" s="98" t="s">
        <v>1614</v>
      </c>
      <c r="AA267" s="98" t="s">
        <v>1613</v>
      </c>
      <c r="AB267" s="98" t="s">
        <v>468</v>
      </c>
      <c r="AC267" s="98" t="s">
        <v>435</v>
      </c>
    </row>
    <row r="268" spans="1:29" x14ac:dyDescent="0.25">
      <c r="A268" s="98">
        <v>51948212</v>
      </c>
      <c r="B268" s="98" t="s">
        <v>1137</v>
      </c>
      <c r="C268" s="98" t="s">
        <v>1138</v>
      </c>
      <c r="D268" s="98">
        <v>421015</v>
      </c>
      <c r="E268" s="98" t="s">
        <v>145</v>
      </c>
      <c r="F268" s="98" t="s">
        <v>146</v>
      </c>
      <c r="G268" s="98" t="s">
        <v>519</v>
      </c>
      <c r="H268" s="98">
        <v>100</v>
      </c>
      <c r="I268" s="98" t="s">
        <v>626</v>
      </c>
      <c r="J268" s="98">
        <v>8</v>
      </c>
      <c r="K268" s="98" t="s">
        <v>2369</v>
      </c>
      <c r="L268" s="98">
        <v>315</v>
      </c>
      <c r="M268" s="98" t="s">
        <v>2884</v>
      </c>
      <c r="N268" s="98">
        <v>0</v>
      </c>
      <c r="O268" s="98" t="s">
        <v>1621</v>
      </c>
      <c r="P268" s="98">
        <v>0</v>
      </c>
      <c r="Q268" s="98" t="s">
        <v>1621</v>
      </c>
      <c r="R268" s="98">
        <v>72346811</v>
      </c>
      <c r="S268" s="98" t="s">
        <v>2883</v>
      </c>
      <c r="T268" s="98" t="s">
        <v>2354</v>
      </c>
      <c r="U268" s="98" t="s">
        <v>2899</v>
      </c>
      <c r="V268" s="98" t="s">
        <v>2898</v>
      </c>
      <c r="W268" s="98">
        <f t="shared" ca="1" si="4"/>
        <v>55</v>
      </c>
      <c r="X268" s="98" t="s">
        <v>1616</v>
      </c>
      <c r="Y268" s="98" t="s">
        <v>1671</v>
      </c>
      <c r="Z268" s="98" t="s">
        <v>1614</v>
      </c>
      <c r="AA268" s="98" t="s">
        <v>1613</v>
      </c>
      <c r="AB268" s="98" t="s">
        <v>447</v>
      </c>
      <c r="AC268" s="98" t="s">
        <v>448</v>
      </c>
    </row>
    <row r="269" spans="1:29" x14ac:dyDescent="0.25">
      <c r="A269" s="98">
        <v>52981786</v>
      </c>
      <c r="B269" s="98" t="s">
        <v>1139</v>
      </c>
      <c r="C269" s="98" t="s">
        <v>1140</v>
      </c>
      <c r="D269" s="98">
        <v>204407</v>
      </c>
      <c r="E269" s="98" t="s">
        <v>136</v>
      </c>
      <c r="F269" s="98" t="s">
        <v>110</v>
      </c>
      <c r="G269" s="98" t="s">
        <v>519</v>
      </c>
      <c r="H269" s="98">
        <v>100</v>
      </c>
      <c r="I269" s="98" t="s">
        <v>626</v>
      </c>
      <c r="J269" s="98">
        <v>8</v>
      </c>
      <c r="K269" s="98" t="s">
        <v>2369</v>
      </c>
      <c r="L269" s="98">
        <v>315</v>
      </c>
      <c r="M269" s="98" t="s">
        <v>2884</v>
      </c>
      <c r="N269" s="98">
        <v>0</v>
      </c>
      <c r="O269" s="98" t="s">
        <v>1621</v>
      </c>
      <c r="P269" s="98">
        <v>0</v>
      </c>
      <c r="Q269" s="98" t="s">
        <v>1621</v>
      </c>
      <c r="R269" s="98">
        <v>72346811</v>
      </c>
      <c r="S269" s="98" t="s">
        <v>2883</v>
      </c>
      <c r="T269" s="98" t="s">
        <v>2354</v>
      </c>
      <c r="U269" s="98" t="s">
        <v>2897</v>
      </c>
      <c r="V269" s="98" t="s">
        <v>2896</v>
      </c>
      <c r="W269" s="98">
        <f t="shared" ca="1" si="4"/>
        <v>42</v>
      </c>
      <c r="X269" s="98" t="s">
        <v>1616</v>
      </c>
      <c r="Y269" s="98" t="s">
        <v>1622</v>
      </c>
      <c r="Z269" s="98" t="s">
        <v>1614</v>
      </c>
      <c r="AA269" s="98" t="s">
        <v>1613</v>
      </c>
      <c r="AB269" s="98" t="s">
        <v>447</v>
      </c>
      <c r="AC269" s="98" t="s">
        <v>448</v>
      </c>
    </row>
    <row r="270" spans="1:29" x14ac:dyDescent="0.25">
      <c r="A270" s="98">
        <v>1010217233</v>
      </c>
      <c r="B270" s="98" t="s">
        <v>1141</v>
      </c>
      <c r="C270" s="98" t="s">
        <v>1142</v>
      </c>
      <c r="D270" s="98">
        <v>204407</v>
      </c>
      <c r="E270" s="98" t="s">
        <v>136</v>
      </c>
      <c r="F270" s="98" t="s">
        <v>110</v>
      </c>
      <c r="G270" s="98" t="s">
        <v>519</v>
      </c>
      <c r="H270" s="98">
        <v>100</v>
      </c>
      <c r="I270" s="98" t="s">
        <v>626</v>
      </c>
      <c r="J270" s="98">
        <v>8</v>
      </c>
      <c r="K270" s="98" t="s">
        <v>2369</v>
      </c>
      <c r="L270" s="98">
        <v>315</v>
      </c>
      <c r="M270" s="98" t="s">
        <v>2884</v>
      </c>
      <c r="N270" s="98">
        <v>0</v>
      </c>
      <c r="O270" s="98" t="s">
        <v>1621</v>
      </c>
      <c r="P270" s="98">
        <v>0</v>
      </c>
      <c r="Q270" s="98" t="s">
        <v>1621</v>
      </c>
      <c r="R270" s="98">
        <v>72346811</v>
      </c>
      <c r="S270" s="98" t="s">
        <v>2883</v>
      </c>
      <c r="T270" s="98" t="s">
        <v>2354</v>
      </c>
      <c r="U270" s="98" t="s">
        <v>2895</v>
      </c>
      <c r="V270" s="98" t="s">
        <v>2894</v>
      </c>
      <c r="W270" s="98">
        <f t="shared" ca="1" si="4"/>
        <v>30</v>
      </c>
      <c r="X270" s="98" t="s">
        <v>1616</v>
      </c>
      <c r="Y270" s="98" t="s">
        <v>1615</v>
      </c>
      <c r="Z270" s="98" t="s">
        <v>1614</v>
      </c>
      <c r="AA270" s="98" t="s">
        <v>1613</v>
      </c>
      <c r="AB270" s="98" t="s">
        <v>447</v>
      </c>
      <c r="AC270" s="98" t="s">
        <v>448</v>
      </c>
    </row>
    <row r="271" spans="1:29" x14ac:dyDescent="0.25">
      <c r="A271" s="98">
        <v>1015457401</v>
      </c>
      <c r="B271" s="98" t="s">
        <v>1154</v>
      </c>
      <c r="C271" s="98" t="s">
        <v>1155</v>
      </c>
      <c r="D271" s="98">
        <v>20441</v>
      </c>
      <c r="E271" s="98" t="s">
        <v>136</v>
      </c>
      <c r="F271" s="98" t="s">
        <v>110</v>
      </c>
      <c r="G271" s="98" t="s">
        <v>519</v>
      </c>
      <c r="H271" s="98">
        <v>100</v>
      </c>
      <c r="I271" s="98" t="s">
        <v>626</v>
      </c>
      <c r="J271" s="98">
        <v>8</v>
      </c>
      <c r="K271" s="98" t="s">
        <v>2369</v>
      </c>
      <c r="L271" s="98">
        <v>315</v>
      </c>
      <c r="M271" s="98" t="s">
        <v>2884</v>
      </c>
      <c r="N271" s="98">
        <v>0</v>
      </c>
      <c r="O271" s="98" t="s">
        <v>1621</v>
      </c>
      <c r="P271" s="98">
        <v>0</v>
      </c>
      <c r="Q271" s="98" t="s">
        <v>1621</v>
      </c>
      <c r="R271" s="98">
        <v>72346811</v>
      </c>
      <c r="S271" s="98" t="s">
        <v>2883</v>
      </c>
      <c r="T271" s="98" t="s">
        <v>2239</v>
      </c>
      <c r="U271" s="98" t="s">
        <v>2893</v>
      </c>
      <c r="V271" s="98" t="s">
        <v>2892</v>
      </c>
      <c r="W271" s="98">
        <f t="shared" ca="1" si="4"/>
        <v>29</v>
      </c>
      <c r="X271" s="98" t="s">
        <v>1636</v>
      </c>
      <c r="Y271" s="98" t="s">
        <v>1615</v>
      </c>
      <c r="Z271" s="98" t="s">
        <v>1614</v>
      </c>
      <c r="AA271" s="98" t="s">
        <v>1613</v>
      </c>
      <c r="AB271" s="98" t="s">
        <v>447</v>
      </c>
      <c r="AC271" s="98" t="s">
        <v>448</v>
      </c>
    </row>
    <row r="272" spans="1:29" x14ac:dyDescent="0.25">
      <c r="A272" s="98">
        <v>1015994121</v>
      </c>
      <c r="B272" s="98" t="s">
        <v>1033</v>
      </c>
      <c r="C272" s="98" t="s">
        <v>1034</v>
      </c>
      <c r="D272" s="98">
        <v>20441</v>
      </c>
      <c r="E272" s="98" t="s">
        <v>136</v>
      </c>
      <c r="F272" s="98" t="s">
        <v>110</v>
      </c>
      <c r="G272" s="98" t="s">
        <v>519</v>
      </c>
      <c r="H272" s="98">
        <v>100</v>
      </c>
      <c r="I272" s="98" t="s">
        <v>626</v>
      </c>
      <c r="J272" s="98">
        <v>8</v>
      </c>
      <c r="K272" s="98" t="s">
        <v>2369</v>
      </c>
      <c r="L272" s="98">
        <v>315</v>
      </c>
      <c r="M272" s="98" t="s">
        <v>2884</v>
      </c>
      <c r="N272" s="98">
        <v>0</v>
      </c>
      <c r="O272" s="98" t="s">
        <v>1621</v>
      </c>
      <c r="P272" s="98">
        <v>0</v>
      </c>
      <c r="Q272" s="98" t="s">
        <v>1621</v>
      </c>
      <c r="R272" s="98">
        <v>72346811</v>
      </c>
      <c r="S272" s="98" t="s">
        <v>2883</v>
      </c>
      <c r="T272" s="98" t="s">
        <v>1885</v>
      </c>
      <c r="U272" s="98" t="s">
        <v>2891</v>
      </c>
      <c r="V272" s="98" t="s">
        <v>2890</v>
      </c>
      <c r="W272" s="98">
        <f t="shared" ca="1" si="4"/>
        <v>39</v>
      </c>
      <c r="X272" s="98" t="s">
        <v>1616</v>
      </c>
      <c r="Y272" s="98" t="s">
        <v>1671</v>
      </c>
      <c r="Z272" s="98" t="s">
        <v>1614</v>
      </c>
      <c r="AA272" s="98" t="s">
        <v>1613</v>
      </c>
      <c r="AB272" s="98" t="s">
        <v>447</v>
      </c>
      <c r="AC272" s="98" t="s">
        <v>448</v>
      </c>
    </row>
    <row r="273" spans="1:29" x14ac:dyDescent="0.25">
      <c r="A273" s="98">
        <v>1020801754</v>
      </c>
      <c r="B273" s="98" t="s">
        <v>1297</v>
      </c>
      <c r="C273" s="98" t="s">
        <v>1298</v>
      </c>
      <c r="D273" s="98">
        <v>20441</v>
      </c>
      <c r="E273" s="98" t="s">
        <v>136</v>
      </c>
      <c r="F273" s="98" t="s">
        <v>110</v>
      </c>
      <c r="G273" s="98" t="s">
        <v>519</v>
      </c>
      <c r="H273" s="98">
        <v>100</v>
      </c>
      <c r="I273" s="98" t="s">
        <v>626</v>
      </c>
      <c r="J273" s="98">
        <v>8</v>
      </c>
      <c r="K273" s="98" t="s">
        <v>2369</v>
      </c>
      <c r="L273" s="98">
        <v>315</v>
      </c>
      <c r="M273" s="98" t="s">
        <v>2884</v>
      </c>
      <c r="N273" s="98">
        <v>0</v>
      </c>
      <c r="O273" s="98" t="s">
        <v>1621</v>
      </c>
      <c r="P273" s="98">
        <v>0</v>
      </c>
      <c r="Q273" s="98" t="s">
        <v>1621</v>
      </c>
      <c r="R273" s="98">
        <v>72346811</v>
      </c>
      <c r="S273" s="98" t="s">
        <v>2883</v>
      </c>
      <c r="T273" s="98" t="s">
        <v>2889</v>
      </c>
      <c r="U273" s="98" t="s">
        <v>2888</v>
      </c>
      <c r="V273" s="98" t="s">
        <v>2887</v>
      </c>
      <c r="W273" s="98">
        <f t="shared" ca="1" si="4"/>
        <v>30</v>
      </c>
      <c r="X273" s="98" t="s">
        <v>1616</v>
      </c>
      <c r="Y273" s="98" t="s">
        <v>1615</v>
      </c>
      <c r="Z273" s="98" t="s">
        <v>1614</v>
      </c>
      <c r="AA273" s="98" t="s">
        <v>1613</v>
      </c>
      <c r="AB273" s="98" t="s">
        <v>447</v>
      </c>
      <c r="AC273" s="98" t="s">
        <v>448</v>
      </c>
    </row>
    <row r="274" spans="1:29" x14ac:dyDescent="0.25">
      <c r="A274" s="98">
        <v>1077012666</v>
      </c>
      <c r="B274" s="98" t="s">
        <v>1131</v>
      </c>
      <c r="C274" s="98" t="s">
        <v>1132</v>
      </c>
      <c r="D274" s="98">
        <v>20441</v>
      </c>
      <c r="E274" s="98" t="s">
        <v>136</v>
      </c>
      <c r="F274" s="98" t="s">
        <v>110</v>
      </c>
      <c r="G274" s="98" t="s">
        <v>519</v>
      </c>
      <c r="H274" s="98">
        <v>100</v>
      </c>
      <c r="I274" s="98" t="s">
        <v>626</v>
      </c>
      <c r="J274" s="98">
        <v>8</v>
      </c>
      <c r="K274" s="98" t="s">
        <v>2369</v>
      </c>
      <c r="L274" s="98">
        <v>315</v>
      </c>
      <c r="M274" s="98" t="s">
        <v>2884</v>
      </c>
      <c r="N274" s="98">
        <v>0</v>
      </c>
      <c r="O274" s="98" t="s">
        <v>1621</v>
      </c>
      <c r="P274" s="98">
        <v>0</v>
      </c>
      <c r="Q274" s="98" t="s">
        <v>1621</v>
      </c>
      <c r="R274" s="98">
        <v>72346811</v>
      </c>
      <c r="S274" s="98" t="s">
        <v>2883</v>
      </c>
      <c r="T274" s="98" t="s">
        <v>1842</v>
      </c>
      <c r="U274" s="98" t="s">
        <v>2886</v>
      </c>
      <c r="V274" s="98" t="s">
        <v>2885</v>
      </c>
      <c r="W274" s="98">
        <f t="shared" ca="1" si="4"/>
        <v>32</v>
      </c>
      <c r="X274" s="98" t="s">
        <v>1616</v>
      </c>
      <c r="Y274" s="98" t="s">
        <v>1622</v>
      </c>
      <c r="Z274" s="98" t="s">
        <v>1614</v>
      </c>
      <c r="AA274" s="98" t="s">
        <v>1613</v>
      </c>
      <c r="AB274" s="98" t="s">
        <v>447</v>
      </c>
      <c r="AC274" s="98" t="s">
        <v>448</v>
      </c>
    </row>
    <row r="275" spans="1:29" x14ac:dyDescent="0.25">
      <c r="A275" s="98">
        <v>1144047004</v>
      </c>
      <c r="B275" s="98" t="s">
        <v>722</v>
      </c>
      <c r="C275" s="98" t="s">
        <v>723</v>
      </c>
      <c r="D275" s="98">
        <v>204407</v>
      </c>
      <c r="E275" s="98" t="s">
        <v>136</v>
      </c>
      <c r="F275" s="98" t="s">
        <v>110</v>
      </c>
      <c r="G275" s="98" t="s">
        <v>519</v>
      </c>
      <c r="H275" s="98">
        <v>100</v>
      </c>
      <c r="I275" s="98" t="s">
        <v>626</v>
      </c>
      <c r="J275" s="98">
        <v>8</v>
      </c>
      <c r="K275" s="98" t="s">
        <v>2369</v>
      </c>
      <c r="L275" s="98">
        <v>315</v>
      </c>
      <c r="M275" s="98" t="s">
        <v>2884</v>
      </c>
      <c r="N275" s="98">
        <v>0</v>
      </c>
      <c r="O275" s="98" t="s">
        <v>1621</v>
      </c>
      <c r="P275" s="98">
        <v>0</v>
      </c>
      <c r="Q275" s="98" t="s">
        <v>1621</v>
      </c>
      <c r="R275" s="98">
        <v>72346811</v>
      </c>
      <c r="S275" s="98" t="s">
        <v>2883</v>
      </c>
      <c r="T275" s="98" t="s">
        <v>2882</v>
      </c>
      <c r="U275" s="98" t="s">
        <v>2881</v>
      </c>
      <c r="V275" s="98" t="s">
        <v>2880</v>
      </c>
      <c r="W275" s="98">
        <f t="shared" ca="1" si="4"/>
        <v>33</v>
      </c>
      <c r="X275" s="98" t="s">
        <v>1636</v>
      </c>
      <c r="Y275" s="98" t="s">
        <v>1671</v>
      </c>
      <c r="Z275" s="98" t="s">
        <v>1614</v>
      </c>
      <c r="AA275" s="98" t="s">
        <v>1613</v>
      </c>
      <c r="AB275" s="98" t="s">
        <v>447</v>
      </c>
      <c r="AC275" s="98" t="s">
        <v>448</v>
      </c>
    </row>
    <row r="276" spans="1:29" x14ac:dyDescent="0.25">
      <c r="A276" s="98">
        <v>1004109717</v>
      </c>
      <c r="B276" s="98" t="s">
        <v>2879</v>
      </c>
      <c r="C276" s="98" t="s">
        <v>2878</v>
      </c>
      <c r="D276" s="98">
        <v>20441</v>
      </c>
      <c r="E276" s="98" t="s">
        <v>136</v>
      </c>
      <c r="F276" s="98" t="s">
        <v>110</v>
      </c>
      <c r="G276" s="98" t="s">
        <v>2877</v>
      </c>
      <c r="H276" s="98">
        <v>100</v>
      </c>
      <c r="I276" s="98" t="s">
        <v>626</v>
      </c>
      <c r="J276" s="98">
        <v>3</v>
      </c>
      <c r="K276" s="98" t="s">
        <v>1949</v>
      </c>
      <c r="L276" s="98">
        <v>630</v>
      </c>
      <c r="M276" s="98" t="s">
        <v>2877</v>
      </c>
      <c r="N276" s="98">
        <v>0</v>
      </c>
      <c r="O276" s="98" t="s">
        <v>1621</v>
      </c>
      <c r="P276" s="98">
        <v>0</v>
      </c>
      <c r="Q276" s="98" t="s">
        <v>1621</v>
      </c>
      <c r="R276" s="98">
        <v>73582703</v>
      </c>
      <c r="S276" s="98" t="s">
        <v>2842</v>
      </c>
      <c r="T276" s="98" t="s">
        <v>1664</v>
      </c>
      <c r="U276" s="98" t="s">
        <v>2876</v>
      </c>
      <c r="V276" s="98" t="s">
        <v>1662</v>
      </c>
      <c r="W276" s="98">
        <f t="shared" ca="1" si="4"/>
        <v>35</v>
      </c>
      <c r="X276" s="98" t="s">
        <v>1616</v>
      </c>
      <c r="Y276" s="98" t="s">
        <v>1615</v>
      </c>
      <c r="Z276" s="98" t="s">
        <v>1614</v>
      </c>
      <c r="AA276" s="98" t="s">
        <v>2488</v>
      </c>
      <c r="AB276" s="98" t="s">
        <v>447</v>
      </c>
      <c r="AC276" s="98" t="s">
        <v>448</v>
      </c>
    </row>
    <row r="277" spans="1:29" x14ac:dyDescent="0.25">
      <c r="A277" s="98">
        <v>7928906</v>
      </c>
      <c r="B277" s="98" t="s">
        <v>402</v>
      </c>
      <c r="C277" s="98" t="s">
        <v>500</v>
      </c>
      <c r="D277" s="98">
        <v>313214</v>
      </c>
      <c r="E277" s="98" t="s">
        <v>158</v>
      </c>
      <c r="F277" s="98" t="s">
        <v>121</v>
      </c>
      <c r="G277" s="98" t="s">
        <v>2844</v>
      </c>
      <c r="H277" s="98">
        <v>100</v>
      </c>
      <c r="I277" s="98" t="s">
        <v>626</v>
      </c>
      <c r="J277" s="98">
        <v>3</v>
      </c>
      <c r="K277" s="98" t="s">
        <v>1949</v>
      </c>
      <c r="L277" s="98">
        <v>650</v>
      </c>
      <c r="M277" s="98" t="s">
        <v>2843</v>
      </c>
      <c r="N277" s="98">
        <v>0</v>
      </c>
      <c r="O277" s="98" t="s">
        <v>1621</v>
      </c>
      <c r="P277" s="98">
        <v>0</v>
      </c>
      <c r="Q277" s="98" t="s">
        <v>1621</v>
      </c>
      <c r="R277" s="98">
        <v>73582703</v>
      </c>
      <c r="S277" s="98" t="s">
        <v>2842</v>
      </c>
      <c r="T277" s="98" t="s">
        <v>2875</v>
      </c>
      <c r="U277" s="98" t="s">
        <v>2874</v>
      </c>
      <c r="V277" s="98" t="s">
        <v>2873</v>
      </c>
      <c r="W277" s="98">
        <f t="shared" ca="1" si="4"/>
        <v>65</v>
      </c>
      <c r="X277" s="98" t="s">
        <v>1636</v>
      </c>
      <c r="Y277" s="98" t="s">
        <v>1671</v>
      </c>
      <c r="Z277" s="98" t="s">
        <v>1614</v>
      </c>
      <c r="AA277" s="98" t="s">
        <v>2488</v>
      </c>
      <c r="AB277" s="98" t="s">
        <v>112</v>
      </c>
      <c r="AC277" s="98" t="s">
        <v>117</v>
      </c>
    </row>
    <row r="278" spans="1:29" x14ac:dyDescent="0.25">
      <c r="A278" s="98">
        <v>30653790</v>
      </c>
      <c r="B278" s="98" t="s">
        <v>308</v>
      </c>
      <c r="C278" s="98" t="s">
        <v>309</v>
      </c>
      <c r="D278" s="98">
        <v>202814</v>
      </c>
      <c r="E278" s="98" t="s">
        <v>109</v>
      </c>
      <c r="F278" s="98" t="s">
        <v>110</v>
      </c>
      <c r="G278" s="98" t="s">
        <v>2844</v>
      </c>
      <c r="H278" s="98">
        <v>100</v>
      </c>
      <c r="I278" s="98" t="s">
        <v>626</v>
      </c>
      <c r="J278" s="98">
        <v>3</v>
      </c>
      <c r="K278" s="98" t="s">
        <v>1949</v>
      </c>
      <c r="L278" s="98">
        <v>650</v>
      </c>
      <c r="M278" s="98" t="s">
        <v>2843</v>
      </c>
      <c r="N278" s="98">
        <v>0</v>
      </c>
      <c r="O278" s="98" t="s">
        <v>1621</v>
      </c>
      <c r="P278" s="98">
        <v>0</v>
      </c>
      <c r="Q278" s="98" t="s">
        <v>1621</v>
      </c>
      <c r="R278" s="98">
        <v>73582703</v>
      </c>
      <c r="S278" s="98" t="s">
        <v>2842</v>
      </c>
      <c r="T278" s="98" t="s">
        <v>2872</v>
      </c>
      <c r="U278" s="98" t="s">
        <v>2871</v>
      </c>
      <c r="V278" s="98" t="s">
        <v>2870</v>
      </c>
      <c r="W278" s="98">
        <f t="shared" ca="1" si="4"/>
        <v>55</v>
      </c>
      <c r="X278" s="98" t="s">
        <v>1616</v>
      </c>
      <c r="Y278" s="98" t="s">
        <v>1671</v>
      </c>
      <c r="Z278" s="98" t="s">
        <v>1614</v>
      </c>
      <c r="AA278" s="98" t="s">
        <v>2839</v>
      </c>
      <c r="AB278" s="98" t="s">
        <v>112</v>
      </c>
      <c r="AC278" s="98" t="s">
        <v>117</v>
      </c>
    </row>
    <row r="279" spans="1:29" x14ac:dyDescent="0.25">
      <c r="A279" s="98">
        <v>32936270</v>
      </c>
      <c r="B279" s="98" t="s">
        <v>717</v>
      </c>
      <c r="C279" s="98" t="s">
        <v>997</v>
      </c>
      <c r="D279" s="98">
        <v>20441</v>
      </c>
      <c r="E279" s="98" t="s">
        <v>136</v>
      </c>
      <c r="F279" s="98" t="s">
        <v>110</v>
      </c>
      <c r="G279" s="98" t="s">
        <v>2844</v>
      </c>
      <c r="H279" s="98">
        <v>100</v>
      </c>
      <c r="I279" s="98" t="s">
        <v>626</v>
      </c>
      <c r="J279" s="98">
        <v>3</v>
      </c>
      <c r="K279" s="98" t="s">
        <v>1949</v>
      </c>
      <c r="L279" s="98">
        <v>650</v>
      </c>
      <c r="M279" s="98" t="s">
        <v>2843</v>
      </c>
      <c r="N279" s="98">
        <v>0</v>
      </c>
      <c r="O279" s="98" t="s">
        <v>1621</v>
      </c>
      <c r="P279" s="98">
        <v>0</v>
      </c>
      <c r="Q279" s="98" t="s">
        <v>1621</v>
      </c>
      <c r="R279" s="98">
        <v>73582703</v>
      </c>
      <c r="S279" s="98" t="s">
        <v>2842</v>
      </c>
      <c r="T279" s="98" t="s">
        <v>2869</v>
      </c>
      <c r="U279" s="98" t="s">
        <v>2868</v>
      </c>
      <c r="V279" s="98" t="s">
        <v>2867</v>
      </c>
      <c r="W279" s="98">
        <f t="shared" ca="1" si="4"/>
        <v>41</v>
      </c>
      <c r="X279" s="98" t="s">
        <v>1616</v>
      </c>
      <c r="Y279" s="98" t="s">
        <v>1622</v>
      </c>
      <c r="Z279" s="98" t="s">
        <v>1614</v>
      </c>
      <c r="AA279" s="98" t="s">
        <v>2839</v>
      </c>
      <c r="AB279" s="98" t="s">
        <v>447</v>
      </c>
      <c r="AC279" s="98" t="s">
        <v>448</v>
      </c>
    </row>
    <row r="280" spans="1:29" x14ac:dyDescent="0.25">
      <c r="A280" s="98">
        <v>33159741</v>
      </c>
      <c r="B280" s="98" t="s">
        <v>335</v>
      </c>
      <c r="C280" s="98" t="s">
        <v>336</v>
      </c>
      <c r="D280" s="98">
        <v>313214</v>
      </c>
      <c r="E280" s="98" t="s">
        <v>158</v>
      </c>
      <c r="F280" s="98" t="s">
        <v>121</v>
      </c>
      <c r="G280" s="98" t="s">
        <v>2844</v>
      </c>
      <c r="H280" s="98">
        <v>100</v>
      </c>
      <c r="I280" s="98" t="s">
        <v>626</v>
      </c>
      <c r="J280" s="98">
        <v>3</v>
      </c>
      <c r="K280" s="98" t="s">
        <v>1949</v>
      </c>
      <c r="L280" s="98">
        <v>650</v>
      </c>
      <c r="M280" s="98" t="s">
        <v>2843</v>
      </c>
      <c r="N280" s="98">
        <v>0</v>
      </c>
      <c r="O280" s="98" t="s">
        <v>1621</v>
      </c>
      <c r="P280" s="98">
        <v>0</v>
      </c>
      <c r="Q280" s="98" t="s">
        <v>1621</v>
      </c>
      <c r="R280" s="98">
        <v>73582703</v>
      </c>
      <c r="S280" s="98" t="s">
        <v>2842</v>
      </c>
      <c r="T280" s="98" t="s">
        <v>2866</v>
      </c>
      <c r="U280" s="98" t="s">
        <v>2865</v>
      </c>
      <c r="V280" s="98" t="s">
        <v>2864</v>
      </c>
      <c r="W280" s="98">
        <f t="shared" ca="1" si="4"/>
        <v>66</v>
      </c>
      <c r="X280" s="98" t="s">
        <v>1616</v>
      </c>
      <c r="Y280" s="98" t="s">
        <v>1787</v>
      </c>
      <c r="Z280" s="98" t="s">
        <v>1614</v>
      </c>
      <c r="AA280" s="98" t="s">
        <v>2839</v>
      </c>
      <c r="AB280" s="98" t="s">
        <v>112</v>
      </c>
      <c r="AC280" s="98" t="s">
        <v>117</v>
      </c>
    </row>
    <row r="281" spans="1:29" x14ac:dyDescent="0.25">
      <c r="A281" s="98">
        <v>40993780</v>
      </c>
      <c r="B281" s="98" t="s">
        <v>610</v>
      </c>
      <c r="C281" s="98" t="s">
        <v>611</v>
      </c>
      <c r="D281" s="98">
        <v>312416</v>
      </c>
      <c r="E281" s="98" t="s">
        <v>120</v>
      </c>
      <c r="F281" s="98" t="s">
        <v>121</v>
      </c>
      <c r="G281" s="98" t="s">
        <v>2844</v>
      </c>
      <c r="H281" s="98">
        <v>100</v>
      </c>
      <c r="I281" s="98" t="s">
        <v>626</v>
      </c>
      <c r="J281" s="98">
        <v>3</v>
      </c>
      <c r="K281" s="98" t="s">
        <v>1949</v>
      </c>
      <c r="L281" s="98">
        <v>650</v>
      </c>
      <c r="M281" s="98" t="s">
        <v>2843</v>
      </c>
      <c r="N281" s="98">
        <v>0</v>
      </c>
      <c r="O281" s="98" t="s">
        <v>1621</v>
      </c>
      <c r="P281" s="98">
        <v>0</v>
      </c>
      <c r="Q281" s="98" t="s">
        <v>1621</v>
      </c>
      <c r="R281" s="98">
        <v>73582703</v>
      </c>
      <c r="S281" s="98" t="s">
        <v>2842</v>
      </c>
      <c r="T281" s="98" t="s">
        <v>2757</v>
      </c>
      <c r="U281" s="98" t="s">
        <v>2863</v>
      </c>
      <c r="V281" s="98" t="s">
        <v>2862</v>
      </c>
      <c r="W281" s="98">
        <f t="shared" ca="1" si="4"/>
        <v>40</v>
      </c>
      <c r="X281" s="98" t="s">
        <v>1616</v>
      </c>
      <c r="Y281" s="98" t="s">
        <v>1671</v>
      </c>
      <c r="Z281" s="98" t="s">
        <v>1615</v>
      </c>
      <c r="AA281" s="98" t="s">
        <v>2839</v>
      </c>
      <c r="AB281" s="98" t="s">
        <v>468</v>
      </c>
      <c r="AC281" s="98" t="s">
        <v>435</v>
      </c>
    </row>
    <row r="282" spans="1:29" x14ac:dyDescent="0.25">
      <c r="A282" s="98">
        <v>1047379247</v>
      </c>
      <c r="B282" s="98" t="s">
        <v>564</v>
      </c>
      <c r="C282" s="98" t="s">
        <v>565</v>
      </c>
      <c r="D282" s="98">
        <v>202814</v>
      </c>
      <c r="E282" s="98" t="s">
        <v>109</v>
      </c>
      <c r="F282" s="98" t="s">
        <v>110</v>
      </c>
      <c r="G282" s="98" t="s">
        <v>2844</v>
      </c>
      <c r="H282" s="98">
        <v>100</v>
      </c>
      <c r="I282" s="98" t="s">
        <v>626</v>
      </c>
      <c r="J282" s="98">
        <v>3</v>
      </c>
      <c r="K282" s="98" t="s">
        <v>1949</v>
      </c>
      <c r="L282" s="98">
        <v>650</v>
      </c>
      <c r="M282" s="98" t="s">
        <v>2843</v>
      </c>
      <c r="N282" s="98">
        <v>0</v>
      </c>
      <c r="O282" s="98" t="s">
        <v>1621</v>
      </c>
      <c r="P282" s="98">
        <v>0</v>
      </c>
      <c r="Q282" s="98" t="s">
        <v>1621</v>
      </c>
      <c r="R282" s="98">
        <v>73582703</v>
      </c>
      <c r="S282" s="98" t="s">
        <v>2842</v>
      </c>
      <c r="T282" s="98" t="s">
        <v>2861</v>
      </c>
      <c r="U282" s="98" t="s">
        <v>2860</v>
      </c>
      <c r="V282" s="98" t="s">
        <v>2859</v>
      </c>
      <c r="W282" s="98">
        <f t="shared" ca="1" si="4"/>
        <v>38</v>
      </c>
      <c r="X282" s="98" t="s">
        <v>1636</v>
      </c>
      <c r="Y282" s="98" t="s">
        <v>1615</v>
      </c>
      <c r="Z282" s="98" t="s">
        <v>1614</v>
      </c>
      <c r="AA282" s="98" t="s">
        <v>2839</v>
      </c>
      <c r="AB282" s="98" t="s">
        <v>447</v>
      </c>
      <c r="AC282" s="98" t="s">
        <v>448</v>
      </c>
    </row>
    <row r="283" spans="1:29" x14ac:dyDescent="0.25">
      <c r="A283" s="98">
        <v>45516577</v>
      </c>
      <c r="B283" s="98" t="s">
        <v>345</v>
      </c>
      <c r="C283" s="98" t="s">
        <v>346</v>
      </c>
      <c r="D283" s="98">
        <v>406408</v>
      </c>
      <c r="E283" s="98" t="s">
        <v>347</v>
      </c>
      <c r="F283" s="98" t="s">
        <v>146</v>
      </c>
      <c r="G283" s="98" t="s">
        <v>2844</v>
      </c>
      <c r="H283" s="98">
        <v>100</v>
      </c>
      <c r="I283" s="98" t="s">
        <v>626</v>
      </c>
      <c r="J283" s="98">
        <v>3</v>
      </c>
      <c r="K283" s="98" t="s">
        <v>1949</v>
      </c>
      <c r="L283" s="98">
        <v>650</v>
      </c>
      <c r="M283" s="98" t="s">
        <v>2843</v>
      </c>
      <c r="N283" s="98">
        <v>0</v>
      </c>
      <c r="O283" s="98" t="s">
        <v>1621</v>
      </c>
      <c r="P283" s="98">
        <v>0</v>
      </c>
      <c r="Q283" s="98" t="s">
        <v>1621</v>
      </c>
      <c r="R283" s="98">
        <v>73582703</v>
      </c>
      <c r="S283" s="98" t="s">
        <v>2842</v>
      </c>
      <c r="T283" s="98" t="s">
        <v>2363</v>
      </c>
      <c r="U283" s="98" t="s">
        <v>2858</v>
      </c>
      <c r="V283" s="98" t="s">
        <v>2857</v>
      </c>
      <c r="W283" s="98">
        <f t="shared" ca="1" si="4"/>
        <v>53</v>
      </c>
      <c r="X283" s="98" t="s">
        <v>1616</v>
      </c>
      <c r="Y283" s="98" t="s">
        <v>1622</v>
      </c>
      <c r="Z283" s="98" t="s">
        <v>1614</v>
      </c>
      <c r="AA283" s="98" t="s">
        <v>2839</v>
      </c>
      <c r="AB283" s="98" t="s">
        <v>112</v>
      </c>
      <c r="AC283" s="98" t="s">
        <v>113</v>
      </c>
    </row>
    <row r="284" spans="1:29" x14ac:dyDescent="0.25">
      <c r="A284" s="98">
        <v>1050951298</v>
      </c>
      <c r="B284" s="98" t="s">
        <v>1220</v>
      </c>
      <c r="C284" s="98" t="s">
        <v>1227</v>
      </c>
      <c r="D284" s="98">
        <v>204407</v>
      </c>
      <c r="E284" s="98" t="s">
        <v>136</v>
      </c>
      <c r="F284" s="98" t="s">
        <v>110</v>
      </c>
      <c r="G284" s="98" t="s">
        <v>2844</v>
      </c>
      <c r="H284" s="98">
        <v>100</v>
      </c>
      <c r="I284" s="98" t="s">
        <v>626</v>
      </c>
      <c r="J284" s="98">
        <v>3</v>
      </c>
      <c r="K284" s="98" t="s">
        <v>1949</v>
      </c>
      <c r="L284" s="98">
        <v>650</v>
      </c>
      <c r="M284" s="98" t="s">
        <v>2843</v>
      </c>
      <c r="N284" s="98">
        <v>0</v>
      </c>
      <c r="O284" s="98" t="s">
        <v>1621</v>
      </c>
      <c r="P284" s="98">
        <v>0</v>
      </c>
      <c r="Q284" s="98" t="s">
        <v>1621</v>
      </c>
      <c r="R284" s="98">
        <v>73582703</v>
      </c>
      <c r="S284" s="98" t="s">
        <v>2842</v>
      </c>
      <c r="T284" s="98" t="s">
        <v>2856</v>
      </c>
      <c r="U284" s="98" t="s">
        <v>2855</v>
      </c>
      <c r="V284" s="98" t="s">
        <v>2854</v>
      </c>
      <c r="W284" s="98">
        <f t="shared" ca="1" si="4"/>
        <v>36</v>
      </c>
      <c r="X284" s="98" t="s">
        <v>1616</v>
      </c>
      <c r="Y284" s="98" t="s">
        <v>1671</v>
      </c>
      <c r="Z284" s="98" t="s">
        <v>1614</v>
      </c>
      <c r="AA284" s="98" t="s">
        <v>2839</v>
      </c>
      <c r="AB284" s="98" t="s">
        <v>447</v>
      </c>
      <c r="AC284" s="98" t="s">
        <v>448</v>
      </c>
    </row>
    <row r="285" spans="1:29" x14ac:dyDescent="0.25">
      <c r="A285" s="98">
        <v>45754260</v>
      </c>
      <c r="B285" s="98" t="s">
        <v>498</v>
      </c>
      <c r="C285" s="98" t="s">
        <v>499</v>
      </c>
      <c r="D285" s="98">
        <v>312416</v>
      </c>
      <c r="E285" s="98" t="s">
        <v>120</v>
      </c>
      <c r="F285" s="98" t="s">
        <v>121</v>
      </c>
      <c r="G285" s="98" t="s">
        <v>2844</v>
      </c>
      <c r="H285" s="98">
        <v>100</v>
      </c>
      <c r="I285" s="98" t="s">
        <v>626</v>
      </c>
      <c r="J285" s="98">
        <v>3</v>
      </c>
      <c r="K285" s="98" t="s">
        <v>1949</v>
      </c>
      <c r="L285" s="98">
        <v>650</v>
      </c>
      <c r="M285" s="98" t="s">
        <v>2843</v>
      </c>
      <c r="N285" s="98">
        <v>0</v>
      </c>
      <c r="O285" s="98" t="s">
        <v>1621</v>
      </c>
      <c r="P285" s="98">
        <v>0</v>
      </c>
      <c r="Q285" s="98" t="s">
        <v>1621</v>
      </c>
      <c r="R285" s="98">
        <v>73582703</v>
      </c>
      <c r="S285" s="98" t="s">
        <v>2842</v>
      </c>
      <c r="T285" s="98" t="s">
        <v>2853</v>
      </c>
      <c r="U285" s="98" t="s">
        <v>2852</v>
      </c>
      <c r="V285" s="98" t="s">
        <v>2851</v>
      </c>
      <c r="W285" s="98">
        <f t="shared" ca="1" si="4"/>
        <v>50</v>
      </c>
      <c r="X285" s="98" t="s">
        <v>1616</v>
      </c>
      <c r="Y285" s="98" t="s">
        <v>1622</v>
      </c>
      <c r="Z285" s="98" t="s">
        <v>1614</v>
      </c>
      <c r="AA285" s="98" t="s">
        <v>2839</v>
      </c>
      <c r="AB285" s="98" t="s">
        <v>447</v>
      </c>
      <c r="AC285" s="98" t="s">
        <v>448</v>
      </c>
    </row>
    <row r="286" spans="1:29" x14ac:dyDescent="0.25">
      <c r="A286" s="98">
        <v>73092984</v>
      </c>
      <c r="B286" s="98" t="s">
        <v>228</v>
      </c>
      <c r="C286" s="98" t="s">
        <v>229</v>
      </c>
      <c r="D286" s="98">
        <v>202816</v>
      </c>
      <c r="E286" s="98" t="s">
        <v>109</v>
      </c>
      <c r="F286" s="98" t="s">
        <v>110</v>
      </c>
      <c r="G286" s="98" t="s">
        <v>2844</v>
      </c>
      <c r="H286" s="98">
        <v>100</v>
      </c>
      <c r="I286" s="98" t="s">
        <v>626</v>
      </c>
      <c r="J286" s="98">
        <v>3</v>
      </c>
      <c r="K286" s="98" t="s">
        <v>1949</v>
      </c>
      <c r="L286" s="98">
        <v>650</v>
      </c>
      <c r="M286" s="98" t="s">
        <v>2843</v>
      </c>
      <c r="N286" s="98">
        <v>0</v>
      </c>
      <c r="O286" s="98" t="s">
        <v>1621</v>
      </c>
      <c r="P286" s="98">
        <v>0</v>
      </c>
      <c r="Q286" s="98" t="s">
        <v>1621</v>
      </c>
      <c r="R286" s="98">
        <v>73582703</v>
      </c>
      <c r="S286" s="98" t="s">
        <v>2842</v>
      </c>
      <c r="T286" s="98" t="s">
        <v>2850</v>
      </c>
      <c r="U286" s="98" t="s">
        <v>2849</v>
      </c>
      <c r="V286" s="98" t="s">
        <v>2848</v>
      </c>
      <c r="W286" s="98">
        <f t="shared" ca="1" si="4"/>
        <v>64</v>
      </c>
      <c r="X286" s="98" t="s">
        <v>1636</v>
      </c>
      <c r="Y286" s="98" t="s">
        <v>1671</v>
      </c>
      <c r="Z286" s="98" t="s">
        <v>1614</v>
      </c>
      <c r="AA286" s="98" t="s">
        <v>2839</v>
      </c>
      <c r="AB286" s="98" t="s">
        <v>112</v>
      </c>
      <c r="AC286" s="98" t="s">
        <v>113</v>
      </c>
    </row>
    <row r="287" spans="1:29" x14ac:dyDescent="0.25">
      <c r="A287" s="98">
        <v>73113518</v>
      </c>
      <c r="B287" s="98" t="s">
        <v>936</v>
      </c>
      <c r="C287" s="98" t="s">
        <v>937</v>
      </c>
      <c r="D287" s="98">
        <v>20441</v>
      </c>
      <c r="E287" s="98" t="s">
        <v>136</v>
      </c>
      <c r="F287" s="98" t="s">
        <v>110</v>
      </c>
      <c r="G287" s="98" t="s">
        <v>2844</v>
      </c>
      <c r="H287" s="98">
        <v>100</v>
      </c>
      <c r="I287" s="98" t="s">
        <v>626</v>
      </c>
      <c r="J287" s="98">
        <v>3</v>
      </c>
      <c r="K287" s="98" t="s">
        <v>1949</v>
      </c>
      <c r="L287" s="98">
        <v>650</v>
      </c>
      <c r="M287" s="98" t="s">
        <v>2843</v>
      </c>
      <c r="N287" s="98">
        <v>0</v>
      </c>
      <c r="O287" s="98" t="s">
        <v>1621</v>
      </c>
      <c r="P287" s="98">
        <v>0</v>
      </c>
      <c r="Q287" s="98" t="s">
        <v>1621</v>
      </c>
      <c r="R287" s="98">
        <v>73582703</v>
      </c>
      <c r="S287" s="98" t="s">
        <v>2842</v>
      </c>
      <c r="T287" s="98" t="s">
        <v>2847</v>
      </c>
      <c r="U287" s="98" t="s">
        <v>2846</v>
      </c>
      <c r="V287" s="98" t="s">
        <v>2845</v>
      </c>
      <c r="W287" s="98">
        <f t="shared" ca="1" si="4"/>
        <v>60</v>
      </c>
      <c r="X287" s="98" t="s">
        <v>1636</v>
      </c>
      <c r="Y287" s="98" t="s">
        <v>1671</v>
      </c>
      <c r="Z287" s="98" t="s">
        <v>1614</v>
      </c>
      <c r="AA287" s="98" t="s">
        <v>2839</v>
      </c>
      <c r="AB287" s="98" t="s">
        <v>447</v>
      </c>
      <c r="AC287" s="98" t="s">
        <v>448</v>
      </c>
    </row>
    <row r="288" spans="1:29" x14ac:dyDescent="0.25">
      <c r="A288" s="98">
        <v>73165755</v>
      </c>
      <c r="B288" s="98" t="s">
        <v>358</v>
      </c>
      <c r="C288" s="98" t="s">
        <v>359</v>
      </c>
      <c r="D288" s="98">
        <v>204407</v>
      </c>
      <c r="E288" s="98" t="s">
        <v>136</v>
      </c>
      <c r="F288" s="98" t="s">
        <v>110</v>
      </c>
      <c r="G288" s="98" t="s">
        <v>2844</v>
      </c>
      <c r="H288" s="98">
        <v>100</v>
      </c>
      <c r="I288" s="98" t="s">
        <v>626</v>
      </c>
      <c r="J288" s="98">
        <v>3</v>
      </c>
      <c r="K288" s="98" t="s">
        <v>1949</v>
      </c>
      <c r="L288" s="98">
        <v>650</v>
      </c>
      <c r="M288" s="98" t="s">
        <v>2843</v>
      </c>
      <c r="N288" s="98">
        <v>0</v>
      </c>
      <c r="O288" s="98" t="s">
        <v>1621</v>
      </c>
      <c r="P288" s="98">
        <v>0</v>
      </c>
      <c r="Q288" s="98" t="s">
        <v>1621</v>
      </c>
      <c r="R288" s="98">
        <v>73582703</v>
      </c>
      <c r="S288" s="98" t="s">
        <v>2842</v>
      </c>
      <c r="T288" s="98" t="s">
        <v>2357</v>
      </c>
      <c r="U288" s="98" t="s">
        <v>2841</v>
      </c>
      <c r="V288" s="98" t="s">
        <v>2840</v>
      </c>
      <c r="W288" s="98">
        <f t="shared" ca="1" si="4"/>
        <v>51</v>
      </c>
      <c r="X288" s="98" t="s">
        <v>1636</v>
      </c>
      <c r="Y288" s="98" t="s">
        <v>1671</v>
      </c>
      <c r="Z288" s="98" t="s">
        <v>1614</v>
      </c>
      <c r="AA288" s="98" t="s">
        <v>2839</v>
      </c>
      <c r="AB288" s="98" t="s">
        <v>112</v>
      </c>
      <c r="AC288" s="98" t="s">
        <v>117</v>
      </c>
    </row>
    <row r="289" spans="1:29" x14ac:dyDescent="0.25">
      <c r="A289" s="98">
        <v>1126078153</v>
      </c>
      <c r="B289" s="98" t="s">
        <v>1068</v>
      </c>
      <c r="C289" s="98" t="s">
        <v>1069</v>
      </c>
      <c r="D289" s="98">
        <v>204407</v>
      </c>
      <c r="E289" s="98" t="s">
        <v>136</v>
      </c>
      <c r="F289" s="98" t="s">
        <v>110</v>
      </c>
      <c r="G289" s="98" t="s">
        <v>255</v>
      </c>
      <c r="H289" s="98">
        <v>100</v>
      </c>
      <c r="I289" s="98" t="s">
        <v>626</v>
      </c>
      <c r="J289" s="98">
        <v>2</v>
      </c>
      <c r="K289" s="98" t="s">
        <v>1683</v>
      </c>
      <c r="L289" s="98">
        <v>300</v>
      </c>
      <c r="M289" s="98" t="s">
        <v>307</v>
      </c>
      <c r="N289" s="98">
        <v>302</v>
      </c>
      <c r="O289" s="98" t="s">
        <v>2168</v>
      </c>
      <c r="P289" s="98">
        <v>0</v>
      </c>
      <c r="Q289" s="98" t="s">
        <v>1621</v>
      </c>
      <c r="R289" s="98">
        <v>79384448</v>
      </c>
      <c r="S289" s="98" t="s">
        <v>2833</v>
      </c>
      <c r="T289" s="98" t="s">
        <v>1701</v>
      </c>
      <c r="U289" s="98" t="s">
        <v>2838</v>
      </c>
      <c r="V289" s="98" t="s">
        <v>2837</v>
      </c>
      <c r="W289" s="98">
        <f t="shared" ca="1" si="4"/>
        <v>26</v>
      </c>
      <c r="X289" s="98" t="s">
        <v>1616</v>
      </c>
      <c r="Y289" s="98" t="s">
        <v>1615</v>
      </c>
      <c r="Z289" s="98" t="s">
        <v>1614</v>
      </c>
      <c r="AA289" s="98" t="s">
        <v>1613</v>
      </c>
      <c r="AB289" s="98" t="s">
        <v>447</v>
      </c>
      <c r="AC289" s="98" t="s">
        <v>448</v>
      </c>
    </row>
    <row r="290" spans="1:29" x14ac:dyDescent="0.25">
      <c r="A290" s="98">
        <v>52553712</v>
      </c>
      <c r="B290" s="98" t="s">
        <v>215</v>
      </c>
      <c r="C290" s="98" t="s">
        <v>216</v>
      </c>
      <c r="D290" s="98">
        <v>204411</v>
      </c>
      <c r="E290" s="98" t="s">
        <v>136</v>
      </c>
      <c r="F290" s="98" t="s">
        <v>110</v>
      </c>
      <c r="G290" s="98" t="s">
        <v>217</v>
      </c>
      <c r="H290" s="98">
        <v>100</v>
      </c>
      <c r="I290" s="98" t="s">
        <v>626</v>
      </c>
      <c r="J290" s="98">
        <v>2</v>
      </c>
      <c r="K290" s="98" t="s">
        <v>1683</v>
      </c>
      <c r="L290" s="98">
        <v>300</v>
      </c>
      <c r="M290" s="98" t="s">
        <v>307</v>
      </c>
      <c r="N290" s="98">
        <v>306</v>
      </c>
      <c r="O290" s="98" t="s">
        <v>217</v>
      </c>
      <c r="P290" s="98">
        <v>0</v>
      </c>
      <c r="Q290" s="98" t="s">
        <v>1621</v>
      </c>
      <c r="R290" s="98">
        <v>79384448</v>
      </c>
      <c r="S290" s="98" t="s">
        <v>2833</v>
      </c>
      <c r="T290" s="98" t="s">
        <v>2836</v>
      </c>
      <c r="U290" s="98" t="s">
        <v>2835</v>
      </c>
      <c r="V290" s="98" t="s">
        <v>2834</v>
      </c>
      <c r="W290" s="98">
        <f t="shared" ca="1" si="4"/>
        <v>54</v>
      </c>
      <c r="X290" s="98" t="s">
        <v>1616</v>
      </c>
      <c r="Y290" s="98" t="s">
        <v>1671</v>
      </c>
      <c r="Z290" s="98" t="s">
        <v>1614</v>
      </c>
      <c r="AA290" s="98" t="s">
        <v>1613</v>
      </c>
      <c r="AB290" s="98" t="s">
        <v>112</v>
      </c>
      <c r="AC290" s="98" t="s">
        <v>117</v>
      </c>
    </row>
    <row r="291" spans="1:29" x14ac:dyDescent="0.25">
      <c r="A291" s="98">
        <v>1032421216</v>
      </c>
      <c r="B291" s="98" t="s">
        <v>989</v>
      </c>
      <c r="C291" s="98" t="s">
        <v>990</v>
      </c>
      <c r="D291" s="98">
        <v>204411</v>
      </c>
      <c r="E291" s="98" t="s">
        <v>136</v>
      </c>
      <c r="F291" s="98" t="s">
        <v>110</v>
      </c>
      <c r="G291" s="98" t="s">
        <v>267</v>
      </c>
      <c r="H291" s="98">
        <v>100</v>
      </c>
      <c r="I291" s="98" t="s">
        <v>626</v>
      </c>
      <c r="J291" s="98">
        <v>2</v>
      </c>
      <c r="K291" s="98" t="s">
        <v>1683</v>
      </c>
      <c r="L291" s="98">
        <v>300</v>
      </c>
      <c r="M291" s="98" t="s">
        <v>307</v>
      </c>
      <c r="N291" s="98">
        <v>303</v>
      </c>
      <c r="O291" s="98" t="s">
        <v>2214</v>
      </c>
      <c r="P291" s="98">
        <v>125</v>
      </c>
      <c r="Q291" s="98" t="s">
        <v>267</v>
      </c>
      <c r="R291" s="98">
        <v>79384448</v>
      </c>
      <c r="S291" s="98" t="s">
        <v>2833</v>
      </c>
      <c r="T291" s="98" t="s">
        <v>1873</v>
      </c>
      <c r="U291" s="98" t="s">
        <v>2832</v>
      </c>
      <c r="V291" s="98" t="s">
        <v>2831</v>
      </c>
      <c r="W291" s="98">
        <f t="shared" ca="1" si="4"/>
        <v>36</v>
      </c>
      <c r="X291" s="98" t="s">
        <v>1636</v>
      </c>
      <c r="Y291" s="98" t="s">
        <v>1622</v>
      </c>
      <c r="Z291" s="98" t="s">
        <v>1614</v>
      </c>
      <c r="AA291" s="98" t="s">
        <v>1613</v>
      </c>
      <c r="AB291" s="98" t="s">
        <v>468</v>
      </c>
      <c r="AC291" s="98" t="s">
        <v>435</v>
      </c>
    </row>
    <row r="292" spans="1:29" x14ac:dyDescent="0.25">
      <c r="A292" s="98">
        <v>1104706367</v>
      </c>
      <c r="B292" s="98" t="s">
        <v>953</v>
      </c>
      <c r="C292" s="98" t="s">
        <v>1091</v>
      </c>
      <c r="D292" s="98">
        <v>404414</v>
      </c>
      <c r="E292" s="98" t="s">
        <v>186</v>
      </c>
      <c r="F292" s="98" t="s">
        <v>146</v>
      </c>
      <c r="G292" s="98" t="s">
        <v>178</v>
      </c>
      <c r="H292" s="98">
        <v>100</v>
      </c>
      <c r="I292" s="98" t="s">
        <v>626</v>
      </c>
      <c r="J292" s="98">
        <v>2</v>
      </c>
      <c r="K292" s="98" t="s">
        <v>1683</v>
      </c>
      <c r="L292" s="98">
        <v>200</v>
      </c>
      <c r="M292" s="98" t="s">
        <v>812</v>
      </c>
      <c r="N292" s="98">
        <v>210</v>
      </c>
      <c r="O292" s="98" t="s">
        <v>2420</v>
      </c>
      <c r="P292" s="98">
        <v>115</v>
      </c>
      <c r="Q292" s="98" t="s">
        <v>178</v>
      </c>
      <c r="R292" s="98">
        <v>79398091</v>
      </c>
      <c r="S292" s="98" t="s">
        <v>2823</v>
      </c>
      <c r="T292" s="98" t="s">
        <v>2830</v>
      </c>
      <c r="U292" s="98" t="s">
        <v>2829</v>
      </c>
      <c r="V292" s="98" t="s">
        <v>2828</v>
      </c>
      <c r="W292" s="98">
        <f t="shared" ca="1" si="4"/>
        <v>32</v>
      </c>
      <c r="X292" s="98" t="s">
        <v>1636</v>
      </c>
      <c r="Y292" s="98" t="s">
        <v>1615</v>
      </c>
      <c r="Z292" s="98" t="s">
        <v>1614</v>
      </c>
      <c r="AA292" s="98" t="s">
        <v>1613</v>
      </c>
      <c r="AB292" s="98" t="s">
        <v>447</v>
      </c>
      <c r="AC292" s="98" t="s">
        <v>448</v>
      </c>
    </row>
    <row r="293" spans="1:29" x14ac:dyDescent="0.25">
      <c r="A293" s="98">
        <v>1026561231</v>
      </c>
      <c r="B293" s="98" t="s">
        <v>1178</v>
      </c>
      <c r="C293" s="98" t="s">
        <v>1179</v>
      </c>
      <c r="D293" s="98">
        <v>204407</v>
      </c>
      <c r="E293" s="98" t="s">
        <v>136</v>
      </c>
      <c r="F293" s="98" t="s">
        <v>110</v>
      </c>
      <c r="G293" s="98" t="s">
        <v>178</v>
      </c>
      <c r="H293" s="98">
        <v>100</v>
      </c>
      <c r="I293" s="98" t="s">
        <v>626</v>
      </c>
      <c r="J293" s="98">
        <v>2</v>
      </c>
      <c r="K293" s="98" t="s">
        <v>1683</v>
      </c>
      <c r="L293" s="98">
        <v>200</v>
      </c>
      <c r="M293" s="98" t="s">
        <v>812</v>
      </c>
      <c r="N293" s="98">
        <v>210</v>
      </c>
      <c r="O293" s="98" t="s">
        <v>2420</v>
      </c>
      <c r="P293" s="98">
        <v>115</v>
      </c>
      <c r="Q293" s="98" t="s">
        <v>178</v>
      </c>
      <c r="R293" s="98">
        <v>79398091</v>
      </c>
      <c r="S293" s="98" t="s">
        <v>2823</v>
      </c>
      <c r="T293" s="98" t="s">
        <v>1802</v>
      </c>
      <c r="U293" s="98" t="s">
        <v>2827</v>
      </c>
      <c r="V293" s="98" t="s">
        <v>2826</v>
      </c>
      <c r="W293" s="98">
        <f t="shared" ca="1" si="4"/>
        <v>36</v>
      </c>
      <c r="X293" s="98" t="s">
        <v>1636</v>
      </c>
      <c r="Y293" s="98" t="s">
        <v>1622</v>
      </c>
      <c r="Z293" s="98" t="s">
        <v>1614</v>
      </c>
      <c r="AA293" s="98" t="s">
        <v>1613</v>
      </c>
      <c r="AB293" s="98" t="s">
        <v>468</v>
      </c>
      <c r="AC293" s="98" t="s">
        <v>435</v>
      </c>
    </row>
    <row r="294" spans="1:29" x14ac:dyDescent="0.25">
      <c r="A294" s="98">
        <v>79467043</v>
      </c>
      <c r="B294" s="98" t="s">
        <v>203</v>
      </c>
      <c r="C294" s="98" t="s">
        <v>204</v>
      </c>
      <c r="D294" s="98">
        <v>202814</v>
      </c>
      <c r="E294" s="98" t="s">
        <v>109</v>
      </c>
      <c r="F294" s="98" t="s">
        <v>110</v>
      </c>
      <c r="G294" s="98" t="s">
        <v>178</v>
      </c>
      <c r="H294" s="98">
        <v>100</v>
      </c>
      <c r="I294" s="98" t="s">
        <v>626</v>
      </c>
      <c r="J294" s="98">
        <v>2</v>
      </c>
      <c r="K294" s="98" t="s">
        <v>1683</v>
      </c>
      <c r="L294" s="98">
        <v>200</v>
      </c>
      <c r="M294" s="98" t="s">
        <v>812</v>
      </c>
      <c r="N294" s="98">
        <v>210</v>
      </c>
      <c r="O294" s="98" t="s">
        <v>2420</v>
      </c>
      <c r="P294" s="98">
        <v>115</v>
      </c>
      <c r="Q294" s="98" t="s">
        <v>178</v>
      </c>
      <c r="R294" s="98">
        <v>79398091</v>
      </c>
      <c r="S294" s="98" t="s">
        <v>2823</v>
      </c>
      <c r="T294" s="98" t="s">
        <v>2364</v>
      </c>
      <c r="U294" s="98" t="s">
        <v>2825</v>
      </c>
      <c r="V294" s="98" t="s">
        <v>2824</v>
      </c>
      <c r="W294" s="98">
        <f t="shared" ca="1" si="4"/>
        <v>57</v>
      </c>
      <c r="X294" s="98" t="s">
        <v>1636</v>
      </c>
      <c r="Y294" s="98" t="s">
        <v>1671</v>
      </c>
      <c r="Z294" s="98" t="s">
        <v>1614</v>
      </c>
      <c r="AA294" s="98" t="s">
        <v>1613</v>
      </c>
      <c r="AB294" s="98" t="s">
        <v>112</v>
      </c>
      <c r="AC294" s="98" t="s">
        <v>117</v>
      </c>
    </row>
    <row r="295" spans="1:29" x14ac:dyDescent="0.25">
      <c r="A295" s="98">
        <v>79811927</v>
      </c>
      <c r="B295" s="98" t="s">
        <v>753</v>
      </c>
      <c r="C295" s="98" t="s">
        <v>754</v>
      </c>
      <c r="D295" s="98">
        <v>202814</v>
      </c>
      <c r="E295" s="98" t="s">
        <v>109</v>
      </c>
      <c r="F295" s="98" t="s">
        <v>110</v>
      </c>
      <c r="G295" s="98" t="s">
        <v>178</v>
      </c>
      <c r="H295" s="98">
        <v>100</v>
      </c>
      <c r="I295" s="98" t="s">
        <v>626</v>
      </c>
      <c r="J295" s="98">
        <v>2</v>
      </c>
      <c r="K295" s="98" t="s">
        <v>1683</v>
      </c>
      <c r="L295" s="98">
        <v>200</v>
      </c>
      <c r="M295" s="98" t="s">
        <v>812</v>
      </c>
      <c r="N295" s="98">
        <v>210</v>
      </c>
      <c r="O295" s="98" t="s">
        <v>2420</v>
      </c>
      <c r="P295" s="98">
        <v>115</v>
      </c>
      <c r="Q295" s="98" t="s">
        <v>178</v>
      </c>
      <c r="R295" s="98">
        <v>79398091</v>
      </c>
      <c r="S295" s="98" t="s">
        <v>2823</v>
      </c>
      <c r="T295" s="98" t="s">
        <v>2012</v>
      </c>
      <c r="U295" s="98" t="s">
        <v>2822</v>
      </c>
      <c r="V295" s="98" t="s">
        <v>2821</v>
      </c>
      <c r="W295" s="98">
        <f t="shared" ca="1" si="4"/>
        <v>47</v>
      </c>
      <c r="X295" s="98" t="s">
        <v>1636</v>
      </c>
      <c r="Y295" s="98" t="s">
        <v>1671</v>
      </c>
      <c r="Z295" s="98" t="s">
        <v>1614</v>
      </c>
      <c r="AA295" s="98" t="s">
        <v>1613</v>
      </c>
      <c r="AB295" s="98" t="s">
        <v>112</v>
      </c>
      <c r="AC295" s="98" t="s">
        <v>117</v>
      </c>
    </row>
    <row r="296" spans="1:29" x14ac:dyDescent="0.25">
      <c r="A296" s="98">
        <v>80182549</v>
      </c>
      <c r="B296" s="98" t="s">
        <v>884</v>
      </c>
      <c r="C296" s="98" t="s">
        <v>1441</v>
      </c>
      <c r="D296" s="98">
        <v>10519</v>
      </c>
      <c r="E296" s="98" t="s">
        <v>253</v>
      </c>
      <c r="F296" s="98" t="s">
        <v>254</v>
      </c>
      <c r="G296" s="98" t="s">
        <v>857</v>
      </c>
      <c r="H296" s="98">
        <v>100</v>
      </c>
      <c r="I296" s="98" t="s">
        <v>626</v>
      </c>
      <c r="J296" s="98">
        <v>2</v>
      </c>
      <c r="K296" s="98" t="s">
        <v>1683</v>
      </c>
      <c r="L296" s="98">
        <v>700</v>
      </c>
      <c r="M296" s="98" t="s">
        <v>370</v>
      </c>
      <c r="N296" s="98">
        <v>810</v>
      </c>
      <c r="O296" s="98" t="s">
        <v>857</v>
      </c>
      <c r="P296" s="98">
        <v>0</v>
      </c>
      <c r="Q296" s="98" t="s">
        <v>1621</v>
      </c>
      <c r="R296" s="98">
        <v>79554571</v>
      </c>
      <c r="S296" s="98" t="s">
        <v>2777</v>
      </c>
      <c r="T296" s="98" t="s">
        <v>2820</v>
      </c>
      <c r="U296" s="98" t="s">
        <v>2819</v>
      </c>
      <c r="V296" s="98" t="s">
        <v>2818</v>
      </c>
      <c r="W296" s="98">
        <f t="shared" ca="1" si="4"/>
        <v>43</v>
      </c>
      <c r="X296" s="98" t="s">
        <v>1636</v>
      </c>
      <c r="Y296" s="98" t="s">
        <v>1671</v>
      </c>
      <c r="Z296" s="98" t="s">
        <v>1614</v>
      </c>
      <c r="AA296" s="98" t="s">
        <v>1613</v>
      </c>
      <c r="AB296" s="98" t="s">
        <v>439</v>
      </c>
      <c r="AC296" s="98" t="s">
        <v>440</v>
      </c>
    </row>
    <row r="297" spans="1:29" x14ac:dyDescent="0.25">
      <c r="A297" s="98">
        <v>92548679</v>
      </c>
      <c r="B297" s="98" t="s">
        <v>1037</v>
      </c>
      <c r="C297" s="98" t="s">
        <v>1259</v>
      </c>
      <c r="D297" s="98">
        <v>10519</v>
      </c>
      <c r="E297" s="98" t="s">
        <v>253</v>
      </c>
      <c r="F297" s="98" t="s">
        <v>254</v>
      </c>
      <c r="G297" s="98" t="s">
        <v>802</v>
      </c>
      <c r="H297" s="98">
        <v>100</v>
      </c>
      <c r="I297" s="98" t="s">
        <v>626</v>
      </c>
      <c r="J297" s="98">
        <v>2</v>
      </c>
      <c r="K297" s="98" t="s">
        <v>1683</v>
      </c>
      <c r="L297" s="98">
        <v>700</v>
      </c>
      <c r="M297" s="98" t="s">
        <v>370</v>
      </c>
      <c r="N297" s="98">
        <v>820</v>
      </c>
      <c r="O297" s="98" t="s">
        <v>2494</v>
      </c>
      <c r="P297" s="98">
        <v>0</v>
      </c>
      <c r="Q297" s="98" t="s">
        <v>1621</v>
      </c>
      <c r="R297" s="98">
        <v>79554571</v>
      </c>
      <c r="S297" s="98" t="s">
        <v>2777</v>
      </c>
      <c r="T297" s="98" t="s">
        <v>2817</v>
      </c>
      <c r="U297" s="98" t="s">
        <v>2816</v>
      </c>
      <c r="V297" s="98" t="s">
        <v>2815</v>
      </c>
      <c r="W297" s="98">
        <f t="shared" ca="1" si="4"/>
        <v>41</v>
      </c>
      <c r="X297" s="98" t="s">
        <v>1636</v>
      </c>
      <c r="Y297" s="98" t="s">
        <v>1726</v>
      </c>
      <c r="Z297" s="98" t="s">
        <v>1614</v>
      </c>
      <c r="AA297" s="98" t="s">
        <v>1613</v>
      </c>
      <c r="AB297" s="98" t="s">
        <v>439</v>
      </c>
      <c r="AC297" s="98" t="s">
        <v>440</v>
      </c>
    </row>
    <row r="298" spans="1:29" x14ac:dyDescent="0.25">
      <c r="A298" s="98">
        <v>53000222</v>
      </c>
      <c r="B298" s="98" t="s">
        <v>909</v>
      </c>
      <c r="C298" s="98" t="s">
        <v>910</v>
      </c>
      <c r="D298" s="98">
        <v>10519</v>
      </c>
      <c r="E298" s="98" t="s">
        <v>253</v>
      </c>
      <c r="F298" s="98" t="s">
        <v>254</v>
      </c>
      <c r="G298" s="98" t="s">
        <v>659</v>
      </c>
      <c r="H298" s="98">
        <v>100</v>
      </c>
      <c r="I298" s="98" t="s">
        <v>626</v>
      </c>
      <c r="J298" s="98">
        <v>2</v>
      </c>
      <c r="K298" s="98" t="s">
        <v>1683</v>
      </c>
      <c r="L298" s="98">
        <v>700</v>
      </c>
      <c r="M298" s="98" t="s">
        <v>370</v>
      </c>
      <c r="N298" s="98">
        <v>830</v>
      </c>
      <c r="O298" s="98" t="s">
        <v>1847</v>
      </c>
      <c r="P298" s="98">
        <v>0</v>
      </c>
      <c r="Q298" s="98" t="s">
        <v>1621</v>
      </c>
      <c r="R298" s="98">
        <v>79554571</v>
      </c>
      <c r="S298" s="98" t="s">
        <v>2777</v>
      </c>
      <c r="T298" s="98" t="s">
        <v>2814</v>
      </c>
      <c r="U298" s="98" t="s">
        <v>2813</v>
      </c>
      <c r="V298" s="98" t="s">
        <v>2812</v>
      </c>
      <c r="W298" s="98">
        <f t="shared" ca="1" si="4"/>
        <v>40</v>
      </c>
      <c r="X298" s="98" t="s">
        <v>1616</v>
      </c>
      <c r="Y298" s="98" t="s">
        <v>1671</v>
      </c>
      <c r="Z298" s="98" t="s">
        <v>1614</v>
      </c>
      <c r="AA298" s="98" t="s">
        <v>1613</v>
      </c>
      <c r="AB298" s="98" t="s">
        <v>439</v>
      </c>
      <c r="AC298" s="98" t="s">
        <v>440</v>
      </c>
    </row>
    <row r="299" spans="1:29" x14ac:dyDescent="0.25">
      <c r="A299" s="98">
        <v>80770896</v>
      </c>
      <c r="B299" s="98" t="s">
        <v>558</v>
      </c>
      <c r="C299" s="98" t="s">
        <v>559</v>
      </c>
      <c r="D299" s="98">
        <v>10519</v>
      </c>
      <c r="E299" s="98" t="s">
        <v>253</v>
      </c>
      <c r="F299" s="98" t="s">
        <v>254</v>
      </c>
      <c r="G299" s="98" t="s">
        <v>312</v>
      </c>
      <c r="H299" s="98">
        <v>100</v>
      </c>
      <c r="I299" s="98" t="s">
        <v>626</v>
      </c>
      <c r="J299" s="98">
        <v>2</v>
      </c>
      <c r="K299" s="98" t="s">
        <v>1683</v>
      </c>
      <c r="L299" s="98">
        <v>700</v>
      </c>
      <c r="M299" s="98" t="s">
        <v>370</v>
      </c>
      <c r="N299" s="98">
        <v>840</v>
      </c>
      <c r="O299" s="98" t="s">
        <v>312</v>
      </c>
      <c r="P299" s="98">
        <v>0</v>
      </c>
      <c r="Q299" s="98" t="s">
        <v>1621</v>
      </c>
      <c r="R299" s="98">
        <v>79554571</v>
      </c>
      <c r="S299" s="98" t="s">
        <v>2777</v>
      </c>
      <c r="T299" s="98" t="s">
        <v>1962</v>
      </c>
      <c r="U299" s="98" t="s">
        <v>2811</v>
      </c>
      <c r="V299" s="98" t="s">
        <v>2810</v>
      </c>
      <c r="W299" s="98">
        <f t="shared" ca="1" si="4"/>
        <v>40</v>
      </c>
      <c r="X299" s="98" t="s">
        <v>1636</v>
      </c>
      <c r="Y299" s="98" t="s">
        <v>1671</v>
      </c>
      <c r="Z299" s="98" t="s">
        <v>1614</v>
      </c>
      <c r="AA299" s="98" t="s">
        <v>1613</v>
      </c>
      <c r="AB299" s="98" t="s">
        <v>439</v>
      </c>
      <c r="AC299" s="98" t="s">
        <v>440</v>
      </c>
    </row>
    <row r="300" spans="1:29" x14ac:dyDescent="0.25">
      <c r="A300" s="98">
        <v>52440822</v>
      </c>
      <c r="B300" s="98" t="s">
        <v>505</v>
      </c>
      <c r="C300" s="98" t="s">
        <v>506</v>
      </c>
      <c r="D300" s="98">
        <v>202814</v>
      </c>
      <c r="E300" s="98" t="s">
        <v>109</v>
      </c>
      <c r="F300" s="98" t="s">
        <v>110</v>
      </c>
      <c r="G300" s="98" t="s">
        <v>507</v>
      </c>
      <c r="H300" s="98">
        <v>100</v>
      </c>
      <c r="I300" s="98" t="s">
        <v>626</v>
      </c>
      <c r="J300" s="98">
        <v>2</v>
      </c>
      <c r="K300" s="98" t="s">
        <v>1683</v>
      </c>
      <c r="L300" s="98">
        <v>700</v>
      </c>
      <c r="M300" s="98" t="s">
        <v>370</v>
      </c>
      <c r="N300" s="98">
        <v>116</v>
      </c>
      <c r="O300" s="98" t="s">
        <v>2809</v>
      </c>
      <c r="P300" s="98">
        <v>0</v>
      </c>
      <c r="Q300" s="98" t="s">
        <v>1621</v>
      </c>
      <c r="R300" s="98">
        <v>79554571</v>
      </c>
      <c r="S300" s="98" t="s">
        <v>2777</v>
      </c>
      <c r="T300" s="98" t="s">
        <v>2808</v>
      </c>
      <c r="U300" s="98" t="s">
        <v>2807</v>
      </c>
      <c r="V300" s="98" t="s">
        <v>2806</v>
      </c>
      <c r="W300" s="98">
        <f t="shared" ca="1" si="4"/>
        <v>46</v>
      </c>
      <c r="X300" s="98" t="s">
        <v>1616</v>
      </c>
      <c r="Y300" s="98" t="s">
        <v>1615</v>
      </c>
      <c r="Z300" s="98" t="s">
        <v>1614</v>
      </c>
      <c r="AA300" s="98" t="s">
        <v>1613</v>
      </c>
      <c r="AB300" s="98" t="s">
        <v>447</v>
      </c>
      <c r="AC300" s="98" t="s">
        <v>448</v>
      </c>
    </row>
    <row r="301" spans="1:29" x14ac:dyDescent="0.25">
      <c r="A301" s="98">
        <v>8498783</v>
      </c>
      <c r="B301" s="98" t="s">
        <v>726</v>
      </c>
      <c r="C301" s="98" t="s">
        <v>727</v>
      </c>
      <c r="D301" s="98">
        <v>421018</v>
      </c>
      <c r="E301" s="98" t="s">
        <v>145</v>
      </c>
      <c r="F301" s="98" t="s">
        <v>146</v>
      </c>
      <c r="G301" s="98" t="s">
        <v>370</v>
      </c>
      <c r="H301" s="98">
        <v>100</v>
      </c>
      <c r="I301" s="98" t="s">
        <v>626</v>
      </c>
      <c r="J301" s="98">
        <v>2</v>
      </c>
      <c r="K301" s="98" t="s">
        <v>1683</v>
      </c>
      <c r="L301" s="98">
        <v>700</v>
      </c>
      <c r="M301" s="98" t="s">
        <v>370</v>
      </c>
      <c r="N301" s="98">
        <v>0</v>
      </c>
      <c r="O301" s="98" t="s">
        <v>1621</v>
      </c>
      <c r="P301" s="98">
        <v>0</v>
      </c>
      <c r="Q301" s="98" t="s">
        <v>1621</v>
      </c>
      <c r="R301" s="98">
        <v>79554571</v>
      </c>
      <c r="S301" s="98" t="s">
        <v>2777</v>
      </c>
      <c r="T301" s="98" t="s">
        <v>2805</v>
      </c>
      <c r="U301" s="98" t="s">
        <v>2804</v>
      </c>
      <c r="V301" s="98" t="s">
        <v>2803</v>
      </c>
      <c r="W301" s="98">
        <f t="shared" ca="1" si="4"/>
        <v>43</v>
      </c>
      <c r="X301" s="98" t="s">
        <v>1636</v>
      </c>
      <c r="Y301" s="98" t="s">
        <v>1622</v>
      </c>
      <c r="Z301" s="98" t="s">
        <v>1614</v>
      </c>
      <c r="AA301" s="98" t="s">
        <v>1613</v>
      </c>
      <c r="AB301" s="98" t="s">
        <v>468</v>
      </c>
      <c r="AC301" s="98" t="s">
        <v>435</v>
      </c>
    </row>
    <row r="302" spans="1:29" x14ac:dyDescent="0.25">
      <c r="A302" s="98">
        <v>1004214459</v>
      </c>
      <c r="B302" s="98" t="s">
        <v>301</v>
      </c>
      <c r="C302" s="98" t="s">
        <v>1258</v>
      </c>
      <c r="D302" s="98">
        <v>204407</v>
      </c>
      <c r="E302" s="98" t="s">
        <v>136</v>
      </c>
      <c r="F302" s="98" t="s">
        <v>110</v>
      </c>
      <c r="G302" s="98" t="s">
        <v>370</v>
      </c>
      <c r="H302" s="98">
        <v>100</v>
      </c>
      <c r="I302" s="98" t="s">
        <v>626</v>
      </c>
      <c r="J302" s="98">
        <v>2</v>
      </c>
      <c r="K302" s="98" t="s">
        <v>1683</v>
      </c>
      <c r="L302" s="98">
        <v>700</v>
      </c>
      <c r="M302" s="98" t="s">
        <v>370</v>
      </c>
      <c r="N302" s="98">
        <v>0</v>
      </c>
      <c r="O302" s="98" t="s">
        <v>1621</v>
      </c>
      <c r="P302" s="98">
        <v>0</v>
      </c>
      <c r="Q302" s="98" t="s">
        <v>1621</v>
      </c>
      <c r="R302" s="98">
        <v>79554571</v>
      </c>
      <c r="S302" s="98" t="s">
        <v>2777</v>
      </c>
      <c r="T302" s="98" t="s">
        <v>2802</v>
      </c>
      <c r="U302" s="98" t="s">
        <v>2801</v>
      </c>
      <c r="V302" s="98" t="s">
        <v>2800</v>
      </c>
      <c r="W302" s="98">
        <f t="shared" ca="1" si="4"/>
        <v>25</v>
      </c>
      <c r="X302" s="98" t="s">
        <v>1636</v>
      </c>
      <c r="Y302" s="98" t="s">
        <v>1615</v>
      </c>
      <c r="Z302" s="98" t="s">
        <v>1614</v>
      </c>
      <c r="AA302" s="98" t="s">
        <v>1613</v>
      </c>
      <c r="AB302" s="98" t="s">
        <v>447</v>
      </c>
      <c r="AC302" s="98" t="s">
        <v>448</v>
      </c>
    </row>
    <row r="303" spans="1:29" x14ac:dyDescent="0.25">
      <c r="A303" s="98">
        <v>52992138</v>
      </c>
      <c r="B303" s="98" t="s">
        <v>1118</v>
      </c>
      <c r="C303" s="98" t="s">
        <v>1119</v>
      </c>
      <c r="D303" s="98">
        <v>102014</v>
      </c>
      <c r="E303" s="98" t="s">
        <v>181</v>
      </c>
      <c r="F303" s="98" t="s">
        <v>182</v>
      </c>
      <c r="G303" s="98" t="s">
        <v>370</v>
      </c>
      <c r="H303" s="98">
        <v>100</v>
      </c>
      <c r="I303" s="98" t="s">
        <v>626</v>
      </c>
      <c r="J303" s="98">
        <v>2</v>
      </c>
      <c r="K303" s="98" t="s">
        <v>1683</v>
      </c>
      <c r="L303" s="98">
        <v>700</v>
      </c>
      <c r="M303" s="98" t="s">
        <v>370</v>
      </c>
      <c r="N303" s="98">
        <v>0</v>
      </c>
      <c r="O303" s="98" t="s">
        <v>1621</v>
      </c>
      <c r="P303" s="98">
        <v>0</v>
      </c>
      <c r="Q303" s="98" t="s">
        <v>1621</v>
      </c>
      <c r="R303" s="98">
        <v>79554571</v>
      </c>
      <c r="S303" s="98" t="s">
        <v>2777</v>
      </c>
      <c r="T303" s="98" t="s">
        <v>2799</v>
      </c>
      <c r="U303" s="98" t="s">
        <v>2798</v>
      </c>
      <c r="V303" s="98" t="s">
        <v>2797</v>
      </c>
      <c r="W303" s="98">
        <f t="shared" ca="1" si="4"/>
        <v>42</v>
      </c>
      <c r="X303" s="98" t="s">
        <v>1616</v>
      </c>
      <c r="Y303" s="98" t="s">
        <v>1671</v>
      </c>
      <c r="Z303" s="98" t="s">
        <v>1614</v>
      </c>
      <c r="AA303" s="98" t="s">
        <v>1613</v>
      </c>
      <c r="AB303" s="98" t="s">
        <v>439</v>
      </c>
      <c r="AC303" s="98" t="s">
        <v>440</v>
      </c>
    </row>
    <row r="304" spans="1:29" x14ac:dyDescent="0.25">
      <c r="A304" s="98">
        <v>79432145</v>
      </c>
      <c r="B304" s="98" t="s">
        <v>368</v>
      </c>
      <c r="C304" s="98" t="s">
        <v>369</v>
      </c>
      <c r="D304" s="98">
        <v>421022</v>
      </c>
      <c r="E304" s="98" t="s">
        <v>145</v>
      </c>
      <c r="F304" s="98" t="s">
        <v>146</v>
      </c>
      <c r="G304" s="98" t="s">
        <v>370</v>
      </c>
      <c r="H304" s="98">
        <v>100</v>
      </c>
      <c r="I304" s="98" t="s">
        <v>626</v>
      </c>
      <c r="J304" s="98">
        <v>2</v>
      </c>
      <c r="K304" s="98" t="s">
        <v>1683</v>
      </c>
      <c r="L304" s="98">
        <v>700</v>
      </c>
      <c r="M304" s="98" t="s">
        <v>370</v>
      </c>
      <c r="N304" s="98">
        <v>0</v>
      </c>
      <c r="O304" s="98" t="s">
        <v>1621</v>
      </c>
      <c r="P304" s="98">
        <v>0</v>
      </c>
      <c r="Q304" s="98" t="s">
        <v>1621</v>
      </c>
      <c r="R304" s="98">
        <v>79554571</v>
      </c>
      <c r="S304" s="98" t="s">
        <v>2777</v>
      </c>
      <c r="T304" s="98" t="s">
        <v>2796</v>
      </c>
      <c r="U304" s="98" t="s">
        <v>2795</v>
      </c>
      <c r="V304" s="98" t="s">
        <v>2794</v>
      </c>
      <c r="W304" s="98">
        <f t="shared" ca="1" si="4"/>
        <v>58</v>
      </c>
      <c r="X304" s="98" t="s">
        <v>1636</v>
      </c>
      <c r="Y304" s="98" t="s">
        <v>1622</v>
      </c>
      <c r="Z304" s="98" t="s">
        <v>1614</v>
      </c>
      <c r="AA304" s="98" t="s">
        <v>1613</v>
      </c>
      <c r="AB304" s="98" t="s">
        <v>112</v>
      </c>
      <c r="AC304" s="98" t="s">
        <v>117</v>
      </c>
    </row>
    <row r="305" spans="1:29" x14ac:dyDescent="0.25">
      <c r="A305" s="98">
        <v>80095086</v>
      </c>
      <c r="B305" s="98" t="s">
        <v>847</v>
      </c>
      <c r="C305" s="98" t="s">
        <v>848</v>
      </c>
      <c r="D305" s="98">
        <v>410314</v>
      </c>
      <c r="E305" s="98" t="s">
        <v>263</v>
      </c>
      <c r="F305" s="98" t="s">
        <v>146</v>
      </c>
      <c r="G305" s="98" t="s">
        <v>370</v>
      </c>
      <c r="H305" s="98">
        <v>100</v>
      </c>
      <c r="I305" s="98" t="s">
        <v>626</v>
      </c>
      <c r="J305" s="98">
        <v>2</v>
      </c>
      <c r="K305" s="98" t="s">
        <v>1683</v>
      </c>
      <c r="L305" s="98">
        <v>700</v>
      </c>
      <c r="M305" s="98" t="s">
        <v>370</v>
      </c>
      <c r="N305" s="98">
        <v>0</v>
      </c>
      <c r="O305" s="98" t="s">
        <v>1621</v>
      </c>
      <c r="P305" s="98">
        <v>0</v>
      </c>
      <c r="Q305" s="98" t="s">
        <v>1621</v>
      </c>
      <c r="R305" s="98">
        <v>79554571</v>
      </c>
      <c r="S305" s="98" t="s">
        <v>2777</v>
      </c>
      <c r="T305" s="98" t="s">
        <v>2793</v>
      </c>
      <c r="U305" s="98" t="s">
        <v>2792</v>
      </c>
      <c r="V305" s="98" t="s">
        <v>2791</v>
      </c>
      <c r="W305" s="98">
        <f t="shared" ca="1" si="4"/>
        <v>43</v>
      </c>
      <c r="X305" s="98" t="s">
        <v>1636</v>
      </c>
      <c r="Y305" s="98" t="s">
        <v>1622</v>
      </c>
      <c r="Z305" s="98" t="s">
        <v>1614</v>
      </c>
      <c r="AA305" s="98" t="s">
        <v>1613</v>
      </c>
      <c r="AB305" s="98" t="s">
        <v>447</v>
      </c>
      <c r="AC305" s="98" t="s">
        <v>448</v>
      </c>
    </row>
    <row r="306" spans="1:29" x14ac:dyDescent="0.25">
      <c r="A306" s="98">
        <v>52057602</v>
      </c>
      <c r="B306" s="98" t="s">
        <v>386</v>
      </c>
      <c r="C306" s="98" t="s">
        <v>387</v>
      </c>
      <c r="D306" s="98">
        <v>202820</v>
      </c>
      <c r="E306" s="98" t="s">
        <v>109</v>
      </c>
      <c r="F306" s="98" t="s">
        <v>110</v>
      </c>
      <c r="G306" s="98" t="s">
        <v>370</v>
      </c>
      <c r="H306" s="98">
        <v>100</v>
      </c>
      <c r="I306" s="98" t="s">
        <v>626</v>
      </c>
      <c r="J306" s="98">
        <v>2</v>
      </c>
      <c r="K306" s="98" t="s">
        <v>1683</v>
      </c>
      <c r="L306" s="98">
        <v>700</v>
      </c>
      <c r="M306" s="98" t="s">
        <v>370</v>
      </c>
      <c r="N306" s="98">
        <v>0</v>
      </c>
      <c r="O306" s="98" t="s">
        <v>1621</v>
      </c>
      <c r="P306" s="98">
        <v>0</v>
      </c>
      <c r="Q306" s="98" t="s">
        <v>1621</v>
      </c>
      <c r="R306" s="98">
        <v>79554571</v>
      </c>
      <c r="S306" s="98" t="s">
        <v>2777</v>
      </c>
      <c r="T306" s="98" t="s">
        <v>2790</v>
      </c>
      <c r="U306" s="98" t="s">
        <v>2789</v>
      </c>
      <c r="V306" s="98" t="s">
        <v>2788</v>
      </c>
      <c r="W306" s="98">
        <f t="shared" ca="1" si="4"/>
        <v>52</v>
      </c>
      <c r="X306" s="98" t="s">
        <v>1616</v>
      </c>
      <c r="Y306" s="98" t="s">
        <v>1726</v>
      </c>
      <c r="Z306" s="98" t="s">
        <v>1614</v>
      </c>
      <c r="AA306" s="98" t="s">
        <v>1613</v>
      </c>
      <c r="AB306" s="98" t="s">
        <v>112</v>
      </c>
      <c r="AC306" s="98" t="s">
        <v>117</v>
      </c>
    </row>
    <row r="307" spans="1:29" x14ac:dyDescent="0.25">
      <c r="A307" s="98">
        <v>52715101</v>
      </c>
      <c r="B307" s="98" t="s">
        <v>818</v>
      </c>
      <c r="C307" s="98" t="s">
        <v>819</v>
      </c>
      <c r="D307" s="98">
        <v>202820</v>
      </c>
      <c r="E307" s="98" t="s">
        <v>109</v>
      </c>
      <c r="F307" s="98" t="s">
        <v>110</v>
      </c>
      <c r="G307" s="98" t="s">
        <v>370</v>
      </c>
      <c r="H307" s="98">
        <v>100</v>
      </c>
      <c r="I307" s="98" t="s">
        <v>626</v>
      </c>
      <c r="J307" s="98">
        <v>2</v>
      </c>
      <c r="K307" s="98" t="s">
        <v>1683</v>
      </c>
      <c r="L307" s="98">
        <v>700</v>
      </c>
      <c r="M307" s="98" t="s">
        <v>370</v>
      </c>
      <c r="N307" s="98">
        <v>0</v>
      </c>
      <c r="O307" s="98" t="s">
        <v>1621</v>
      </c>
      <c r="P307" s="98">
        <v>0</v>
      </c>
      <c r="Q307" s="98" t="s">
        <v>1621</v>
      </c>
      <c r="R307" s="98">
        <v>79554571</v>
      </c>
      <c r="S307" s="98" t="s">
        <v>2777</v>
      </c>
      <c r="T307" s="98" t="s">
        <v>2022</v>
      </c>
      <c r="U307" s="98" t="s">
        <v>2787</v>
      </c>
      <c r="V307" s="98" t="s">
        <v>2786</v>
      </c>
      <c r="W307" s="98">
        <f t="shared" ca="1" si="4"/>
        <v>46</v>
      </c>
      <c r="X307" s="98" t="s">
        <v>1616</v>
      </c>
      <c r="Y307" s="98" t="s">
        <v>1615</v>
      </c>
      <c r="Z307" s="98" t="s">
        <v>1614</v>
      </c>
      <c r="AA307" s="98" t="s">
        <v>1613</v>
      </c>
      <c r="AB307" s="98" t="s">
        <v>112</v>
      </c>
      <c r="AC307" s="98" t="s">
        <v>113</v>
      </c>
    </row>
    <row r="308" spans="1:29" x14ac:dyDescent="0.25">
      <c r="A308" s="98">
        <v>1020842839</v>
      </c>
      <c r="B308" s="98" t="s">
        <v>888</v>
      </c>
      <c r="C308" s="98" t="s">
        <v>1409</v>
      </c>
      <c r="D308" s="98">
        <v>20441</v>
      </c>
      <c r="E308" s="98" t="s">
        <v>136</v>
      </c>
      <c r="F308" s="98" t="s">
        <v>110</v>
      </c>
      <c r="G308" s="98" t="s">
        <v>370</v>
      </c>
      <c r="H308" s="98">
        <v>100</v>
      </c>
      <c r="I308" s="98" t="s">
        <v>626</v>
      </c>
      <c r="J308" s="98">
        <v>2</v>
      </c>
      <c r="K308" s="98" t="s">
        <v>1683</v>
      </c>
      <c r="L308" s="98">
        <v>700</v>
      </c>
      <c r="M308" s="98" t="s">
        <v>370</v>
      </c>
      <c r="N308" s="98">
        <v>0</v>
      </c>
      <c r="O308" s="98" t="s">
        <v>1621</v>
      </c>
      <c r="P308" s="98">
        <v>0</v>
      </c>
      <c r="Q308" s="98" t="s">
        <v>1621</v>
      </c>
      <c r="R308" s="98">
        <v>79554571</v>
      </c>
      <c r="S308" s="98" t="s">
        <v>2777</v>
      </c>
      <c r="T308" s="98" t="s">
        <v>2544</v>
      </c>
      <c r="U308" s="98" t="s">
        <v>2785</v>
      </c>
      <c r="V308" s="98" t="s">
        <v>2784</v>
      </c>
      <c r="W308" s="98">
        <f t="shared" ca="1" si="4"/>
        <v>26</v>
      </c>
      <c r="X308" s="98" t="s">
        <v>1616</v>
      </c>
      <c r="Y308" s="98" t="s">
        <v>1615</v>
      </c>
      <c r="Z308" s="98" t="s">
        <v>1614</v>
      </c>
      <c r="AA308" s="98" t="s">
        <v>1613</v>
      </c>
      <c r="AB308" s="98" t="s">
        <v>447</v>
      </c>
      <c r="AC308" s="98" t="s">
        <v>448</v>
      </c>
    </row>
    <row r="309" spans="1:29" x14ac:dyDescent="0.25">
      <c r="A309" s="98">
        <v>1020717793</v>
      </c>
      <c r="B309" s="98" t="s">
        <v>1442</v>
      </c>
      <c r="C309" s="98" t="s">
        <v>1443</v>
      </c>
      <c r="D309" s="98">
        <v>102011</v>
      </c>
      <c r="E309" s="98" t="s">
        <v>181</v>
      </c>
      <c r="F309" s="98" t="s">
        <v>182</v>
      </c>
      <c r="G309" s="98" t="s">
        <v>370</v>
      </c>
      <c r="H309" s="98">
        <v>100</v>
      </c>
      <c r="I309" s="98" t="s">
        <v>626</v>
      </c>
      <c r="J309" s="98">
        <v>2</v>
      </c>
      <c r="K309" s="98" t="s">
        <v>1683</v>
      </c>
      <c r="L309" s="98">
        <v>700</v>
      </c>
      <c r="M309" s="98" t="s">
        <v>370</v>
      </c>
      <c r="N309" s="98">
        <v>0</v>
      </c>
      <c r="O309" s="98" t="s">
        <v>1621</v>
      </c>
      <c r="P309" s="98">
        <v>0</v>
      </c>
      <c r="Q309" s="98" t="s">
        <v>1621</v>
      </c>
      <c r="R309" s="98">
        <v>79554571</v>
      </c>
      <c r="S309" s="98" t="s">
        <v>2777</v>
      </c>
      <c r="T309" s="98" t="s">
        <v>2783</v>
      </c>
      <c r="U309" s="98" t="s">
        <v>2782</v>
      </c>
      <c r="V309" s="98" t="s">
        <v>2781</v>
      </c>
      <c r="W309" s="98">
        <f t="shared" ca="1" si="4"/>
        <v>39</v>
      </c>
      <c r="X309" s="98" t="s">
        <v>1636</v>
      </c>
      <c r="Y309" s="98" t="s">
        <v>1671</v>
      </c>
      <c r="Z309" s="98" t="s">
        <v>1614</v>
      </c>
      <c r="AA309" s="98" t="s">
        <v>1613</v>
      </c>
      <c r="AB309" s="98" t="s">
        <v>439</v>
      </c>
      <c r="AC309" s="98" t="s">
        <v>440</v>
      </c>
    </row>
    <row r="310" spans="1:29" x14ac:dyDescent="0.25">
      <c r="A310" s="98">
        <v>1000594331</v>
      </c>
      <c r="B310" s="98" t="s">
        <v>1421</v>
      </c>
      <c r="C310" s="98" t="s">
        <v>1422</v>
      </c>
      <c r="D310" s="98">
        <v>406408</v>
      </c>
      <c r="E310" s="98" t="s">
        <v>347</v>
      </c>
      <c r="F310" s="98" t="s">
        <v>146</v>
      </c>
      <c r="G310" s="98" t="s">
        <v>370</v>
      </c>
      <c r="H310" s="98">
        <v>100</v>
      </c>
      <c r="I310" s="98" t="s">
        <v>626</v>
      </c>
      <c r="J310" s="98">
        <v>2</v>
      </c>
      <c r="K310" s="98" t="s">
        <v>1683</v>
      </c>
      <c r="L310" s="98">
        <v>700</v>
      </c>
      <c r="M310" s="98" t="s">
        <v>370</v>
      </c>
      <c r="N310" s="98">
        <v>0</v>
      </c>
      <c r="O310" s="98" t="s">
        <v>1621</v>
      </c>
      <c r="P310" s="98">
        <v>0</v>
      </c>
      <c r="Q310" s="98" t="s">
        <v>1621</v>
      </c>
      <c r="R310" s="98">
        <v>79554571</v>
      </c>
      <c r="S310" s="98" t="s">
        <v>2777</v>
      </c>
      <c r="T310" s="98" t="s">
        <v>2780</v>
      </c>
      <c r="U310" s="98" t="s">
        <v>2779</v>
      </c>
      <c r="V310" s="98" t="s">
        <v>2778</v>
      </c>
      <c r="W310" s="98">
        <f t="shared" ca="1" si="4"/>
        <v>22</v>
      </c>
      <c r="X310" s="98" t="s">
        <v>1636</v>
      </c>
      <c r="Y310" s="98" t="s">
        <v>1615</v>
      </c>
      <c r="Z310" s="98" t="s">
        <v>1614</v>
      </c>
      <c r="AA310" s="98" t="s">
        <v>1613</v>
      </c>
      <c r="AB310" s="98" t="s">
        <v>447</v>
      </c>
      <c r="AC310" s="98" t="s">
        <v>448</v>
      </c>
    </row>
    <row r="311" spans="1:29" x14ac:dyDescent="0.25">
      <c r="A311" s="98">
        <v>1001870987</v>
      </c>
      <c r="B311" s="98" t="s">
        <v>1148</v>
      </c>
      <c r="C311" s="98" t="s">
        <v>1603</v>
      </c>
      <c r="D311" s="98">
        <v>404414</v>
      </c>
      <c r="E311" s="98" t="s">
        <v>186</v>
      </c>
      <c r="F311" s="98" t="s">
        <v>146</v>
      </c>
      <c r="G311" s="98" t="s">
        <v>370</v>
      </c>
      <c r="H311" s="98">
        <v>100</v>
      </c>
      <c r="I311" s="98" t="s">
        <v>626</v>
      </c>
      <c r="J311" s="98">
        <v>2</v>
      </c>
      <c r="K311" s="98" t="s">
        <v>1683</v>
      </c>
      <c r="L311" s="98">
        <v>700</v>
      </c>
      <c r="M311" s="98" t="s">
        <v>370</v>
      </c>
      <c r="N311" s="98">
        <v>0</v>
      </c>
      <c r="O311" s="98" t="s">
        <v>1621</v>
      </c>
      <c r="P311" s="98">
        <v>0</v>
      </c>
      <c r="Q311" s="98" t="s">
        <v>1621</v>
      </c>
      <c r="R311" s="98">
        <v>79554571</v>
      </c>
      <c r="S311" s="98" t="s">
        <v>2777</v>
      </c>
      <c r="T311" s="98" t="s">
        <v>1619</v>
      </c>
      <c r="U311" s="98" t="s">
        <v>2776</v>
      </c>
      <c r="V311" s="98" t="s">
        <v>2775</v>
      </c>
      <c r="W311" s="98">
        <f t="shared" ca="1" si="4"/>
        <v>24</v>
      </c>
      <c r="X311" s="98" t="s">
        <v>1616</v>
      </c>
      <c r="Y311" s="98" t="s">
        <v>1615</v>
      </c>
      <c r="Z311" s="98" t="s">
        <v>1614</v>
      </c>
      <c r="AA311" s="98" t="s">
        <v>1613</v>
      </c>
      <c r="AB311" s="98" t="s">
        <v>447</v>
      </c>
      <c r="AC311" s="98" t="s">
        <v>448</v>
      </c>
    </row>
    <row r="312" spans="1:29" x14ac:dyDescent="0.25">
      <c r="A312" s="98">
        <v>79154529</v>
      </c>
      <c r="B312" s="98" t="s">
        <v>392</v>
      </c>
      <c r="C312" s="98" t="s">
        <v>393</v>
      </c>
      <c r="D312" s="98">
        <v>204407</v>
      </c>
      <c r="E312" s="98" t="s">
        <v>136</v>
      </c>
      <c r="F312" s="98" t="s">
        <v>110</v>
      </c>
      <c r="G312" s="98" t="s">
        <v>111</v>
      </c>
      <c r="H312" s="98">
        <v>100</v>
      </c>
      <c r="I312" s="98" t="s">
        <v>626</v>
      </c>
      <c r="J312" s="98">
        <v>2</v>
      </c>
      <c r="K312" s="98" t="s">
        <v>1683</v>
      </c>
      <c r="L312" s="98">
        <v>900</v>
      </c>
      <c r="M312" s="98" t="s">
        <v>264</v>
      </c>
      <c r="N312" s="98">
        <v>920</v>
      </c>
      <c r="O312" s="98" t="s">
        <v>2201</v>
      </c>
      <c r="P312" s="98">
        <v>922</v>
      </c>
      <c r="Q312" s="98" t="s">
        <v>111</v>
      </c>
      <c r="R312" s="98">
        <v>79579228</v>
      </c>
      <c r="S312" s="98" t="s">
        <v>2761</v>
      </c>
      <c r="T312" s="98" t="s">
        <v>2148</v>
      </c>
      <c r="U312" s="98" t="s">
        <v>2774</v>
      </c>
      <c r="V312" s="98" t="s">
        <v>2773</v>
      </c>
      <c r="W312" s="98">
        <f t="shared" ca="1" si="4"/>
        <v>63</v>
      </c>
      <c r="X312" s="98" t="s">
        <v>1636</v>
      </c>
      <c r="Y312" s="98" t="s">
        <v>1622</v>
      </c>
      <c r="Z312" s="98" t="s">
        <v>1614</v>
      </c>
      <c r="AA312" s="98" t="s">
        <v>1613</v>
      </c>
      <c r="AB312" s="98" t="s">
        <v>112</v>
      </c>
      <c r="AC312" s="98" t="s">
        <v>117</v>
      </c>
    </row>
    <row r="313" spans="1:29" x14ac:dyDescent="0.25">
      <c r="A313" s="98">
        <v>79686433</v>
      </c>
      <c r="B313" s="98" t="s">
        <v>400</v>
      </c>
      <c r="C313" s="98" t="s">
        <v>401</v>
      </c>
      <c r="D313" s="98">
        <v>202820</v>
      </c>
      <c r="E313" s="98" t="s">
        <v>109</v>
      </c>
      <c r="F313" s="98" t="s">
        <v>110</v>
      </c>
      <c r="G313" s="98" t="s">
        <v>111</v>
      </c>
      <c r="H313" s="98">
        <v>100</v>
      </c>
      <c r="I313" s="98" t="s">
        <v>626</v>
      </c>
      <c r="J313" s="98">
        <v>2</v>
      </c>
      <c r="K313" s="98" t="s">
        <v>1683</v>
      </c>
      <c r="L313" s="98">
        <v>900</v>
      </c>
      <c r="M313" s="98" t="s">
        <v>264</v>
      </c>
      <c r="N313" s="98">
        <v>920</v>
      </c>
      <c r="O313" s="98" t="s">
        <v>2201</v>
      </c>
      <c r="P313" s="98">
        <v>922</v>
      </c>
      <c r="Q313" s="98" t="s">
        <v>111</v>
      </c>
      <c r="R313" s="98">
        <v>79579228</v>
      </c>
      <c r="S313" s="98" t="s">
        <v>2761</v>
      </c>
      <c r="T313" s="98" t="s">
        <v>2772</v>
      </c>
      <c r="U313" s="98" t="s">
        <v>2771</v>
      </c>
      <c r="V313" s="98" t="s">
        <v>2770</v>
      </c>
      <c r="W313" s="98">
        <f t="shared" ca="1" si="4"/>
        <v>50</v>
      </c>
      <c r="X313" s="98" t="s">
        <v>1636</v>
      </c>
      <c r="Y313" s="98" t="s">
        <v>1671</v>
      </c>
      <c r="Z313" s="98" t="s">
        <v>1614</v>
      </c>
      <c r="AA313" s="98" t="s">
        <v>1613</v>
      </c>
      <c r="AB313" s="98" t="s">
        <v>112</v>
      </c>
      <c r="AC313" s="98" t="s">
        <v>113</v>
      </c>
    </row>
    <row r="314" spans="1:29" x14ac:dyDescent="0.25">
      <c r="A314" s="98">
        <v>52734072</v>
      </c>
      <c r="B314" s="98" t="s">
        <v>1006</v>
      </c>
      <c r="C314" s="98" t="s">
        <v>1007</v>
      </c>
      <c r="D314" s="98">
        <v>20441</v>
      </c>
      <c r="E314" s="98" t="s">
        <v>136</v>
      </c>
      <c r="F314" s="98" t="s">
        <v>110</v>
      </c>
      <c r="G314" s="98" t="s">
        <v>111</v>
      </c>
      <c r="H314" s="98">
        <v>100</v>
      </c>
      <c r="I314" s="98" t="s">
        <v>626</v>
      </c>
      <c r="J314" s="98">
        <v>2</v>
      </c>
      <c r="K314" s="98" t="s">
        <v>1683</v>
      </c>
      <c r="L314" s="98">
        <v>900</v>
      </c>
      <c r="M314" s="98" t="s">
        <v>264</v>
      </c>
      <c r="N314" s="98">
        <v>920</v>
      </c>
      <c r="O314" s="98" t="s">
        <v>2201</v>
      </c>
      <c r="P314" s="98">
        <v>922</v>
      </c>
      <c r="Q314" s="98" t="s">
        <v>111</v>
      </c>
      <c r="R314" s="98">
        <v>79579228</v>
      </c>
      <c r="S314" s="98" t="s">
        <v>2761</v>
      </c>
      <c r="T314" s="98" t="s">
        <v>1905</v>
      </c>
      <c r="U314" s="98" t="s">
        <v>2769</v>
      </c>
      <c r="V314" s="98" t="s">
        <v>2768</v>
      </c>
      <c r="W314" s="98">
        <f t="shared" ca="1" si="4"/>
        <v>42</v>
      </c>
      <c r="X314" s="98" t="s">
        <v>1616</v>
      </c>
      <c r="Y314" s="98" t="s">
        <v>1622</v>
      </c>
      <c r="Z314" s="98" t="s">
        <v>1614</v>
      </c>
      <c r="AA314" s="98" t="s">
        <v>1613</v>
      </c>
      <c r="AB314" s="98" t="s">
        <v>447</v>
      </c>
      <c r="AC314" s="98" t="s">
        <v>448</v>
      </c>
    </row>
    <row r="315" spans="1:29" x14ac:dyDescent="0.25">
      <c r="A315" s="98">
        <v>12964256</v>
      </c>
      <c r="B315" s="98" t="s">
        <v>278</v>
      </c>
      <c r="C315" s="98" t="s">
        <v>279</v>
      </c>
      <c r="D315" s="98">
        <v>102011</v>
      </c>
      <c r="E315" s="98" t="s">
        <v>181</v>
      </c>
      <c r="F315" s="98" t="s">
        <v>182</v>
      </c>
      <c r="G315" s="98" t="s">
        <v>111</v>
      </c>
      <c r="H315" s="98">
        <v>100</v>
      </c>
      <c r="I315" s="98" t="s">
        <v>626</v>
      </c>
      <c r="J315" s="98">
        <v>2</v>
      </c>
      <c r="K315" s="98" t="s">
        <v>1683</v>
      </c>
      <c r="L315" s="98">
        <v>900</v>
      </c>
      <c r="M315" s="98" t="s">
        <v>264</v>
      </c>
      <c r="N315" s="98">
        <v>920</v>
      </c>
      <c r="O315" s="98" t="s">
        <v>2201</v>
      </c>
      <c r="P315" s="98">
        <v>922</v>
      </c>
      <c r="Q315" s="98" t="s">
        <v>111</v>
      </c>
      <c r="R315" s="98">
        <v>79579228</v>
      </c>
      <c r="S315" s="98" t="s">
        <v>2761</v>
      </c>
      <c r="T315" s="98" t="s">
        <v>2767</v>
      </c>
      <c r="U315" s="98" t="s">
        <v>2766</v>
      </c>
      <c r="V315" s="98" t="s">
        <v>2765</v>
      </c>
      <c r="W315" s="98">
        <f t="shared" ca="1" si="4"/>
        <v>69</v>
      </c>
      <c r="X315" s="98" t="s">
        <v>1636</v>
      </c>
      <c r="Y315" s="98" t="s">
        <v>1615</v>
      </c>
      <c r="Z315" s="98" t="s">
        <v>1615</v>
      </c>
      <c r="AA315" s="98" t="s">
        <v>1613</v>
      </c>
      <c r="AB315" s="98" t="s">
        <v>112</v>
      </c>
      <c r="AC315" s="98" t="s">
        <v>117</v>
      </c>
    </row>
    <row r="316" spans="1:29" x14ac:dyDescent="0.25">
      <c r="A316" s="98">
        <v>88141359</v>
      </c>
      <c r="B316" s="98" t="s">
        <v>265</v>
      </c>
      <c r="C316" s="98" t="s">
        <v>289</v>
      </c>
      <c r="D316" s="98">
        <v>202814</v>
      </c>
      <c r="E316" s="98" t="s">
        <v>109</v>
      </c>
      <c r="F316" s="98" t="s">
        <v>110</v>
      </c>
      <c r="G316" s="98" t="s">
        <v>111</v>
      </c>
      <c r="H316" s="98">
        <v>100</v>
      </c>
      <c r="I316" s="98" t="s">
        <v>626</v>
      </c>
      <c r="J316" s="98">
        <v>2</v>
      </c>
      <c r="K316" s="98" t="s">
        <v>1683</v>
      </c>
      <c r="L316" s="98">
        <v>900</v>
      </c>
      <c r="M316" s="98" t="s">
        <v>264</v>
      </c>
      <c r="N316" s="98">
        <v>920</v>
      </c>
      <c r="O316" s="98" t="s">
        <v>2201</v>
      </c>
      <c r="P316" s="98">
        <v>922</v>
      </c>
      <c r="Q316" s="98" t="s">
        <v>111</v>
      </c>
      <c r="R316" s="98">
        <v>79579228</v>
      </c>
      <c r="S316" s="98" t="s">
        <v>2761</v>
      </c>
      <c r="T316" s="98" t="s">
        <v>2764</v>
      </c>
      <c r="U316" s="98" t="s">
        <v>2763</v>
      </c>
      <c r="V316" s="98" t="s">
        <v>2762</v>
      </c>
      <c r="W316" s="98">
        <f t="shared" ca="1" si="4"/>
        <v>57</v>
      </c>
      <c r="X316" s="98" t="s">
        <v>1636</v>
      </c>
      <c r="Y316" s="98" t="s">
        <v>1615</v>
      </c>
      <c r="Z316" s="98" t="s">
        <v>1614</v>
      </c>
      <c r="AA316" s="98" t="s">
        <v>1613</v>
      </c>
      <c r="AB316" s="98" t="s">
        <v>112</v>
      </c>
      <c r="AC316" s="98" t="s">
        <v>117</v>
      </c>
    </row>
    <row r="317" spans="1:29" x14ac:dyDescent="0.25">
      <c r="A317" s="98">
        <v>79447532</v>
      </c>
      <c r="B317" s="98" t="s">
        <v>1353</v>
      </c>
      <c r="C317" s="98" t="s">
        <v>1354</v>
      </c>
      <c r="D317" s="98">
        <v>20441</v>
      </c>
      <c r="E317" s="98" t="s">
        <v>136</v>
      </c>
      <c r="F317" s="98" t="s">
        <v>110</v>
      </c>
      <c r="G317" s="98" t="s">
        <v>111</v>
      </c>
      <c r="H317" s="98">
        <v>100</v>
      </c>
      <c r="I317" s="98" t="s">
        <v>626</v>
      </c>
      <c r="J317" s="98">
        <v>2</v>
      </c>
      <c r="K317" s="98" t="s">
        <v>1683</v>
      </c>
      <c r="L317" s="98">
        <v>900</v>
      </c>
      <c r="M317" s="98" t="s">
        <v>264</v>
      </c>
      <c r="N317" s="98">
        <v>920</v>
      </c>
      <c r="O317" s="98" t="s">
        <v>2201</v>
      </c>
      <c r="P317" s="98">
        <v>922</v>
      </c>
      <c r="Q317" s="98" t="s">
        <v>111</v>
      </c>
      <c r="R317" s="98">
        <v>79579228</v>
      </c>
      <c r="S317" s="98" t="s">
        <v>2761</v>
      </c>
      <c r="T317" s="98" t="s">
        <v>2617</v>
      </c>
      <c r="U317" s="98" t="s">
        <v>2760</v>
      </c>
      <c r="V317" s="98" t="s">
        <v>2759</v>
      </c>
      <c r="W317" s="98">
        <f t="shared" ca="1" si="4"/>
        <v>57</v>
      </c>
      <c r="X317" s="98" t="s">
        <v>1636</v>
      </c>
      <c r="Y317" s="98" t="s">
        <v>1615</v>
      </c>
      <c r="Z317" s="98" t="s">
        <v>1615</v>
      </c>
      <c r="AA317" s="98" t="s">
        <v>1613</v>
      </c>
      <c r="AB317" s="98" t="s">
        <v>447</v>
      </c>
      <c r="AC317" s="98" t="s">
        <v>448</v>
      </c>
    </row>
    <row r="318" spans="1:29" x14ac:dyDescent="0.25">
      <c r="A318" s="98">
        <v>65699373</v>
      </c>
      <c r="B318" s="98" t="s">
        <v>330</v>
      </c>
      <c r="C318" s="98" t="s">
        <v>612</v>
      </c>
      <c r="D318" s="98">
        <v>204407</v>
      </c>
      <c r="E318" s="98" t="s">
        <v>136</v>
      </c>
      <c r="F318" s="98" t="s">
        <v>110</v>
      </c>
      <c r="G318" s="98" t="s">
        <v>131</v>
      </c>
      <c r="H318" s="98">
        <v>100</v>
      </c>
      <c r="I318" s="98" t="s">
        <v>626</v>
      </c>
      <c r="J318" s="98">
        <v>5</v>
      </c>
      <c r="K318" s="98" t="s">
        <v>480</v>
      </c>
      <c r="L318" s="98">
        <v>514</v>
      </c>
      <c r="M318" s="98" t="s">
        <v>639</v>
      </c>
      <c r="N318" s="98">
        <v>561</v>
      </c>
      <c r="O318" s="98" t="s">
        <v>131</v>
      </c>
      <c r="P318" s="98">
        <v>0</v>
      </c>
      <c r="Q318" s="98" t="s">
        <v>1621</v>
      </c>
      <c r="R318" s="98">
        <v>79629408</v>
      </c>
      <c r="S318" s="98" t="s">
        <v>2758</v>
      </c>
      <c r="T318" s="98" t="s">
        <v>2757</v>
      </c>
      <c r="U318" s="98" t="s">
        <v>2756</v>
      </c>
      <c r="V318" s="98" t="s">
        <v>2755</v>
      </c>
      <c r="W318" s="98">
        <f t="shared" ca="1" si="4"/>
        <v>54</v>
      </c>
      <c r="X318" s="98" t="s">
        <v>1616</v>
      </c>
      <c r="Y318" s="98" t="s">
        <v>1622</v>
      </c>
      <c r="Z318" s="98" t="s">
        <v>1614</v>
      </c>
      <c r="AA318" s="98" t="s">
        <v>1613</v>
      </c>
      <c r="AB318" s="98" t="s">
        <v>447</v>
      </c>
      <c r="AC318" s="98" t="s">
        <v>448</v>
      </c>
    </row>
    <row r="319" spans="1:29" x14ac:dyDescent="0.25">
      <c r="A319" s="98">
        <v>7693613</v>
      </c>
      <c r="B319" s="98" t="s">
        <v>257</v>
      </c>
      <c r="C319" s="98" t="s">
        <v>258</v>
      </c>
      <c r="D319" s="98">
        <v>204411</v>
      </c>
      <c r="E319" s="98" t="s">
        <v>136</v>
      </c>
      <c r="F319" s="98" t="s">
        <v>110</v>
      </c>
      <c r="G319" s="98" t="s">
        <v>125</v>
      </c>
      <c r="H319" s="98">
        <v>100</v>
      </c>
      <c r="I319" s="98" t="s">
        <v>626</v>
      </c>
      <c r="J319" s="98">
        <v>2</v>
      </c>
      <c r="K319" s="98" t="s">
        <v>1683</v>
      </c>
      <c r="L319" s="98">
        <v>400</v>
      </c>
      <c r="M319" s="98" t="s">
        <v>1682</v>
      </c>
      <c r="N319" s="98">
        <v>460</v>
      </c>
      <c r="O319" s="98" t="s">
        <v>125</v>
      </c>
      <c r="P319" s="98">
        <v>0</v>
      </c>
      <c r="Q319" s="98" t="s">
        <v>1621</v>
      </c>
      <c r="R319" s="98">
        <v>79785316</v>
      </c>
      <c r="S319" s="98" t="s">
        <v>2747</v>
      </c>
      <c r="T319" s="98" t="s">
        <v>2187</v>
      </c>
      <c r="U319" s="98" t="s">
        <v>2754</v>
      </c>
      <c r="V319" s="98" t="s">
        <v>2753</v>
      </c>
      <c r="W319" s="98">
        <f t="shared" ca="1" si="4"/>
        <v>52</v>
      </c>
      <c r="X319" s="98" t="s">
        <v>1636</v>
      </c>
      <c r="Y319" s="98" t="s">
        <v>1671</v>
      </c>
      <c r="Z319" s="98" t="s">
        <v>1614</v>
      </c>
      <c r="AA319" s="98" t="s">
        <v>1613</v>
      </c>
      <c r="AB319" s="98" t="s">
        <v>112</v>
      </c>
      <c r="AC319" s="98" t="s">
        <v>117</v>
      </c>
    </row>
    <row r="320" spans="1:29" x14ac:dyDescent="0.25">
      <c r="A320" s="98">
        <v>1032390669</v>
      </c>
      <c r="B320" s="98" t="s">
        <v>1311</v>
      </c>
      <c r="C320" s="98" t="s">
        <v>1312</v>
      </c>
      <c r="D320" s="98">
        <v>20441</v>
      </c>
      <c r="E320" s="98" t="s">
        <v>136</v>
      </c>
      <c r="F320" s="98" t="s">
        <v>110</v>
      </c>
      <c r="G320" s="98" t="s">
        <v>125</v>
      </c>
      <c r="H320" s="98">
        <v>100</v>
      </c>
      <c r="I320" s="98" t="s">
        <v>626</v>
      </c>
      <c r="J320" s="98">
        <v>2</v>
      </c>
      <c r="K320" s="98" t="s">
        <v>1683</v>
      </c>
      <c r="L320" s="98">
        <v>400</v>
      </c>
      <c r="M320" s="98" t="s">
        <v>1682</v>
      </c>
      <c r="N320" s="98">
        <v>460</v>
      </c>
      <c r="O320" s="98" t="s">
        <v>125</v>
      </c>
      <c r="P320" s="98">
        <v>0</v>
      </c>
      <c r="Q320" s="98" t="s">
        <v>1621</v>
      </c>
      <c r="R320" s="98">
        <v>79785316</v>
      </c>
      <c r="S320" s="98" t="s">
        <v>2747</v>
      </c>
      <c r="T320" s="98" t="s">
        <v>2752</v>
      </c>
      <c r="U320" s="98" t="s">
        <v>2751</v>
      </c>
      <c r="V320" s="98" t="s">
        <v>2750</v>
      </c>
      <c r="W320" s="98">
        <f t="shared" ca="1" si="4"/>
        <v>38</v>
      </c>
      <c r="X320" s="98" t="s">
        <v>1636</v>
      </c>
      <c r="Y320" s="98" t="s">
        <v>1615</v>
      </c>
      <c r="Z320" s="98" t="s">
        <v>1614</v>
      </c>
      <c r="AA320" s="98" t="s">
        <v>1613</v>
      </c>
      <c r="AB320" s="98" t="s">
        <v>447</v>
      </c>
      <c r="AC320" s="98" t="s">
        <v>448</v>
      </c>
    </row>
    <row r="321" spans="1:29" x14ac:dyDescent="0.25">
      <c r="A321" s="98">
        <v>78702439</v>
      </c>
      <c r="B321" s="98" t="s">
        <v>360</v>
      </c>
      <c r="C321" s="98" t="s">
        <v>361</v>
      </c>
      <c r="D321" s="98">
        <v>202814</v>
      </c>
      <c r="E321" s="98" t="s">
        <v>109</v>
      </c>
      <c r="F321" s="98" t="s">
        <v>110</v>
      </c>
      <c r="G321" s="98" t="s">
        <v>125</v>
      </c>
      <c r="H321" s="98">
        <v>100</v>
      </c>
      <c r="I321" s="98" t="s">
        <v>626</v>
      </c>
      <c r="J321" s="98">
        <v>2</v>
      </c>
      <c r="K321" s="98" t="s">
        <v>1683</v>
      </c>
      <c r="L321" s="98">
        <v>400</v>
      </c>
      <c r="M321" s="98" t="s">
        <v>1682</v>
      </c>
      <c r="N321" s="98">
        <v>460</v>
      </c>
      <c r="O321" s="98" t="s">
        <v>125</v>
      </c>
      <c r="P321" s="98">
        <v>0</v>
      </c>
      <c r="Q321" s="98" t="s">
        <v>1621</v>
      </c>
      <c r="R321" s="98">
        <v>79785316</v>
      </c>
      <c r="S321" s="98" t="s">
        <v>2747</v>
      </c>
      <c r="T321" s="98" t="s">
        <v>2357</v>
      </c>
      <c r="U321" s="98" t="s">
        <v>2749</v>
      </c>
      <c r="V321" s="98" t="s">
        <v>2748</v>
      </c>
      <c r="W321" s="98">
        <f t="shared" ca="1" si="4"/>
        <v>55</v>
      </c>
      <c r="X321" s="98" t="s">
        <v>1636</v>
      </c>
      <c r="Y321" s="98" t="s">
        <v>1671</v>
      </c>
      <c r="Z321" s="98" t="s">
        <v>1614</v>
      </c>
      <c r="AA321" s="98" t="s">
        <v>1613</v>
      </c>
      <c r="AB321" s="98" t="s">
        <v>112</v>
      </c>
      <c r="AC321" s="98" t="s">
        <v>117</v>
      </c>
    </row>
    <row r="322" spans="1:29" x14ac:dyDescent="0.25">
      <c r="A322" s="98">
        <v>51817579</v>
      </c>
      <c r="B322" s="98" t="s">
        <v>1266</v>
      </c>
      <c r="C322" s="98" t="s">
        <v>1267</v>
      </c>
      <c r="D322" s="98">
        <v>313214</v>
      </c>
      <c r="E322" s="98" t="s">
        <v>158</v>
      </c>
      <c r="F322" s="98" t="s">
        <v>121</v>
      </c>
      <c r="G322" s="98" t="s">
        <v>125</v>
      </c>
      <c r="H322" s="98">
        <v>100</v>
      </c>
      <c r="I322" s="98" t="s">
        <v>626</v>
      </c>
      <c r="J322" s="98">
        <v>2</v>
      </c>
      <c r="K322" s="98" t="s">
        <v>1683</v>
      </c>
      <c r="L322" s="98">
        <v>400</v>
      </c>
      <c r="M322" s="98" t="s">
        <v>1682</v>
      </c>
      <c r="N322" s="98">
        <v>460</v>
      </c>
      <c r="O322" s="98" t="s">
        <v>125</v>
      </c>
      <c r="P322" s="98">
        <v>0</v>
      </c>
      <c r="Q322" s="98" t="s">
        <v>1621</v>
      </c>
      <c r="R322" s="98">
        <v>79785316</v>
      </c>
      <c r="S322" s="98" t="s">
        <v>2747</v>
      </c>
      <c r="T322" s="98" t="s">
        <v>2465</v>
      </c>
      <c r="U322" s="98" t="s">
        <v>2746</v>
      </c>
      <c r="V322" s="98" t="s">
        <v>2745</v>
      </c>
      <c r="W322" s="98">
        <f t="shared" ref="W322:W385" ca="1" si="5">+DATEDIF(V322,TODAY(),"y")</f>
        <v>60</v>
      </c>
      <c r="X322" s="98" t="s">
        <v>1616</v>
      </c>
      <c r="Y322" s="98" t="s">
        <v>1726</v>
      </c>
      <c r="Z322" s="98" t="s">
        <v>1614</v>
      </c>
      <c r="AA322" s="98" t="s">
        <v>1613</v>
      </c>
      <c r="AB322" s="98" t="s">
        <v>439</v>
      </c>
      <c r="AC322" s="98" t="s">
        <v>440</v>
      </c>
    </row>
    <row r="323" spans="1:29" x14ac:dyDescent="0.25">
      <c r="A323" s="98">
        <v>15039081</v>
      </c>
      <c r="B323" s="98" t="s">
        <v>396</v>
      </c>
      <c r="C323" s="98" t="s">
        <v>397</v>
      </c>
      <c r="D323" s="98">
        <v>204411</v>
      </c>
      <c r="E323" s="98" t="s">
        <v>136</v>
      </c>
      <c r="F323" s="98" t="s">
        <v>110</v>
      </c>
      <c r="G323" s="98" t="s">
        <v>787</v>
      </c>
      <c r="H323" s="98">
        <v>100</v>
      </c>
      <c r="I323" s="98" t="s">
        <v>626</v>
      </c>
      <c r="J323" s="98">
        <v>5</v>
      </c>
      <c r="K323" s="98" t="s">
        <v>480</v>
      </c>
      <c r="L323" s="98">
        <v>513</v>
      </c>
      <c r="M323" s="98" t="s">
        <v>553</v>
      </c>
      <c r="N323" s="98">
        <v>548</v>
      </c>
      <c r="O323" s="98" t="s">
        <v>787</v>
      </c>
      <c r="P323" s="98">
        <v>0</v>
      </c>
      <c r="Q323" s="98" t="s">
        <v>1621</v>
      </c>
      <c r="R323" s="98">
        <v>79845791</v>
      </c>
      <c r="S323" s="98" t="s">
        <v>2728</v>
      </c>
      <c r="T323" s="98" t="s">
        <v>2148</v>
      </c>
      <c r="U323" s="98" t="s">
        <v>2744</v>
      </c>
      <c r="V323" s="98" t="s">
        <v>2743</v>
      </c>
      <c r="W323" s="98">
        <f t="shared" ca="1" si="5"/>
        <v>68</v>
      </c>
      <c r="X323" s="98" t="s">
        <v>1636</v>
      </c>
      <c r="Y323" s="98" t="s">
        <v>1671</v>
      </c>
      <c r="Z323" s="98" t="s">
        <v>1614</v>
      </c>
      <c r="AA323" s="98" t="s">
        <v>1613</v>
      </c>
      <c r="AB323" s="98" t="s">
        <v>112</v>
      </c>
      <c r="AC323" s="98" t="s">
        <v>117</v>
      </c>
    </row>
    <row r="324" spans="1:29" x14ac:dyDescent="0.25">
      <c r="A324" s="98">
        <v>1030584614</v>
      </c>
      <c r="B324" s="98" t="s">
        <v>843</v>
      </c>
      <c r="C324" s="98" t="s">
        <v>844</v>
      </c>
      <c r="D324" s="98">
        <v>406408</v>
      </c>
      <c r="E324" s="98" t="s">
        <v>347</v>
      </c>
      <c r="F324" s="98" t="s">
        <v>146</v>
      </c>
      <c r="G324" s="98" t="s">
        <v>787</v>
      </c>
      <c r="H324" s="98">
        <v>100</v>
      </c>
      <c r="I324" s="98" t="s">
        <v>626</v>
      </c>
      <c r="J324" s="98">
        <v>5</v>
      </c>
      <c r="K324" s="98" t="s">
        <v>480</v>
      </c>
      <c r="L324" s="98">
        <v>513</v>
      </c>
      <c r="M324" s="98" t="s">
        <v>553</v>
      </c>
      <c r="N324" s="98">
        <v>548</v>
      </c>
      <c r="O324" s="98" t="s">
        <v>787</v>
      </c>
      <c r="P324" s="98">
        <v>0</v>
      </c>
      <c r="Q324" s="98" t="s">
        <v>1621</v>
      </c>
      <c r="R324" s="98">
        <v>79845791</v>
      </c>
      <c r="S324" s="98" t="s">
        <v>2728</v>
      </c>
      <c r="T324" s="98" t="s">
        <v>2742</v>
      </c>
      <c r="U324" s="98" t="s">
        <v>2741</v>
      </c>
      <c r="V324" s="98" t="s">
        <v>2740</v>
      </c>
      <c r="W324" s="98">
        <f t="shared" ca="1" si="5"/>
        <v>34</v>
      </c>
      <c r="X324" s="98" t="s">
        <v>1616</v>
      </c>
      <c r="Y324" s="98" t="s">
        <v>1615</v>
      </c>
      <c r="Z324" s="98" t="s">
        <v>1615</v>
      </c>
      <c r="AA324" s="98" t="s">
        <v>1613</v>
      </c>
      <c r="AB324" s="98" t="s">
        <v>447</v>
      </c>
      <c r="AC324" s="98" t="s">
        <v>448</v>
      </c>
    </row>
    <row r="325" spans="1:29" x14ac:dyDescent="0.25">
      <c r="A325" s="98">
        <v>52952916</v>
      </c>
      <c r="B325" s="98" t="s">
        <v>1076</v>
      </c>
      <c r="C325" s="98" t="s">
        <v>1077</v>
      </c>
      <c r="D325" s="98">
        <v>20441</v>
      </c>
      <c r="E325" s="98" t="s">
        <v>136</v>
      </c>
      <c r="F325" s="98" t="s">
        <v>110</v>
      </c>
      <c r="G325" s="98" t="s">
        <v>787</v>
      </c>
      <c r="H325" s="98">
        <v>100</v>
      </c>
      <c r="I325" s="98" t="s">
        <v>626</v>
      </c>
      <c r="J325" s="98">
        <v>5</v>
      </c>
      <c r="K325" s="98" t="s">
        <v>480</v>
      </c>
      <c r="L325" s="98">
        <v>513</v>
      </c>
      <c r="M325" s="98" t="s">
        <v>553</v>
      </c>
      <c r="N325" s="98">
        <v>548</v>
      </c>
      <c r="O325" s="98" t="s">
        <v>787</v>
      </c>
      <c r="P325" s="98">
        <v>0</v>
      </c>
      <c r="Q325" s="98" t="s">
        <v>1621</v>
      </c>
      <c r="R325" s="98">
        <v>79845791</v>
      </c>
      <c r="S325" s="98" t="s">
        <v>2728</v>
      </c>
      <c r="T325" s="98" t="s">
        <v>2739</v>
      </c>
      <c r="U325" s="98" t="s">
        <v>2738</v>
      </c>
      <c r="V325" s="98" t="s">
        <v>2737</v>
      </c>
      <c r="W325" s="98">
        <f t="shared" ca="1" si="5"/>
        <v>42</v>
      </c>
      <c r="X325" s="98" t="s">
        <v>1616</v>
      </c>
      <c r="Y325" s="98" t="s">
        <v>1615</v>
      </c>
      <c r="Z325" s="98" t="s">
        <v>1614</v>
      </c>
      <c r="AA325" s="98" t="s">
        <v>1613</v>
      </c>
      <c r="AB325" s="98" t="s">
        <v>447</v>
      </c>
      <c r="AC325" s="98" t="s">
        <v>448</v>
      </c>
    </row>
    <row r="326" spans="1:29" x14ac:dyDescent="0.25">
      <c r="A326" s="98">
        <v>66884390</v>
      </c>
      <c r="B326" s="98" t="s">
        <v>590</v>
      </c>
      <c r="C326" s="98" t="s">
        <v>591</v>
      </c>
      <c r="D326" s="98">
        <v>204407</v>
      </c>
      <c r="E326" s="98" t="s">
        <v>136</v>
      </c>
      <c r="F326" s="98" t="s">
        <v>110</v>
      </c>
      <c r="G326" s="98" t="s">
        <v>787</v>
      </c>
      <c r="H326" s="98">
        <v>100</v>
      </c>
      <c r="I326" s="98" t="s">
        <v>626</v>
      </c>
      <c r="J326" s="98">
        <v>5</v>
      </c>
      <c r="K326" s="98" t="s">
        <v>480</v>
      </c>
      <c r="L326" s="98">
        <v>513</v>
      </c>
      <c r="M326" s="98" t="s">
        <v>553</v>
      </c>
      <c r="N326" s="98">
        <v>548</v>
      </c>
      <c r="O326" s="98" t="s">
        <v>787</v>
      </c>
      <c r="P326" s="98">
        <v>0</v>
      </c>
      <c r="Q326" s="98" t="s">
        <v>1621</v>
      </c>
      <c r="R326" s="98">
        <v>79845791</v>
      </c>
      <c r="S326" s="98" t="s">
        <v>2728</v>
      </c>
      <c r="T326" s="98" t="s">
        <v>1796</v>
      </c>
      <c r="U326" s="98" t="s">
        <v>2736</v>
      </c>
      <c r="V326" s="98" t="s">
        <v>2735</v>
      </c>
      <c r="W326" s="98">
        <f t="shared" ca="1" si="5"/>
        <v>49</v>
      </c>
      <c r="X326" s="98" t="s">
        <v>1616</v>
      </c>
      <c r="Y326" s="98" t="s">
        <v>1615</v>
      </c>
      <c r="Z326" s="98" t="s">
        <v>1614</v>
      </c>
      <c r="AA326" s="98" t="s">
        <v>1613</v>
      </c>
      <c r="AB326" s="98" t="s">
        <v>447</v>
      </c>
      <c r="AC326" s="98" t="s">
        <v>448</v>
      </c>
    </row>
    <row r="327" spans="1:29" x14ac:dyDescent="0.25">
      <c r="A327" s="98">
        <v>79368595</v>
      </c>
      <c r="B327" s="98" t="s">
        <v>138</v>
      </c>
      <c r="C327" s="98" t="s">
        <v>139</v>
      </c>
      <c r="D327" s="98">
        <v>204411</v>
      </c>
      <c r="E327" s="98" t="s">
        <v>136</v>
      </c>
      <c r="F327" s="98" t="s">
        <v>110</v>
      </c>
      <c r="G327" s="98" t="s">
        <v>787</v>
      </c>
      <c r="H327" s="98">
        <v>100</v>
      </c>
      <c r="I327" s="98" t="s">
        <v>626</v>
      </c>
      <c r="J327" s="98">
        <v>5</v>
      </c>
      <c r="K327" s="98" t="s">
        <v>480</v>
      </c>
      <c r="L327" s="98">
        <v>513</v>
      </c>
      <c r="M327" s="98" t="s">
        <v>553</v>
      </c>
      <c r="N327" s="98">
        <v>548</v>
      </c>
      <c r="O327" s="98" t="s">
        <v>787</v>
      </c>
      <c r="P327" s="98">
        <v>0</v>
      </c>
      <c r="Q327" s="98" t="s">
        <v>1621</v>
      </c>
      <c r="R327" s="98">
        <v>79845791</v>
      </c>
      <c r="S327" s="98" t="s">
        <v>2728</v>
      </c>
      <c r="T327" s="98" t="s">
        <v>2734</v>
      </c>
      <c r="U327" s="98" t="s">
        <v>2733</v>
      </c>
      <c r="V327" s="98" t="s">
        <v>2732</v>
      </c>
      <c r="W327" s="98">
        <f t="shared" ca="1" si="5"/>
        <v>59</v>
      </c>
      <c r="X327" s="98" t="s">
        <v>1636</v>
      </c>
      <c r="Y327" s="98" t="s">
        <v>1615</v>
      </c>
      <c r="Z327" s="98" t="s">
        <v>1614</v>
      </c>
      <c r="AA327" s="98" t="s">
        <v>1613</v>
      </c>
      <c r="AB327" s="98" t="s">
        <v>112</v>
      </c>
      <c r="AC327" s="98" t="s">
        <v>117</v>
      </c>
    </row>
    <row r="328" spans="1:29" x14ac:dyDescent="0.25">
      <c r="A328" s="98">
        <v>52758233</v>
      </c>
      <c r="B328" s="98" t="s">
        <v>1196</v>
      </c>
      <c r="C328" s="98" t="s">
        <v>1197</v>
      </c>
      <c r="D328" s="98">
        <v>20441</v>
      </c>
      <c r="E328" s="98" t="s">
        <v>136</v>
      </c>
      <c r="F328" s="98" t="s">
        <v>110</v>
      </c>
      <c r="G328" s="98" t="s">
        <v>787</v>
      </c>
      <c r="H328" s="98">
        <v>100</v>
      </c>
      <c r="I328" s="98" t="s">
        <v>626</v>
      </c>
      <c r="J328" s="98">
        <v>5</v>
      </c>
      <c r="K328" s="98" t="s">
        <v>480</v>
      </c>
      <c r="L328" s="98">
        <v>513</v>
      </c>
      <c r="M328" s="98" t="s">
        <v>553</v>
      </c>
      <c r="N328" s="98">
        <v>548</v>
      </c>
      <c r="O328" s="98" t="s">
        <v>787</v>
      </c>
      <c r="P328" s="98">
        <v>0</v>
      </c>
      <c r="Q328" s="98" t="s">
        <v>1621</v>
      </c>
      <c r="R328" s="98">
        <v>79845791</v>
      </c>
      <c r="S328" s="98" t="s">
        <v>2728</v>
      </c>
      <c r="T328" s="98" t="s">
        <v>2731</v>
      </c>
      <c r="U328" s="98" t="s">
        <v>2730</v>
      </c>
      <c r="V328" s="98" t="s">
        <v>2729</v>
      </c>
      <c r="W328" s="98">
        <f t="shared" ca="1" si="5"/>
        <v>42</v>
      </c>
      <c r="X328" s="98" t="s">
        <v>1616</v>
      </c>
      <c r="Y328" s="98" t="s">
        <v>1615</v>
      </c>
      <c r="Z328" s="98" t="s">
        <v>1614</v>
      </c>
      <c r="AA328" s="98" t="s">
        <v>1613</v>
      </c>
      <c r="AB328" s="98" t="s">
        <v>447</v>
      </c>
      <c r="AC328" s="98" t="s">
        <v>448</v>
      </c>
    </row>
    <row r="329" spans="1:29" x14ac:dyDescent="0.25">
      <c r="A329" s="98">
        <v>23694448</v>
      </c>
      <c r="B329" s="98" t="s">
        <v>503</v>
      </c>
      <c r="C329" s="98" t="s">
        <v>504</v>
      </c>
      <c r="D329" s="98">
        <v>204411</v>
      </c>
      <c r="E329" s="98" t="s">
        <v>136</v>
      </c>
      <c r="F329" s="98" t="s">
        <v>110</v>
      </c>
      <c r="G329" s="98" t="s">
        <v>787</v>
      </c>
      <c r="H329" s="98">
        <v>100</v>
      </c>
      <c r="I329" s="98" t="s">
        <v>626</v>
      </c>
      <c r="J329" s="98">
        <v>5</v>
      </c>
      <c r="K329" s="98" t="s">
        <v>480</v>
      </c>
      <c r="L329" s="98">
        <v>513</v>
      </c>
      <c r="M329" s="98" t="s">
        <v>553</v>
      </c>
      <c r="N329" s="98">
        <v>548</v>
      </c>
      <c r="O329" s="98" t="s">
        <v>787</v>
      </c>
      <c r="P329" s="98">
        <v>0</v>
      </c>
      <c r="Q329" s="98" t="s">
        <v>1621</v>
      </c>
      <c r="R329" s="98">
        <v>79845791</v>
      </c>
      <c r="S329" s="98" t="s">
        <v>2728</v>
      </c>
      <c r="T329" s="98" t="s">
        <v>2727</v>
      </c>
      <c r="U329" s="98" t="s">
        <v>2726</v>
      </c>
      <c r="V329" s="98" t="s">
        <v>2725</v>
      </c>
      <c r="W329" s="98">
        <f t="shared" ca="1" si="5"/>
        <v>52</v>
      </c>
      <c r="X329" s="98" t="s">
        <v>1616</v>
      </c>
      <c r="Y329" s="98" t="s">
        <v>1671</v>
      </c>
      <c r="Z329" s="98" t="s">
        <v>1614</v>
      </c>
      <c r="AA329" s="98" t="s">
        <v>1613</v>
      </c>
      <c r="AB329" s="98" t="s">
        <v>447</v>
      </c>
      <c r="AC329" s="98" t="s">
        <v>448</v>
      </c>
    </row>
    <row r="330" spans="1:29" x14ac:dyDescent="0.25">
      <c r="A330" s="98">
        <v>30722469</v>
      </c>
      <c r="B330" s="98" t="s">
        <v>388</v>
      </c>
      <c r="C330" s="98" t="s">
        <v>389</v>
      </c>
      <c r="D330" s="98">
        <v>204411</v>
      </c>
      <c r="E330" s="98" t="s">
        <v>136</v>
      </c>
      <c r="F330" s="98" t="s">
        <v>110</v>
      </c>
      <c r="G330" s="98" t="s">
        <v>200</v>
      </c>
      <c r="H330" s="98">
        <v>100</v>
      </c>
      <c r="I330" s="98" t="s">
        <v>626</v>
      </c>
      <c r="J330" s="98">
        <v>2</v>
      </c>
      <c r="K330" s="98" t="s">
        <v>1683</v>
      </c>
      <c r="L330" s="98">
        <v>300</v>
      </c>
      <c r="M330" s="98" t="s">
        <v>307</v>
      </c>
      <c r="N330" s="98">
        <v>302</v>
      </c>
      <c r="O330" s="98" t="s">
        <v>2168</v>
      </c>
      <c r="P330" s="98">
        <v>320</v>
      </c>
      <c r="Q330" s="98" t="s">
        <v>200</v>
      </c>
      <c r="R330" s="98">
        <v>79941064</v>
      </c>
      <c r="S330" s="98" t="s">
        <v>2698</v>
      </c>
      <c r="T330" s="98" t="s">
        <v>2724</v>
      </c>
      <c r="U330" s="98" t="s">
        <v>2723</v>
      </c>
      <c r="V330" s="98" t="s">
        <v>2722</v>
      </c>
      <c r="W330" s="98">
        <f t="shared" ca="1" si="5"/>
        <v>64</v>
      </c>
      <c r="X330" s="98" t="s">
        <v>1616</v>
      </c>
      <c r="Y330" s="98" t="s">
        <v>1671</v>
      </c>
      <c r="Z330" s="98" t="s">
        <v>1614</v>
      </c>
      <c r="AA330" s="98" t="s">
        <v>1613</v>
      </c>
      <c r="AB330" s="98" t="s">
        <v>112</v>
      </c>
      <c r="AC330" s="98" t="s">
        <v>117</v>
      </c>
    </row>
    <row r="331" spans="1:29" x14ac:dyDescent="0.25">
      <c r="A331" s="98">
        <v>19260897</v>
      </c>
      <c r="B331" s="98" t="s">
        <v>205</v>
      </c>
      <c r="C331" s="98" t="s">
        <v>206</v>
      </c>
      <c r="D331" s="98">
        <v>202816</v>
      </c>
      <c r="E331" s="98" t="s">
        <v>109</v>
      </c>
      <c r="F331" s="98" t="s">
        <v>110</v>
      </c>
      <c r="G331" s="98" t="s">
        <v>200</v>
      </c>
      <c r="H331" s="98">
        <v>100</v>
      </c>
      <c r="I331" s="98" t="s">
        <v>626</v>
      </c>
      <c r="J331" s="98">
        <v>2</v>
      </c>
      <c r="K331" s="98" t="s">
        <v>1683</v>
      </c>
      <c r="L331" s="98">
        <v>300</v>
      </c>
      <c r="M331" s="98" t="s">
        <v>307</v>
      </c>
      <c r="N331" s="98">
        <v>302</v>
      </c>
      <c r="O331" s="98" t="s">
        <v>2168</v>
      </c>
      <c r="P331" s="98">
        <v>320</v>
      </c>
      <c r="Q331" s="98" t="s">
        <v>200</v>
      </c>
      <c r="R331" s="98">
        <v>79941064</v>
      </c>
      <c r="S331" s="98" t="s">
        <v>2698</v>
      </c>
      <c r="T331" s="98" t="s">
        <v>2721</v>
      </c>
      <c r="U331" s="98" t="s">
        <v>2720</v>
      </c>
      <c r="V331" s="98" t="s">
        <v>2719</v>
      </c>
      <c r="W331" s="98">
        <f t="shared" ca="1" si="5"/>
        <v>69</v>
      </c>
      <c r="X331" s="98" t="s">
        <v>1636</v>
      </c>
      <c r="Y331" s="98" t="s">
        <v>1622</v>
      </c>
      <c r="Z331" s="98" t="s">
        <v>1614</v>
      </c>
      <c r="AA331" s="98" t="s">
        <v>1613</v>
      </c>
      <c r="AB331" s="98" t="s">
        <v>112</v>
      </c>
      <c r="AC331" s="98" t="s">
        <v>113</v>
      </c>
    </row>
    <row r="332" spans="1:29" x14ac:dyDescent="0.25">
      <c r="A332" s="98">
        <v>19304942</v>
      </c>
      <c r="B332" s="98" t="s">
        <v>198</v>
      </c>
      <c r="C332" s="98" t="s">
        <v>199</v>
      </c>
      <c r="D332" s="98">
        <v>204411</v>
      </c>
      <c r="E332" s="98" t="s">
        <v>136</v>
      </c>
      <c r="F332" s="98" t="s">
        <v>110</v>
      </c>
      <c r="G332" s="98" t="s">
        <v>200</v>
      </c>
      <c r="H332" s="98">
        <v>100</v>
      </c>
      <c r="I332" s="98" t="s">
        <v>626</v>
      </c>
      <c r="J332" s="98">
        <v>2</v>
      </c>
      <c r="K332" s="98" t="s">
        <v>1683</v>
      </c>
      <c r="L332" s="98">
        <v>300</v>
      </c>
      <c r="M332" s="98" t="s">
        <v>307</v>
      </c>
      <c r="N332" s="98">
        <v>302</v>
      </c>
      <c r="O332" s="98" t="s">
        <v>2168</v>
      </c>
      <c r="P332" s="98">
        <v>320</v>
      </c>
      <c r="Q332" s="98" t="s">
        <v>200</v>
      </c>
      <c r="R332" s="98">
        <v>79941064</v>
      </c>
      <c r="S332" s="98" t="s">
        <v>2698</v>
      </c>
      <c r="T332" s="98" t="s">
        <v>2718</v>
      </c>
      <c r="U332" s="98" t="s">
        <v>2717</v>
      </c>
      <c r="V332" s="98" t="s">
        <v>2716</v>
      </c>
      <c r="W332" s="98">
        <f t="shared" ca="1" si="5"/>
        <v>67</v>
      </c>
      <c r="X332" s="98" t="s">
        <v>1636</v>
      </c>
      <c r="Y332" s="98" t="s">
        <v>1671</v>
      </c>
      <c r="Z332" s="98" t="s">
        <v>1614</v>
      </c>
      <c r="AA332" s="98" t="s">
        <v>1613</v>
      </c>
      <c r="AB332" s="98" t="s">
        <v>112</v>
      </c>
      <c r="AC332" s="98" t="s">
        <v>113</v>
      </c>
    </row>
    <row r="333" spans="1:29" x14ac:dyDescent="0.25">
      <c r="A333" s="98">
        <v>36381839</v>
      </c>
      <c r="B333" s="98" t="s">
        <v>604</v>
      </c>
      <c r="C333" s="98" t="s">
        <v>605</v>
      </c>
      <c r="D333" s="98">
        <v>204407</v>
      </c>
      <c r="E333" s="98" t="s">
        <v>136</v>
      </c>
      <c r="F333" s="98" t="s">
        <v>110</v>
      </c>
      <c r="G333" s="98" t="s">
        <v>200</v>
      </c>
      <c r="H333" s="98">
        <v>100</v>
      </c>
      <c r="I333" s="98" t="s">
        <v>626</v>
      </c>
      <c r="J333" s="98">
        <v>2</v>
      </c>
      <c r="K333" s="98" t="s">
        <v>1683</v>
      </c>
      <c r="L333" s="98">
        <v>300</v>
      </c>
      <c r="M333" s="98" t="s">
        <v>307</v>
      </c>
      <c r="N333" s="98">
        <v>302</v>
      </c>
      <c r="O333" s="98" t="s">
        <v>2168</v>
      </c>
      <c r="P333" s="98">
        <v>320</v>
      </c>
      <c r="Q333" s="98" t="s">
        <v>200</v>
      </c>
      <c r="R333" s="98">
        <v>79941064</v>
      </c>
      <c r="S333" s="98" t="s">
        <v>2698</v>
      </c>
      <c r="T333" s="98" t="s">
        <v>2715</v>
      </c>
      <c r="U333" s="98" t="s">
        <v>2714</v>
      </c>
      <c r="V333" s="98" t="s">
        <v>2713</v>
      </c>
      <c r="W333" s="98">
        <f t="shared" ca="1" si="5"/>
        <v>49</v>
      </c>
      <c r="X333" s="98" t="s">
        <v>1616</v>
      </c>
      <c r="Y333" s="98" t="s">
        <v>1622</v>
      </c>
      <c r="Z333" s="98" t="s">
        <v>1614</v>
      </c>
      <c r="AA333" s="98" t="s">
        <v>1613</v>
      </c>
      <c r="AB333" s="98" t="s">
        <v>468</v>
      </c>
      <c r="AC333" s="98" t="s">
        <v>435</v>
      </c>
    </row>
    <row r="334" spans="1:29" x14ac:dyDescent="0.25">
      <c r="A334" s="98">
        <v>39547379</v>
      </c>
      <c r="B334" s="98" t="s">
        <v>243</v>
      </c>
      <c r="C334" s="98" t="s">
        <v>244</v>
      </c>
      <c r="D334" s="98">
        <v>204411</v>
      </c>
      <c r="E334" s="98" t="s">
        <v>136</v>
      </c>
      <c r="F334" s="98" t="s">
        <v>110</v>
      </c>
      <c r="G334" s="98" t="s">
        <v>200</v>
      </c>
      <c r="H334" s="98">
        <v>100</v>
      </c>
      <c r="I334" s="98" t="s">
        <v>626</v>
      </c>
      <c r="J334" s="98">
        <v>2</v>
      </c>
      <c r="K334" s="98" t="s">
        <v>1683</v>
      </c>
      <c r="L334" s="98">
        <v>300</v>
      </c>
      <c r="M334" s="98" t="s">
        <v>307</v>
      </c>
      <c r="N334" s="98">
        <v>302</v>
      </c>
      <c r="O334" s="98" t="s">
        <v>2168</v>
      </c>
      <c r="P334" s="98">
        <v>320</v>
      </c>
      <c r="Q334" s="98" t="s">
        <v>200</v>
      </c>
      <c r="R334" s="98">
        <v>79941064</v>
      </c>
      <c r="S334" s="98" t="s">
        <v>2698</v>
      </c>
      <c r="T334" s="98" t="s">
        <v>2712</v>
      </c>
      <c r="U334" s="98" t="s">
        <v>2711</v>
      </c>
      <c r="V334" s="98" t="s">
        <v>2710</v>
      </c>
      <c r="W334" s="98">
        <f t="shared" ca="1" si="5"/>
        <v>57</v>
      </c>
      <c r="X334" s="98" t="s">
        <v>1616</v>
      </c>
      <c r="Y334" s="98" t="s">
        <v>1671</v>
      </c>
      <c r="Z334" s="98" t="s">
        <v>1614</v>
      </c>
      <c r="AA334" s="98" t="s">
        <v>1613</v>
      </c>
      <c r="AB334" s="98" t="s">
        <v>112</v>
      </c>
      <c r="AC334" s="98" t="s">
        <v>117</v>
      </c>
    </row>
    <row r="335" spans="1:29" x14ac:dyDescent="0.25">
      <c r="A335" s="98">
        <v>24372542</v>
      </c>
      <c r="B335" s="98" t="s">
        <v>862</v>
      </c>
      <c r="C335" s="98" t="s">
        <v>863</v>
      </c>
      <c r="D335" s="98">
        <v>204411</v>
      </c>
      <c r="E335" s="98" t="s">
        <v>136</v>
      </c>
      <c r="F335" s="98" t="s">
        <v>110</v>
      </c>
      <c r="G335" s="98" t="s">
        <v>200</v>
      </c>
      <c r="H335" s="98">
        <v>100</v>
      </c>
      <c r="I335" s="98" t="s">
        <v>626</v>
      </c>
      <c r="J335" s="98">
        <v>2</v>
      </c>
      <c r="K335" s="98" t="s">
        <v>1683</v>
      </c>
      <c r="L335" s="98">
        <v>300</v>
      </c>
      <c r="M335" s="98" t="s">
        <v>307</v>
      </c>
      <c r="N335" s="98">
        <v>302</v>
      </c>
      <c r="O335" s="98" t="s">
        <v>2168</v>
      </c>
      <c r="P335" s="98">
        <v>320</v>
      </c>
      <c r="Q335" s="98" t="s">
        <v>200</v>
      </c>
      <c r="R335" s="98">
        <v>79941064</v>
      </c>
      <c r="S335" s="98" t="s">
        <v>2698</v>
      </c>
      <c r="T335" s="98" t="s">
        <v>2709</v>
      </c>
      <c r="U335" s="98" t="s">
        <v>2708</v>
      </c>
      <c r="V335" s="98" t="s">
        <v>2707</v>
      </c>
      <c r="W335" s="98">
        <f t="shared" ca="1" si="5"/>
        <v>44</v>
      </c>
      <c r="X335" s="98" t="s">
        <v>1616</v>
      </c>
      <c r="Y335" s="98" t="s">
        <v>1615</v>
      </c>
      <c r="Z335" s="98" t="s">
        <v>1614</v>
      </c>
      <c r="AA335" s="98" t="s">
        <v>1613</v>
      </c>
      <c r="AB335" s="98" t="s">
        <v>112</v>
      </c>
      <c r="AC335" s="98" t="s">
        <v>117</v>
      </c>
    </row>
    <row r="336" spans="1:29" x14ac:dyDescent="0.25">
      <c r="A336" s="98">
        <v>26027053</v>
      </c>
      <c r="B336" s="98" t="s">
        <v>394</v>
      </c>
      <c r="C336" s="98" t="s">
        <v>395</v>
      </c>
      <c r="D336" s="98">
        <v>204411</v>
      </c>
      <c r="E336" s="98" t="s">
        <v>136</v>
      </c>
      <c r="F336" s="98" t="s">
        <v>110</v>
      </c>
      <c r="G336" s="98" t="s">
        <v>200</v>
      </c>
      <c r="H336" s="98">
        <v>100</v>
      </c>
      <c r="I336" s="98" t="s">
        <v>626</v>
      </c>
      <c r="J336" s="98">
        <v>2</v>
      </c>
      <c r="K336" s="98" t="s">
        <v>1683</v>
      </c>
      <c r="L336" s="98">
        <v>300</v>
      </c>
      <c r="M336" s="98" t="s">
        <v>307</v>
      </c>
      <c r="N336" s="98">
        <v>302</v>
      </c>
      <c r="O336" s="98" t="s">
        <v>2168</v>
      </c>
      <c r="P336" s="98">
        <v>320</v>
      </c>
      <c r="Q336" s="98" t="s">
        <v>200</v>
      </c>
      <c r="R336" s="98">
        <v>79941064</v>
      </c>
      <c r="S336" s="98" t="s">
        <v>2698</v>
      </c>
      <c r="T336" s="98" t="s">
        <v>2148</v>
      </c>
      <c r="U336" s="98" t="s">
        <v>2706</v>
      </c>
      <c r="V336" s="98" t="s">
        <v>2705</v>
      </c>
      <c r="W336" s="98">
        <f t="shared" ca="1" si="5"/>
        <v>66</v>
      </c>
      <c r="X336" s="98" t="s">
        <v>1616</v>
      </c>
      <c r="Y336" s="98" t="s">
        <v>1671</v>
      </c>
      <c r="Z336" s="98" t="s">
        <v>1614</v>
      </c>
      <c r="AA336" s="98" t="s">
        <v>1613</v>
      </c>
      <c r="AB336" s="98" t="s">
        <v>112</v>
      </c>
      <c r="AC336" s="98" t="s">
        <v>117</v>
      </c>
    </row>
    <row r="337" spans="1:29" x14ac:dyDescent="0.25">
      <c r="A337" s="98">
        <v>28539692</v>
      </c>
      <c r="B337" s="98" t="s">
        <v>1066</v>
      </c>
      <c r="C337" s="98" t="s">
        <v>1067</v>
      </c>
      <c r="D337" s="98">
        <v>204407</v>
      </c>
      <c r="E337" s="98" t="s">
        <v>136</v>
      </c>
      <c r="F337" s="98" t="s">
        <v>110</v>
      </c>
      <c r="G337" s="98" t="s">
        <v>200</v>
      </c>
      <c r="H337" s="98">
        <v>100</v>
      </c>
      <c r="I337" s="98" t="s">
        <v>626</v>
      </c>
      <c r="J337" s="98">
        <v>2</v>
      </c>
      <c r="K337" s="98" t="s">
        <v>1683</v>
      </c>
      <c r="L337" s="98">
        <v>300</v>
      </c>
      <c r="M337" s="98" t="s">
        <v>307</v>
      </c>
      <c r="N337" s="98">
        <v>302</v>
      </c>
      <c r="O337" s="98" t="s">
        <v>2168</v>
      </c>
      <c r="P337" s="98">
        <v>320</v>
      </c>
      <c r="Q337" s="98" t="s">
        <v>200</v>
      </c>
      <c r="R337" s="98">
        <v>79941064</v>
      </c>
      <c r="S337" s="98" t="s">
        <v>2698</v>
      </c>
      <c r="T337" s="98" t="s">
        <v>1701</v>
      </c>
      <c r="U337" s="98" t="s">
        <v>2704</v>
      </c>
      <c r="V337" s="98" t="s">
        <v>2703</v>
      </c>
      <c r="W337" s="98">
        <f t="shared" ca="1" si="5"/>
        <v>42</v>
      </c>
      <c r="X337" s="98" t="s">
        <v>1616</v>
      </c>
      <c r="Y337" s="98" t="s">
        <v>1615</v>
      </c>
      <c r="Z337" s="98" t="s">
        <v>1614</v>
      </c>
      <c r="AA337" s="98" t="s">
        <v>1613</v>
      </c>
      <c r="AB337" s="98" t="s">
        <v>468</v>
      </c>
      <c r="AC337" s="98" t="s">
        <v>435</v>
      </c>
    </row>
    <row r="338" spans="1:29" x14ac:dyDescent="0.25">
      <c r="A338" s="98">
        <v>51660804</v>
      </c>
      <c r="B338" s="98" t="s">
        <v>274</v>
      </c>
      <c r="C338" s="98" t="s">
        <v>275</v>
      </c>
      <c r="D338" s="98">
        <v>312416</v>
      </c>
      <c r="E338" s="98" t="s">
        <v>120</v>
      </c>
      <c r="F338" s="98" t="s">
        <v>121</v>
      </c>
      <c r="G338" s="98" t="s">
        <v>200</v>
      </c>
      <c r="H338" s="98">
        <v>100</v>
      </c>
      <c r="I338" s="98" t="s">
        <v>626</v>
      </c>
      <c r="J338" s="98">
        <v>2</v>
      </c>
      <c r="K338" s="98" t="s">
        <v>1683</v>
      </c>
      <c r="L338" s="98">
        <v>300</v>
      </c>
      <c r="M338" s="98" t="s">
        <v>307</v>
      </c>
      <c r="N338" s="98">
        <v>302</v>
      </c>
      <c r="O338" s="98" t="s">
        <v>2168</v>
      </c>
      <c r="P338" s="98">
        <v>320</v>
      </c>
      <c r="Q338" s="98" t="s">
        <v>200</v>
      </c>
      <c r="R338" s="98">
        <v>79941064</v>
      </c>
      <c r="S338" s="98" t="s">
        <v>2698</v>
      </c>
      <c r="T338" s="98" t="s">
        <v>2003</v>
      </c>
      <c r="U338" s="98" t="s">
        <v>2702</v>
      </c>
      <c r="V338" s="98" t="s">
        <v>2701</v>
      </c>
      <c r="W338" s="98">
        <f t="shared" ca="1" si="5"/>
        <v>63</v>
      </c>
      <c r="X338" s="98" t="s">
        <v>1616</v>
      </c>
      <c r="Y338" s="98" t="s">
        <v>1671</v>
      </c>
      <c r="Z338" s="98" t="s">
        <v>1614</v>
      </c>
      <c r="AA338" s="98" t="s">
        <v>1613</v>
      </c>
      <c r="AB338" s="98" t="s">
        <v>112</v>
      </c>
      <c r="AC338" s="98" t="s">
        <v>117</v>
      </c>
    </row>
    <row r="339" spans="1:29" x14ac:dyDescent="0.25">
      <c r="A339" s="98">
        <v>53017215</v>
      </c>
      <c r="B339" s="98" t="s">
        <v>660</v>
      </c>
      <c r="C339" s="98" t="s">
        <v>661</v>
      </c>
      <c r="D339" s="98">
        <v>204411</v>
      </c>
      <c r="E339" s="98" t="s">
        <v>136</v>
      </c>
      <c r="F339" s="98" t="s">
        <v>110</v>
      </c>
      <c r="G339" s="98" t="s">
        <v>200</v>
      </c>
      <c r="H339" s="98">
        <v>100</v>
      </c>
      <c r="I339" s="98" t="s">
        <v>626</v>
      </c>
      <c r="J339" s="98">
        <v>2</v>
      </c>
      <c r="K339" s="98" t="s">
        <v>1683</v>
      </c>
      <c r="L339" s="98">
        <v>300</v>
      </c>
      <c r="M339" s="98" t="s">
        <v>307</v>
      </c>
      <c r="N339" s="98">
        <v>302</v>
      </c>
      <c r="O339" s="98" t="s">
        <v>2168</v>
      </c>
      <c r="P339" s="98">
        <v>320</v>
      </c>
      <c r="Q339" s="98" t="s">
        <v>200</v>
      </c>
      <c r="R339" s="98">
        <v>79941064</v>
      </c>
      <c r="S339" s="98" t="s">
        <v>2698</v>
      </c>
      <c r="T339" s="98" t="s">
        <v>1855</v>
      </c>
      <c r="U339" s="98" t="s">
        <v>2700</v>
      </c>
      <c r="V339" s="98" t="s">
        <v>2699</v>
      </c>
      <c r="W339" s="98">
        <f t="shared" ca="1" si="5"/>
        <v>40</v>
      </c>
      <c r="X339" s="98" t="s">
        <v>1616</v>
      </c>
      <c r="Y339" s="98" t="s">
        <v>1615</v>
      </c>
      <c r="Z339" s="98" t="s">
        <v>1614</v>
      </c>
      <c r="AA339" s="98" t="s">
        <v>1613</v>
      </c>
      <c r="AB339" s="98" t="s">
        <v>447</v>
      </c>
      <c r="AC339" s="98" t="s">
        <v>448</v>
      </c>
    </row>
    <row r="340" spans="1:29" x14ac:dyDescent="0.25">
      <c r="A340" s="98">
        <v>79136940</v>
      </c>
      <c r="B340" s="98" t="s">
        <v>321</v>
      </c>
      <c r="C340" s="98" t="s">
        <v>322</v>
      </c>
      <c r="D340" s="98">
        <v>202814</v>
      </c>
      <c r="E340" s="98" t="s">
        <v>109</v>
      </c>
      <c r="F340" s="98" t="s">
        <v>110</v>
      </c>
      <c r="G340" s="98" t="s">
        <v>200</v>
      </c>
      <c r="H340" s="98">
        <v>100</v>
      </c>
      <c r="I340" s="98" t="s">
        <v>626</v>
      </c>
      <c r="J340" s="98">
        <v>2</v>
      </c>
      <c r="K340" s="98" t="s">
        <v>1683</v>
      </c>
      <c r="L340" s="98">
        <v>300</v>
      </c>
      <c r="M340" s="98" t="s">
        <v>307</v>
      </c>
      <c r="N340" s="98">
        <v>302</v>
      </c>
      <c r="O340" s="98" t="s">
        <v>2168</v>
      </c>
      <c r="P340" s="98">
        <v>320</v>
      </c>
      <c r="Q340" s="98" t="s">
        <v>200</v>
      </c>
      <c r="R340" s="98">
        <v>79941064</v>
      </c>
      <c r="S340" s="98" t="s">
        <v>2698</v>
      </c>
      <c r="T340" s="98" t="s">
        <v>2439</v>
      </c>
      <c r="U340" s="98" t="s">
        <v>2697</v>
      </c>
      <c r="V340" s="98" t="s">
        <v>2696</v>
      </c>
      <c r="W340" s="98">
        <f t="shared" ca="1" si="5"/>
        <v>54</v>
      </c>
      <c r="X340" s="98" t="s">
        <v>1636</v>
      </c>
      <c r="Y340" s="98" t="s">
        <v>1671</v>
      </c>
      <c r="Z340" s="98" t="s">
        <v>1614</v>
      </c>
      <c r="AA340" s="98" t="s">
        <v>1613</v>
      </c>
      <c r="AB340" s="98" t="s">
        <v>112</v>
      </c>
      <c r="AC340" s="98" t="s">
        <v>117</v>
      </c>
    </row>
    <row r="341" spans="1:29" x14ac:dyDescent="0.25">
      <c r="A341" s="98">
        <v>7311878</v>
      </c>
      <c r="B341" s="98" t="s">
        <v>681</v>
      </c>
      <c r="C341" s="98" t="s">
        <v>682</v>
      </c>
      <c r="D341" s="98">
        <v>204411</v>
      </c>
      <c r="E341" s="98" t="s">
        <v>136</v>
      </c>
      <c r="F341" s="98" t="s">
        <v>110</v>
      </c>
      <c r="G341" s="98" t="s">
        <v>231</v>
      </c>
      <c r="H341" s="98">
        <v>100</v>
      </c>
      <c r="I341" s="98" t="s">
        <v>626</v>
      </c>
      <c r="J341" s="98">
        <v>2</v>
      </c>
      <c r="K341" s="98" t="s">
        <v>1683</v>
      </c>
      <c r="L341" s="98">
        <v>200</v>
      </c>
      <c r="M341" s="98" t="s">
        <v>812</v>
      </c>
      <c r="N341" s="98">
        <v>240</v>
      </c>
      <c r="O341" s="98" t="s">
        <v>2155</v>
      </c>
      <c r="P341" s="98">
        <v>243</v>
      </c>
      <c r="Q341" s="98" t="s">
        <v>231</v>
      </c>
      <c r="R341" s="98">
        <v>80067751</v>
      </c>
      <c r="S341" s="98" t="s">
        <v>2668</v>
      </c>
      <c r="T341" s="98" t="s">
        <v>2695</v>
      </c>
      <c r="U341" s="98" t="s">
        <v>2694</v>
      </c>
      <c r="V341" s="98" t="s">
        <v>2693</v>
      </c>
      <c r="W341" s="98">
        <f t="shared" ca="1" si="5"/>
        <v>52</v>
      </c>
      <c r="X341" s="98" t="s">
        <v>1636</v>
      </c>
      <c r="Y341" s="98" t="s">
        <v>1671</v>
      </c>
      <c r="Z341" s="98" t="s">
        <v>1614</v>
      </c>
      <c r="AA341" s="98" t="s">
        <v>1613</v>
      </c>
      <c r="AB341" s="98" t="s">
        <v>447</v>
      </c>
      <c r="AC341" s="98" t="s">
        <v>448</v>
      </c>
    </row>
    <row r="342" spans="1:29" x14ac:dyDescent="0.25">
      <c r="A342" s="98">
        <v>1143127395</v>
      </c>
      <c r="B342" s="98" t="s">
        <v>1401</v>
      </c>
      <c r="C342" s="98" t="s">
        <v>1402</v>
      </c>
      <c r="D342" s="98">
        <v>102011</v>
      </c>
      <c r="E342" s="98" t="s">
        <v>181</v>
      </c>
      <c r="F342" s="98" t="s">
        <v>182</v>
      </c>
      <c r="G342" s="98" t="s">
        <v>234</v>
      </c>
      <c r="H342" s="98">
        <v>100</v>
      </c>
      <c r="I342" s="98" t="s">
        <v>626</v>
      </c>
      <c r="J342" s="98">
        <v>2</v>
      </c>
      <c r="K342" s="98" t="s">
        <v>1683</v>
      </c>
      <c r="L342" s="98">
        <v>200</v>
      </c>
      <c r="M342" s="98" t="s">
        <v>812</v>
      </c>
      <c r="N342" s="98">
        <v>240</v>
      </c>
      <c r="O342" s="98" t="s">
        <v>2155</v>
      </c>
      <c r="P342" s="98">
        <v>242</v>
      </c>
      <c r="Q342" s="98" t="s">
        <v>234</v>
      </c>
      <c r="R342" s="98">
        <v>80067751</v>
      </c>
      <c r="S342" s="98" t="s">
        <v>2668</v>
      </c>
      <c r="T342" s="98" t="s">
        <v>2692</v>
      </c>
      <c r="U342" s="98" t="s">
        <v>2691</v>
      </c>
      <c r="V342" s="98" t="s">
        <v>2690</v>
      </c>
      <c r="W342" s="98">
        <f t="shared" ca="1" si="5"/>
        <v>34</v>
      </c>
      <c r="X342" s="98" t="s">
        <v>1616</v>
      </c>
      <c r="Y342" s="98" t="s">
        <v>1615</v>
      </c>
      <c r="Z342" s="98" t="s">
        <v>1614</v>
      </c>
      <c r="AA342" s="98" t="s">
        <v>1613</v>
      </c>
      <c r="AB342" s="98" t="s">
        <v>439</v>
      </c>
      <c r="AC342" s="98" t="s">
        <v>440</v>
      </c>
    </row>
    <row r="343" spans="1:29" x14ac:dyDescent="0.25">
      <c r="A343" s="98">
        <v>1020806283</v>
      </c>
      <c r="B343" s="98" t="s">
        <v>948</v>
      </c>
      <c r="C343" s="98" t="s">
        <v>949</v>
      </c>
      <c r="D343" s="98">
        <v>204407</v>
      </c>
      <c r="E343" s="98" t="s">
        <v>136</v>
      </c>
      <c r="F343" s="98" t="s">
        <v>110</v>
      </c>
      <c r="G343" s="98" t="s">
        <v>734</v>
      </c>
      <c r="H343" s="98">
        <v>100</v>
      </c>
      <c r="I343" s="98" t="s">
        <v>626</v>
      </c>
      <c r="J343" s="98">
        <v>2</v>
      </c>
      <c r="K343" s="98" t="s">
        <v>1683</v>
      </c>
      <c r="L343" s="98">
        <v>200</v>
      </c>
      <c r="M343" s="98" t="s">
        <v>812</v>
      </c>
      <c r="N343" s="98">
        <v>240</v>
      </c>
      <c r="O343" s="98" t="s">
        <v>2155</v>
      </c>
      <c r="P343" s="98">
        <v>0</v>
      </c>
      <c r="Q343" s="98" t="s">
        <v>1621</v>
      </c>
      <c r="R343" s="98">
        <v>80067751</v>
      </c>
      <c r="S343" s="98" t="s">
        <v>2668</v>
      </c>
      <c r="T343" s="98" t="s">
        <v>2515</v>
      </c>
      <c r="U343" s="98" t="s">
        <v>2689</v>
      </c>
      <c r="V343" s="98" t="s">
        <v>2688</v>
      </c>
      <c r="W343" s="98">
        <f t="shared" ca="1" si="5"/>
        <v>30</v>
      </c>
      <c r="X343" s="98" t="s">
        <v>1616</v>
      </c>
      <c r="Y343" s="98" t="s">
        <v>1615</v>
      </c>
      <c r="Z343" s="98" t="s">
        <v>1614</v>
      </c>
      <c r="AA343" s="98" t="s">
        <v>1613</v>
      </c>
      <c r="AB343" s="98" t="s">
        <v>468</v>
      </c>
      <c r="AC343" s="98" t="s">
        <v>435</v>
      </c>
    </row>
    <row r="344" spans="1:29" x14ac:dyDescent="0.25">
      <c r="A344" s="98">
        <v>52733040</v>
      </c>
      <c r="B344" s="98" t="s">
        <v>2687</v>
      </c>
      <c r="C344" s="98" t="s">
        <v>2686</v>
      </c>
      <c r="D344" s="98">
        <v>421015</v>
      </c>
      <c r="E344" s="98" t="s">
        <v>145</v>
      </c>
      <c r="F344" s="98" t="s">
        <v>146</v>
      </c>
      <c r="G344" s="98" t="s">
        <v>734</v>
      </c>
      <c r="H344" s="98">
        <v>100</v>
      </c>
      <c r="I344" s="98" t="s">
        <v>626</v>
      </c>
      <c r="J344" s="98">
        <v>2</v>
      </c>
      <c r="K344" s="98" t="s">
        <v>1683</v>
      </c>
      <c r="L344" s="98">
        <v>200</v>
      </c>
      <c r="M344" s="98" t="s">
        <v>812</v>
      </c>
      <c r="N344" s="98">
        <v>240</v>
      </c>
      <c r="O344" s="98" t="s">
        <v>2155</v>
      </c>
      <c r="P344" s="98">
        <v>0</v>
      </c>
      <c r="Q344" s="98" t="s">
        <v>1621</v>
      </c>
      <c r="R344" s="98">
        <v>80067751</v>
      </c>
      <c r="S344" s="98" t="s">
        <v>2668</v>
      </c>
      <c r="T344" s="98" t="s">
        <v>2031</v>
      </c>
      <c r="U344" s="98" t="s">
        <v>2685</v>
      </c>
      <c r="V344" s="98" t="s">
        <v>2029</v>
      </c>
      <c r="W344" s="98">
        <f t="shared" ca="1" si="5"/>
        <v>24</v>
      </c>
      <c r="X344" s="98" t="s">
        <v>1616</v>
      </c>
      <c r="Y344" s="98" t="s">
        <v>1615</v>
      </c>
      <c r="Z344" s="98" t="s">
        <v>1614</v>
      </c>
      <c r="AA344" s="98" t="s">
        <v>1613</v>
      </c>
      <c r="AB344" s="98" t="s">
        <v>468</v>
      </c>
      <c r="AC344" s="98" t="s">
        <v>448</v>
      </c>
    </row>
    <row r="345" spans="1:29" x14ac:dyDescent="0.25">
      <c r="A345" s="98">
        <v>22448705</v>
      </c>
      <c r="B345" s="98" t="s">
        <v>455</v>
      </c>
      <c r="C345" s="98" t="s">
        <v>456</v>
      </c>
      <c r="D345" s="98">
        <v>204411</v>
      </c>
      <c r="E345" s="98" t="s">
        <v>136</v>
      </c>
      <c r="F345" s="98" t="s">
        <v>110</v>
      </c>
      <c r="G345" s="98" t="s">
        <v>734</v>
      </c>
      <c r="H345" s="98">
        <v>100</v>
      </c>
      <c r="I345" s="98" t="s">
        <v>626</v>
      </c>
      <c r="J345" s="98">
        <v>2</v>
      </c>
      <c r="K345" s="98" t="s">
        <v>1683</v>
      </c>
      <c r="L345" s="98">
        <v>200</v>
      </c>
      <c r="M345" s="98" t="s">
        <v>812</v>
      </c>
      <c r="N345" s="98">
        <v>240</v>
      </c>
      <c r="O345" s="98" t="s">
        <v>2155</v>
      </c>
      <c r="P345" s="98">
        <v>0</v>
      </c>
      <c r="Q345" s="98" t="s">
        <v>1621</v>
      </c>
      <c r="R345" s="98">
        <v>80067751</v>
      </c>
      <c r="S345" s="98" t="s">
        <v>2668</v>
      </c>
      <c r="T345" s="98" t="s">
        <v>2684</v>
      </c>
      <c r="U345" s="98" t="s">
        <v>2683</v>
      </c>
      <c r="V345" s="98" t="s">
        <v>2682</v>
      </c>
      <c r="W345" s="98">
        <f t="shared" ca="1" si="5"/>
        <v>56</v>
      </c>
      <c r="X345" s="98" t="s">
        <v>1616</v>
      </c>
      <c r="Y345" s="98" t="s">
        <v>1671</v>
      </c>
      <c r="Z345" s="98" t="s">
        <v>1614</v>
      </c>
      <c r="AA345" s="98" t="s">
        <v>1613</v>
      </c>
      <c r="AB345" s="98" t="s">
        <v>447</v>
      </c>
      <c r="AC345" s="98" t="s">
        <v>448</v>
      </c>
    </row>
    <row r="346" spans="1:29" x14ac:dyDescent="0.25">
      <c r="A346" s="98">
        <v>1032414545</v>
      </c>
      <c r="B346" s="98" t="s">
        <v>1270</v>
      </c>
      <c r="C346" s="98" t="s">
        <v>1271</v>
      </c>
      <c r="D346" s="98">
        <v>102013</v>
      </c>
      <c r="E346" s="98" t="s">
        <v>181</v>
      </c>
      <c r="F346" s="98" t="s">
        <v>182</v>
      </c>
      <c r="G346" s="98" t="s">
        <v>540</v>
      </c>
      <c r="H346" s="98">
        <v>100</v>
      </c>
      <c r="I346" s="98" t="s">
        <v>626</v>
      </c>
      <c r="J346" s="98">
        <v>2</v>
      </c>
      <c r="K346" s="98" t="s">
        <v>1683</v>
      </c>
      <c r="L346" s="98">
        <v>200</v>
      </c>
      <c r="M346" s="98" t="s">
        <v>812</v>
      </c>
      <c r="N346" s="98">
        <v>240</v>
      </c>
      <c r="O346" s="98" t="s">
        <v>2155</v>
      </c>
      <c r="P346" s="98">
        <v>241</v>
      </c>
      <c r="Q346" s="98" t="s">
        <v>540</v>
      </c>
      <c r="R346" s="98">
        <v>80067751</v>
      </c>
      <c r="S346" s="98" t="s">
        <v>2668</v>
      </c>
      <c r="T346" s="98" t="s">
        <v>2681</v>
      </c>
      <c r="U346" s="98" t="s">
        <v>2680</v>
      </c>
      <c r="V346" s="98" t="s">
        <v>2679</v>
      </c>
      <c r="W346" s="98">
        <f t="shared" ca="1" si="5"/>
        <v>37</v>
      </c>
      <c r="X346" s="98" t="s">
        <v>1616</v>
      </c>
      <c r="Y346" s="98" t="s">
        <v>1615</v>
      </c>
      <c r="Z346" s="98" t="s">
        <v>1614</v>
      </c>
      <c r="AA346" s="98" t="s">
        <v>1613</v>
      </c>
      <c r="AB346" s="98" t="s">
        <v>439</v>
      </c>
      <c r="AC346" s="98" t="s">
        <v>440</v>
      </c>
    </row>
    <row r="347" spans="1:29" x14ac:dyDescent="0.25">
      <c r="A347" s="98">
        <v>1010169298</v>
      </c>
      <c r="B347" s="98" t="s">
        <v>673</v>
      </c>
      <c r="C347" s="98" t="s">
        <v>875</v>
      </c>
      <c r="D347" s="98">
        <v>421015</v>
      </c>
      <c r="E347" s="98" t="s">
        <v>145</v>
      </c>
      <c r="F347" s="98" t="s">
        <v>146</v>
      </c>
      <c r="G347" s="98" t="s">
        <v>734</v>
      </c>
      <c r="H347" s="98">
        <v>100</v>
      </c>
      <c r="I347" s="98" t="s">
        <v>626</v>
      </c>
      <c r="J347" s="98">
        <v>2</v>
      </c>
      <c r="K347" s="98" t="s">
        <v>1683</v>
      </c>
      <c r="L347" s="98">
        <v>200</v>
      </c>
      <c r="M347" s="98" t="s">
        <v>812</v>
      </c>
      <c r="N347" s="98">
        <v>240</v>
      </c>
      <c r="O347" s="98" t="s">
        <v>2155</v>
      </c>
      <c r="P347" s="98">
        <v>0</v>
      </c>
      <c r="Q347" s="98" t="s">
        <v>1621</v>
      </c>
      <c r="R347" s="98">
        <v>80067751</v>
      </c>
      <c r="S347" s="98" t="s">
        <v>2668</v>
      </c>
      <c r="T347" s="98" t="s">
        <v>2006</v>
      </c>
      <c r="U347" s="98" t="s">
        <v>2678</v>
      </c>
      <c r="V347" s="98" t="s">
        <v>2677</v>
      </c>
      <c r="W347" s="98">
        <f t="shared" ca="1" si="5"/>
        <v>38</v>
      </c>
      <c r="X347" s="98" t="s">
        <v>1616</v>
      </c>
      <c r="Y347" s="98" t="s">
        <v>1671</v>
      </c>
      <c r="Z347" s="98" t="s">
        <v>1614</v>
      </c>
      <c r="AA347" s="98" t="s">
        <v>1613</v>
      </c>
      <c r="AB347" s="98" t="s">
        <v>447</v>
      </c>
      <c r="AC347" s="98" t="s">
        <v>448</v>
      </c>
    </row>
    <row r="348" spans="1:29" x14ac:dyDescent="0.25">
      <c r="A348" s="98">
        <v>14296688</v>
      </c>
      <c r="B348" s="98" t="s">
        <v>1591</v>
      </c>
      <c r="C348" s="98" t="s">
        <v>1592</v>
      </c>
      <c r="D348" s="98">
        <v>10519</v>
      </c>
      <c r="E348" s="98" t="s">
        <v>253</v>
      </c>
      <c r="F348" s="98" t="s">
        <v>254</v>
      </c>
      <c r="G348" s="98" t="s">
        <v>298</v>
      </c>
      <c r="H348" s="98">
        <v>100</v>
      </c>
      <c r="I348" s="98" t="s">
        <v>626</v>
      </c>
      <c r="J348" s="98">
        <v>2</v>
      </c>
      <c r="K348" s="98" t="s">
        <v>1683</v>
      </c>
      <c r="L348" s="98">
        <v>200</v>
      </c>
      <c r="M348" s="98" t="s">
        <v>812</v>
      </c>
      <c r="N348" s="98">
        <v>210</v>
      </c>
      <c r="O348" s="98" t="s">
        <v>2420</v>
      </c>
      <c r="P348" s="98">
        <v>0</v>
      </c>
      <c r="Q348" s="98" t="s">
        <v>1621</v>
      </c>
      <c r="R348" s="98">
        <v>80067751</v>
      </c>
      <c r="S348" s="98" t="s">
        <v>2668</v>
      </c>
      <c r="T348" s="98" t="s">
        <v>1619</v>
      </c>
      <c r="U348" s="98" t="s">
        <v>2676</v>
      </c>
      <c r="V348" s="98" t="s">
        <v>2675</v>
      </c>
      <c r="W348" s="98">
        <f t="shared" ca="1" si="5"/>
        <v>39</v>
      </c>
      <c r="X348" s="98" t="s">
        <v>1636</v>
      </c>
      <c r="Y348" s="98" t="s">
        <v>1622</v>
      </c>
      <c r="Z348" s="98" t="s">
        <v>1614</v>
      </c>
      <c r="AA348" s="98" t="s">
        <v>1613</v>
      </c>
      <c r="AB348" s="98" t="s">
        <v>439</v>
      </c>
      <c r="AC348" s="98" t="s">
        <v>440</v>
      </c>
    </row>
    <row r="349" spans="1:29" x14ac:dyDescent="0.25">
      <c r="A349" s="98">
        <v>79363565</v>
      </c>
      <c r="B349" s="98" t="s">
        <v>1099</v>
      </c>
      <c r="C349" s="98" t="s">
        <v>1100</v>
      </c>
      <c r="D349" s="98">
        <v>410314</v>
      </c>
      <c r="E349" s="98" t="s">
        <v>263</v>
      </c>
      <c r="F349" s="98" t="s">
        <v>146</v>
      </c>
      <c r="G349" s="98" t="s">
        <v>812</v>
      </c>
      <c r="H349" s="98">
        <v>100</v>
      </c>
      <c r="I349" s="98" t="s">
        <v>626</v>
      </c>
      <c r="J349" s="98">
        <v>2</v>
      </c>
      <c r="K349" s="98" t="s">
        <v>1683</v>
      </c>
      <c r="L349" s="98">
        <v>200</v>
      </c>
      <c r="M349" s="98" t="s">
        <v>812</v>
      </c>
      <c r="N349" s="98">
        <v>0</v>
      </c>
      <c r="O349" s="98" t="s">
        <v>1621</v>
      </c>
      <c r="P349" s="98">
        <v>0</v>
      </c>
      <c r="Q349" s="98" t="s">
        <v>1621</v>
      </c>
      <c r="R349" s="98">
        <v>80067751</v>
      </c>
      <c r="S349" s="98" t="s">
        <v>2668</v>
      </c>
      <c r="T349" s="98" t="s">
        <v>2674</v>
      </c>
      <c r="U349" s="98" t="s">
        <v>2673</v>
      </c>
      <c r="V349" s="98" t="s">
        <v>2672</v>
      </c>
      <c r="W349" s="98">
        <f t="shared" ca="1" si="5"/>
        <v>59</v>
      </c>
      <c r="X349" s="98" t="s">
        <v>1636</v>
      </c>
      <c r="Y349" s="98" t="s">
        <v>1671</v>
      </c>
      <c r="Z349" s="98" t="s">
        <v>1614</v>
      </c>
      <c r="AA349" s="98" t="s">
        <v>1613</v>
      </c>
      <c r="AB349" s="98" t="s">
        <v>447</v>
      </c>
      <c r="AC349" s="98" t="s">
        <v>448</v>
      </c>
    </row>
    <row r="350" spans="1:29" x14ac:dyDescent="0.25">
      <c r="A350" s="98">
        <v>45688413</v>
      </c>
      <c r="B350" s="98" t="s">
        <v>634</v>
      </c>
      <c r="C350" s="98" t="s">
        <v>635</v>
      </c>
      <c r="D350" s="98">
        <v>204411</v>
      </c>
      <c r="E350" s="98" t="s">
        <v>136</v>
      </c>
      <c r="F350" s="98" t="s">
        <v>110</v>
      </c>
      <c r="G350" s="98" t="s">
        <v>812</v>
      </c>
      <c r="H350" s="98">
        <v>100</v>
      </c>
      <c r="I350" s="98" t="s">
        <v>626</v>
      </c>
      <c r="J350" s="98">
        <v>2</v>
      </c>
      <c r="K350" s="98" t="s">
        <v>1683</v>
      </c>
      <c r="L350" s="98">
        <v>200</v>
      </c>
      <c r="M350" s="98" t="s">
        <v>812</v>
      </c>
      <c r="N350" s="98">
        <v>0</v>
      </c>
      <c r="O350" s="98" t="s">
        <v>1621</v>
      </c>
      <c r="P350" s="98">
        <v>0</v>
      </c>
      <c r="Q350" s="98" t="s">
        <v>1621</v>
      </c>
      <c r="R350" s="98">
        <v>80067751</v>
      </c>
      <c r="S350" s="98" t="s">
        <v>2668</v>
      </c>
      <c r="T350" s="98" t="s">
        <v>2671</v>
      </c>
      <c r="U350" s="98" t="s">
        <v>2670</v>
      </c>
      <c r="V350" s="98" t="s">
        <v>2669</v>
      </c>
      <c r="W350" s="98">
        <f t="shared" ca="1" si="5"/>
        <v>47</v>
      </c>
      <c r="X350" s="98" t="s">
        <v>1616</v>
      </c>
      <c r="Y350" s="98" t="s">
        <v>1671</v>
      </c>
      <c r="Z350" s="98" t="s">
        <v>1614</v>
      </c>
      <c r="AA350" s="98" t="s">
        <v>1613</v>
      </c>
      <c r="AB350" s="98" t="s">
        <v>447</v>
      </c>
      <c r="AC350" s="98" t="s">
        <v>448</v>
      </c>
    </row>
    <row r="351" spans="1:29" x14ac:dyDescent="0.25">
      <c r="A351" s="98">
        <v>51890463</v>
      </c>
      <c r="B351" s="98" t="s">
        <v>600</v>
      </c>
      <c r="C351" s="98" t="s">
        <v>601</v>
      </c>
      <c r="D351" s="98">
        <v>312416</v>
      </c>
      <c r="E351" s="98" t="s">
        <v>120</v>
      </c>
      <c r="F351" s="98" t="s">
        <v>121</v>
      </c>
      <c r="G351" s="98" t="s">
        <v>812</v>
      </c>
      <c r="H351" s="98">
        <v>100</v>
      </c>
      <c r="I351" s="98" t="s">
        <v>626</v>
      </c>
      <c r="J351" s="98">
        <v>2</v>
      </c>
      <c r="K351" s="98" t="s">
        <v>1683</v>
      </c>
      <c r="L351" s="98">
        <v>200</v>
      </c>
      <c r="M351" s="98" t="s">
        <v>812</v>
      </c>
      <c r="N351" s="98">
        <v>0</v>
      </c>
      <c r="O351" s="98" t="s">
        <v>1621</v>
      </c>
      <c r="P351" s="98">
        <v>0</v>
      </c>
      <c r="Q351" s="98" t="s">
        <v>1621</v>
      </c>
      <c r="R351" s="98">
        <v>80067751</v>
      </c>
      <c r="S351" s="98" t="s">
        <v>2668</v>
      </c>
      <c r="T351" s="98" t="s">
        <v>2667</v>
      </c>
      <c r="U351" s="98" t="s">
        <v>2666</v>
      </c>
      <c r="V351" s="98" t="s">
        <v>2665</v>
      </c>
      <c r="W351" s="98">
        <f t="shared" ca="1" si="5"/>
        <v>57</v>
      </c>
      <c r="X351" s="98" t="s">
        <v>1616</v>
      </c>
      <c r="Y351" s="98" t="s">
        <v>1671</v>
      </c>
      <c r="Z351" s="98" t="s">
        <v>1614</v>
      </c>
      <c r="AA351" s="98" t="s">
        <v>1613</v>
      </c>
      <c r="AB351" s="98" t="s">
        <v>447</v>
      </c>
      <c r="AC351" s="98" t="s">
        <v>448</v>
      </c>
    </row>
    <row r="352" spans="1:29" x14ac:dyDescent="0.25">
      <c r="A352" s="98">
        <v>60341094</v>
      </c>
      <c r="B352" s="98" t="s">
        <v>774</v>
      </c>
      <c r="C352" s="98" t="s">
        <v>775</v>
      </c>
      <c r="D352" s="98">
        <v>202816</v>
      </c>
      <c r="E352" s="98" t="s">
        <v>109</v>
      </c>
      <c r="F352" s="98" t="s">
        <v>110</v>
      </c>
      <c r="G352" s="98" t="s">
        <v>721</v>
      </c>
      <c r="H352" s="98">
        <v>100</v>
      </c>
      <c r="I352" s="98" t="s">
        <v>626</v>
      </c>
      <c r="J352" s="98">
        <v>6</v>
      </c>
      <c r="K352" s="98" t="s">
        <v>1698</v>
      </c>
      <c r="L352" s="98">
        <v>162</v>
      </c>
      <c r="M352" s="98" t="s">
        <v>721</v>
      </c>
      <c r="N352" s="98">
        <v>0</v>
      </c>
      <c r="O352" s="98" t="s">
        <v>1621</v>
      </c>
      <c r="P352" s="98">
        <v>0</v>
      </c>
      <c r="Q352" s="98" t="s">
        <v>1621</v>
      </c>
      <c r="R352" s="98">
        <v>80125993</v>
      </c>
      <c r="S352" s="98" t="s">
        <v>2657</v>
      </c>
      <c r="T352" s="98" t="s">
        <v>2271</v>
      </c>
      <c r="U352" s="98" t="s">
        <v>2664</v>
      </c>
      <c r="V352" s="98" t="s">
        <v>2663</v>
      </c>
      <c r="W352" s="98">
        <f t="shared" ca="1" si="5"/>
        <v>54</v>
      </c>
      <c r="X352" s="98" t="s">
        <v>1616</v>
      </c>
      <c r="Y352" s="98" t="s">
        <v>1671</v>
      </c>
      <c r="Z352" s="98" t="s">
        <v>1614</v>
      </c>
      <c r="AA352" s="98" t="s">
        <v>1613</v>
      </c>
      <c r="AB352" s="98" t="s">
        <v>112</v>
      </c>
      <c r="AC352" s="98" t="s">
        <v>113</v>
      </c>
    </row>
    <row r="353" spans="1:29" x14ac:dyDescent="0.25">
      <c r="A353" s="98">
        <v>80241743</v>
      </c>
      <c r="B353" s="98" t="s">
        <v>719</v>
      </c>
      <c r="C353" s="98" t="s">
        <v>720</v>
      </c>
      <c r="D353" s="98">
        <v>204407</v>
      </c>
      <c r="E353" s="98" t="s">
        <v>136</v>
      </c>
      <c r="F353" s="98" t="s">
        <v>110</v>
      </c>
      <c r="G353" s="98" t="s">
        <v>721</v>
      </c>
      <c r="H353" s="98">
        <v>100</v>
      </c>
      <c r="I353" s="98" t="s">
        <v>626</v>
      </c>
      <c r="J353" s="98">
        <v>6</v>
      </c>
      <c r="K353" s="98" t="s">
        <v>1698</v>
      </c>
      <c r="L353" s="98">
        <v>162</v>
      </c>
      <c r="M353" s="98" t="s">
        <v>721</v>
      </c>
      <c r="N353" s="98">
        <v>0</v>
      </c>
      <c r="O353" s="98" t="s">
        <v>1621</v>
      </c>
      <c r="P353" s="98">
        <v>0</v>
      </c>
      <c r="Q353" s="98" t="s">
        <v>1621</v>
      </c>
      <c r="R353" s="98">
        <v>80125993</v>
      </c>
      <c r="S353" s="98" t="s">
        <v>2657</v>
      </c>
      <c r="T353" s="98" t="s">
        <v>2662</v>
      </c>
      <c r="U353" s="98" t="s">
        <v>2661</v>
      </c>
      <c r="V353" s="98" t="s">
        <v>2660</v>
      </c>
      <c r="W353" s="98">
        <f t="shared" ca="1" si="5"/>
        <v>44</v>
      </c>
      <c r="X353" s="98" t="s">
        <v>1636</v>
      </c>
      <c r="Y353" s="98" t="s">
        <v>1622</v>
      </c>
      <c r="Z353" s="98" t="s">
        <v>1614</v>
      </c>
      <c r="AA353" s="98" t="s">
        <v>1613</v>
      </c>
      <c r="AB353" s="98" t="s">
        <v>447</v>
      </c>
      <c r="AC353" s="98" t="s">
        <v>448</v>
      </c>
    </row>
    <row r="354" spans="1:29" x14ac:dyDescent="0.25">
      <c r="A354" s="98">
        <v>1022439075</v>
      </c>
      <c r="B354" s="98" t="s">
        <v>1390</v>
      </c>
      <c r="C354" s="98" t="s">
        <v>1391</v>
      </c>
      <c r="D354" s="98">
        <v>204407</v>
      </c>
      <c r="E354" s="98" t="s">
        <v>136</v>
      </c>
      <c r="F354" s="98" t="s">
        <v>110</v>
      </c>
      <c r="G354" s="98" t="s">
        <v>721</v>
      </c>
      <c r="H354" s="98">
        <v>100</v>
      </c>
      <c r="I354" s="98" t="s">
        <v>626</v>
      </c>
      <c r="J354" s="98">
        <v>6</v>
      </c>
      <c r="K354" s="98" t="s">
        <v>1698</v>
      </c>
      <c r="L354" s="98">
        <v>162</v>
      </c>
      <c r="M354" s="98" t="s">
        <v>721</v>
      </c>
      <c r="N354" s="98">
        <v>0</v>
      </c>
      <c r="O354" s="98" t="s">
        <v>1621</v>
      </c>
      <c r="P354" s="98">
        <v>0</v>
      </c>
      <c r="Q354" s="98" t="s">
        <v>1621</v>
      </c>
      <c r="R354" s="98">
        <v>80125993</v>
      </c>
      <c r="S354" s="98" t="s">
        <v>2657</v>
      </c>
      <c r="T354" s="98" t="s">
        <v>1755</v>
      </c>
      <c r="U354" s="98" t="s">
        <v>2659</v>
      </c>
      <c r="V354" s="98" t="s">
        <v>2658</v>
      </c>
      <c r="W354" s="98">
        <f t="shared" ca="1" si="5"/>
        <v>26</v>
      </c>
      <c r="X354" s="98" t="s">
        <v>1636</v>
      </c>
      <c r="Y354" s="98" t="s">
        <v>1615</v>
      </c>
      <c r="Z354" s="98" t="s">
        <v>1614</v>
      </c>
      <c r="AA354" s="98" t="s">
        <v>1613</v>
      </c>
      <c r="AB354" s="98" t="s">
        <v>447</v>
      </c>
      <c r="AC354" s="98" t="s">
        <v>448</v>
      </c>
    </row>
    <row r="355" spans="1:29" x14ac:dyDescent="0.25">
      <c r="A355" s="98">
        <v>1075225379</v>
      </c>
      <c r="B355" s="98" t="s">
        <v>880</v>
      </c>
      <c r="C355" s="98" t="s">
        <v>881</v>
      </c>
      <c r="D355" s="98">
        <v>204407</v>
      </c>
      <c r="E355" s="98" t="s">
        <v>136</v>
      </c>
      <c r="F355" s="98" t="s">
        <v>110</v>
      </c>
      <c r="G355" s="98" t="s">
        <v>721</v>
      </c>
      <c r="H355" s="98">
        <v>100</v>
      </c>
      <c r="I355" s="98" t="s">
        <v>626</v>
      </c>
      <c r="J355" s="98">
        <v>6</v>
      </c>
      <c r="K355" s="98" t="s">
        <v>1698</v>
      </c>
      <c r="L355" s="98">
        <v>162</v>
      </c>
      <c r="M355" s="98" t="s">
        <v>721</v>
      </c>
      <c r="N355" s="98">
        <v>0</v>
      </c>
      <c r="O355" s="98" t="s">
        <v>1621</v>
      </c>
      <c r="P355" s="98">
        <v>0</v>
      </c>
      <c r="Q355" s="98" t="s">
        <v>1621</v>
      </c>
      <c r="R355" s="98">
        <v>80125993</v>
      </c>
      <c r="S355" s="98" t="s">
        <v>2657</v>
      </c>
      <c r="T355" s="98" t="s">
        <v>1729</v>
      </c>
      <c r="U355" s="98" t="s">
        <v>2656</v>
      </c>
      <c r="V355" s="98" t="s">
        <v>2655</v>
      </c>
      <c r="W355" s="98">
        <f t="shared" ca="1" si="5"/>
        <v>37</v>
      </c>
      <c r="X355" s="98" t="s">
        <v>1616</v>
      </c>
      <c r="Y355" s="98" t="s">
        <v>1615</v>
      </c>
      <c r="Z355" s="98" t="s">
        <v>1614</v>
      </c>
      <c r="AA355" s="98" t="s">
        <v>1613</v>
      </c>
      <c r="AB355" s="98" t="s">
        <v>468</v>
      </c>
      <c r="AC355" s="98" t="s">
        <v>435</v>
      </c>
    </row>
    <row r="356" spans="1:29" x14ac:dyDescent="0.25">
      <c r="A356" s="98">
        <v>1026576774</v>
      </c>
      <c r="B356" s="98" t="s">
        <v>830</v>
      </c>
      <c r="C356" s="98" t="s">
        <v>1425</v>
      </c>
      <c r="D356" s="98">
        <v>20441</v>
      </c>
      <c r="E356" s="98" t="s">
        <v>136</v>
      </c>
      <c r="F356" s="98" t="s">
        <v>110</v>
      </c>
      <c r="G356" s="98" t="s">
        <v>857</v>
      </c>
      <c r="H356" s="98">
        <v>100</v>
      </c>
      <c r="I356" s="98" t="s">
        <v>626</v>
      </c>
      <c r="J356" s="98">
        <v>2</v>
      </c>
      <c r="K356" s="98" t="s">
        <v>1683</v>
      </c>
      <c r="L356" s="98">
        <v>700</v>
      </c>
      <c r="M356" s="98" t="s">
        <v>370</v>
      </c>
      <c r="N356" s="98">
        <v>810</v>
      </c>
      <c r="O356" s="98" t="s">
        <v>857</v>
      </c>
      <c r="P356" s="98">
        <v>0</v>
      </c>
      <c r="Q356" s="98" t="s">
        <v>1621</v>
      </c>
      <c r="R356" s="98">
        <v>80182549</v>
      </c>
      <c r="S356" s="98" t="s">
        <v>2647</v>
      </c>
      <c r="T356" s="98" t="s">
        <v>2654</v>
      </c>
      <c r="U356" s="98" t="s">
        <v>2653</v>
      </c>
      <c r="V356" s="98" t="s">
        <v>2652</v>
      </c>
      <c r="W356" s="98">
        <f t="shared" ca="1" si="5"/>
        <v>31</v>
      </c>
      <c r="X356" s="98" t="s">
        <v>1616</v>
      </c>
      <c r="Y356" s="98" t="s">
        <v>1615</v>
      </c>
      <c r="Z356" s="98" t="s">
        <v>1614</v>
      </c>
      <c r="AA356" s="98" t="s">
        <v>1613</v>
      </c>
      <c r="AB356" s="98" t="s">
        <v>447</v>
      </c>
      <c r="AC356" s="98" t="s">
        <v>448</v>
      </c>
    </row>
    <row r="357" spans="1:29" x14ac:dyDescent="0.25">
      <c r="A357" s="98">
        <v>1031173519</v>
      </c>
      <c r="B357" s="98" t="s">
        <v>924</v>
      </c>
      <c r="C357" s="98" t="s">
        <v>925</v>
      </c>
      <c r="D357" s="98">
        <v>204407</v>
      </c>
      <c r="E357" s="98" t="s">
        <v>136</v>
      </c>
      <c r="F357" s="98" t="s">
        <v>110</v>
      </c>
      <c r="G357" s="98" t="s">
        <v>857</v>
      </c>
      <c r="H357" s="98">
        <v>100</v>
      </c>
      <c r="I357" s="98" t="s">
        <v>626</v>
      </c>
      <c r="J357" s="98">
        <v>2</v>
      </c>
      <c r="K357" s="98" t="s">
        <v>1683</v>
      </c>
      <c r="L357" s="98">
        <v>700</v>
      </c>
      <c r="M357" s="98" t="s">
        <v>370</v>
      </c>
      <c r="N357" s="98">
        <v>810</v>
      </c>
      <c r="O357" s="98" t="s">
        <v>857</v>
      </c>
      <c r="P357" s="98">
        <v>0</v>
      </c>
      <c r="Q357" s="98" t="s">
        <v>1621</v>
      </c>
      <c r="R357" s="98">
        <v>80182549</v>
      </c>
      <c r="S357" s="98" t="s">
        <v>2647</v>
      </c>
      <c r="T357" s="98" t="s">
        <v>2593</v>
      </c>
      <c r="U357" s="98" t="s">
        <v>2651</v>
      </c>
      <c r="V357" s="98" t="s">
        <v>2650</v>
      </c>
      <c r="W357" s="98">
        <f t="shared" ca="1" si="5"/>
        <v>27</v>
      </c>
      <c r="X357" s="98" t="s">
        <v>1616</v>
      </c>
      <c r="Y357" s="98" t="s">
        <v>1615</v>
      </c>
      <c r="Z357" s="98" t="s">
        <v>1614</v>
      </c>
      <c r="AA357" s="98" t="s">
        <v>1613</v>
      </c>
      <c r="AB357" s="98" t="s">
        <v>447</v>
      </c>
      <c r="AC357" s="98" t="s">
        <v>448</v>
      </c>
    </row>
    <row r="358" spans="1:29" x14ac:dyDescent="0.25">
      <c r="A358" s="98">
        <v>1018428294</v>
      </c>
      <c r="B358" s="98" t="s">
        <v>855</v>
      </c>
      <c r="C358" s="98" t="s">
        <v>856</v>
      </c>
      <c r="D358" s="98">
        <v>202816</v>
      </c>
      <c r="E358" s="98" t="s">
        <v>109</v>
      </c>
      <c r="F358" s="98" t="s">
        <v>110</v>
      </c>
      <c r="G358" s="98" t="s">
        <v>857</v>
      </c>
      <c r="H358" s="98">
        <v>100</v>
      </c>
      <c r="I358" s="98" t="s">
        <v>626</v>
      </c>
      <c r="J358" s="98">
        <v>2</v>
      </c>
      <c r="K358" s="98" t="s">
        <v>1683</v>
      </c>
      <c r="L358" s="98">
        <v>700</v>
      </c>
      <c r="M358" s="98" t="s">
        <v>370</v>
      </c>
      <c r="N358" s="98">
        <v>810</v>
      </c>
      <c r="O358" s="98" t="s">
        <v>857</v>
      </c>
      <c r="P358" s="98">
        <v>0</v>
      </c>
      <c r="Q358" s="98" t="s">
        <v>1621</v>
      </c>
      <c r="R358" s="98">
        <v>80182549</v>
      </c>
      <c r="S358" s="98" t="s">
        <v>2647</v>
      </c>
      <c r="T358" s="98" t="s">
        <v>1902</v>
      </c>
      <c r="U358" s="98" t="s">
        <v>2649</v>
      </c>
      <c r="V358" s="98" t="s">
        <v>2648</v>
      </c>
      <c r="W358" s="98">
        <f t="shared" ca="1" si="5"/>
        <v>36</v>
      </c>
      <c r="X358" s="98" t="s">
        <v>1616</v>
      </c>
      <c r="Y358" s="98" t="s">
        <v>1615</v>
      </c>
      <c r="Z358" s="98" t="s">
        <v>1614</v>
      </c>
      <c r="AA358" s="98" t="s">
        <v>1613</v>
      </c>
      <c r="AB358" s="98" t="s">
        <v>447</v>
      </c>
      <c r="AC358" s="98" t="s">
        <v>448</v>
      </c>
    </row>
    <row r="359" spans="1:29" x14ac:dyDescent="0.25">
      <c r="A359" s="98">
        <v>1018482316</v>
      </c>
      <c r="B359" s="98" t="s">
        <v>898</v>
      </c>
      <c r="C359" s="98" t="s">
        <v>899</v>
      </c>
      <c r="D359" s="98">
        <v>204411</v>
      </c>
      <c r="E359" s="98" t="s">
        <v>136</v>
      </c>
      <c r="F359" s="98" t="s">
        <v>110</v>
      </c>
      <c r="G359" s="98" t="s">
        <v>857</v>
      </c>
      <c r="H359" s="98">
        <v>100</v>
      </c>
      <c r="I359" s="98" t="s">
        <v>626</v>
      </c>
      <c r="J359" s="98">
        <v>2</v>
      </c>
      <c r="K359" s="98" t="s">
        <v>1683</v>
      </c>
      <c r="L359" s="98">
        <v>700</v>
      </c>
      <c r="M359" s="98" t="s">
        <v>370</v>
      </c>
      <c r="N359" s="98">
        <v>810</v>
      </c>
      <c r="O359" s="98" t="s">
        <v>857</v>
      </c>
      <c r="P359" s="98">
        <v>0</v>
      </c>
      <c r="Q359" s="98" t="s">
        <v>1621</v>
      </c>
      <c r="R359" s="98">
        <v>80182549</v>
      </c>
      <c r="S359" s="98" t="s">
        <v>2647</v>
      </c>
      <c r="T359" s="98" t="s">
        <v>2646</v>
      </c>
      <c r="U359" s="98" t="s">
        <v>2645</v>
      </c>
      <c r="V359" s="98" t="s">
        <v>2644</v>
      </c>
      <c r="W359" s="98">
        <f t="shared" ca="1" si="5"/>
        <v>29</v>
      </c>
      <c r="X359" s="98" t="s">
        <v>1616</v>
      </c>
      <c r="Y359" s="98" t="s">
        <v>1622</v>
      </c>
      <c r="Z359" s="98" t="s">
        <v>1614</v>
      </c>
      <c r="AA359" s="98" t="s">
        <v>1613</v>
      </c>
      <c r="AB359" s="98" t="s">
        <v>447</v>
      </c>
      <c r="AC359" s="98" t="s">
        <v>448</v>
      </c>
    </row>
    <row r="360" spans="1:29" x14ac:dyDescent="0.25">
      <c r="A360" s="98">
        <v>1000572992</v>
      </c>
      <c r="B360" s="98" t="s">
        <v>2643</v>
      </c>
      <c r="C360" s="98" t="s">
        <v>2642</v>
      </c>
      <c r="D360" s="98">
        <v>404414</v>
      </c>
      <c r="E360" s="98" t="s">
        <v>186</v>
      </c>
      <c r="F360" s="98" t="s">
        <v>146</v>
      </c>
      <c r="G360" s="98" t="s">
        <v>1215</v>
      </c>
      <c r="H360" s="98">
        <v>100</v>
      </c>
      <c r="I360" s="98" t="s">
        <v>626</v>
      </c>
      <c r="J360" s="98">
        <v>5</v>
      </c>
      <c r="K360" s="98" t="s">
        <v>480</v>
      </c>
      <c r="L360" s="98">
        <v>555</v>
      </c>
      <c r="M360" s="98" t="s">
        <v>1215</v>
      </c>
      <c r="N360" s="98">
        <v>0</v>
      </c>
      <c r="O360" s="98" t="s">
        <v>1621</v>
      </c>
      <c r="P360" s="98">
        <v>0</v>
      </c>
      <c r="Q360" s="98" t="s">
        <v>1621</v>
      </c>
      <c r="R360" s="98">
        <v>80410740</v>
      </c>
      <c r="S360" s="98" t="s">
        <v>2641</v>
      </c>
      <c r="T360" s="98" t="s">
        <v>2640</v>
      </c>
      <c r="U360" s="98" t="s">
        <v>2639</v>
      </c>
      <c r="V360" s="98" t="s">
        <v>2638</v>
      </c>
      <c r="W360" s="98">
        <f t="shared" ca="1" si="5"/>
        <v>23</v>
      </c>
      <c r="X360" s="98" t="s">
        <v>1616</v>
      </c>
      <c r="Y360" s="98" t="s">
        <v>1615</v>
      </c>
      <c r="Z360" s="98" t="s">
        <v>1614</v>
      </c>
      <c r="AA360" s="98" t="s">
        <v>1613</v>
      </c>
      <c r="AB360" s="98" t="s">
        <v>468</v>
      </c>
      <c r="AC360" s="98" t="s">
        <v>435</v>
      </c>
    </row>
    <row r="361" spans="1:29" x14ac:dyDescent="0.25">
      <c r="A361" s="98">
        <v>79579228</v>
      </c>
      <c r="B361" s="98" t="s">
        <v>1285</v>
      </c>
      <c r="C361" s="98" t="s">
        <v>1286</v>
      </c>
      <c r="D361" s="98">
        <v>204407</v>
      </c>
      <c r="E361" s="98" t="s">
        <v>136</v>
      </c>
      <c r="F361" s="98" t="s">
        <v>110</v>
      </c>
      <c r="G361" s="98" t="s">
        <v>111</v>
      </c>
      <c r="H361" s="98">
        <v>100</v>
      </c>
      <c r="I361" s="98" t="s">
        <v>626</v>
      </c>
      <c r="J361" s="98">
        <v>2</v>
      </c>
      <c r="K361" s="98" t="s">
        <v>1683</v>
      </c>
      <c r="L361" s="98">
        <v>900</v>
      </c>
      <c r="M361" s="98" t="s">
        <v>264</v>
      </c>
      <c r="N361" s="98">
        <v>920</v>
      </c>
      <c r="O361" s="98" t="s">
        <v>2201</v>
      </c>
      <c r="P361" s="98">
        <v>922</v>
      </c>
      <c r="Q361" s="98" t="s">
        <v>111</v>
      </c>
      <c r="R361" s="98">
        <v>80421865</v>
      </c>
      <c r="S361" s="98" t="s">
        <v>2633</v>
      </c>
      <c r="T361" s="98" t="s">
        <v>1888</v>
      </c>
      <c r="U361" s="98" t="s">
        <v>2637</v>
      </c>
      <c r="V361" s="98" t="s">
        <v>2636</v>
      </c>
      <c r="W361" s="98">
        <f t="shared" ca="1" si="5"/>
        <v>53</v>
      </c>
      <c r="X361" s="98" t="s">
        <v>1636</v>
      </c>
      <c r="Y361" s="98" t="s">
        <v>1783</v>
      </c>
      <c r="Z361" s="98" t="s">
        <v>1614</v>
      </c>
      <c r="AA361" s="98" t="s">
        <v>1613</v>
      </c>
      <c r="AB361" s="98" t="s">
        <v>447</v>
      </c>
      <c r="AC361" s="98" t="s">
        <v>448</v>
      </c>
    </row>
    <row r="362" spans="1:29" x14ac:dyDescent="0.25">
      <c r="A362" s="98">
        <v>1032447898</v>
      </c>
      <c r="B362" s="98" t="s">
        <v>776</v>
      </c>
      <c r="C362" s="98" t="s">
        <v>777</v>
      </c>
      <c r="D362" s="98">
        <v>204407</v>
      </c>
      <c r="E362" s="98" t="s">
        <v>136</v>
      </c>
      <c r="F362" s="98" t="s">
        <v>110</v>
      </c>
      <c r="G362" s="98" t="s">
        <v>778</v>
      </c>
      <c r="H362" s="98">
        <v>100</v>
      </c>
      <c r="I362" s="98" t="s">
        <v>626</v>
      </c>
      <c r="J362" s="98">
        <v>2</v>
      </c>
      <c r="K362" s="98" t="s">
        <v>1683</v>
      </c>
      <c r="L362" s="98">
        <v>900</v>
      </c>
      <c r="M362" s="98" t="s">
        <v>264</v>
      </c>
      <c r="N362" s="98">
        <v>920</v>
      </c>
      <c r="O362" s="98" t="s">
        <v>2201</v>
      </c>
      <c r="P362" s="98">
        <v>921</v>
      </c>
      <c r="Q362" s="98" t="s">
        <v>778</v>
      </c>
      <c r="R362" s="98">
        <v>80421865</v>
      </c>
      <c r="S362" s="98" t="s">
        <v>2633</v>
      </c>
      <c r="T362" s="98" t="s">
        <v>2271</v>
      </c>
      <c r="U362" s="98" t="s">
        <v>2635</v>
      </c>
      <c r="V362" s="98" t="s">
        <v>2634</v>
      </c>
      <c r="W362" s="98">
        <f t="shared" ca="1" si="5"/>
        <v>33</v>
      </c>
      <c r="X362" s="98" t="s">
        <v>1636</v>
      </c>
      <c r="Y362" s="98" t="s">
        <v>1615</v>
      </c>
      <c r="Z362" s="98" t="s">
        <v>1614</v>
      </c>
      <c r="AA362" s="98" t="s">
        <v>1613</v>
      </c>
      <c r="AB362" s="98" t="s">
        <v>468</v>
      </c>
      <c r="AC362" s="98" t="s">
        <v>435</v>
      </c>
    </row>
    <row r="363" spans="1:29" x14ac:dyDescent="0.25">
      <c r="A363" s="98">
        <v>1033737765</v>
      </c>
      <c r="B363" s="98" t="s">
        <v>1143</v>
      </c>
      <c r="C363" s="98" t="s">
        <v>1144</v>
      </c>
      <c r="D363" s="98">
        <v>421018</v>
      </c>
      <c r="E363" s="98" t="s">
        <v>145</v>
      </c>
      <c r="F363" s="98" t="s">
        <v>146</v>
      </c>
      <c r="G363" s="98" t="s">
        <v>264</v>
      </c>
      <c r="H363" s="98">
        <v>100</v>
      </c>
      <c r="I363" s="98" t="s">
        <v>626</v>
      </c>
      <c r="J363" s="98">
        <v>2</v>
      </c>
      <c r="K363" s="98" t="s">
        <v>1683</v>
      </c>
      <c r="L363" s="98">
        <v>900</v>
      </c>
      <c r="M363" s="98" t="s">
        <v>264</v>
      </c>
      <c r="N363" s="98">
        <v>0</v>
      </c>
      <c r="O363" s="98" t="s">
        <v>1621</v>
      </c>
      <c r="P363" s="98">
        <v>0</v>
      </c>
      <c r="Q363" s="98" t="s">
        <v>1621</v>
      </c>
      <c r="R363" s="98">
        <v>80421865</v>
      </c>
      <c r="S363" s="98" t="s">
        <v>2633</v>
      </c>
      <c r="T363" s="98" t="s">
        <v>2354</v>
      </c>
      <c r="U363" s="98" t="s">
        <v>2632</v>
      </c>
      <c r="V363" s="98" t="s">
        <v>2631</v>
      </c>
      <c r="W363" s="98">
        <f t="shared" ca="1" si="5"/>
        <v>34</v>
      </c>
      <c r="X363" s="98" t="s">
        <v>1616</v>
      </c>
      <c r="Y363" s="98" t="s">
        <v>1615</v>
      </c>
      <c r="Z363" s="98" t="s">
        <v>1614</v>
      </c>
      <c r="AA363" s="98" t="s">
        <v>1613</v>
      </c>
      <c r="AB363" s="98" t="s">
        <v>468</v>
      </c>
      <c r="AC363" s="98" t="s">
        <v>435</v>
      </c>
    </row>
    <row r="364" spans="1:29" x14ac:dyDescent="0.25">
      <c r="A364" s="98">
        <v>20687099</v>
      </c>
      <c r="B364" s="98" t="s">
        <v>276</v>
      </c>
      <c r="C364" s="98" t="s">
        <v>342</v>
      </c>
      <c r="D364" s="98">
        <v>312416</v>
      </c>
      <c r="E364" s="98" t="s">
        <v>120</v>
      </c>
      <c r="F364" s="98" t="s">
        <v>121</v>
      </c>
      <c r="G364" s="98" t="s">
        <v>934</v>
      </c>
      <c r="H364" s="98">
        <v>100</v>
      </c>
      <c r="I364" s="98" t="s">
        <v>626</v>
      </c>
      <c r="J364" s="98">
        <v>5</v>
      </c>
      <c r="K364" s="98" t="s">
        <v>480</v>
      </c>
      <c r="L364" s="98">
        <v>505</v>
      </c>
      <c r="M364" s="98" t="s">
        <v>1205</v>
      </c>
      <c r="N364" s="98">
        <v>509</v>
      </c>
      <c r="O364" s="98" t="s">
        <v>934</v>
      </c>
      <c r="P364" s="98">
        <v>0</v>
      </c>
      <c r="Q364" s="98" t="s">
        <v>1621</v>
      </c>
      <c r="R364" s="98">
        <v>80525553</v>
      </c>
      <c r="S364" s="98" t="s">
        <v>2614</v>
      </c>
      <c r="T364" s="98" t="s">
        <v>2401</v>
      </c>
      <c r="U364" s="98" t="s">
        <v>2630</v>
      </c>
      <c r="V364" s="98" t="s">
        <v>2629</v>
      </c>
      <c r="W364" s="98">
        <f t="shared" ca="1" si="5"/>
        <v>56</v>
      </c>
      <c r="X364" s="98" t="s">
        <v>1616</v>
      </c>
      <c r="Y364" s="98" t="s">
        <v>1622</v>
      </c>
      <c r="Z364" s="98" t="s">
        <v>1614</v>
      </c>
      <c r="AA364" s="98" t="s">
        <v>1613</v>
      </c>
      <c r="AB364" s="98" t="s">
        <v>112</v>
      </c>
      <c r="AC364" s="98" t="s">
        <v>117</v>
      </c>
    </row>
    <row r="365" spans="1:29" x14ac:dyDescent="0.25">
      <c r="A365" s="98">
        <v>1052386383</v>
      </c>
      <c r="B365" s="98" t="s">
        <v>767</v>
      </c>
      <c r="C365" s="98" t="s">
        <v>1231</v>
      </c>
      <c r="D365" s="98">
        <v>20441</v>
      </c>
      <c r="E365" s="98" t="s">
        <v>136</v>
      </c>
      <c r="F365" s="98" t="s">
        <v>110</v>
      </c>
      <c r="G365" s="98" t="s">
        <v>934</v>
      </c>
      <c r="H365" s="98">
        <v>100</v>
      </c>
      <c r="I365" s="98" t="s">
        <v>626</v>
      </c>
      <c r="J365" s="98">
        <v>5</v>
      </c>
      <c r="K365" s="98" t="s">
        <v>480</v>
      </c>
      <c r="L365" s="98">
        <v>505</v>
      </c>
      <c r="M365" s="98" t="s">
        <v>1205</v>
      </c>
      <c r="N365" s="98">
        <v>509</v>
      </c>
      <c r="O365" s="98" t="s">
        <v>934</v>
      </c>
      <c r="P365" s="98">
        <v>0</v>
      </c>
      <c r="Q365" s="98" t="s">
        <v>1621</v>
      </c>
      <c r="R365" s="98">
        <v>80525553</v>
      </c>
      <c r="S365" s="98" t="s">
        <v>2614</v>
      </c>
      <c r="T365" s="98" t="s">
        <v>2628</v>
      </c>
      <c r="U365" s="98" t="s">
        <v>2627</v>
      </c>
      <c r="V365" s="98" t="s">
        <v>2626</v>
      </c>
      <c r="W365" s="98">
        <f t="shared" ca="1" si="5"/>
        <v>38</v>
      </c>
      <c r="X365" s="98" t="s">
        <v>1616</v>
      </c>
      <c r="Y365" s="98" t="s">
        <v>1615</v>
      </c>
      <c r="Z365" s="98" t="s">
        <v>1614</v>
      </c>
      <c r="AA365" s="98" t="s">
        <v>1613</v>
      </c>
      <c r="AB365" s="98" t="s">
        <v>447</v>
      </c>
      <c r="AC365" s="98" t="s">
        <v>448</v>
      </c>
    </row>
    <row r="366" spans="1:29" x14ac:dyDescent="0.25">
      <c r="A366" s="98">
        <v>1111193241</v>
      </c>
      <c r="B366" s="98" t="s">
        <v>1383</v>
      </c>
      <c r="C366" s="98" t="s">
        <v>1384</v>
      </c>
      <c r="D366" s="98">
        <v>421018</v>
      </c>
      <c r="E366" s="98" t="s">
        <v>145</v>
      </c>
      <c r="F366" s="98" t="s">
        <v>146</v>
      </c>
      <c r="G366" s="98" t="s">
        <v>934</v>
      </c>
      <c r="H366" s="98">
        <v>100</v>
      </c>
      <c r="I366" s="98" t="s">
        <v>626</v>
      </c>
      <c r="J366" s="98">
        <v>5</v>
      </c>
      <c r="K366" s="98" t="s">
        <v>480</v>
      </c>
      <c r="L366" s="98">
        <v>505</v>
      </c>
      <c r="M366" s="98" t="s">
        <v>1205</v>
      </c>
      <c r="N366" s="98">
        <v>509</v>
      </c>
      <c r="O366" s="98" t="s">
        <v>934</v>
      </c>
      <c r="P366" s="98">
        <v>0</v>
      </c>
      <c r="Q366" s="98" t="s">
        <v>1621</v>
      </c>
      <c r="R366" s="98">
        <v>80525553</v>
      </c>
      <c r="S366" s="98" t="s">
        <v>2614</v>
      </c>
      <c r="T366" s="98" t="s">
        <v>1635</v>
      </c>
      <c r="U366" s="98" t="s">
        <v>2625</v>
      </c>
      <c r="V366" s="98" t="s">
        <v>2624</v>
      </c>
      <c r="W366" s="98">
        <f t="shared" ca="1" si="5"/>
        <v>39</v>
      </c>
      <c r="X366" s="98" t="s">
        <v>1616</v>
      </c>
      <c r="Y366" s="98" t="s">
        <v>1615</v>
      </c>
      <c r="Z366" s="98" t="s">
        <v>1614</v>
      </c>
      <c r="AA366" s="98" t="s">
        <v>1613</v>
      </c>
      <c r="AB366" s="98" t="s">
        <v>468</v>
      </c>
      <c r="AC366" s="98" t="s">
        <v>435</v>
      </c>
    </row>
    <row r="367" spans="1:29" x14ac:dyDescent="0.25">
      <c r="A367" s="98">
        <v>1013604177</v>
      </c>
      <c r="B367" s="98" t="s">
        <v>1083</v>
      </c>
      <c r="C367" s="98" t="s">
        <v>1084</v>
      </c>
      <c r="D367" s="98">
        <v>421015</v>
      </c>
      <c r="E367" s="98" t="s">
        <v>145</v>
      </c>
      <c r="F367" s="98" t="s">
        <v>146</v>
      </c>
      <c r="G367" s="98" t="s">
        <v>934</v>
      </c>
      <c r="H367" s="98">
        <v>100</v>
      </c>
      <c r="I367" s="98" t="s">
        <v>626</v>
      </c>
      <c r="J367" s="98">
        <v>5</v>
      </c>
      <c r="K367" s="98" t="s">
        <v>480</v>
      </c>
      <c r="L367" s="98">
        <v>505</v>
      </c>
      <c r="M367" s="98" t="s">
        <v>1205</v>
      </c>
      <c r="N367" s="98">
        <v>509</v>
      </c>
      <c r="O367" s="98" t="s">
        <v>934</v>
      </c>
      <c r="P367" s="98">
        <v>0</v>
      </c>
      <c r="Q367" s="98" t="s">
        <v>1621</v>
      </c>
      <c r="R367" s="98">
        <v>80525553</v>
      </c>
      <c r="S367" s="98" t="s">
        <v>2614</v>
      </c>
      <c r="T367" s="98" t="s">
        <v>2623</v>
      </c>
      <c r="U367" s="98" t="s">
        <v>2622</v>
      </c>
      <c r="V367" s="98" t="s">
        <v>2621</v>
      </c>
      <c r="W367" s="98">
        <f t="shared" ca="1" si="5"/>
        <v>36</v>
      </c>
      <c r="X367" s="98" t="s">
        <v>1616</v>
      </c>
      <c r="Y367" s="98" t="s">
        <v>1615</v>
      </c>
      <c r="Z367" s="98" t="s">
        <v>1614</v>
      </c>
      <c r="AA367" s="98" t="s">
        <v>1613</v>
      </c>
      <c r="AB367" s="98" t="s">
        <v>468</v>
      </c>
      <c r="AC367" s="98" t="s">
        <v>435</v>
      </c>
    </row>
    <row r="368" spans="1:29" x14ac:dyDescent="0.25">
      <c r="A368" s="98">
        <v>1010174544</v>
      </c>
      <c r="B368" s="98" t="s">
        <v>1428</v>
      </c>
      <c r="C368" s="98" t="s">
        <v>1429</v>
      </c>
      <c r="D368" s="98">
        <v>204407</v>
      </c>
      <c r="E368" s="98" t="s">
        <v>136</v>
      </c>
      <c r="F368" s="98" t="s">
        <v>110</v>
      </c>
      <c r="G368" s="98" t="s">
        <v>934</v>
      </c>
      <c r="H368" s="98">
        <v>100</v>
      </c>
      <c r="I368" s="98" t="s">
        <v>626</v>
      </c>
      <c r="J368" s="98">
        <v>5</v>
      </c>
      <c r="K368" s="98" t="s">
        <v>480</v>
      </c>
      <c r="L368" s="98">
        <v>505</v>
      </c>
      <c r="M368" s="98" t="s">
        <v>1205</v>
      </c>
      <c r="N368" s="98">
        <v>509</v>
      </c>
      <c r="O368" s="98" t="s">
        <v>934</v>
      </c>
      <c r="P368" s="98">
        <v>0</v>
      </c>
      <c r="Q368" s="98" t="s">
        <v>1621</v>
      </c>
      <c r="R368" s="98">
        <v>80525553</v>
      </c>
      <c r="S368" s="98" t="s">
        <v>2614</v>
      </c>
      <c r="T368" s="98" t="s">
        <v>2620</v>
      </c>
      <c r="U368" s="98" t="s">
        <v>2619</v>
      </c>
      <c r="V368" s="98" t="s">
        <v>2618</v>
      </c>
      <c r="W368" s="98">
        <f t="shared" ca="1" si="5"/>
        <v>37</v>
      </c>
      <c r="X368" s="98" t="s">
        <v>1636</v>
      </c>
      <c r="Y368" s="98" t="s">
        <v>1615</v>
      </c>
      <c r="Z368" s="98" t="s">
        <v>1614</v>
      </c>
      <c r="AA368" s="98" t="s">
        <v>1613</v>
      </c>
      <c r="AB368" s="98" t="s">
        <v>447</v>
      </c>
      <c r="AC368" s="98" t="s">
        <v>448</v>
      </c>
    </row>
    <row r="369" spans="1:29" x14ac:dyDescent="0.25">
      <c r="A369" s="98">
        <v>52493861</v>
      </c>
      <c r="B369" s="98" t="s">
        <v>1355</v>
      </c>
      <c r="C369" s="98" t="s">
        <v>1356</v>
      </c>
      <c r="D369" s="98">
        <v>406408</v>
      </c>
      <c r="E369" s="98" t="s">
        <v>347</v>
      </c>
      <c r="F369" s="98" t="s">
        <v>146</v>
      </c>
      <c r="G369" s="98" t="s">
        <v>934</v>
      </c>
      <c r="H369" s="98">
        <v>100</v>
      </c>
      <c r="I369" s="98" t="s">
        <v>626</v>
      </c>
      <c r="J369" s="98">
        <v>5</v>
      </c>
      <c r="K369" s="98" t="s">
        <v>480</v>
      </c>
      <c r="L369" s="98">
        <v>505</v>
      </c>
      <c r="M369" s="98" t="s">
        <v>1205</v>
      </c>
      <c r="N369" s="98">
        <v>509</v>
      </c>
      <c r="O369" s="98" t="s">
        <v>934</v>
      </c>
      <c r="P369" s="98">
        <v>0</v>
      </c>
      <c r="Q369" s="98" t="s">
        <v>1621</v>
      </c>
      <c r="R369" s="98">
        <v>80525553</v>
      </c>
      <c r="S369" s="98" t="s">
        <v>2614</v>
      </c>
      <c r="T369" s="98" t="s">
        <v>2617</v>
      </c>
      <c r="U369" s="98" t="s">
        <v>2616</v>
      </c>
      <c r="V369" s="98" t="s">
        <v>2615</v>
      </c>
      <c r="W369" s="98">
        <f t="shared" ca="1" si="5"/>
        <v>47</v>
      </c>
      <c r="X369" s="98" t="s">
        <v>1616</v>
      </c>
      <c r="Y369" s="98" t="s">
        <v>1615</v>
      </c>
      <c r="Z369" s="98" t="s">
        <v>1614</v>
      </c>
      <c r="AA369" s="98" t="s">
        <v>1613</v>
      </c>
      <c r="AB369" s="98" t="s">
        <v>468</v>
      </c>
      <c r="AC369" s="98" t="s">
        <v>435</v>
      </c>
    </row>
    <row r="370" spans="1:29" x14ac:dyDescent="0.25">
      <c r="A370" s="98">
        <v>51952404</v>
      </c>
      <c r="B370" s="98" t="s">
        <v>1030</v>
      </c>
      <c r="C370" s="98" t="s">
        <v>1172</v>
      </c>
      <c r="D370" s="98">
        <v>204407</v>
      </c>
      <c r="E370" s="98" t="s">
        <v>136</v>
      </c>
      <c r="F370" s="98" t="s">
        <v>110</v>
      </c>
      <c r="G370" s="98" t="s">
        <v>934</v>
      </c>
      <c r="H370" s="98">
        <v>100</v>
      </c>
      <c r="I370" s="98" t="s">
        <v>626</v>
      </c>
      <c r="J370" s="98">
        <v>5</v>
      </c>
      <c r="K370" s="98" t="s">
        <v>480</v>
      </c>
      <c r="L370" s="98">
        <v>505</v>
      </c>
      <c r="M370" s="98" t="s">
        <v>1205</v>
      </c>
      <c r="N370" s="98">
        <v>509</v>
      </c>
      <c r="O370" s="98" t="s">
        <v>934</v>
      </c>
      <c r="P370" s="98">
        <v>0</v>
      </c>
      <c r="Q370" s="98" t="s">
        <v>1621</v>
      </c>
      <c r="R370" s="98">
        <v>80525553</v>
      </c>
      <c r="S370" s="98" t="s">
        <v>2614</v>
      </c>
      <c r="T370" s="98" t="s">
        <v>2239</v>
      </c>
      <c r="U370" s="98" t="s">
        <v>2613</v>
      </c>
      <c r="V370" s="98" t="s">
        <v>2612</v>
      </c>
      <c r="W370" s="98">
        <f t="shared" ca="1" si="5"/>
        <v>56</v>
      </c>
      <c r="X370" s="98" t="s">
        <v>1616</v>
      </c>
      <c r="Y370" s="98" t="s">
        <v>1671</v>
      </c>
      <c r="Z370" s="98" t="s">
        <v>1614</v>
      </c>
      <c r="AA370" s="98" t="s">
        <v>1613</v>
      </c>
      <c r="AB370" s="98" t="s">
        <v>447</v>
      </c>
      <c r="AC370" s="98" t="s">
        <v>448</v>
      </c>
    </row>
    <row r="371" spans="1:29" x14ac:dyDescent="0.25">
      <c r="A371" s="98">
        <v>19448775</v>
      </c>
      <c r="B371" s="98" t="s">
        <v>284</v>
      </c>
      <c r="C371" s="98" t="s">
        <v>285</v>
      </c>
      <c r="D371" s="98">
        <v>202814</v>
      </c>
      <c r="E371" s="98" t="s">
        <v>109</v>
      </c>
      <c r="F371" s="98" t="s">
        <v>110</v>
      </c>
      <c r="G371" s="98" t="s">
        <v>147</v>
      </c>
      <c r="H371" s="98">
        <v>100</v>
      </c>
      <c r="I371" s="98" t="s">
        <v>626</v>
      </c>
      <c r="J371" s="98">
        <v>6</v>
      </c>
      <c r="K371" s="98" t="s">
        <v>1698</v>
      </c>
      <c r="L371" s="98">
        <v>161</v>
      </c>
      <c r="M371" s="98" t="s">
        <v>147</v>
      </c>
      <c r="N371" s="98">
        <v>0</v>
      </c>
      <c r="O371" s="98" t="s">
        <v>1621</v>
      </c>
      <c r="P371" s="98">
        <v>0</v>
      </c>
      <c r="Q371" s="98" t="s">
        <v>1621</v>
      </c>
      <c r="R371" s="98">
        <v>80725397</v>
      </c>
      <c r="S371" s="98" t="s">
        <v>2605</v>
      </c>
      <c r="T371" s="98" t="s">
        <v>2611</v>
      </c>
      <c r="U371" s="98" t="s">
        <v>2610</v>
      </c>
      <c r="V371" s="98" t="s">
        <v>2609</v>
      </c>
      <c r="W371" s="98">
        <f t="shared" ca="1" si="5"/>
        <v>66</v>
      </c>
      <c r="X371" s="98" t="s">
        <v>1636</v>
      </c>
      <c r="Y371" s="98" t="s">
        <v>1671</v>
      </c>
      <c r="Z371" s="98" t="s">
        <v>1615</v>
      </c>
      <c r="AA371" s="98" t="s">
        <v>1613</v>
      </c>
      <c r="AB371" s="98" t="s">
        <v>112</v>
      </c>
      <c r="AC371" s="98" t="s">
        <v>117</v>
      </c>
    </row>
    <row r="372" spans="1:29" x14ac:dyDescent="0.25">
      <c r="A372" s="98">
        <v>19452831</v>
      </c>
      <c r="B372" s="98" t="s">
        <v>143</v>
      </c>
      <c r="C372" s="98" t="s">
        <v>144</v>
      </c>
      <c r="D372" s="98">
        <v>421018</v>
      </c>
      <c r="E372" s="98" t="s">
        <v>145</v>
      </c>
      <c r="F372" s="98" t="s">
        <v>146</v>
      </c>
      <c r="G372" s="98" t="s">
        <v>147</v>
      </c>
      <c r="H372" s="98">
        <v>100</v>
      </c>
      <c r="I372" s="98" t="s">
        <v>626</v>
      </c>
      <c r="J372" s="98">
        <v>6</v>
      </c>
      <c r="K372" s="98" t="s">
        <v>1698</v>
      </c>
      <c r="L372" s="98">
        <v>161</v>
      </c>
      <c r="M372" s="98" t="s">
        <v>147</v>
      </c>
      <c r="N372" s="98">
        <v>0</v>
      </c>
      <c r="O372" s="98" t="s">
        <v>1621</v>
      </c>
      <c r="P372" s="98">
        <v>0</v>
      </c>
      <c r="Q372" s="98" t="s">
        <v>1621</v>
      </c>
      <c r="R372" s="98">
        <v>80725397</v>
      </c>
      <c r="S372" s="98" t="s">
        <v>2605</v>
      </c>
      <c r="T372" s="98" t="s">
        <v>2608</v>
      </c>
      <c r="U372" s="98" t="s">
        <v>2607</v>
      </c>
      <c r="V372" s="98" t="s">
        <v>2606</v>
      </c>
      <c r="W372" s="98">
        <f t="shared" ca="1" si="5"/>
        <v>65</v>
      </c>
      <c r="X372" s="98" t="s">
        <v>1636</v>
      </c>
      <c r="Y372" s="98" t="s">
        <v>1783</v>
      </c>
      <c r="Z372" s="98" t="s">
        <v>1614</v>
      </c>
      <c r="AA372" s="98" t="s">
        <v>1613</v>
      </c>
      <c r="AB372" s="98" t="s">
        <v>112</v>
      </c>
      <c r="AC372" s="98" t="s">
        <v>117</v>
      </c>
    </row>
    <row r="373" spans="1:29" x14ac:dyDescent="0.25">
      <c r="A373" s="98">
        <v>52868047</v>
      </c>
      <c r="B373" s="98" t="s">
        <v>858</v>
      </c>
      <c r="C373" s="98" t="s">
        <v>859</v>
      </c>
      <c r="D373" s="98">
        <v>204407</v>
      </c>
      <c r="E373" s="98" t="s">
        <v>136</v>
      </c>
      <c r="F373" s="98" t="s">
        <v>110</v>
      </c>
      <c r="G373" s="98" t="s">
        <v>147</v>
      </c>
      <c r="H373" s="98">
        <v>100</v>
      </c>
      <c r="I373" s="98" t="s">
        <v>626</v>
      </c>
      <c r="J373" s="98">
        <v>6</v>
      </c>
      <c r="K373" s="98" t="s">
        <v>1698</v>
      </c>
      <c r="L373" s="98">
        <v>161</v>
      </c>
      <c r="M373" s="98" t="s">
        <v>147</v>
      </c>
      <c r="N373" s="98">
        <v>0</v>
      </c>
      <c r="O373" s="98" t="s">
        <v>1621</v>
      </c>
      <c r="P373" s="98">
        <v>0</v>
      </c>
      <c r="Q373" s="98" t="s">
        <v>1621</v>
      </c>
      <c r="R373" s="98">
        <v>80725397</v>
      </c>
      <c r="S373" s="98" t="s">
        <v>2605</v>
      </c>
      <c r="T373" s="98" t="s">
        <v>1902</v>
      </c>
      <c r="U373" s="98" t="s">
        <v>2604</v>
      </c>
      <c r="V373" s="98" t="s">
        <v>2603</v>
      </c>
      <c r="W373" s="98">
        <f t="shared" ca="1" si="5"/>
        <v>43</v>
      </c>
      <c r="X373" s="98" t="s">
        <v>1616</v>
      </c>
      <c r="Y373" s="98" t="s">
        <v>1615</v>
      </c>
      <c r="Z373" s="98" t="s">
        <v>1614</v>
      </c>
      <c r="AA373" s="98" t="s">
        <v>1613</v>
      </c>
      <c r="AB373" s="98" t="s">
        <v>112</v>
      </c>
      <c r="AC373" s="98" t="s">
        <v>117</v>
      </c>
    </row>
    <row r="374" spans="1:29" x14ac:dyDescent="0.25">
      <c r="A374" s="98">
        <v>19409421</v>
      </c>
      <c r="B374" s="98" t="s">
        <v>310</v>
      </c>
      <c r="C374" s="98" t="s">
        <v>311</v>
      </c>
      <c r="D374" s="98">
        <v>421018</v>
      </c>
      <c r="E374" s="98" t="s">
        <v>145</v>
      </c>
      <c r="F374" s="98" t="s">
        <v>146</v>
      </c>
      <c r="G374" s="98" t="s">
        <v>312</v>
      </c>
      <c r="H374" s="98">
        <v>100</v>
      </c>
      <c r="I374" s="98" t="s">
        <v>626</v>
      </c>
      <c r="J374" s="98">
        <v>2</v>
      </c>
      <c r="K374" s="98" t="s">
        <v>1683</v>
      </c>
      <c r="L374" s="98">
        <v>700</v>
      </c>
      <c r="M374" s="98" t="s">
        <v>370</v>
      </c>
      <c r="N374" s="98">
        <v>840</v>
      </c>
      <c r="O374" s="98" t="s">
        <v>312</v>
      </c>
      <c r="P374" s="98">
        <v>0</v>
      </c>
      <c r="Q374" s="98" t="s">
        <v>1621</v>
      </c>
      <c r="R374" s="98">
        <v>80770896</v>
      </c>
      <c r="S374" s="98" t="s">
        <v>2596</v>
      </c>
      <c r="T374" s="98" t="s">
        <v>2602</v>
      </c>
      <c r="U374" s="98" t="s">
        <v>2601</v>
      </c>
      <c r="V374" s="98" t="s">
        <v>2600</v>
      </c>
      <c r="W374" s="98">
        <f t="shared" ca="1" si="5"/>
        <v>67</v>
      </c>
      <c r="X374" s="98" t="s">
        <v>1636</v>
      </c>
      <c r="Y374" s="98" t="s">
        <v>1622</v>
      </c>
      <c r="Z374" s="98" t="s">
        <v>1614</v>
      </c>
      <c r="AA374" s="98" t="s">
        <v>1613</v>
      </c>
      <c r="AB374" s="98" t="s">
        <v>112</v>
      </c>
      <c r="AC374" s="98" t="s">
        <v>117</v>
      </c>
    </row>
    <row r="375" spans="1:29" x14ac:dyDescent="0.25">
      <c r="A375" s="98">
        <v>1022381171</v>
      </c>
      <c r="B375" s="98" t="s">
        <v>1229</v>
      </c>
      <c r="C375" s="98" t="s">
        <v>1230</v>
      </c>
      <c r="D375" s="98">
        <v>20441</v>
      </c>
      <c r="E375" s="98" t="s">
        <v>136</v>
      </c>
      <c r="F375" s="98" t="s">
        <v>110</v>
      </c>
      <c r="G375" s="98" t="s">
        <v>312</v>
      </c>
      <c r="H375" s="98">
        <v>100</v>
      </c>
      <c r="I375" s="98" t="s">
        <v>626</v>
      </c>
      <c r="J375" s="98">
        <v>5</v>
      </c>
      <c r="K375" s="98" t="s">
        <v>480</v>
      </c>
      <c r="L375" s="98">
        <v>700</v>
      </c>
      <c r="M375" s="98" t="s">
        <v>370</v>
      </c>
      <c r="N375" s="98">
        <v>840</v>
      </c>
      <c r="O375" s="98" t="s">
        <v>312</v>
      </c>
      <c r="P375" s="98">
        <v>0</v>
      </c>
      <c r="Q375" s="98" t="s">
        <v>1621</v>
      </c>
      <c r="R375" s="98">
        <v>80770896</v>
      </c>
      <c r="S375" s="98" t="s">
        <v>2596</v>
      </c>
      <c r="T375" s="98" t="s">
        <v>2599</v>
      </c>
      <c r="U375" s="98" t="s">
        <v>2598</v>
      </c>
      <c r="V375" s="98" t="s">
        <v>2597</v>
      </c>
      <c r="W375" s="98">
        <f t="shared" ca="1" si="5"/>
        <v>32</v>
      </c>
      <c r="X375" s="98" t="s">
        <v>1636</v>
      </c>
      <c r="Y375" s="98" t="s">
        <v>1615</v>
      </c>
      <c r="Z375" s="98" t="s">
        <v>1614</v>
      </c>
      <c r="AA375" s="98" t="s">
        <v>1613</v>
      </c>
      <c r="AB375" s="98" t="s">
        <v>447</v>
      </c>
      <c r="AC375" s="98" t="s">
        <v>448</v>
      </c>
    </row>
    <row r="376" spans="1:29" x14ac:dyDescent="0.25">
      <c r="A376" s="98">
        <v>1010214710</v>
      </c>
      <c r="B376" s="98" t="s">
        <v>1035</v>
      </c>
      <c r="C376" s="98" t="s">
        <v>1036</v>
      </c>
      <c r="D376" s="98">
        <v>20441</v>
      </c>
      <c r="E376" s="98" t="s">
        <v>136</v>
      </c>
      <c r="F376" s="98" t="s">
        <v>110</v>
      </c>
      <c r="G376" s="98" t="s">
        <v>312</v>
      </c>
      <c r="H376" s="98">
        <v>100</v>
      </c>
      <c r="I376" s="98" t="s">
        <v>626</v>
      </c>
      <c r="J376" s="98">
        <v>2</v>
      </c>
      <c r="K376" s="98" t="s">
        <v>1683</v>
      </c>
      <c r="L376" s="98">
        <v>700</v>
      </c>
      <c r="M376" s="98" t="s">
        <v>370</v>
      </c>
      <c r="N376" s="98">
        <v>840</v>
      </c>
      <c r="O376" s="98" t="s">
        <v>312</v>
      </c>
      <c r="P376" s="98">
        <v>0</v>
      </c>
      <c r="Q376" s="98" t="s">
        <v>1621</v>
      </c>
      <c r="R376" s="98">
        <v>80770896</v>
      </c>
      <c r="S376" s="98" t="s">
        <v>2596</v>
      </c>
      <c r="T376" s="98" t="s">
        <v>1885</v>
      </c>
      <c r="U376" s="98" t="s">
        <v>2595</v>
      </c>
      <c r="V376" s="98" t="s">
        <v>2594</v>
      </c>
      <c r="W376" s="98">
        <f t="shared" ca="1" si="5"/>
        <v>31</v>
      </c>
      <c r="X376" s="98" t="s">
        <v>1616</v>
      </c>
      <c r="Y376" s="98" t="s">
        <v>1615</v>
      </c>
      <c r="Z376" s="98" t="s">
        <v>1614</v>
      </c>
      <c r="AA376" s="98" t="s">
        <v>1613</v>
      </c>
      <c r="AB376" s="98" t="s">
        <v>447</v>
      </c>
      <c r="AC376" s="98" t="s">
        <v>448</v>
      </c>
    </row>
    <row r="377" spans="1:29" x14ac:dyDescent="0.25">
      <c r="A377" s="98">
        <v>53083181</v>
      </c>
      <c r="B377" s="98" t="s">
        <v>673</v>
      </c>
      <c r="C377" s="98" t="s">
        <v>923</v>
      </c>
      <c r="D377" s="98">
        <v>204407</v>
      </c>
      <c r="E377" s="98" t="s">
        <v>136</v>
      </c>
      <c r="F377" s="98" t="s">
        <v>110</v>
      </c>
      <c r="G377" s="98" t="s">
        <v>315</v>
      </c>
      <c r="H377" s="98">
        <v>100</v>
      </c>
      <c r="I377" s="98" t="s">
        <v>626</v>
      </c>
      <c r="J377" s="98">
        <v>1</v>
      </c>
      <c r="K377" s="98" t="s">
        <v>1896</v>
      </c>
      <c r="L377" s="98">
        <v>220</v>
      </c>
      <c r="M377" s="98" t="s">
        <v>2087</v>
      </c>
      <c r="N377" s="98">
        <v>0</v>
      </c>
      <c r="O377" s="98" t="s">
        <v>1621</v>
      </c>
      <c r="P377" s="98">
        <v>0</v>
      </c>
      <c r="Q377" s="98" t="s">
        <v>1621</v>
      </c>
      <c r="R377" s="98">
        <v>80843870</v>
      </c>
      <c r="S377" s="98" t="s">
        <v>2574</v>
      </c>
      <c r="T377" s="98" t="s">
        <v>2593</v>
      </c>
      <c r="U377" s="98" t="s">
        <v>2592</v>
      </c>
      <c r="V377" s="98" t="s">
        <v>2591</v>
      </c>
      <c r="W377" s="98">
        <f t="shared" ca="1" si="5"/>
        <v>40</v>
      </c>
      <c r="X377" s="98" t="s">
        <v>1616</v>
      </c>
      <c r="Y377" s="98" t="s">
        <v>1615</v>
      </c>
      <c r="Z377" s="98" t="s">
        <v>1614</v>
      </c>
      <c r="AA377" s="98" t="s">
        <v>1613</v>
      </c>
      <c r="AB377" s="98" t="s">
        <v>447</v>
      </c>
      <c r="AC377" s="98" t="s">
        <v>448</v>
      </c>
    </row>
    <row r="378" spans="1:29" x14ac:dyDescent="0.25">
      <c r="A378" s="98">
        <v>63305358</v>
      </c>
      <c r="B378" s="98" t="s">
        <v>414</v>
      </c>
      <c r="C378" s="98" t="s">
        <v>415</v>
      </c>
      <c r="D378" s="98">
        <v>202818</v>
      </c>
      <c r="E378" s="98" t="s">
        <v>109</v>
      </c>
      <c r="F378" s="98" t="s">
        <v>110</v>
      </c>
      <c r="G378" s="98" t="s">
        <v>162</v>
      </c>
      <c r="H378" s="98">
        <v>100</v>
      </c>
      <c r="I378" s="98" t="s">
        <v>626</v>
      </c>
      <c r="J378" s="98">
        <v>1</v>
      </c>
      <c r="K378" s="98" t="s">
        <v>1896</v>
      </c>
      <c r="L378" s="98">
        <v>220</v>
      </c>
      <c r="M378" s="98" t="s">
        <v>2087</v>
      </c>
      <c r="N378" s="98">
        <v>221</v>
      </c>
      <c r="O378" s="98" t="s">
        <v>162</v>
      </c>
      <c r="P378" s="98">
        <v>0</v>
      </c>
      <c r="Q378" s="98" t="s">
        <v>1621</v>
      </c>
      <c r="R378" s="98">
        <v>80843870</v>
      </c>
      <c r="S378" s="98" t="s">
        <v>2574</v>
      </c>
      <c r="T378" s="98" t="s">
        <v>2590</v>
      </c>
      <c r="U378" s="98" t="s">
        <v>2589</v>
      </c>
      <c r="V378" s="98" t="s">
        <v>2588</v>
      </c>
      <c r="W378" s="98">
        <f t="shared" ca="1" si="5"/>
        <v>63</v>
      </c>
      <c r="X378" s="98" t="s">
        <v>1616</v>
      </c>
      <c r="Y378" s="98" t="s">
        <v>1615</v>
      </c>
      <c r="Z378" s="98" t="s">
        <v>1614</v>
      </c>
      <c r="AA378" s="98" t="s">
        <v>1613</v>
      </c>
      <c r="AB378" s="98" t="s">
        <v>112</v>
      </c>
      <c r="AC378" s="98" t="s">
        <v>113</v>
      </c>
    </row>
    <row r="379" spans="1:29" x14ac:dyDescent="0.25">
      <c r="A379" s="98">
        <v>1098688933</v>
      </c>
      <c r="B379" s="98" t="s">
        <v>940</v>
      </c>
      <c r="C379" s="98" t="s">
        <v>941</v>
      </c>
      <c r="D379" s="98">
        <v>204407</v>
      </c>
      <c r="E379" s="98" t="s">
        <v>136</v>
      </c>
      <c r="F379" s="98" t="s">
        <v>110</v>
      </c>
      <c r="G379" s="98" t="s">
        <v>315</v>
      </c>
      <c r="H379" s="98">
        <v>100</v>
      </c>
      <c r="I379" s="98" t="s">
        <v>626</v>
      </c>
      <c r="J379" s="98">
        <v>1</v>
      </c>
      <c r="K379" s="98" t="s">
        <v>1896</v>
      </c>
      <c r="L379" s="98">
        <v>220</v>
      </c>
      <c r="M379" s="98" t="s">
        <v>2087</v>
      </c>
      <c r="N379" s="98">
        <v>0</v>
      </c>
      <c r="O379" s="98" t="s">
        <v>1621</v>
      </c>
      <c r="P379" s="98">
        <v>0</v>
      </c>
      <c r="Q379" s="98" t="s">
        <v>1621</v>
      </c>
      <c r="R379" s="98">
        <v>80843870</v>
      </c>
      <c r="S379" s="98" t="s">
        <v>2574</v>
      </c>
      <c r="T379" s="98" t="s">
        <v>2587</v>
      </c>
      <c r="U379" s="98" t="s">
        <v>2586</v>
      </c>
      <c r="V379" s="98" t="s">
        <v>2585</v>
      </c>
      <c r="W379" s="98">
        <f t="shared" ca="1" si="5"/>
        <v>35</v>
      </c>
      <c r="X379" s="98" t="s">
        <v>1636</v>
      </c>
      <c r="Y379" s="98" t="s">
        <v>1615</v>
      </c>
      <c r="Z379" s="98" t="s">
        <v>1614</v>
      </c>
      <c r="AA379" s="98" t="s">
        <v>1613</v>
      </c>
      <c r="AB379" s="98" t="s">
        <v>447</v>
      </c>
      <c r="AC379" s="98" t="s">
        <v>448</v>
      </c>
    </row>
    <row r="380" spans="1:29" x14ac:dyDescent="0.25">
      <c r="A380" s="98">
        <v>1101683370</v>
      </c>
      <c r="B380" s="98" t="s">
        <v>1381</v>
      </c>
      <c r="C380" s="98" t="s">
        <v>1382</v>
      </c>
      <c r="D380" s="98">
        <v>421015</v>
      </c>
      <c r="E380" s="98" t="s">
        <v>145</v>
      </c>
      <c r="F380" s="98" t="s">
        <v>146</v>
      </c>
      <c r="G380" s="98" t="s">
        <v>315</v>
      </c>
      <c r="H380" s="98">
        <v>100</v>
      </c>
      <c r="I380" s="98" t="s">
        <v>626</v>
      </c>
      <c r="J380" s="98">
        <v>1</v>
      </c>
      <c r="K380" s="98" t="s">
        <v>1896</v>
      </c>
      <c r="L380" s="98">
        <v>220</v>
      </c>
      <c r="M380" s="98" t="s">
        <v>2087</v>
      </c>
      <c r="N380" s="98">
        <v>0</v>
      </c>
      <c r="O380" s="98" t="s">
        <v>1621</v>
      </c>
      <c r="P380" s="98">
        <v>0</v>
      </c>
      <c r="Q380" s="98" t="s">
        <v>1621</v>
      </c>
      <c r="R380" s="98">
        <v>80843870</v>
      </c>
      <c r="S380" s="98" t="s">
        <v>2574</v>
      </c>
      <c r="T380" s="98" t="s">
        <v>1635</v>
      </c>
      <c r="U380" s="98" t="s">
        <v>2584</v>
      </c>
      <c r="V380" s="98" t="s">
        <v>2583</v>
      </c>
      <c r="W380" s="98">
        <f t="shared" ca="1" si="5"/>
        <v>38</v>
      </c>
      <c r="X380" s="98" t="s">
        <v>1616</v>
      </c>
      <c r="Y380" s="98" t="s">
        <v>1671</v>
      </c>
      <c r="Z380" s="98" t="s">
        <v>1614</v>
      </c>
      <c r="AA380" s="98" t="s">
        <v>1613</v>
      </c>
      <c r="AB380" s="98" t="s">
        <v>447</v>
      </c>
      <c r="AC380" s="98" t="s">
        <v>448</v>
      </c>
    </row>
    <row r="381" spans="1:29" x14ac:dyDescent="0.25">
      <c r="A381" s="98">
        <v>80370331</v>
      </c>
      <c r="B381" s="98" t="s">
        <v>431</v>
      </c>
      <c r="C381" s="98" t="s">
        <v>432</v>
      </c>
      <c r="D381" s="98">
        <v>202816</v>
      </c>
      <c r="E381" s="98" t="s">
        <v>109</v>
      </c>
      <c r="F381" s="98" t="s">
        <v>110</v>
      </c>
      <c r="G381" s="98" t="s">
        <v>315</v>
      </c>
      <c r="H381" s="98">
        <v>100</v>
      </c>
      <c r="I381" s="98" t="s">
        <v>626</v>
      </c>
      <c r="J381" s="98">
        <v>1</v>
      </c>
      <c r="K381" s="98" t="s">
        <v>1896</v>
      </c>
      <c r="L381" s="98">
        <v>220</v>
      </c>
      <c r="M381" s="98" t="s">
        <v>2087</v>
      </c>
      <c r="N381" s="98">
        <v>0</v>
      </c>
      <c r="O381" s="98" t="s">
        <v>1621</v>
      </c>
      <c r="P381" s="98">
        <v>0</v>
      </c>
      <c r="Q381" s="98" t="s">
        <v>1621</v>
      </c>
      <c r="R381" s="98">
        <v>80843870</v>
      </c>
      <c r="S381" s="98" t="s">
        <v>2574</v>
      </c>
      <c r="T381" s="98" t="s">
        <v>2582</v>
      </c>
      <c r="U381" s="98" t="s">
        <v>2581</v>
      </c>
      <c r="V381" s="98" t="s">
        <v>2580</v>
      </c>
      <c r="W381" s="98">
        <f t="shared" ca="1" si="5"/>
        <v>55</v>
      </c>
      <c r="X381" s="98" t="s">
        <v>1636</v>
      </c>
      <c r="Y381" s="98" t="s">
        <v>1622</v>
      </c>
      <c r="Z381" s="98" t="s">
        <v>1614</v>
      </c>
      <c r="AA381" s="98" t="s">
        <v>1613</v>
      </c>
      <c r="AB381" s="98" t="s">
        <v>112</v>
      </c>
      <c r="AC381" s="98" t="s">
        <v>117</v>
      </c>
    </row>
    <row r="382" spans="1:29" x14ac:dyDescent="0.25">
      <c r="A382" s="98">
        <v>1007249039</v>
      </c>
      <c r="B382" s="98" t="s">
        <v>1068</v>
      </c>
      <c r="C382" s="98" t="s">
        <v>1315</v>
      </c>
      <c r="D382" s="98">
        <v>20441</v>
      </c>
      <c r="E382" s="98" t="s">
        <v>136</v>
      </c>
      <c r="F382" s="98" t="s">
        <v>110</v>
      </c>
      <c r="G382" s="98" t="s">
        <v>315</v>
      </c>
      <c r="H382" s="98">
        <v>100</v>
      </c>
      <c r="I382" s="98" t="s">
        <v>626</v>
      </c>
      <c r="J382" s="98">
        <v>1</v>
      </c>
      <c r="K382" s="98" t="s">
        <v>1896</v>
      </c>
      <c r="L382" s="98">
        <v>220</v>
      </c>
      <c r="M382" s="98" t="s">
        <v>2087</v>
      </c>
      <c r="N382" s="98">
        <v>0</v>
      </c>
      <c r="O382" s="98" t="s">
        <v>1621</v>
      </c>
      <c r="P382" s="98">
        <v>0</v>
      </c>
      <c r="Q382" s="98" t="s">
        <v>1621</v>
      </c>
      <c r="R382" s="98">
        <v>80843870</v>
      </c>
      <c r="S382" s="98" t="s">
        <v>2574</v>
      </c>
      <c r="T382" s="98" t="s">
        <v>2199</v>
      </c>
      <c r="U382" s="98" t="s">
        <v>2579</v>
      </c>
      <c r="V382" s="98" t="s">
        <v>2578</v>
      </c>
      <c r="W382" s="98">
        <f t="shared" ca="1" si="5"/>
        <v>25</v>
      </c>
      <c r="X382" s="98" t="s">
        <v>1616</v>
      </c>
      <c r="Y382" s="98" t="s">
        <v>1615</v>
      </c>
      <c r="Z382" s="98" t="s">
        <v>1614</v>
      </c>
      <c r="AA382" s="98" t="s">
        <v>1613</v>
      </c>
      <c r="AB382" s="98" t="s">
        <v>447</v>
      </c>
      <c r="AC382" s="98" t="s">
        <v>448</v>
      </c>
    </row>
    <row r="383" spans="1:29" x14ac:dyDescent="0.25">
      <c r="A383" s="98">
        <v>1010213837</v>
      </c>
      <c r="B383" s="98" t="s">
        <v>1160</v>
      </c>
      <c r="C383" s="98" t="s">
        <v>1161</v>
      </c>
      <c r="D383" s="98">
        <v>204407</v>
      </c>
      <c r="E383" s="98" t="s">
        <v>136</v>
      </c>
      <c r="F383" s="98" t="s">
        <v>110</v>
      </c>
      <c r="G383" s="98" t="s">
        <v>315</v>
      </c>
      <c r="H383" s="98">
        <v>100</v>
      </c>
      <c r="I383" s="98" t="s">
        <v>626</v>
      </c>
      <c r="J383" s="98">
        <v>1</v>
      </c>
      <c r="K383" s="98" t="s">
        <v>1896</v>
      </c>
      <c r="L383" s="98">
        <v>220</v>
      </c>
      <c r="M383" s="98" t="s">
        <v>2087</v>
      </c>
      <c r="N383" s="98">
        <v>0</v>
      </c>
      <c r="O383" s="98" t="s">
        <v>1621</v>
      </c>
      <c r="P383" s="98">
        <v>0</v>
      </c>
      <c r="Q383" s="98" t="s">
        <v>1621</v>
      </c>
      <c r="R383" s="98">
        <v>80843870</v>
      </c>
      <c r="S383" s="98" t="s">
        <v>2574</v>
      </c>
      <c r="T383" s="98" t="s">
        <v>2239</v>
      </c>
      <c r="U383" s="98" t="s">
        <v>2577</v>
      </c>
      <c r="V383" s="98" t="s">
        <v>2576</v>
      </c>
      <c r="W383" s="98">
        <f t="shared" ca="1" si="5"/>
        <v>31</v>
      </c>
      <c r="X383" s="98" t="s">
        <v>1616</v>
      </c>
      <c r="Y383" s="98" t="s">
        <v>1615</v>
      </c>
      <c r="Z383" s="98" t="s">
        <v>1614</v>
      </c>
      <c r="AA383" s="98" t="s">
        <v>1613</v>
      </c>
      <c r="AB383" s="98" t="s">
        <v>447</v>
      </c>
      <c r="AC383" s="98" t="s">
        <v>448</v>
      </c>
    </row>
    <row r="384" spans="1:29" x14ac:dyDescent="0.25">
      <c r="A384" s="98">
        <v>52777630</v>
      </c>
      <c r="B384" s="98" t="s">
        <v>763</v>
      </c>
      <c r="C384" s="98" t="s">
        <v>764</v>
      </c>
      <c r="D384" s="98">
        <v>202816</v>
      </c>
      <c r="E384" s="98" t="s">
        <v>109</v>
      </c>
      <c r="F384" s="98" t="s">
        <v>110</v>
      </c>
      <c r="G384" s="98" t="s">
        <v>240</v>
      </c>
      <c r="H384" s="98">
        <v>100</v>
      </c>
      <c r="I384" s="98" t="s">
        <v>626</v>
      </c>
      <c r="J384" s="98">
        <v>1</v>
      </c>
      <c r="K384" s="98" t="s">
        <v>1896</v>
      </c>
      <c r="L384" s="98">
        <v>220</v>
      </c>
      <c r="M384" s="98" t="s">
        <v>2087</v>
      </c>
      <c r="N384" s="98">
        <v>195</v>
      </c>
      <c r="O384" s="98" t="s">
        <v>2575</v>
      </c>
      <c r="P384" s="98">
        <v>0</v>
      </c>
      <c r="Q384" s="98" t="s">
        <v>1621</v>
      </c>
      <c r="R384" s="98">
        <v>80843870</v>
      </c>
      <c r="S384" s="98" t="s">
        <v>2574</v>
      </c>
      <c r="T384" s="98" t="s">
        <v>2012</v>
      </c>
      <c r="U384" s="98" t="s">
        <v>2573</v>
      </c>
      <c r="V384" s="98" t="s">
        <v>2572</v>
      </c>
      <c r="W384" s="98">
        <f t="shared" ca="1" si="5"/>
        <v>42</v>
      </c>
      <c r="X384" s="98" t="s">
        <v>1616</v>
      </c>
      <c r="Y384" s="98" t="s">
        <v>1615</v>
      </c>
      <c r="Z384" s="98" t="s">
        <v>1614</v>
      </c>
      <c r="AA384" s="98" t="s">
        <v>1613</v>
      </c>
      <c r="AB384" s="98" t="s">
        <v>112</v>
      </c>
      <c r="AC384" s="98" t="s">
        <v>113</v>
      </c>
    </row>
    <row r="385" spans="1:29" x14ac:dyDescent="0.25">
      <c r="A385" s="98">
        <v>52057179</v>
      </c>
      <c r="B385" s="98" t="s">
        <v>376</v>
      </c>
      <c r="C385" s="98" t="s">
        <v>377</v>
      </c>
      <c r="D385" s="98">
        <v>202820</v>
      </c>
      <c r="E385" s="98" t="s">
        <v>109</v>
      </c>
      <c r="F385" s="98" t="s">
        <v>110</v>
      </c>
      <c r="G385" s="98" t="s">
        <v>197</v>
      </c>
      <c r="H385" s="98">
        <v>100</v>
      </c>
      <c r="I385" s="98" t="s">
        <v>626</v>
      </c>
      <c r="J385" s="98">
        <v>2</v>
      </c>
      <c r="K385" s="98" t="s">
        <v>1683</v>
      </c>
      <c r="L385" s="98">
        <v>300</v>
      </c>
      <c r="M385" s="98" t="s">
        <v>307</v>
      </c>
      <c r="N385" s="98">
        <v>302</v>
      </c>
      <c r="O385" s="98" t="s">
        <v>2168</v>
      </c>
      <c r="P385" s="98">
        <v>355</v>
      </c>
      <c r="Q385" s="98" t="s">
        <v>197</v>
      </c>
      <c r="R385" s="98">
        <v>80875014</v>
      </c>
      <c r="S385" s="98" t="s">
        <v>2568</v>
      </c>
      <c r="T385" s="98" t="s">
        <v>2571</v>
      </c>
      <c r="U385" s="98" t="s">
        <v>2570</v>
      </c>
      <c r="V385" s="98" t="s">
        <v>2569</v>
      </c>
      <c r="W385" s="98">
        <f t="shared" ca="1" si="5"/>
        <v>53</v>
      </c>
      <c r="X385" s="98" t="s">
        <v>1616</v>
      </c>
      <c r="Y385" s="98" t="s">
        <v>1671</v>
      </c>
      <c r="Z385" s="98" t="s">
        <v>1614</v>
      </c>
      <c r="AA385" s="98" t="s">
        <v>1613</v>
      </c>
      <c r="AB385" s="98" t="s">
        <v>112</v>
      </c>
      <c r="AC385" s="98" t="s">
        <v>113</v>
      </c>
    </row>
    <row r="386" spans="1:29" x14ac:dyDescent="0.25">
      <c r="A386" s="98">
        <v>52818931</v>
      </c>
      <c r="B386" s="98" t="s">
        <v>568</v>
      </c>
      <c r="C386" s="98" t="s">
        <v>569</v>
      </c>
      <c r="D386" s="98">
        <v>202816</v>
      </c>
      <c r="E386" s="98" t="s">
        <v>109</v>
      </c>
      <c r="F386" s="98" t="s">
        <v>110</v>
      </c>
      <c r="G386" s="98" t="s">
        <v>128</v>
      </c>
      <c r="H386" s="98">
        <v>100</v>
      </c>
      <c r="I386" s="98" t="s">
        <v>626</v>
      </c>
      <c r="J386" s="98">
        <v>2</v>
      </c>
      <c r="K386" s="98" t="s">
        <v>1683</v>
      </c>
      <c r="L386" s="98">
        <v>300</v>
      </c>
      <c r="M386" s="98" t="s">
        <v>307</v>
      </c>
      <c r="N386" s="98">
        <v>312</v>
      </c>
      <c r="O386" s="98" t="s">
        <v>1878</v>
      </c>
      <c r="P386" s="98">
        <v>0</v>
      </c>
      <c r="Q386" s="98" t="s">
        <v>1621</v>
      </c>
      <c r="R386" s="98">
        <v>80875014</v>
      </c>
      <c r="S386" s="98" t="s">
        <v>2568</v>
      </c>
      <c r="T386" s="98" t="s">
        <v>2190</v>
      </c>
      <c r="U386" s="98" t="s">
        <v>2567</v>
      </c>
      <c r="V386" s="98" t="s">
        <v>2566</v>
      </c>
      <c r="W386" s="98">
        <f t="shared" ref="W386:W449" ca="1" si="6">+DATEDIF(V386,TODAY(),"y")</f>
        <v>41</v>
      </c>
      <c r="X386" s="98" t="s">
        <v>1616</v>
      </c>
      <c r="Y386" s="98" t="s">
        <v>1671</v>
      </c>
      <c r="Z386" s="98" t="s">
        <v>1614</v>
      </c>
      <c r="AA386" s="98" t="s">
        <v>1613</v>
      </c>
      <c r="AB386" s="98" t="s">
        <v>112</v>
      </c>
      <c r="AC386" s="98" t="s">
        <v>117</v>
      </c>
    </row>
    <row r="387" spans="1:29" x14ac:dyDescent="0.25">
      <c r="A387" s="98">
        <v>1032448519</v>
      </c>
      <c r="B387" s="98" t="s">
        <v>1148</v>
      </c>
      <c r="C387" s="98" t="s">
        <v>1233</v>
      </c>
      <c r="D387" s="98">
        <v>421015</v>
      </c>
      <c r="E387" s="98" t="s">
        <v>145</v>
      </c>
      <c r="F387" s="98" t="s">
        <v>146</v>
      </c>
      <c r="G387" s="98" t="s">
        <v>288</v>
      </c>
      <c r="H387" s="98">
        <v>100</v>
      </c>
      <c r="I387" s="98" t="s">
        <v>626</v>
      </c>
      <c r="J387" s="98">
        <v>2</v>
      </c>
      <c r="K387" s="98" t="s">
        <v>1683</v>
      </c>
      <c r="L387" s="98">
        <v>200</v>
      </c>
      <c r="M387" s="98" t="s">
        <v>812</v>
      </c>
      <c r="N387" s="98">
        <v>202</v>
      </c>
      <c r="O387" s="98" t="s">
        <v>2549</v>
      </c>
      <c r="P387" s="98">
        <v>0</v>
      </c>
      <c r="Q387" s="98" t="s">
        <v>1621</v>
      </c>
      <c r="R387" s="98">
        <v>80921228</v>
      </c>
      <c r="S387" s="98" t="s">
        <v>2548</v>
      </c>
      <c r="T387" s="98" t="s">
        <v>2565</v>
      </c>
      <c r="U387" s="98" t="s">
        <v>2564</v>
      </c>
      <c r="V387" s="98" t="s">
        <v>2563</v>
      </c>
      <c r="W387" s="98">
        <f t="shared" ca="1" si="6"/>
        <v>33</v>
      </c>
      <c r="X387" s="98" t="s">
        <v>1616</v>
      </c>
      <c r="Y387" s="98" t="s">
        <v>1615</v>
      </c>
      <c r="Z387" s="98" t="s">
        <v>1614</v>
      </c>
      <c r="AA387" s="98" t="s">
        <v>1613</v>
      </c>
      <c r="AB387" s="98" t="s">
        <v>468</v>
      </c>
      <c r="AC387" s="98" t="s">
        <v>435</v>
      </c>
    </row>
    <row r="388" spans="1:29" x14ac:dyDescent="0.25">
      <c r="A388" s="98">
        <v>1098621606</v>
      </c>
      <c r="B388" s="98" t="s">
        <v>1272</v>
      </c>
      <c r="C388" s="98" t="s">
        <v>1273</v>
      </c>
      <c r="D388" s="98">
        <v>102014</v>
      </c>
      <c r="E388" s="98" t="s">
        <v>181</v>
      </c>
      <c r="F388" s="98" t="s">
        <v>182</v>
      </c>
      <c r="G388" s="98" t="s">
        <v>288</v>
      </c>
      <c r="H388" s="98">
        <v>100</v>
      </c>
      <c r="I388" s="98" t="s">
        <v>626</v>
      </c>
      <c r="J388" s="98">
        <v>2</v>
      </c>
      <c r="K388" s="98" t="s">
        <v>1683</v>
      </c>
      <c r="L388" s="98">
        <v>200</v>
      </c>
      <c r="M388" s="98" t="s">
        <v>812</v>
      </c>
      <c r="N388" s="98">
        <v>202</v>
      </c>
      <c r="O388" s="98" t="s">
        <v>2549</v>
      </c>
      <c r="P388" s="98">
        <v>0</v>
      </c>
      <c r="Q388" s="98" t="s">
        <v>1621</v>
      </c>
      <c r="R388" s="98">
        <v>80921228</v>
      </c>
      <c r="S388" s="98" t="s">
        <v>2548</v>
      </c>
      <c r="T388" s="98" t="s">
        <v>2562</v>
      </c>
      <c r="U388" s="98" t="s">
        <v>2561</v>
      </c>
      <c r="V388" s="98" t="s">
        <v>2560</v>
      </c>
      <c r="W388" s="98">
        <f t="shared" ca="1" si="6"/>
        <v>38</v>
      </c>
      <c r="X388" s="98" t="s">
        <v>1616</v>
      </c>
      <c r="Y388" s="98" t="s">
        <v>1671</v>
      </c>
      <c r="Z388" s="98" t="s">
        <v>1614</v>
      </c>
      <c r="AA388" s="98" t="s">
        <v>1613</v>
      </c>
      <c r="AB388" s="98" t="s">
        <v>439</v>
      </c>
      <c r="AC388" s="98" t="s">
        <v>440</v>
      </c>
    </row>
    <row r="389" spans="1:29" x14ac:dyDescent="0.25">
      <c r="A389" s="98">
        <v>1015418963</v>
      </c>
      <c r="B389" s="98" t="s">
        <v>644</v>
      </c>
      <c r="C389" s="98" t="s">
        <v>645</v>
      </c>
      <c r="D389" s="98">
        <v>313214</v>
      </c>
      <c r="E389" s="98" t="s">
        <v>158</v>
      </c>
      <c r="F389" s="98" t="s">
        <v>121</v>
      </c>
      <c r="G389" s="98" t="s">
        <v>288</v>
      </c>
      <c r="H389" s="98">
        <v>100</v>
      </c>
      <c r="I389" s="98" t="s">
        <v>626</v>
      </c>
      <c r="J389" s="98">
        <v>2</v>
      </c>
      <c r="K389" s="98" t="s">
        <v>1683</v>
      </c>
      <c r="L389" s="98">
        <v>200</v>
      </c>
      <c r="M389" s="98" t="s">
        <v>812</v>
      </c>
      <c r="N389" s="98">
        <v>202</v>
      </c>
      <c r="O389" s="98" t="s">
        <v>2549</v>
      </c>
      <c r="P389" s="98">
        <v>0</v>
      </c>
      <c r="Q389" s="98" t="s">
        <v>1621</v>
      </c>
      <c r="R389" s="98">
        <v>80921228</v>
      </c>
      <c r="S389" s="98" t="s">
        <v>2548</v>
      </c>
      <c r="T389" s="98" t="s">
        <v>2559</v>
      </c>
      <c r="U389" s="98" t="s">
        <v>2558</v>
      </c>
      <c r="V389" s="98" t="s">
        <v>2557</v>
      </c>
      <c r="W389" s="98">
        <f t="shared" ca="1" si="6"/>
        <v>35</v>
      </c>
      <c r="X389" s="98" t="s">
        <v>1616</v>
      </c>
      <c r="Y389" s="98" t="s">
        <v>1622</v>
      </c>
      <c r="Z389" s="98" t="s">
        <v>1614</v>
      </c>
      <c r="AA389" s="98" t="s">
        <v>1613</v>
      </c>
      <c r="AB389" s="98" t="s">
        <v>447</v>
      </c>
      <c r="AC389" s="98" t="s">
        <v>448</v>
      </c>
    </row>
    <row r="390" spans="1:29" x14ac:dyDescent="0.25">
      <c r="A390" s="98">
        <v>1015430712</v>
      </c>
      <c r="B390" s="98" t="s">
        <v>1014</v>
      </c>
      <c r="C390" s="98" t="s">
        <v>1015</v>
      </c>
      <c r="D390" s="98">
        <v>20441</v>
      </c>
      <c r="E390" s="98" t="s">
        <v>136</v>
      </c>
      <c r="F390" s="98" t="s">
        <v>110</v>
      </c>
      <c r="G390" s="98" t="s">
        <v>288</v>
      </c>
      <c r="H390" s="98">
        <v>100</v>
      </c>
      <c r="I390" s="98" t="s">
        <v>626</v>
      </c>
      <c r="J390" s="98">
        <v>2</v>
      </c>
      <c r="K390" s="98" t="s">
        <v>1683</v>
      </c>
      <c r="L390" s="98">
        <v>200</v>
      </c>
      <c r="M390" s="98" t="s">
        <v>812</v>
      </c>
      <c r="N390" s="98">
        <v>202</v>
      </c>
      <c r="O390" s="98" t="s">
        <v>2549</v>
      </c>
      <c r="P390" s="98">
        <v>0</v>
      </c>
      <c r="Q390" s="98" t="s">
        <v>1621</v>
      </c>
      <c r="R390" s="98">
        <v>80921228</v>
      </c>
      <c r="S390" s="98" t="s">
        <v>2548</v>
      </c>
      <c r="T390" s="98" t="s">
        <v>2261</v>
      </c>
      <c r="U390" s="98" t="s">
        <v>2556</v>
      </c>
      <c r="V390" s="98" t="s">
        <v>2555</v>
      </c>
      <c r="W390" s="98">
        <f t="shared" ca="1" si="6"/>
        <v>33</v>
      </c>
      <c r="X390" s="98" t="s">
        <v>1636</v>
      </c>
      <c r="Y390" s="98" t="s">
        <v>1615</v>
      </c>
      <c r="Z390" s="98" t="s">
        <v>1614</v>
      </c>
      <c r="AA390" s="98" t="s">
        <v>1613</v>
      </c>
      <c r="AB390" s="98" t="s">
        <v>447</v>
      </c>
      <c r="AC390" s="98" t="s">
        <v>448</v>
      </c>
    </row>
    <row r="391" spans="1:29" x14ac:dyDescent="0.25">
      <c r="A391" s="98">
        <v>79280732</v>
      </c>
      <c r="B391" s="98" t="s">
        <v>1158</v>
      </c>
      <c r="C391" s="98" t="s">
        <v>1159</v>
      </c>
      <c r="D391" s="98">
        <v>204407</v>
      </c>
      <c r="E391" s="98" t="s">
        <v>136</v>
      </c>
      <c r="F391" s="98" t="s">
        <v>110</v>
      </c>
      <c r="G391" s="98" t="s">
        <v>288</v>
      </c>
      <c r="H391" s="98">
        <v>100</v>
      </c>
      <c r="I391" s="98" t="s">
        <v>626</v>
      </c>
      <c r="J391" s="98">
        <v>2</v>
      </c>
      <c r="K391" s="98" t="s">
        <v>1683</v>
      </c>
      <c r="L391" s="98">
        <v>200</v>
      </c>
      <c r="M391" s="98" t="s">
        <v>812</v>
      </c>
      <c r="N391" s="98">
        <v>202</v>
      </c>
      <c r="O391" s="98" t="s">
        <v>2549</v>
      </c>
      <c r="P391" s="98">
        <v>0</v>
      </c>
      <c r="Q391" s="98" t="s">
        <v>1621</v>
      </c>
      <c r="R391" s="98">
        <v>80921228</v>
      </c>
      <c r="S391" s="98" t="s">
        <v>2548</v>
      </c>
      <c r="T391" s="98" t="s">
        <v>2239</v>
      </c>
      <c r="U391" s="98" t="s">
        <v>2554</v>
      </c>
      <c r="V391" s="98" t="s">
        <v>2553</v>
      </c>
      <c r="W391" s="98">
        <f t="shared" ca="1" si="6"/>
        <v>61</v>
      </c>
      <c r="X391" s="98" t="s">
        <v>1636</v>
      </c>
      <c r="Y391" s="98" t="s">
        <v>1671</v>
      </c>
      <c r="Z391" s="98" t="s">
        <v>1614</v>
      </c>
      <c r="AA391" s="98" t="s">
        <v>1613</v>
      </c>
      <c r="AB391" s="98" t="s">
        <v>447</v>
      </c>
      <c r="AC391" s="98" t="s">
        <v>448</v>
      </c>
    </row>
    <row r="392" spans="1:29" x14ac:dyDescent="0.25">
      <c r="A392" s="98">
        <v>51596055</v>
      </c>
      <c r="B392" s="98" t="s">
        <v>451</v>
      </c>
      <c r="C392" s="98" t="s">
        <v>452</v>
      </c>
      <c r="D392" s="98">
        <v>202814</v>
      </c>
      <c r="E392" s="98" t="s">
        <v>109</v>
      </c>
      <c r="F392" s="98" t="s">
        <v>110</v>
      </c>
      <c r="G392" s="98" t="s">
        <v>288</v>
      </c>
      <c r="H392" s="98">
        <v>100</v>
      </c>
      <c r="I392" s="98" t="s">
        <v>626</v>
      </c>
      <c r="J392" s="98">
        <v>2</v>
      </c>
      <c r="K392" s="98" t="s">
        <v>1683</v>
      </c>
      <c r="L392" s="98">
        <v>200</v>
      </c>
      <c r="M392" s="98" t="s">
        <v>812</v>
      </c>
      <c r="N392" s="98">
        <v>202</v>
      </c>
      <c r="O392" s="98" t="s">
        <v>2549</v>
      </c>
      <c r="P392" s="98">
        <v>0</v>
      </c>
      <c r="Q392" s="98" t="s">
        <v>1621</v>
      </c>
      <c r="R392" s="98">
        <v>80921228</v>
      </c>
      <c r="S392" s="98" t="s">
        <v>2548</v>
      </c>
      <c r="T392" s="98" t="s">
        <v>2552</v>
      </c>
      <c r="U392" s="98" t="s">
        <v>2551</v>
      </c>
      <c r="V392" s="98" t="s">
        <v>2550</v>
      </c>
      <c r="W392" s="98">
        <f t="shared" ca="1" si="6"/>
        <v>65</v>
      </c>
      <c r="X392" s="98" t="s">
        <v>1616</v>
      </c>
      <c r="Y392" s="98" t="s">
        <v>1615</v>
      </c>
      <c r="Z392" s="98" t="s">
        <v>1614</v>
      </c>
      <c r="AA392" s="98" t="s">
        <v>1613</v>
      </c>
      <c r="AB392" s="98" t="s">
        <v>112</v>
      </c>
      <c r="AC392" s="98" t="s">
        <v>117</v>
      </c>
    </row>
    <row r="393" spans="1:29" x14ac:dyDescent="0.25">
      <c r="A393" s="98">
        <v>51601469</v>
      </c>
      <c r="B393" s="98" t="s">
        <v>286</v>
      </c>
      <c r="C393" s="98" t="s">
        <v>287</v>
      </c>
      <c r="D393" s="98">
        <v>202814</v>
      </c>
      <c r="E393" s="98" t="s">
        <v>109</v>
      </c>
      <c r="F393" s="98" t="s">
        <v>110</v>
      </c>
      <c r="G393" s="98" t="s">
        <v>288</v>
      </c>
      <c r="H393" s="98">
        <v>100</v>
      </c>
      <c r="I393" s="98" t="s">
        <v>626</v>
      </c>
      <c r="J393" s="98">
        <v>2</v>
      </c>
      <c r="K393" s="98" t="s">
        <v>1683</v>
      </c>
      <c r="L393" s="98">
        <v>200</v>
      </c>
      <c r="M393" s="98" t="s">
        <v>812</v>
      </c>
      <c r="N393" s="98">
        <v>202</v>
      </c>
      <c r="O393" s="98" t="s">
        <v>2549</v>
      </c>
      <c r="P393" s="98">
        <v>0</v>
      </c>
      <c r="Q393" s="98" t="s">
        <v>1621</v>
      </c>
      <c r="R393" s="98">
        <v>80921228</v>
      </c>
      <c r="S393" s="98" t="s">
        <v>2548</v>
      </c>
      <c r="T393" s="98" t="s">
        <v>2547</v>
      </c>
      <c r="U393" s="98" t="s">
        <v>2546</v>
      </c>
      <c r="V393" s="98" t="s">
        <v>2545</v>
      </c>
      <c r="W393" s="98">
        <f t="shared" ca="1" si="6"/>
        <v>64</v>
      </c>
      <c r="X393" s="98" t="s">
        <v>1616</v>
      </c>
      <c r="Y393" s="98" t="s">
        <v>1671</v>
      </c>
      <c r="Z393" s="98" t="s">
        <v>1614</v>
      </c>
      <c r="AA393" s="98" t="s">
        <v>1613</v>
      </c>
      <c r="AB393" s="98" t="s">
        <v>112</v>
      </c>
      <c r="AC393" s="98" t="s">
        <v>117</v>
      </c>
    </row>
    <row r="394" spans="1:29" x14ac:dyDescent="0.25">
      <c r="A394" s="98">
        <v>28152582</v>
      </c>
      <c r="B394" s="98" t="s">
        <v>546</v>
      </c>
      <c r="C394" s="98" t="s">
        <v>1408</v>
      </c>
      <c r="D394" s="98">
        <v>406408</v>
      </c>
      <c r="E394" s="98" t="s">
        <v>347</v>
      </c>
      <c r="F394" s="98" t="s">
        <v>146</v>
      </c>
      <c r="G394" s="98" t="s">
        <v>2505</v>
      </c>
      <c r="H394" s="98">
        <v>100</v>
      </c>
      <c r="I394" s="98" t="s">
        <v>626</v>
      </c>
      <c r="J394" s="98">
        <v>3</v>
      </c>
      <c r="K394" s="98" t="s">
        <v>1949</v>
      </c>
      <c r="L394" s="98">
        <v>640</v>
      </c>
      <c r="M394" s="98" t="s">
        <v>2505</v>
      </c>
      <c r="N394" s="98">
        <v>0</v>
      </c>
      <c r="O394" s="98" t="s">
        <v>1621</v>
      </c>
      <c r="P394" s="98">
        <v>0</v>
      </c>
      <c r="Q394" s="98" t="s">
        <v>1621</v>
      </c>
      <c r="R394" s="98">
        <v>91497695</v>
      </c>
      <c r="S394" s="98" t="s">
        <v>2504</v>
      </c>
      <c r="T394" s="98" t="s">
        <v>2544</v>
      </c>
      <c r="U394" s="98" t="s">
        <v>2543</v>
      </c>
      <c r="V394" s="98" t="s">
        <v>2542</v>
      </c>
      <c r="W394" s="98">
        <f t="shared" ca="1" si="6"/>
        <v>45</v>
      </c>
      <c r="X394" s="98" t="s">
        <v>1616</v>
      </c>
      <c r="Y394" s="98" t="s">
        <v>1615</v>
      </c>
      <c r="Z394" s="98" t="s">
        <v>1614</v>
      </c>
      <c r="AA394" s="98" t="s">
        <v>2500</v>
      </c>
      <c r="AB394" s="98" t="s">
        <v>447</v>
      </c>
      <c r="AC394" s="98" t="s">
        <v>448</v>
      </c>
    </row>
    <row r="395" spans="1:29" x14ac:dyDescent="0.25">
      <c r="A395" s="98">
        <v>37395857</v>
      </c>
      <c r="B395" s="98" t="s">
        <v>606</v>
      </c>
      <c r="C395" s="98" t="s">
        <v>607</v>
      </c>
      <c r="D395" s="98">
        <v>204407</v>
      </c>
      <c r="E395" s="98" t="s">
        <v>136</v>
      </c>
      <c r="F395" s="98" t="s">
        <v>110</v>
      </c>
      <c r="G395" s="98" t="s">
        <v>2505</v>
      </c>
      <c r="H395" s="98">
        <v>100</v>
      </c>
      <c r="I395" s="98" t="s">
        <v>626</v>
      </c>
      <c r="J395" s="98">
        <v>3</v>
      </c>
      <c r="K395" s="98" t="s">
        <v>1949</v>
      </c>
      <c r="L395" s="98">
        <v>640</v>
      </c>
      <c r="M395" s="98" t="s">
        <v>2505</v>
      </c>
      <c r="N395" s="98">
        <v>0</v>
      </c>
      <c r="O395" s="98" t="s">
        <v>1621</v>
      </c>
      <c r="P395" s="98">
        <v>0</v>
      </c>
      <c r="Q395" s="98" t="s">
        <v>1621</v>
      </c>
      <c r="R395" s="98">
        <v>91497695</v>
      </c>
      <c r="S395" s="98" t="s">
        <v>2504</v>
      </c>
      <c r="T395" s="98" t="s">
        <v>2541</v>
      </c>
      <c r="U395" s="98" t="s">
        <v>2540</v>
      </c>
      <c r="V395" s="98" t="s">
        <v>2539</v>
      </c>
      <c r="W395" s="98">
        <f t="shared" ca="1" si="6"/>
        <v>40</v>
      </c>
      <c r="X395" s="98" t="s">
        <v>1616</v>
      </c>
      <c r="Y395" s="98" t="s">
        <v>1615</v>
      </c>
      <c r="Z395" s="98" t="s">
        <v>1614</v>
      </c>
      <c r="AA395" s="98" t="s">
        <v>2500</v>
      </c>
      <c r="AB395" s="98" t="s">
        <v>468</v>
      </c>
      <c r="AC395" s="98" t="s">
        <v>435</v>
      </c>
    </row>
    <row r="396" spans="1:29" x14ac:dyDescent="0.25">
      <c r="A396" s="98">
        <v>37645076</v>
      </c>
      <c r="B396" s="98" t="s">
        <v>276</v>
      </c>
      <c r="C396" s="98" t="s">
        <v>355</v>
      </c>
      <c r="D396" s="98">
        <v>204411</v>
      </c>
      <c r="E396" s="98" t="s">
        <v>136</v>
      </c>
      <c r="F396" s="98" t="s">
        <v>110</v>
      </c>
      <c r="G396" s="98" t="s">
        <v>2505</v>
      </c>
      <c r="H396" s="98">
        <v>100</v>
      </c>
      <c r="I396" s="98" t="s">
        <v>626</v>
      </c>
      <c r="J396" s="98">
        <v>3</v>
      </c>
      <c r="K396" s="98" t="s">
        <v>1949</v>
      </c>
      <c r="L396" s="98">
        <v>640</v>
      </c>
      <c r="M396" s="98" t="s">
        <v>2505</v>
      </c>
      <c r="N396" s="98">
        <v>0</v>
      </c>
      <c r="O396" s="98" t="s">
        <v>1621</v>
      </c>
      <c r="P396" s="98">
        <v>0</v>
      </c>
      <c r="Q396" s="98" t="s">
        <v>1621</v>
      </c>
      <c r="R396" s="98">
        <v>91497695</v>
      </c>
      <c r="S396" s="98" t="s">
        <v>2504</v>
      </c>
      <c r="T396" s="98" t="s">
        <v>2538</v>
      </c>
      <c r="U396" s="98" t="s">
        <v>2537</v>
      </c>
      <c r="V396" s="98" t="s">
        <v>2536</v>
      </c>
      <c r="W396" s="98">
        <f t="shared" ca="1" si="6"/>
        <v>60</v>
      </c>
      <c r="X396" s="98" t="s">
        <v>1616</v>
      </c>
      <c r="Y396" s="98" t="s">
        <v>1726</v>
      </c>
      <c r="Z396" s="98" t="s">
        <v>1614</v>
      </c>
      <c r="AA396" s="98" t="s">
        <v>2500</v>
      </c>
      <c r="AB396" s="98" t="s">
        <v>112</v>
      </c>
      <c r="AC396" s="98" t="s">
        <v>117</v>
      </c>
    </row>
    <row r="397" spans="1:29" x14ac:dyDescent="0.25">
      <c r="A397" s="98">
        <v>52263851</v>
      </c>
      <c r="B397" s="98" t="s">
        <v>709</v>
      </c>
      <c r="C397" s="98" t="s">
        <v>710</v>
      </c>
      <c r="D397" s="98">
        <v>421015</v>
      </c>
      <c r="E397" s="98" t="s">
        <v>145</v>
      </c>
      <c r="F397" s="98" t="s">
        <v>146</v>
      </c>
      <c r="G397" s="98" t="s">
        <v>2505</v>
      </c>
      <c r="H397" s="98">
        <v>100</v>
      </c>
      <c r="I397" s="98" t="s">
        <v>626</v>
      </c>
      <c r="J397" s="98">
        <v>3</v>
      </c>
      <c r="K397" s="98" t="s">
        <v>1949</v>
      </c>
      <c r="L397" s="98">
        <v>640</v>
      </c>
      <c r="M397" s="98" t="s">
        <v>2505</v>
      </c>
      <c r="N397" s="98">
        <v>0</v>
      </c>
      <c r="O397" s="98" t="s">
        <v>1621</v>
      </c>
      <c r="P397" s="98">
        <v>0</v>
      </c>
      <c r="Q397" s="98" t="s">
        <v>1621</v>
      </c>
      <c r="R397" s="98">
        <v>91497695</v>
      </c>
      <c r="S397" s="98" t="s">
        <v>2504</v>
      </c>
      <c r="T397" s="98" t="s">
        <v>2535</v>
      </c>
      <c r="U397" s="98" t="s">
        <v>2534</v>
      </c>
      <c r="V397" s="98" t="s">
        <v>2533</v>
      </c>
      <c r="W397" s="98">
        <f t="shared" ca="1" si="6"/>
        <v>50</v>
      </c>
      <c r="X397" s="98" t="s">
        <v>1616</v>
      </c>
      <c r="Y397" s="98" t="s">
        <v>1615</v>
      </c>
      <c r="Z397" s="98" t="s">
        <v>1614</v>
      </c>
      <c r="AA397" s="98" t="s">
        <v>2500</v>
      </c>
      <c r="AB397" s="98" t="s">
        <v>468</v>
      </c>
      <c r="AC397" s="98" t="s">
        <v>435</v>
      </c>
    </row>
    <row r="398" spans="1:29" x14ac:dyDescent="0.25">
      <c r="A398" s="98">
        <v>60351476</v>
      </c>
      <c r="B398" s="98" t="s">
        <v>462</v>
      </c>
      <c r="C398" s="98" t="s">
        <v>463</v>
      </c>
      <c r="D398" s="98">
        <v>20441</v>
      </c>
      <c r="E398" s="98" t="s">
        <v>136</v>
      </c>
      <c r="F398" s="98" t="s">
        <v>110</v>
      </c>
      <c r="G398" s="98" t="s">
        <v>2505</v>
      </c>
      <c r="H398" s="98">
        <v>100</v>
      </c>
      <c r="I398" s="98" t="s">
        <v>626</v>
      </c>
      <c r="J398" s="98">
        <v>3</v>
      </c>
      <c r="K398" s="98" t="s">
        <v>1949</v>
      </c>
      <c r="L398" s="98">
        <v>640</v>
      </c>
      <c r="M398" s="98" t="s">
        <v>2505</v>
      </c>
      <c r="N398" s="98">
        <v>0</v>
      </c>
      <c r="O398" s="98" t="s">
        <v>1621</v>
      </c>
      <c r="P398" s="98">
        <v>0</v>
      </c>
      <c r="Q398" s="98" t="s">
        <v>1621</v>
      </c>
      <c r="R398" s="98">
        <v>91497695</v>
      </c>
      <c r="S398" s="98" t="s">
        <v>2504</v>
      </c>
      <c r="T398" s="98" t="s">
        <v>2532</v>
      </c>
      <c r="U398" s="98" t="s">
        <v>2531</v>
      </c>
      <c r="V398" s="98" t="s">
        <v>2530</v>
      </c>
      <c r="W398" s="98">
        <f t="shared" ca="1" si="6"/>
        <v>52</v>
      </c>
      <c r="X398" s="98" t="s">
        <v>1616</v>
      </c>
      <c r="Y398" s="98" t="s">
        <v>1615</v>
      </c>
      <c r="Z398" s="98" t="s">
        <v>1614</v>
      </c>
      <c r="AA398" s="98" t="s">
        <v>2500</v>
      </c>
      <c r="AB398" s="98" t="s">
        <v>447</v>
      </c>
      <c r="AC398" s="98" t="s">
        <v>448</v>
      </c>
    </row>
    <row r="399" spans="1:29" x14ac:dyDescent="0.25">
      <c r="A399" s="98">
        <v>63323356</v>
      </c>
      <c r="B399" s="98" t="s">
        <v>141</v>
      </c>
      <c r="C399" s="98" t="s">
        <v>142</v>
      </c>
      <c r="D399" s="98">
        <v>202816</v>
      </c>
      <c r="E399" s="98" t="s">
        <v>109</v>
      </c>
      <c r="F399" s="98" t="s">
        <v>110</v>
      </c>
      <c r="G399" s="98" t="s">
        <v>2505</v>
      </c>
      <c r="H399" s="98">
        <v>100</v>
      </c>
      <c r="I399" s="98" t="s">
        <v>626</v>
      </c>
      <c r="J399" s="98">
        <v>3</v>
      </c>
      <c r="K399" s="98" t="s">
        <v>1949</v>
      </c>
      <c r="L399" s="98">
        <v>640</v>
      </c>
      <c r="M399" s="98" t="s">
        <v>2505</v>
      </c>
      <c r="N399" s="98">
        <v>0</v>
      </c>
      <c r="O399" s="98" t="s">
        <v>1621</v>
      </c>
      <c r="P399" s="98">
        <v>0</v>
      </c>
      <c r="Q399" s="98" t="s">
        <v>1621</v>
      </c>
      <c r="R399" s="98">
        <v>91497695</v>
      </c>
      <c r="S399" s="98" t="s">
        <v>2504</v>
      </c>
      <c r="T399" s="98" t="s">
        <v>2529</v>
      </c>
      <c r="U399" s="98" t="s">
        <v>2528</v>
      </c>
      <c r="V399" s="98" t="s">
        <v>2527</v>
      </c>
      <c r="W399" s="98">
        <f t="shared" ca="1" si="6"/>
        <v>62</v>
      </c>
      <c r="X399" s="98" t="s">
        <v>1616</v>
      </c>
      <c r="Y399" s="98" t="s">
        <v>1615</v>
      </c>
      <c r="Z399" s="98" t="s">
        <v>1614</v>
      </c>
      <c r="AA399" s="98" t="s">
        <v>2500</v>
      </c>
      <c r="AB399" s="98" t="s">
        <v>112</v>
      </c>
      <c r="AC399" s="98" t="s">
        <v>113</v>
      </c>
    </row>
    <row r="400" spans="1:29" x14ac:dyDescent="0.25">
      <c r="A400" s="98">
        <v>1098653804</v>
      </c>
      <c r="B400" s="98" t="s">
        <v>759</v>
      </c>
      <c r="C400" s="98" t="s">
        <v>760</v>
      </c>
      <c r="D400" s="98">
        <v>202816</v>
      </c>
      <c r="E400" s="98" t="s">
        <v>109</v>
      </c>
      <c r="F400" s="98" t="s">
        <v>110</v>
      </c>
      <c r="G400" s="98" t="s">
        <v>2505</v>
      </c>
      <c r="H400" s="98">
        <v>100</v>
      </c>
      <c r="I400" s="98" t="s">
        <v>626</v>
      </c>
      <c r="J400" s="98">
        <v>3</v>
      </c>
      <c r="K400" s="98" t="s">
        <v>1949</v>
      </c>
      <c r="L400" s="98">
        <v>640</v>
      </c>
      <c r="M400" s="98" t="s">
        <v>2505</v>
      </c>
      <c r="N400" s="98">
        <v>0</v>
      </c>
      <c r="O400" s="98" t="s">
        <v>1621</v>
      </c>
      <c r="P400" s="98">
        <v>0</v>
      </c>
      <c r="Q400" s="98" t="s">
        <v>1621</v>
      </c>
      <c r="R400" s="98">
        <v>91497695</v>
      </c>
      <c r="S400" s="98" t="s">
        <v>2504</v>
      </c>
      <c r="T400" s="98" t="s">
        <v>2012</v>
      </c>
      <c r="U400" s="98" t="s">
        <v>2526</v>
      </c>
      <c r="V400" s="98" t="s">
        <v>2525</v>
      </c>
      <c r="W400" s="98">
        <f t="shared" ca="1" si="6"/>
        <v>37</v>
      </c>
      <c r="X400" s="98" t="s">
        <v>1636</v>
      </c>
      <c r="Y400" s="98" t="s">
        <v>1615</v>
      </c>
      <c r="Z400" s="98" t="s">
        <v>1614</v>
      </c>
      <c r="AA400" s="98" t="s">
        <v>2500</v>
      </c>
      <c r="AB400" s="98" t="s">
        <v>112</v>
      </c>
      <c r="AC400" s="98" t="s">
        <v>117</v>
      </c>
    </row>
    <row r="401" spans="1:29" x14ac:dyDescent="0.25">
      <c r="A401" s="98">
        <v>79913613</v>
      </c>
      <c r="B401" s="98" t="s">
        <v>629</v>
      </c>
      <c r="C401" s="98" t="s">
        <v>630</v>
      </c>
      <c r="D401" s="98">
        <v>406408</v>
      </c>
      <c r="E401" s="98" t="s">
        <v>347</v>
      </c>
      <c r="F401" s="98" t="s">
        <v>146</v>
      </c>
      <c r="G401" s="98" t="s">
        <v>631</v>
      </c>
      <c r="H401" s="98">
        <v>100</v>
      </c>
      <c r="I401" s="98" t="s">
        <v>626</v>
      </c>
      <c r="J401" s="98">
        <v>3</v>
      </c>
      <c r="K401" s="98" t="s">
        <v>1949</v>
      </c>
      <c r="L401" s="98">
        <v>660</v>
      </c>
      <c r="M401" s="98" t="s">
        <v>631</v>
      </c>
      <c r="N401" s="98">
        <v>0</v>
      </c>
      <c r="O401" s="98" t="s">
        <v>1621</v>
      </c>
      <c r="P401" s="98">
        <v>0</v>
      </c>
      <c r="Q401" s="98" t="s">
        <v>1621</v>
      </c>
      <c r="R401" s="98">
        <v>91497695</v>
      </c>
      <c r="S401" s="98" t="s">
        <v>2504</v>
      </c>
      <c r="T401" s="98" t="s">
        <v>2524</v>
      </c>
      <c r="U401" s="98" t="s">
        <v>2523</v>
      </c>
      <c r="V401" s="98" t="s">
        <v>2522</v>
      </c>
      <c r="W401" s="98">
        <f t="shared" ca="1" si="6"/>
        <v>46</v>
      </c>
      <c r="X401" s="98" t="s">
        <v>1636</v>
      </c>
      <c r="Y401" s="98" t="s">
        <v>1615</v>
      </c>
      <c r="Z401" s="98" t="s">
        <v>1614</v>
      </c>
      <c r="AA401" s="98" t="s">
        <v>2500</v>
      </c>
      <c r="AB401" s="98" t="s">
        <v>447</v>
      </c>
      <c r="AC401" s="98" t="s">
        <v>448</v>
      </c>
    </row>
    <row r="402" spans="1:29" x14ac:dyDescent="0.25">
      <c r="A402" s="98">
        <v>1022428715</v>
      </c>
      <c r="B402" s="98" t="s">
        <v>1398</v>
      </c>
      <c r="C402" s="98" t="s">
        <v>1399</v>
      </c>
      <c r="D402" s="98">
        <v>421022</v>
      </c>
      <c r="E402" s="98" t="s">
        <v>145</v>
      </c>
      <c r="F402" s="98" t="s">
        <v>146</v>
      </c>
      <c r="G402" s="98" t="s">
        <v>631</v>
      </c>
      <c r="H402" s="98">
        <v>100</v>
      </c>
      <c r="I402" s="98" t="s">
        <v>626</v>
      </c>
      <c r="J402" s="98">
        <v>3</v>
      </c>
      <c r="K402" s="98" t="s">
        <v>1949</v>
      </c>
      <c r="L402" s="98">
        <v>660</v>
      </c>
      <c r="M402" s="98" t="s">
        <v>631</v>
      </c>
      <c r="N402" s="98">
        <v>0</v>
      </c>
      <c r="O402" s="98" t="s">
        <v>1621</v>
      </c>
      <c r="P402" s="98">
        <v>0</v>
      </c>
      <c r="Q402" s="98" t="s">
        <v>1621</v>
      </c>
      <c r="R402" s="98">
        <v>91497695</v>
      </c>
      <c r="S402" s="98" t="s">
        <v>2504</v>
      </c>
      <c r="T402" s="98" t="s">
        <v>2521</v>
      </c>
      <c r="U402" s="98" t="s">
        <v>2520</v>
      </c>
      <c r="V402" s="98" t="s">
        <v>2519</v>
      </c>
      <c r="W402" s="98">
        <f t="shared" ca="1" si="6"/>
        <v>28</v>
      </c>
      <c r="X402" s="98" t="s">
        <v>1636</v>
      </c>
      <c r="Y402" s="98" t="s">
        <v>1615</v>
      </c>
      <c r="Z402" s="98" t="s">
        <v>1614</v>
      </c>
      <c r="AA402" s="98" t="s">
        <v>2500</v>
      </c>
      <c r="AB402" s="98" t="s">
        <v>439</v>
      </c>
      <c r="AC402" s="98" t="s">
        <v>440</v>
      </c>
    </row>
    <row r="403" spans="1:29" x14ac:dyDescent="0.25">
      <c r="A403" s="98">
        <v>1098771540</v>
      </c>
      <c r="B403" s="98" t="s">
        <v>1050</v>
      </c>
      <c r="C403" s="98" t="s">
        <v>1051</v>
      </c>
      <c r="D403" s="98">
        <v>20441</v>
      </c>
      <c r="E403" s="98" t="s">
        <v>136</v>
      </c>
      <c r="F403" s="98" t="s">
        <v>110</v>
      </c>
      <c r="G403" s="98" t="s">
        <v>2505</v>
      </c>
      <c r="H403" s="98">
        <v>100</v>
      </c>
      <c r="I403" s="98" t="s">
        <v>626</v>
      </c>
      <c r="J403" s="98">
        <v>3</v>
      </c>
      <c r="K403" s="98" t="s">
        <v>1949</v>
      </c>
      <c r="L403" s="98">
        <v>640</v>
      </c>
      <c r="M403" s="98" t="s">
        <v>2505</v>
      </c>
      <c r="N403" s="98">
        <v>0</v>
      </c>
      <c r="O403" s="98" t="s">
        <v>1621</v>
      </c>
      <c r="P403" s="98">
        <v>0</v>
      </c>
      <c r="Q403" s="98" t="s">
        <v>1621</v>
      </c>
      <c r="R403" s="98">
        <v>91497695</v>
      </c>
      <c r="S403" s="98" t="s">
        <v>2504</v>
      </c>
      <c r="T403" s="98" t="s">
        <v>2518</v>
      </c>
      <c r="U403" s="98" t="s">
        <v>2517</v>
      </c>
      <c r="V403" s="98" t="s">
        <v>2516</v>
      </c>
      <c r="W403" s="98">
        <f t="shared" ca="1" si="6"/>
        <v>30</v>
      </c>
      <c r="X403" s="98" t="s">
        <v>1616</v>
      </c>
      <c r="Y403" s="98" t="s">
        <v>1671</v>
      </c>
      <c r="Z403" s="98" t="s">
        <v>1614</v>
      </c>
      <c r="AA403" s="98" t="s">
        <v>2500</v>
      </c>
      <c r="AB403" s="98" t="s">
        <v>447</v>
      </c>
      <c r="AC403" s="98" t="s">
        <v>448</v>
      </c>
    </row>
    <row r="404" spans="1:29" x14ac:dyDescent="0.25">
      <c r="A404" s="98">
        <v>1100222371</v>
      </c>
      <c r="B404" s="98" t="s">
        <v>950</v>
      </c>
      <c r="C404" s="98" t="s">
        <v>951</v>
      </c>
      <c r="D404" s="98">
        <v>204407</v>
      </c>
      <c r="E404" s="98" t="s">
        <v>136</v>
      </c>
      <c r="F404" s="98" t="s">
        <v>110</v>
      </c>
      <c r="G404" s="98" t="s">
        <v>2505</v>
      </c>
      <c r="H404" s="98">
        <v>100</v>
      </c>
      <c r="I404" s="98" t="s">
        <v>626</v>
      </c>
      <c r="J404" s="98">
        <v>3</v>
      </c>
      <c r="K404" s="98" t="s">
        <v>1949</v>
      </c>
      <c r="L404" s="98">
        <v>640</v>
      </c>
      <c r="M404" s="98" t="s">
        <v>2505</v>
      </c>
      <c r="N404" s="98">
        <v>0</v>
      </c>
      <c r="O404" s="98" t="s">
        <v>1621</v>
      </c>
      <c r="P404" s="98">
        <v>0</v>
      </c>
      <c r="Q404" s="98" t="s">
        <v>1621</v>
      </c>
      <c r="R404" s="98">
        <v>91497695</v>
      </c>
      <c r="S404" s="98" t="s">
        <v>2504</v>
      </c>
      <c r="T404" s="98" t="s">
        <v>2515</v>
      </c>
      <c r="U404" s="98" t="s">
        <v>2514</v>
      </c>
      <c r="V404" s="98" t="s">
        <v>2513</v>
      </c>
      <c r="W404" s="98">
        <f t="shared" ca="1" si="6"/>
        <v>30</v>
      </c>
      <c r="X404" s="98" t="s">
        <v>1616</v>
      </c>
      <c r="Y404" s="98" t="s">
        <v>1615</v>
      </c>
      <c r="Z404" s="98" t="s">
        <v>1614</v>
      </c>
      <c r="AA404" s="98" t="s">
        <v>2500</v>
      </c>
      <c r="AB404" s="98" t="s">
        <v>447</v>
      </c>
      <c r="AC404" s="98" t="s">
        <v>448</v>
      </c>
    </row>
    <row r="405" spans="1:29" x14ac:dyDescent="0.25">
      <c r="A405" s="98">
        <v>1095931158</v>
      </c>
      <c r="B405" s="98" t="s">
        <v>973</v>
      </c>
      <c r="C405" s="98" t="s">
        <v>974</v>
      </c>
      <c r="D405" s="98">
        <v>204407</v>
      </c>
      <c r="E405" s="98" t="s">
        <v>136</v>
      </c>
      <c r="F405" s="98" t="s">
        <v>110</v>
      </c>
      <c r="G405" s="98" t="s">
        <v>2505</v>
      </c>
      <c r="H405" s="98">
        <v>100</v>
      </c>
      <c r="I405" s="98" t="s">
        <v>626</v>
      </c>
      <c r="J405" s="98">
        <v>3</v>
      </c>
      <c r="K405" s="98" t="s">
        <v>1949</v>
      </c>
      <c r="L405" s="98">
        <v>640</v>
      </c>
      <c r="M405" s="98" t="s">
        <v>2505</v>
      </c>
      <c r="N405" s="98">
        <v>0</v>
      </c>
      <c r="O405" s="98" t="s">
        <v>1621</v>
      </c>
      <c r="P405" s="98">
        <v>0</v>
      </c>
      <c r="Q405" s="98" t="s">
        <v>1621</v>
      </c>
      <c r="R405" s="98">
        <v>91497695</v>
      </c>
      <c r="S405" s="98" t="s">
        <v>2504</v>
      </c>
      <c r="T405" s="98" t="s">
        <v>1972</v>
      </c>
      <c r="U405" s="98" t="s">
        <v>2512</v>
      </c>
      <c r="V405" s="98" t="s">
        <v>2511</v>
      </c>
      <c r="W405" s="98">
        <f t="shared" ca="1" si="6"/>
        <v>32</v>
      </c>
      <c r="X405" s="98" t="s">
        <v>1616</v>
      </c>
      <c r="Y405" s="98" t="s">
        <v>1615</v>
      </c>
      <c r="Z405" s="98" t="s">
        <v>1614</v>
      </c>
      <c r="AA405" s="98" t="s">
        <v>2500</v>
      </c>
      <c r="AB405" s="98" t="s">
        <v>447</v>
      </c>
      <c r="AC405" s="98" t="s">
        <v>448</v>
      </c>
    </row>
    <row r="406" spans="1:29" x14ac:dyDescent="0.25">
      <c r="A406" s="98">
        <v>1098611581</v>
      </c>
      <c r="B406" s="98" t="s">
        <v>362</v>
      </c>
      <c r="C406" s="98" t="s">
        <v>696</v>
      </c>
      <c r="D406" s="98">
        <v>406408</v>
      </c>
      <c r="E406" s="98" t="s">
        <v>347</v>
      </c>
      <c r="F406" s="98" t="s">
        <v>146</v>
      </c>
      <c r="G406" s="98" t="s">
        <v>2505</v>
      </c>
      <c r="H406" s="98">
        <v>100</v>
      </c>
      <c r="I406" s="98" t="s">
        <v>626</v>
      </c>
      <c r="J406" s="98">
        <v>3</v>
      </c>
      <c r="K406" s="98" t="s">
        <v>1949</v>
      </c>
      <c r="L406" s="98">
        <v>640</v>
      </c>
      <c r="M406" s="98" t="s">
        <v>2505</v>
      </c>
      <c r="N406" s="98">
        <v>0</v>
      </c>
      <c r="O406" s="98" t="s">
        <v>1621</v>
      </c>
      <c r="P406" s="98">
        <v>0</v>
      </c>
      <c r="Q406" s="98" t="s">
        <v>1621</v>
      </c>
      <c r="R406" s="98">
        <v>91497695</v>
      </c>
      <c r="S406" s="98" t="s">
        <v>2504</v>
      </c>
      <c r="T406" s="98" t="s">
        <v>2510</v>
      </c>
      <c r="U406" s="98" t="s">
        <v>2509</v>
      </c>
      <c r="V406" s="98" t="s">
        <v>2508</v>
      </c>
      <c r="W406" s="98">
        <f t="shared" ca="1" si="6"/>
        <v>39</v>
      </c>
      <c r="X406" s="98" t="s">
        <v>1636</v>
      </c>
      <c r="Y406" s="98" t="s">
        <v>1671</v>
      </c>
      <c r="Z406" s="98" t="s">
        <v>1614</v>
      </c>
      <c r="AA406" s="98" t="s">
        <v>2500</v>
      </c>
      <c r="AB406" s="98" t="s">
        <v>447</v>
      </c>
      <c r="AC406" s="98" t="s">
        <v>448</v>
      </c>
    </row>
    <row r="407" spans="1:29" x14ac:dyDescent="0.25">
      <c r="A407" s="98">
        <v>1098614564</v>
      </c>
      <c r="B407" s="98" t="s">
        <v>592</v>
      </c>
      <c r="C407" s="98" t="s">
        <v>593</v>
      </c>
      <c r="D407" s="98">
        <v>202814</v>
      </c>
      <c r="E407" s="98" t="s">
        <v>109</v>
      </c>
      <c r="F407" s="98" t="s">
        <v>110</v>
      </c>
      <c r="G407" s="98" t="s">
        <v>2505</v>
      </c>
      <c r="H407" s="98">
        <v>100</v>
      </c>
      <c r="I407" s="98" t="s">
        <v>626</v>
      </c>
      <c r="J407" s="98">
        <v>3</v>
      </c>
      <c r="K407" s="98" t="s">
        <v>1949</v>
      </c>
      <c r="L407" s="98">
        <v>640</v>
      </c>
      <c r="M407" s="98" t="s">
        <v>2505</v>
      </c>
      <c r="N407" s="98">
        <v>0</v>
      </c>
      <c r="O407" s="98" t="s">
        <v>1621</v>
      </c>
      <c r="P407" s="98">
        <v>0</v>
      </c>
      <c r="Q407" s="98" t="s">
        <v>1621</v>
      </c>
      <c r="R407" s="98">
        <v>91497695</v>
      </c>
      <c r="S407" s="98" t="s">
        <v>2504</v>
      </c>
      <c r="T407" s="98" t="s">
        <v>1796</v>
      </c>
      <c r="U407" s="98" t="s">
        <v>2507</v>
      </c>
      <c r="V407" s="98" t="s">
        <v>2506</v>
      </c>
      <c r="W407" s="98">
        <f t="shared" ca="1" si="6"/>
        <v>39</v>
      </c>
      <c r="X407" s="98" t="s">
        <v>1616</v>
      </c>
      <c r="Y407" s="98" t="s">
        <v>1671</v>
      </c>
      <c r="Z407" s="98" t="s">
        <v>1614</v>
      </c>
      <c r="AA407" s="98" t="s">
        <v>2500</v>
      </c>
      <c r="AB407" s="98" t="s">
        <v>447</v>
      </c>
      <c r="AC407" s="98" t="s">
        <v>448</v>
      </c>
    </row>
    <row r="408" spans="1:29" x14ac:dyDescent="0.25">
      <c r="A408" s="98">
        <v>1098630882</v>
      </c>
      <c r="B408" s="98" t="s">
        <v>836</v>
      </c>
      <c r="C408" s="98" t="s">
        <v>837</v>
      </c>
      <c r="D408" s="98">
        <v>204407</v>
      </c>
      <c r="E408" s="98" t="s">
        <v>136</v>
      </c>
      <c r="F408" s="98" t="s">
        <v>110</v>
      </c>
      <c r="G408" s="98" t="s">
        <v>2505</v>
      </c>
      <c r="H408" s="98">
        <v>100</v>
      </c>
      <c r="I408" s="98" t="s">
        <v>626</v>
      </c>
      <c r="J408" s="98">
        <v>3</v>
      </c>
      <c r="K408" s="98" t="s">
        <v>1949</v>
      </c>
      <c r="L408" s="98">
        <v>640</v>
      </c>
      <c r="M408" s="98" t="s">
        <v>2505</v>
      </c>
      <c r="N408" s="98">
        <v>0</v>
      </c>
      <c r="O408" s="98" t="s">
        <v>1621</v>
      </c>
      <c r="P408" s="98">
        <v>0</v>
      </c>
      <c r="Q408" s="98" t="s">
        <v>1621</v>
      </c>
      <c r="R408" s="98">
        <v>91497695</v>
      </c>
      <c r="S408" s="98" t="s">
        <v>2504</v>
      </c>
      <c r="T408" s="98" t="s">
        <v>2503</v>
      </c>
      <c r="U408" s="98" t="s">
        <v>2502</v>
      </c>
      <c r="V408" s="98" t="s">
        <v>2501</v>
      </c>
      <c r="W408" s="98">
        <f t="shared" ca="1" si="6"/>
        <v>38</v>
      </c>
      <c r="X408" s="98" t="s">
        <v>1616</v>
      </c>
      <c r="Y408" s="98" t="s">
        <v>1615</v>
      </c>
      <c r="Z408" s="98" t="s">
        <v>1614</v>
      </c>
      <c r="AA408" s="98" t="s">
        <v>2500</v>
      </c>
      <c r="AB408" s="98" t="s">
        <v>447</v>
      </c>
      <c r="AC408" s="98" t="s">
        <v>448</v>
      </c>
    </row>
    <row r="409" spans="1:29" x14ac:dyDescent="0.25">
      <c r="A409" s="98">
        <v>52816586</v>
      </c>
      <c r="B409" s="98" t="s">
        <v>800</v>
      </c>
      <c r="C409" s="98" t="s">
        <v>801</v>
      </c>
      <c r="D409" s="98">
        <v>202820</v>
      </c>
      <c r="E409" s="98" t="s">
        <v>109</v>
      </c>
      <c r="F409" s="98" t="s">
        <v>110</v>
      </c>
      <c r="G409" s="98" t="s">
        <v>802</v>
      </c>
      <c r="H409" s="98">
        <v>100</v>
      </c>
      <c r="I409" s="98" t="s">
        <v>626</v>
      </c>
      <c r="J409" s="98">
        <v>2</v>
      </c>
      <c r="K409" s="98" t="s">
        <v>1683</v>
      </c>
      <c r="L409" s="98">
        <v>700</v>
      </c>
      <c r="M409" s="98" t="s">
        <v>370</v>
      </c>
      <c r="N409" s="98">
        <v>820</v>
      </c>
      <c r="O409" s="98" t="s">
        <v>2494</v>
      </c>
      <c r="P409" s="98">
        <v>0</v>
      </c>
      <c r="Q409" s="98" t="s">
        <v>1621</v>
      </c>
      <c r="R409" s="98">
        <v>92548679</v>
      </c>
      <c r="S409" s="98" t="s">
        <v>2493</v>
      </c>
      <c r="T409" s="98" t="s">
        <v>2499</v>
      </c>
      <c r="U409" s="98" t="s">
        <v>2498</v>
      </c>
      <c r="V409" s="98" t="s">
        <v>2497</v>
      </c>
      <c r="W409" s="98">
        <f t="shared" ca="1" si="6"/>
        <v>42</v>
      </c>
      <c r="X409" s="98" t="s">
        <v>1616</v>
      </c>
      <c r="Y409" s="98" t="s">
        <v>1671</v>
      </c>
      <c r="Z409" s="98" t="s">
        <v>1614</v>
      </c>
      <c r="AA409" s="98" t="s">
        <v>1613</v>
      </c>
      <c r="AB409" s="98" t="s">
        <v>112</v>
      </c>
      <c r="AC409" s="98" t="s">
        <v>113</v>
      </c>
    </row>
    <row r="410" spans="1:29" x14ac:dyDescent="0.25">
      <c r="A410" s="98">
        <v>1053871372</v>
      </c>
      <c r="B410" s="98" t="s">
        <v>1361</v>
      </c>
      <c r="C410" s="98" t="s">
        <v>1362</v>
      </c>
      <c r="D410" s="98">
        <v>20441</v>
      </c>
      <c r="E410" s="98" t="s">
        <v>136</v>
      </c>
      <c r="F410" s="98" t="s">
        <v>110</v>
      </c>
      <c r="G410" s="98" t="s">
        <v>802</v>
      </c>
      <c r="H410" s="98">
        <v>100</v>
      </c>
      <c r="I410" s="98" t="s">
        <v>626</v>
      </c>
      <c r="J410" s="98">
        <v>2</v>
      </c>
      <c r="K410" s="98" t="s">
        <v>1683</v>
      </c>
      <c r="L410" s="98">
        <v>700</v>
      </c>
      <c r="M410" s="98" t="s">
        <v>370</v>
      </c>
      <c r="N410" s="98">
        <v>820</v>
      </c>
      <c r="O410" s="98" t="s">
        <v>2494</v>
      </c>
      <c r="P410" s="98">
        <v>0</v>
      </c>
      <c r="Q410" s="98" t="s">
        <v>1621</v>
      </c>
      <c r="R410" s="98">
        <v>92548679</v>
      </c>
      <c r="S410" s="98" t="s">
        <v>2493</v>
      </c>
      <c r="T410" s="98" t="s">
        <v>1693</v>
      </c>
      <c r="U410" s="98" t="s">
        <v>2496</v>
      </c>
      <c r="V410" s="98" t="s">
        <v>2495</v>
      </c>
      <c r="W410" s="98">
        <f t="shared" ca="1" si="6"/>
        <v>26</v>
      </c>
      <c r="X410" s="98" t="s">
        <v>1636</v>
      </c>
      <c r="Y410" s="98" t="s">
        <v>1615</v>
      </c>
      <c r="Z410" s="98" t="s">
        <v>1614</v>
      </c>
      <c r="AA410" s="98" t="s">
        <v>1613</v>
      </c>
      <c r="AB410" s="98" t="s">
        <v>447</v>
      </c>
      <c r="AC410" s="98" t="s">
        <v>448</v>
      </c>
    </row>
    <row r="411" spans="1:29" x14ac:dyDescent="0.25">
      <c r="A411" s="98">
        <v>1193146658</v>
      </c>
      <c r="B411" s="98" t="s">
        <v>1432</v>
      </c>
      <c r="C411" s="98" t="s">
        <v>1433</v>
      </c>
      <c r="D411" s="98">
        <v>312416</v>
      </c>
      <c r="E411" s="98" t="s">
        <v>120</v>
      </c>
      <c r="F411" s="98" t="s">
        <v>121</v>
      </c>
      <c r="G411" s="98" t="s">
        <v>802</v>
      </c>
      <c r="H411" s="98">
        <v>100</v>
      </c>
      <c r="I411" s="98" t="s">
        <v>626</v>
      </c>
      <c r="J411" s="98">
        <v>2</v>
      </c>
      <c r="K411" s="98" t="s">
        <v>1683</v>
      </c>
      <c r="L411" s="98">
        <v>700</v>
      </c>
      <c r="M411" s="98" t="s">
        <v>370</v>
      </c>
      <c r="N411" s="98">
        <v>820</v>
      </c>
      <c r="O411" s="98" t="s">
        <v>2494</v>
      </c>
      <c r="P411" s="98">
        <v>0</v>
      </c>
      <c r="Q411" s="98" t="s">
        <v>1621</v>
      </c>
      <c r="R411" s="98">
        <v>92548679</v>
      </c>
      <c r="S411" s="98" t="s">
        <v>2493</v>
      </c>
      <c r="T411" s="98" t="s">
        <v>2296</v>
      </c>
      <c r="U411" s="98" t="s">
        <v>2492</v>
      </c>
      <c r="V411" s="98" t="s">
        <v>2491</v>
      </c>
      <c r="W411" s="98">
        <f t="shared" ca="1" si="6"/>
        <v>25</v>
      </c>
      <c r="X411" s="98" t="s">
        <v>1636</v>
      </c>
      <c r="Y411" s="98" t="s">
        <v>1615</v>
      </c>
      <c r="Z411" s="98" t="s">
        <v>1614</v>
      </c>
      <c r="AA411" s="98" t="s">
        <v>1613</v>
      </c>
      <c r="AB411" s="98" t="s">
        <v>468</v>
      </c>
      <c r="AC411" s="98" t="s">
        <v>435</v>
      </c>
    </row>
    <row r="412" spans="1:29" x14ac:dyDescent="0.25">
      <c r="A412" s="98">
        <v>1140842216</v>
      </c>
      <c r="B412" s="98" t="s">
        <v>779</v>
      </c>
      <c r="C412" s="98" t="s">
        <v>780</v>
      </c>
      <c r="D412" s="98">
        <v>202816</v>
      </c>
      <c r="E412" s="98" t="s">
        <v>109</v>
      </c>
      <c r="F412" s="98" t="s">
        <v>110</v>
      </c>
      <c r="G412" s="98" t="s">
        <v>165</v>
      </c>
      <c r="H412" s="98">
        <v>100</v>
      </c>
      <c r="I412" s="98" t="s">
        <v>626</v>
      </c>
      <c r="J412" s="98">
        <v>2</v>
      </c>
      <c r="K412" s="98" t="s">
        <v>1683</v>
      </c>
      <c r="L412" s="98">
        <v>400</v>
      </c>
      <c r="M412" s="98" t="s">
        <v>1682</v>
      </c>
      <c r="N412" s="98">
        <v>444</v>
      </c>
      <c r="O412" s="98" t="s">
        <v>2476</v>
      </c>
      <c r="P412" s="98">
        <v>0</v>
      </c>
      <c r="Q412" s="98" t="s">
        <v>1621</v>
      </c>
      <c r="R412" s="98">
        <v>93401438</v>
      </c>
      <c r="S412" s="98" t="s">
        <v>2475</v>
      </c>
      <c r="T412" s="98" t="s">
        <v>2271</v>
      </c>
      <c r="U412" s="98" t="s">
        <v>2490</v>
      </c>
      <c r="V412" s="98" t="s">
        <v>2489</v>
      </c>
      <c r="W412" s="98">
        <f t="shared" ca="1" si="6"/>
        <v>34</v>
      </c>
      <c r="X412" s="98" t="s">
        <v>1636</v>
      </c>
      <c r="Y412" s="98" t="s">
        <v>1615</v>
      </c>
      <c r="Z412" s="98" t="s">
        <v>1614</v>
      </c>
      <c r="AA412" s="98" t="s">
        <v>2488</v>
      </c>
      <c r="AB412" s="98" t="s">
        <v>112</v>
      </c>
      <c r="AC412" s="98" t="s">
        <v>117</v>
      </c>
    </row>
    <row r="413" spans="1:29" x14ac:dyDescent="0.25">
      <c r="A413" s="98">
        <v>1094916848</v>
      </c>
      <c r="B413" s="98" t="s">
        <v>888</v>
      </c>
      <c r="C413" s="98" t="s">
        <v>889</v>
      </c>
      <c r="D413" s="98">
        <v>204411</v>
      </c>
      <c r="E413" s="98" t="s">
        <v>136</v>
      </c>
      <c r="F413" s="98" t="s">
        <v>110</v>
      </c>
      <c r="G413" s="98" t="s">
        <v>165</v>
      </c>
      <c r="H413" s="98">
        <v>100</v>
      </c>
      <c r="I413" s="98" t="s">
        <v>626</v>
      </c>
      <c r="J413" s="98">
        <v>2</v>
      </c>
      <c r="K413" s="98" t="s">
        <v>1683</v>
      </c>
      <c r="L413" s="98">
        <v>400</v>
      </c>
      <c r="M413" s="98" t="s">
        <v>1682</v>
      </c>
      <c r="N413" s="98">
        <v>444</v>
      </c>
      <c r="O413" s="98" t="s">
        <v>2476</v>
      </c>
      <c r="P413" s="98">
        <v>0</v>
      </c>
      <c r="Q413" s="98" t="s">
        <v>1621</v>
      </c>
      <c r="R413" s="98">
        <v>93401438</v>
      </c>
      <c r="S413" s="98" t="s">
        <v>2475</v>
      </c>
      <c r="T413" s="98" t="s">
        <v>1729</v>
      </c>
      <c r="U413" s="98" t="s">
        <v>2487</v>
      </c>
      <c r="V413" s="98" t="s">
        <v>2486</v>
      </c>
      <c r="W413" s="98">
        <f t="shared" ca="1" si="6"/>
        <v>34</v>
      </c>
      <c r="X413" s="98" t="s">
        <v>1616</v>
      </c>
      <c r="Y413" s="98" t="s">
        <v>1671</v>
      </c>
      <c r="Z413" s="98" t="s">
        <v>1614</v>
      </c>
      <c r="AA413" s="98" t="s">
        <v>1613</v>
      </c>
      <c r="AB413" s="98" t="s">
        <v>447</v>
      </c>
      <c r="AC413" s="98" t="s">
        <v>448</v>
      </c>
    </row>
    <row r="414" spans="1:29" x14ac:dyDescent="0.25">
      <c r="A414" s="98">
        <v>1032434637</v>
      </c>
      <c r="B414" s="98" t="s">
        <v>697</v>
      </c>
      <c r="C414" s="98" t="s">
        <v>698</v>
      </c>
      <c r="D414" s="98">
        <v>204407</v>
      </c>
      <c r="E414" s="98" t="s">
        <v>136</v>
      </c>
      <c r="F414" s="98" t="s">
        <v>110</v>
      </c>
      <c r="G414" s="98" t="s">
        <v>165</v>
      </c>
      <c r="H414" s="98">
        <v>100</v>
      </c>
      <c r="I414" s="98" t="s">
        <v>626</v>
      </c>
      <c r="J414" s="98">
        <v>2</v>
      </c>
      <c r="K414" s="98" t="s">
        <v>1683</v>
      </c>
      <c r="L414" s="98">
        <v>400</v>
      </c>
      <c r="M414" s="98" t="s">
        <v>1682</v>
      </c>
      <c r="N414" s="98">
        <v>444</v>
      </c>
      <c r="O414" s="98" t="s">
        <v>2476</v>
      </c>
      <c r="P414" s="98">
        <v>0</v>
      </c>
      <c r="Q414" s="98" t="s">
        <v>1621</v>
      </c>
      <c r="R414" s="98">
        <v>93401438</v>
      </c>
      <c r="S414" s="98" t="s">
        <v>2475</v>
      </c>
      <c r="T414" s="98" t="s">
        <v>2485</v>
      </c>
      <c r="U414" s="98" t="s">
        <v>2484</v>
      </c>
      <c r="V414" s="98" t="s">
        <v>2483</v>
      </c>
      <c r="W414" s="98">
        <f t="shared" ca="1" si="6"/>
        <v>35</v>
      </c>
      <c r="X414" s="98" t="s">
        <v>1636</v>
      </c>
      <c r="Y414" s="98" t="s">
        <v>1615</v>
      </c>
      <c r="Z414" s="98" t="s">
        <v>1614</v>
      </c>
      <c r="AA414" s="98" t="s">
        <v>1613</v>
      </c>
      <c r="AB414" s="98" t="s">
        <v>447</v>
      </c>
      <c r="AC414" s="98" t="s">
        <v>448</v>
      </c>
    </row>
    <row r="415" spans="1:29" x14ac:dyDescent="0.25">
      <c r="A415" s="98">
        <v>1015419746</v>
      </c>
      <c r="B415" s="98" t="s">
        <v>1363</v>
      </c>
      <c r="C415" s="98" t="s">
        <v>1364</v>
      </c>
      <c r="D415" s="98">
        <v>204407</v>
      </c>
      <c r="E415" s="98" t="s">
        <v>136</v>
      </c>
      <c r="F415" s="98" t="s">
        <v>110</v>
      </c>
      <c r="G415" s="98" t="s">
        <v>165</v>
      </c>
      <c r="H415" s="98">
        <v>100</v>
      </c>
      <c r="I415" s="98" t="s">
        <v>626</v>
      </c>
      <c r="J415" s="98">
        <v>2</v>
      </c>
      <c r="K415" s="98" t="s">
        <v>1683</v>
      </c>
      <c r="L415" s="98">
        <v>400</v>
      </c>
      <c r="M415" s="98" t="s">
        <v>1682</v>
      </c>
      <c r="N415" s="98">
        <v>444</v>
      </c>
      <c r="O415" s="98" t="s">
        <v>2476</v>
      </c>
      <c r="P415" s="98">
        <v>0</v>
      </c>
      <c r="Q415" s="98" t="s">
        <v>1621</v>
      </c>
      <c r="R415" s="98">
        <v>93401438</v>
      </c>
      <c r="S415" s="98" t="s">
        <v>2475</v>
      </c>
      <c r="T415" s="98" t="s">
        <v>1693</v>
      </c>
      <c r="U415" s="98" t="s">
        <v>2482</v>
      </c>
      <c r="V415" s="98" t="s">
        <v>2481</v>
      </c>
      <c r="W415" s="98">
        <f t="shared" ca="1" si="6"/>
        <v>34</v>
      </c>
      <c r="X415" s="98" t="s">
        <v>1636</v>
      </c>
      <c r="Y415" s="98" t="s">
        <v>1622</v>
      </c>
      <c r="Z415" s="98" t="s">
        <v>1614</v>
      </c>
      <c r="AA415" s="98" t="s">
        <v>1613</v>
      </c>
      <c r="AB415" s="98" t="s">
        <v>447</v>
      </c>
      <c r="AC415" s="98" t="s">
        <v>448</v>
      </c>
    </row>
    <row r="416" spans="1:29" x14ac:dyDescent="0.25">
      <c r="A416" s="98">
        <v>1018422241</v>
      </c>
      <c r="B416" s="98" t="s">
        <v>371</v>
      </c>
      <c r="C416" s="98" t="s">
        <v>570</v>
      </c>
      <c r="D416" s="98">
        <v>202814</v>
      </c>
      <c r="E416" s="98" t="s">
        <v>109</v>
      </c>
      <c r="F416" s="98" t="s">
        <v>110</v>
      </c>
      <c r="G416" s="98" t="s">
        <v>165</v>
      </c>
      <c r="H416" s="98">
        <v>100</v>
      </c>
      <c r="I416" s="98" t="s">
        <v>626</v>
      </c>
      <c r="J416" s="98">
        <v>2</v>
      </c>
      <c r="K416" s="98" t="s">
        <v>1683</v>
      </c>
      <c r="L416" s="98">
        <v>400</v>
      </c>
      <c r="M416" s="98" t="s">
        <v>1682</v>
      </c>
      <c r="N416" s="98">
        <v>444</v>
      </c>
      <c r="O416" s="98" t="s">
        <v>2476</v>
      </c>
      <c r="P416" s="98">
        <v>0</v>
      </c>
      <c r="Q416" s="98" t="s">
        <v>1621</v>
      </c>
      <c r="R416" s="98">
        <v>93401438</v>
      </c>
      <c r="S416" s="98" t="s">
        <v>2475</v>
      </c>
      <c r="T416" s="98" t="s">
        <v>2190</v>
      </c>
      <c r="U416" s="98" t="s">
        <v>2480</v>
      </c>
      <c r="V416" s="98" t="s">
        <v>1930</v>
      </c>
      <c r="W416" s="98">
        <f t="shared" ca="1" si="6"/>
        <v>36</v>
      </c>
      <c r="X416" s="98" t="s">
        <v>1616</v>
      </c>
      <c r="Y416" s="98" t="s">
        <v>1671</v>
      </c>
      <c r="Z416" s="98" t="s">
        <v>1614</v>
      </c>
      <c r="AA416" s="98" t="s">
        <v>1613</v>
      </c>
      <c r="AB416" s="98" t="s">
        <v>468</v>
      </c>
      <c r="AC416" s="98" t="s">
        <v>435</v>
      </c>
    </row>
    <row r="417" spans="1:29" x14ac:dyDescent="0.25">
      <c r="A417" s="98">
        <v>79950594</v>
      </c>
      <c r="B417" s="98" t="s">
        <v>730</v>
      </c>
      <c r="C417" s="98" t="s">
        <v>731</v>
      </c>
      <c r="D417" s="98">
        <v>202816</v>
      </c>
      <c r="E417" s="98" t="s">
        <v>109</v>
      </c>
      <c r="F417" s="98" t="s">
        <v>110</v>
      </c>
      <c r="G417" s="98" t="s">
        <v>165</v>
      </c>
      <c r="H417" s="98">
        <v>100</v>
      </c>
      <c r="I417" s="98" t="s">
        <v>626</v>
      </c>
      <c r="J417" s="98">
        <v>2</v>
      </c>
      <c r="K417" s="98" t="s">
        <v>1683</v>
      </c>
      <c r="L417" s="98">
        <v>400</v>
      </c>
      <c r="M417" s="98" t="s">
        <v>1682</v>
      </c>
      <c r="N417" s="98">
        <v>444</v>
      </c>
      <c r="O417" s="98" t="s">
        <v>2476</v>
      </c>
      <c r="P417" s="98">
        <v>0</v>
      </c>
      <c r="Q417" s="98" t="s">
        <v>1621</v>
      </c>
      <c r="R417" s="98">
        <v>93401438</v>
      </c>
      <c r="S417" s="98" t="s">
        <v>2475</v>
      </c>
      <c r="T417" s="98" t="s">
        <v>2479</v>
      </c>
      <c r="U417" s="98" t="s">
        <v>2478</v>
      </c>
      <c r="V417" s="98" t="s">
        <v>2477</v>
      </c>
      <c r="W417" s="98">
        <f t="shared" ca="1" si="6"/>
        <v>46</v>
      </c>
      <c r="X417" s="98" t="s">
        <v>1636</v>
      </c>
      <c r="Y417" s="98" t="s">
        <v>1622</v>
      </c>
      <c r="Z417" s="98" t="s">
        <v>1614</v>
      </c>
      <c r="AA417" s="98" t="s">
        <v>1613</v>
      </c>
      <c r="AB417" s="98" t="s">
        <v>447</v>
      </c>
      <c r="AC417" s="98" t="s">
        <v>448</v>
      </c>
    </row>
    <row r="418" spans="1:29" x14ac:dyDescent="0.25">
      <c r="A418" s="98">
        <v>52206560</v>
      </c>
      <c r="B418" s="98" t="s">
        <v>1174</v>
      </c>
      <c r="C418" s="98" t="s">
        <v>1175</v>
      </c>
      <c r="D418" s="98">
        <v>204411</v>
      </c>
      <c r="E418" s="98" t="s">
        <v>136</v>
      </c>
      <c r="F418" s="98" t="s">
        <v>110</v>
      </c>
      <c r="G418" s="98" t="s">
        <v>165</v>
      </c>
      <c r="H418" s="98">
        <v>100</v>
      </c>
      <c r="I418" s="98" t="s">
        <v>626</v>
      </c>
      <c r="J418" s="98">
        <v>2</v>
      </c>
      <c r="K418" s="98" t="s">
        <v>1683</v>
      </c>
      <c r="L418" s="98">
        <v>400</v>
      </c>
      <c r="M418" s="98" t="s">
        <v>1682</v>
      </c>
      <c r="N418" s="98">
        <v>444</v>
      </c>
      <c r="O418" s="98" t="s">
        <v>2476</v>
      </c>
      <c r="P418" s="98">
        <v>0</v>
      </c>
      <c r="Q418" s="98" t="s">
        <v>1621</v>
      </c>
      <c r="R418" s="98">
        <v>93401438</v>
      </c>
      <c r="S418" s="98" t="s">
        <v>2475</v>
      </c>
      <c r="T418" s="98" t="s">
        <v>2239</v>
      </c>
      <c r="U418" s="98" t="s">
        <v>2474</v>
      </c>
      <c r="V418" s="98" t="s">
        <v>2473</v>
      </c>
      <c r="W418" s="98">
        <f t="shared" ca="1" si="6"/>
        <v>51</v>
      </c>
      <c r="X418" s="98" t="s">
        <v>1616</v>
      </c>
      <c r="Y418" s="98" t="s">
        <v>1671</v>
      </c>
      <c r="Z418" s="98" t="s">
        <v>1614</v>
      </c>
      <c r="AA418" s="98" t="s">
        <v>1613</v>
      </c>
      <c r="AB418" s="98" t="s">
        <v>468</v>
      </c>
      <c r="AC418" s="98" t="s">
        <v>435</v>
      </c>
    </row>
    <row r="419" spans="1:29" x14ac:dyDescent="0.25">
      <c r="A419" s="98">
        <v>1022391143</v>
      </c>
      <c r="B419" s="98" t="s">
        <v>1246</v>
      </c>
      <c r="C419" s="98" t="s">
        <v>1247</v>
      </c>
      <c r="D419" s="98">
        <v>404414</v>
      </c>
      <c r="E419" s="98" t="s">
        <v>186</v>
      </c>
      <c r="F419" s="98" t="s">
        <v>146</v>
      </c>
      <c r="G419" s="98" t="s">
        <v>913</v>
      </c>
      <c r="H419" s="98">
        <v>100</v>
      </c>
      <c r="I419" s="98" t="s">
        <v>626</v>
      </c>
      <c r="J419" s="98">
        <v>7</v>
      </c>
      <c r="K419" s="98" t="s">
        <v>913</v>
      </c>
      <c r="L419" s="98">
        <v>0</v>
      </c>
      <c r="M419" s="98" t="s">
        <v>1621</v>
      </c>
      <c r="N419" s="98">
        <v>0</v>
      </c>
      <c r="O419" s="98" t="s">
        <v>1621</v>
      </c>
      <c r="P419" s="98">
        <v>0</v>
      </c>
      <c r="Q419" s="98" t="s">
        <v>1621</v>
      </c>
      <c r="R419" s="98">
        <v>1010185063</v>
      </c>
      <c r="S419" s="98" t="s">
        <v>2458</v>
      </c>
      <c r="T419" s="98" t="s">
        <v>1658</v>
      </c>
      <c r="U419" s="98" t="s">
        <v>2472</v>
      </c>
      <c r="V419" s="98" t="s">
        <v>2471</v>
      </c>
      <c r="W419" s="98">
        <f t="shared" ca="1" si="6"/>
        <v>31</v>
      </c>
      <c r="X419" s="98" t="s">
        <v>1616</v>
      </c>
      <c r="Y419" s="98" t="s">
        <v>1615</v>
      </c>
      <c r="Z419" s="98" t="s">
        <v>1614</v>
      </c>
      <c r="AA419" s="98" t="s">
        <v>1613</v>
      </c>
      <c r="AB419" s="98" t="s">
        <v>468</v>
      </c>
      <c r="AC419" s="98" t="s">
        <v>435</v>
      </c>
    </row>
    <row r="420" spans="1:29" x14ac:dyDescent="0.25">
      <c r="A420" s="98">
        <v>1030589878</v>
      </c>
      <c r="B420" s="98" t="s">
        <v>1392</v>
      </c>
      <c r="C420" s="98" t="s">
        <v>1195</v>
      </c>
      <c r="D420" s="98">
        <v>312416</v>
      </c>
      <c r="E420" s="98" t="s">
        <v>120</v>
      </c>
      <c r="F420" s="98" t="s">
        <v>121</v>
      </c>
      <c r="G420" s="98" t="s">
        <v>913</v>
      </c>
      <c r="H420" s="98">
        <v>100</v>
      </c>
      <c r="I420" s="98" t="s">
        <v>626</v>
      </c>
      <c r="J420" s="98">
        <v>7</v>
      </c>
      <c r="K420" s="98" t="s">
        <v>913</v>
      </c>
      <c r="L420" s="98">
        <v>0</v>
      </c>
      <c r="M420" s="98" t="s">
        <v>1621</v>
      </c>
      <c r="N420" s="98">
        <v>0</v>
      </c>
      <c r="O420" s="98" t="s">
        <v>1621</v>
      </c>
      <c r="P420" s="98">
        <v>0</v>
      </c>
      <c r="Q420" s="98" t="s">
        <v>1621</v>
      </c>
      <c r="R420" s="98">
        <v>1010185063</v>
      </c>
      <c r="S420" s="98" t="s">
        <v>2458</v>
      </c>
      <c r="T420" s="98" t="s">
        <v>1755</v>
      </c>
      <c r="U420" s="98" t="s">
        <v>2470</v>
      </c>
      <c r="V420" s="98" t="s">
        <v>2469</v>
      </c>
      <c r="W420" s="98">
        <f t="shared" ca="1" si="6"/>
        <v>34</v>
      </c>
      <c r="X420" s="98" t="s">
        <v>1616</v>
      </c>
      <c r="Y420" s="98" t="s">
        <v>1615</v>
      </c>
      <c r="Z420" s="98" t="s">
        <v>1614</v>
      </c>
      <c r="AA420" s="98" t="s">
        <v>1613</v>
      </c>
      <c r="AB420" s="98" t="s">
        <v>468</v>
      </c>
      <c r="AC420" s="98" t="s">
        <v>435</v>
      </c>
    </row>
    <row r="421" spans="1:29" x14ac:dyDescent="0.25">
      <c r="A421" s="98">
        <v>1014195193</v>
      </c>
      <c r="B421" s="98" t="s">
        <v>1022</v>
      </c>
      <c r="C421" s="98" t="s">
        <v>1023</v>
      </c>
      <c r="D421" s="98">
        <v>421022</v>
      </c>
      <c r="E421" s="98" t="s">
        <v>145</v>
      </c>
      <c r="F421" s="98" t="s">
        <v>146</v>
      </c>
      <c r="G421" s="98" t="s">
        <v>913</v>
      </c>
      <c r="H421" s="98">
        <v>100</v>
      </c>
      <c r="I421" s="98" t="s">
        <v>626</v>
      </c>
      <c r="J421" s="98">
        <v>7</v>
      </c>
      <c r="K421" s="98" t="s">
        <v>913</v>
      </c>
      <c r="L421" s="98">
        <v>0</v>
      </c>
      <c r="M421" s="98" t="s">
        <v>1621</v>
      </c>
      <c r="N421" s="98">
        <v>0</v>
      </c>
      <c r="O421" s="98" t="s">
        <v>1621</v>
      </c>
      <c r="P421" s="98">
        <v>0</v>
      </c>
      <c r="Q421" s="98" t="s">
        <v>1621</v>
      </c>
      <c r="R421" s="98">
        <v>1010185063</v>
      </c>
      <c r="S421" s="98" t="s">
        <v>2458</v>
      </c>
      <c r="T421" s="98" t="s">
        <v>2468</v>
      </c>
      <c r="U421" s="98" t="s">
        <v>2467</v>
      </c>
      <c r="V421" s="98" t="s">
        <v>2466</v>
      </c>
      <c r="W421" s="98">
        <f t="shared" ca="1" si="6"/>
        <v>36</v>
      </c>
      <c r="X421" s="98" t="s">
        <v>1636</v>
      </c>
      <c r="Y421" s="98" t="s">
        <v>1615</v>
      </c>
      <c r="Z421" s="98" t="s">
        <v>1614</v>
      </c>
      <c r="AA421" s="98" t="s">
        <v>1613</v>
      </c>
      <c r="AB421" s="98" t="s">
        <v>439</v>
      </c>
      <c r="AC421" s="98" t="s">
        <v>440</v>
      </c>
    </row>
    <row r="422" spans="1:29" x14ac:dyDescent="0.25">
      <c r="A422" s="98">
        <v>1014223527</v>
      </c>
      <c r="B422" s="98" t="s">
        <v>1268</v>
      </c>
      <c r="C422" s="98" t="s">
        <v>1269</v>
      </c>
      <c r="D422" s="98">
        <v>421018</v>
      </c>
      <c r="E422" s="98" t="s">
        <v>145</v>
      </c>
      <c r="F422" s="98" t="s">
        <v>146</v>
      </c>
      <c r="G422" s="98" t="s">
        <v>913</v>
      </c>
      <c r="H422" s="98">
        <v>100</v>
      </c>
      <c r="I422" s="98" t="s">
        <v>626</v>
      </c>
      <c r="J422" s="98">
        <v>7</v>
      </c>
      <c r="K422" s="98" t="s">
        <v>913</v>
      </c>
      <c r="L422" s="98">
        <v>0</v>
      </c>
      <c r="M422" s="98" t="s">
        <v>1621</v>
      </c>
      <c r="N422" s="98">
        <v>0</v>
      </c>
      <c r="O422" s="98" t="s">
        <v>1621</v>
      </c>
      <c r="P422" s="98">
        <v>0</v>
      </c>
      <c r="Q422" s="98" t="s">
        <v>1621</v>
      </c>
      <c r="R422" s="98">
        <v>1010185063</v>
      </c>
      <c r="S422" s="98" t="s">
        <v>2458</v>
      </c>
      <c r="T422" s="98" t="s">
        <v>2465</v>
      </c>
      <c r="U422" s="98" t="s">
        <v>2464</v>
      </c>
      <c r="V422" s="98" t="s">
        <v>2463</v>
      </c>
      <c r="W422" s="98">
        <f t="shared" ca="1" si="6"/>
        <v>34</v>
      </c>
      <c r="X422" s="98" t="s">
        <v>1636</v>
      </c>
      <c r="Y422" s="98" t="s">
        <v>1615</v>
      </c>
      <c r="Z422" s="98" t="s">
        <v>1614</v>
      </c>
      <c r="AA422" s="98" t="s">
        <v>1613</v>
      </c>
      <c r="AB422" s="98" t="s">
        <v>447</v>
      </c>
      <c r="AC422" s="98" t="s">
        <v>448</v>
      </c>
    </row>
    <row r="423" spans="1:29" x14ac:dyDescent="0.25">
      <c r="A423" s="98">
        <v>1018515636</v>
      </c>
      <c r="B423" s="98" t="s">
        <v>2462</v>
      </c>
      <c r="C423" s="98" t="s">
        <v>2461</v>
      </c>
      <c r="D423" s="98">
        <v>404414</v>
      </c>
      <c r="E423" s="98" t="s">
        <v>186</v>
      </c>
      <c r="F423" s="98" t="s">
        <v>146</v>
      </c>
      <c r="G423" s="98" t="s">
        <v>913</v>
      </c>
      <c r="H423" s="98">
        <v>100</v>
      </c>
      <c r="I423" s="98" t="s">
        <v>626</v>
      </c>
      <c r="J423" s="98">
        <v>7</v>
      </c>
      <c r="K423" s="98" t="s">
        <v>913</v>
      </c>
      <c r="L423" s="98">
        <v>0</v>
      </c>
      <c r="M423" s="98" t="s">
        <v>1621</v>
      </c>
      <c r="N423" s="98">
        <v>0</v>
      </c>
      <c r="O423" s="98" t="s">
        <v>1621</v>
      </c>
      <c r="P423" s="98">
        <v>0</v>
      </c>
      <c r="Q423" s="98" t="s">
        <v>1621</v>
      </c>
      <c r="R423" s="98">
        <v>1010185063</v>
      </c>
      <c r="S423" s="98" t="s">
        <v>2458</v>
      </c>
      <c r="T423" s="98" t="s">
        <v>1845</v>
      </c>
      <c r="U423" s="98" t="s">
        <v>2460</v>
      </c>
      <c r="V423" s="98" t="s">
        <v>2459</v>
      </c>
      <c r="W423" s="98">
        <f t="shared" ca="1" si="6"/>
        <v>25</v>
      </c>
      <c r="X423" s="98" t="s">
        <v>1636</v>
      </c>
      <c r="Y423" s="98" t="s">
        <v>1615</v>
      </c>
      <c r="Z423" s="98" t="s">
        <v>1614</v>
      </c>
      <c r="AA423" s="98" t="s">
        <v>1613</v>
      </c>
      <c r="AB423" s="98" t="s">
        <v>439</v>
      </c>
      <c r="AC423" s="98" t="s">
        <v>440</v>
      </c>
    </row>
    <row r="424" spans="1:29" x14ac:dyDescent="0.25">
      <c r="A424" s="98">
        <v>31485527</v>
      </c>
      <c r="B424" s="98" t="s">
        <v>911</v>
      </c>
      <c r="C424" s="98" t="s">
        <v>912</v>
      </c>
      <c r="D424" s="98">
        <v>102011</v>
      </c>
      <c r="E424" s="98" t="s">
        <v>181</v>
      </c>
      <c r="F424" s="98" t="s">
        <v>182</v>
      </c>
      <c r="G424" s="98" t="s">
        <v>913</v>
      </c>
      <c r="H424" s="98">
        <v>100</v>
      </c>
      <c r="I424" s="98" t="s">
        <v>626</v>
      </c>
      <c r="J424" s="98">
        <v>7</v>
      </c>
      <c r="K424" s="98" t="s">
        <v>913</v>
      </c>
      <c r="L424" s="98">
        <v>0</v>
      </c>
      <c r="M424" s="98" t="s">
        <v>1621</v>
      </c>
      <c r="N424" s="98">
        <v>0</v>
      </c>
      <c r="O424" s="98" t="s">
        <v>1621</v>
      </c>
      <c r="P424" s="98">
        <v>0</v>
      </c>
      <c r="Q424" s="98" t="s">
        <v>1621</v>
      </c>
      <c r="R424" s="98">
        <v>1010185063</v>
      </c>
      <c r="S424" s="98" t="s">
        <v>2458</v>
      </c>
      <c r="T424" s="98" t="s">
        <v>2457</v>
      </c>
      <c r="U424" s="98" t="s">
        <v>2456</v>
      </c>
      <c r="V424" s="98" t="s">
        <v>2455</v>
      </c>
      <c r="W424" s="98">
        <f t="shared" ca="1" si="6"/>
        <v>43</v>
      </c>
      <c r="X424" s="98" t="s">
        <v>1616</v>
      </c>
      <c r="Y424" s="98" t="s">
        <v>1671</v>
      </c>
      <c r="Z424" s="98" t="s">
        <v>1614</v>
      </c>
      <c r="AA424" s="98" t="s">
        <v>1613</v>
      </c>
      <c r="AB424" s="98" t="s">
        <v>439</v>
      </c>
      <c r="AC424" s="98" t="s">
        <v>440</v>
      </c>
    </row>
    <row r="425" spans="1:29" x14ac:dyDescent="0.25">
      <c r="A425" s="98">
        <v>1013609060</v>
      </c>
      <c r="B425" s="98" t="s">
        <v>1595</v>
      </c>
      <c r="C425" s="98" t="s">
        <v>1596</v>
      </c>
      <c r="D425" s="98">
        <v>204411</v>
      </c>
      <c r="E425" s="98" t="s">
        <v>136</v>
      </c>
      <c r="F425" s="98" t="s">
        <v>110</v>
      </c>
      <c r="G425" s="98" t="s">
        <v>227</v>
      </c>
      <c r="H425" s="98">
        <v>100</v>
      </c>
      <c r="I425" s="98" t="s">
        <v>626</v>
      </c>
      <c r="J425" s="98">
        <v>2</v>
      </c>
      <c r="K425" s="98" t="s">
        <v>1683</v>
      </c>
      <c r="L425" s="98">
        <v>400</v>
      </c>
      <c r="M425" s="98" t="s">
        <v>1682</v>
      </c>
      <c r="N425" s="98">
        <v>429</v>
      </c>
      <c r="O425" s="98" t="s">
        <v>170</v>
      </c>
      <c r="P425" s="98">
        <v>0</v>
      </c>
      <c r="Q425" s="98" t="s">
        <v>1621</v>
      </c>
      <c r="R425" s="98">
        <v>1010215232</v>
      </c>
      <c r="S425" s="98" t="s">
        <v>2440</v>
      </c>
      <c r="T425" s="98" t="s">
        <v>1619</v>
      </c>
      <c r="U425" s="98" t="s">
        <v>2454</v>
      </c>
      <c r="V425" s="98" t="s">
        <v>2453</v>
      </c>
      <c r="W425" s="98">
        <f t="shared" ca="1" si="6"/>
        <v>35</v>
      </c>
      <c r="X425" s="98" t="s">
        <v>1636</v>
      </c>
      <c r="Y425" s="98" t="s">
        <v>1615</v>
      </c>
      <c r="Z425" s="98" t="s">
        <v>1614</v>
      </c>
      <c r="AA425" s="98" t="s">
        <v>1613</v>
      </c>
      <c r="AB425" s="98" t="s">
        <v>447</v>
      </c>
      <c r="AC425" s="98" t="s">
        <v>448</v>
      </c>
    </row>
    <row r="426" spans="1:29" x14ac:dyDescent="0.25">
      <c r="A426" s="98">
        <v>1000461937</v>
      </c>
      <c r="B426" s="98" t="s">
        <v>2452</v>
      </c>
      <c r="C426" s="98" t="s">
        <v>2451</v>
      </c>
      <c r="D426" s="98">
        <v>20441</v>
      </c>
      <c r="E426" s="98" t="s">
        <v>136</v>
      </c>
      <c r="F426" s="98" t="s">
        <v>110</v>
      </c>
      <c r="G426" s="98" t="s">
        <v>227</v>
      </c>
      <c r="H426" s="98">
        <v>100</v>
      </c>
      <c r="I426" s="98" t="s">
        <v>626</v>
      </c>
      <c r="J426" s="98">
        <v>2</v>
      </c>
      <c r="K426" s="98" t="s">
        <v>1683</v>
      </c>
      <c r="L426" s="98">
        <v>400</v>
      </c>
      <c r="M426" s="98" t="s">
        <v>1682</v>
      </c>
      <c r="N426" s="98">
        <v>429</v>
      </c>
      <c r="O426" s="98" t="s">
        <v>170</v>
      </c>
      <c r="P426" s="98">
        <v>0</v>
      </c>
      <c r="Q426" s="98" t="s">
        <v>1621</v>
      </c>
      <c r="R426" s="98">
        <v>1010215232</v>
      </c>
      <c r="S426" s="98" t="s">
        <v>2440</v>
      </c>
      <c r="T426" s="98" t="s">
        <v>1664</v>
      </c>
      <c r="U426" s="98" t="s">
        <v>2450</v>
      </c>
      <c r="V426" s="98" t="s">
        <v>1662</v>
      </c>
      <c r="W426" s="98">
        <f t="shared" ca="1" si="6"/>
        <v>35</v>
      </c>
      <c r="X426" s="98" t="s">
        <v>1616</v>
      </c>
      <c r="Y426" s="98" t="s">
        <v>1826</v>
      </c>
      <c r="Z426" s="98" t="s">
        <v>1614</v>
      </c>
      <c r="AA426" s="98" t="s">
        <v>1613</v>
      </c>
      <c r="AB426" s="98" t="s">
        <v>447</v>
      </c>
      <c r="AC426" s="98" t="s">
        <v>448</v>
      </c>
    </row>
    <row r="427" spans="1:29" x14ac:dyDescent="0.25">
      <c r="A427" s="98">
        <v>1101693937</v>
      </c>
      <c r="B427" s="98" t="s">
        <v>767</v>
      </c>
      <c r="C427" s="98" t="s">
        <v>2449</v>
      </c>
      <c r="D427" s="98">
        <v>20441</v>
      </c>
      <c r="E427" s="98" t="s">
        <v>136</v>
      </c>
      <c r="F427" s="98" t="s">
        <v>110</v>
      </c>
      <c r="G427" s="98" t="s">
        <v>227</v>
      </c>
      <c r="H427" s="98">
        <v>100</v>
      </c>
      <c r="I427" s="98" t="s">
        <v>626</v>
      </c>
      <c r="J427" s="98">
        <v>2</v>
      </c>
      <c r="K427" s="98" t="s">
        <v>1683</v>
      </c>
      <c r="L427" s="98">
        <v>400</v>
      </c>
      <c r="M427" s="98" t="s">
        <v>1682</v>
      </c>
      <c r="N427" s="98">
        <v>430</v>
      </c>
      <c r="O427" s="98" t="s">
        <v>1681</v>
      </c>
      <c r="P427" s="98">
        <v>0</v>
      </c>
      <c r="Q427" s="98" t="s">
        <v>1621</v>
      </c>
      <c r="R427" s="98">
        <v>1010215232</v>
      </c>
      <c r="S427" s="98" t="s">
        <v>2440</v>
      </c>
      <c r="T427" s="98" t="s">
        <v>2031</v>
      </c>
      <c r="U427" s="98" t="s">
        <v>2448</v>
      </c>
      <c r="V427" s="98" t="s">
        <v>2029</v>
      </c>
      <c r="W427" s="98">
        <f t="shared" ca="1" si="6"/>
        <v>24</v>
      </c>
      <c r="X427" s="98" t="s">
        <v>1616</v>
      </c>
      <c r="Y427" s="98" t="s">
        <v>1615</v>
      </c>
      <c r="Z427" s="98" t="s">
        <v>1614</v>
      </c>
      <c r="AA427" s="98" t="s">
        <v>1613</v>
      </c>
      <c r="AB427" s="98" t="s">
        <v>468</v>
      </c>
      <c r="AC427" s="98" t="s">
        <v>448</v>
      </c>
    </row>
    <row r="428" spans="1:29" x14ac:dyDescent="0.25">
      <c r="A428" s="98">
        <v>1032393869</v>
      </c>
      <c r="B428" s="98" t="s">
        <v>1039</v>
      </c>
      <c r="C428" s="98" t="s">
        <v>1040</v>
      </c>
      <c r="D428" s="98">
        <v>204411</v>
      </c>
      <c r="E428" s="98" t="s">
        <v>136</v>
      </c>
      <c r="F428" s="98" t="s">
        <v>110</v>
      </c>
      <c r="G428" s="98" t="s">
        <v>227</v>
      </c>
      <c r="H428" s="98">
        <v>100</v>
      </c>
      <c r="I428" s="98" t="s">
        <v>626</v>
      </c>
      <c r="J428" s="98">
        <v>2</v>
      </c>
      <c r="K428" s="98" t="s">
        <v>1683</v>
      </c>
      <c r="L428" s="98">
        <v>400</v>
      </c>
      <c r="M428" s="98" t="s">
        <v>1682</v>
      </c>
      <c r="N428" s="98">
        <v>430</v>
      </c>
      <c r="O428" s="98" t="s">
        <v>1681</v>
      </c>
      <c r="P428" s="98">
        <v>0</v>
      </c>
      <c r="Q428" s="98" t="s">
        <v>1621</v>
      </c>
      <c r="R428" s="98">
        <v>1010215232</v>
      </c>
      <c r="S428" s="98" t="s">
        <v>2440</v>
      </c>
      <c r="T428" s="98" t="s">
        <v>1885</v>
      </c>
      <c r="U428" s="98" t="s">
        <v>2447</v>
      </c>
      <c r="V428" s="98" t="s">
        <v>2446</v>
      </c>
      <c r="W428" s="98">
        <f t="shared" ca="1" si="6"/>
        <v>38</v>
      </c>
      <c r="X428" s="98" t="s">
        <v>1616</v>
      </c>
      <c r="Y428" s="98" t="s">
        <v>1671</v>
      </c>
      <c r="Z428" s="98" t="s">
        <v>1614</v>
      </c>
      <c r="AA428" s="98" t="s">
        <v>1613</v>
      </c>
      <c r="AB428" s="98" t="s">
        <v>447</v>
      </c>
      <c r="AC428" s="98" t="s">
        <v>448</v>
      </c>
    </row>
    <row r="429" spans="1:29" x14ac:dyDescent="0.25">
      <c r="A429" s="98">
        <v>1014176437</v>
      </c>
      <c r="B429" s="98" t="s">
        <v>1037</v>
      </c>
      <c r="C429" s="98" t="s">
        <v>1038</v>
      </c>
      <c r="D429" s="98">
        <v>204407</v>
      </c>
      <c r="E429" s="98" t="s">
        <v>136</v>
      </c>
      <c r="F429" s="98" t="s">
        <v>110</v>
      </c>
      <c r="G429" s="98" t="s">
        <v>227</v>
      </c>
      <c r="H429" s="98">
        <v>100</v>
      </c>
      <c r="I429" s="98" t="s">
        <v>626</v>
      </c>
      <c r="J429" s="98">
        <v>2</v>
      </c>
      <c r="K429" s="98" t="s">
        <v>1683</v>
      </c>
      <c r="L429" s="98">
        <v>400</v>
      </c>
      <c r="M429" s="98" t="s">
        <v>1682</v>
      </c>
      <c r="N429" s="98">
        <v>430</v>
      </c>
      <c r="O429" s="98" t="s">
        <v>1681</v>
      </c>
      <c r="P429" s="98">
        <v>0</v>
      </c>
      <c r="Q429" s="98" t="s">
        <v>1621</v>
      </c>
      <c r="R429" s="98">
        <v>1010215232</v>
      </c>
      <c r="S429" s="98" t="s">
        <v>2440</v>
      </c>
      <c r="T429" s="98" t="s">
        <v>1885</v>
      </c>
      <c r="U429" s="98" t="s">
        <v>2445</v>
      </c>
      <c r="V429" s="98" t="s">
        <v>2444</v>
      </c>
      <c r="W429" s="98">
        <f t="shared" ca="1" si="6"/>
        <v>39</v>
      </c>
      <c r="X429" s="98" t="s">
        <v>1636</v>
      </c>
      <c r="Y429" s="98" t="s">
        <v>1622</v>
      </c>
      <c r="Z429" s="98" t="s">
        <v>1614</v>
      </c>
      <c r="AA429" s="98" t="s">
        <v>1613</v>
      </c>
      <c r="AB429" s="98" t="s">
        <v>468</v>
      </c>
      <c r="AC429" s="98" t="s">
        <v>435</v>
      </c>
    </row>
    <row r="430" spans="1:29" x14ac:dyDescent="0.25">
      <c r="A430" s="98">
        <v>70127401</v>
      </c>
      <c r="B430" s="98" t="s">
        <v>225</v>
      </c>
      <c r="C430" s="98" t="s">
        <v>226</v>
      </c>
      <c r="D430" s="98">
        <v>204411</v>
      </c>
      <c r="E430" s="98" t="s">
        <v>136</v>
      </c>
      <c r="F430" s="98" t="s">
        <v>110</v>
      </c>
      <c r="G430" s="98" t="s">
        <v>227</v>
      </c>
      <c r="H430" s="98">
        <v>100</v>
      </c>
      <c r="I430" s="98" t="s">
        <v>626</v>
      </c>
      <c r="J430" s="98">
        <v>2</v>
      </c>
      <c r="K430" s="98" t="s">
        <v>1683</v>
      </c>
      <c r="L430" s="98">
        <v>400</v>
      </c>
      <c r="M430" s="98" t="s">
        <v>1682</v>
      </c>
      <c r="N430" s="98">
        <v>430</v>
      </c>
      <c r="O430" s="98" t="s">
        <v>1681</v>
      </c>
      <c r="P430" s="98">
        <v>0</v>
      </c>
      <c r="Q430" s="98" t="s">
        <v>1621</v>
      </c>
      <c r="R430" s="98">
        <v>1010215232</v>
      </c>
      <c r="S430" s="98" t="s">
        <v>2440</v>
      </c>
      <c r="T430" s="98" t="s">
        <v>2443</v>
      </c>
      <c r="U430" s="98" t="s">
        <v>2442</v>
      </c>
      <c r="V430" s="98" t="s">
        <v>2441</v>
      </c>
      <c r="W430" s="98">
        <f t="shared" ca="1" si="6"/>
        <v>66</v>
      </c>
      <c r="X430" s="98" t="s">
        <v>1636</v>
      </c>
      <c r="Y430" s="98" t="s">
        <v>1671</v>
      </c>
      <c r="Z430" s="98" t="s">
        <v>1614</v>
      </c>
      <c r="AA430" s="98" t="s">
        <v>1613</v>
      </c>
      <c r="AB430" s="98" t="s">
        <v>112</v>
      </c>
      <c r="AC430" s="98" t="s">
        <v>113</v>
      </c>
    </row>
    <row r="431" spans="1:29" x14ac:dyDescent="0.25">
      <c r="A431" s="98">
        <v>52083990</v>
      </c>
      <c r="B431" s="98" t="s">
        <v>323</v>
      </c>
      <c r="C431" s="98" t="s">
        <v>324</v>
      </c>
      <c r="D431" s="98">
        <v>202814</v>
      </c>
      <c r="E431" s="98" t="s">
        <v>109</v>
      </c>
      <c r="F431" s="98" t="s">
        <v>110</v>
      </c>
      <c r="G431" s="98" t="s">
        <v>227</v>
      </c>
      <c r="H431" s="98">
        <v>100</v>
      </c>
      <c r="I431" s="98" t="s">
        <v>626</v>
      </c>
      <c r="J431" s="98">
        <v>2</v>
      </c>
      <c r="K431" s="98" t="s">
        <v>1683</v>
      </c>
      <c r="L431" s="98">
        <v>400</v>
      </c>
      <c r="M431" s="98" t="s">
        <v>1682</v>
      </c>
      <c r="N431" s="98">
        <v>430</v>
      </c>
      <c r="O431" s="98" t="s">
        <v>1681</v>
      </c>
      <c r="P431" s="98">
        <v>0</v>
      </c>
      <c r="Q431" s="98" t="s">
        <v>1621</v>
      </c>
      <c r="R431" s="98">
        <v>1010215232</v>
      </c>
      <c r="S431" s="98" t="s">
        <v>2440</v>
      </c>
      <c r="T431" s="98" t="s">
        <v>2439</v>
      </c>
      <c r="U431" s="98" t="s">
        <v>2438</v>
      </c>
      <c r="V431" s="98" t="s">
        <v>2437</v>
      </c>
      <c r="W431" s="98">
        <f t="shared" ca="1" si="6"/>
        <v>53</v>
      </c>
      <c r="X431" s="98" t="s">
        <v>1616</v>
      </c>
      <c r="Y431" s="98" t="s">
        <v>1622</v>
      </c>
      <c r="Z431" s="98" t="s">
        <v>1614</v>
      </c>
      <c r="AA431" s="98" t="s">
        <v>1613</v>
      </c>
      <c r="AB431" s="98" t="s">
        <v>112</v>
      </c>
      <c r="AC431" s="98" t="s">
        <v>117</v>
      </c>
    </row>
    <row r="432" spans="1:29" x14ac:dyDescent="0.25">
      <c r="A432" s="98">
        <v>1152464035</v>
      </c>
      <c r="B432" s="98" t="s">
        <v>1250</v>
      </c>
      <c r="C432" s="98" t="s">
        <v>1251</v>
      </c>
      <c r="D432" s="98">
        <v>204407</v>
      </c>
      <c r="E432" s="98" t="s">
        <v>136</v>
      </c>
      <c r="F432" s="98" t="s">
        <v>110</v>
      </c>
      <c r="G432" s="98" t="s">
        <v>471</v>
      </c>
      <c r="H432" s="98">
        <v>100</v>
      </c>
      <c r="I432" s="98" t="s">
        <v>626</v>
      </c>
      <c r="J432" s="98">
        <v>2</v>
      </c>
      <c r="K432" s="98" t="s">
        <v>1683</v>
      </c>
      <c r="L432" s="98">
        <v>400</v>
      </c>
      <c r="M432" s="98" t="s">
        <v>1682</v>
      </c>
      <c r="N432" s="98">
        <v>443</v>
      </c>
      <c r="O432" s="98" t="s">
        <v>2427</v>
      </c>
      <c r="P432" s="98">
        <v>0</v>
      </c>
      <c r="Q432" s="98" t="s">
        <v>1621</v>
      </c>
      <c r="R432" s="98">
        <v>1015398666</v>
      </c>
      <c r="S432" s="98" t="s">
        <v>2426</v>
      </c>
      <c r="T432" s="98" t="s">
        <v>2290</v>
      </c>
      <c r="U432" s="98" t="s">
        <v>2436</v>
      </c>
      <c r="V432" s="98" t="s">
        <v>2067</v>
      </c>
      <c r="W432" s="98">
        <f t="shared" ca="1" si="6"/>
        <v>27</v>
      </c>
      <c r="X432" s="98" t="s">
        <v>1616</v>
      </c>
      <c r="Y432" s="98" t="s">
        <v>1615</v>
      </c>
      <c r="Z432" s="98" t="s">
        <v>1614</v>
      </c>
      <c r="AA432" s="98" t="s">
        <v>1613</v>
      </c>
      <c r="AB432" s="98" t="s">
        <v>447</v>
      </c>
      <c r="AC432" s="98" t="s">
        <v>448</v>
      </c>
    </row>
    <row r="433" spans="1:29" x14ac:dyDescent="0.25">
      <c r="A433" s="98">
        <v>1030624887</v>
      </c>
      <c r="B433" s="98" t="s">
        <v>871</v>
      </c>
      <c r="C433" s="98" t="s">
        <v>872</v>
      </c>
      <c r="D433" s="98">
        <v>202814</v>
      </c>
      <c r="E433" s="98" t="s">
        <v>109</v>
      </c>
      <c r="F433" s="98" t="s">
        <v>110</v>
      </c>
      <c r="G433" s="98" t="s">
        <v>471</v>
      </c>
      <c r="H433" s="98">
        <v>100</v>
      </c>
      <c r="I433" s="98" t="s">
        <v>626</v>
      </c>
      <c r="J433" s="98">
        <v>2</v>
      </c>
      <c r="K433" s="98" t="s">
        <v>1683</v>
      </c>
      <c r="L433" s="98">
        <v>400</v>
      </c>
      <c r="M433" s="98" t="s">
        <v>1682</v>
      </c>
      <c r="N433" s="98">
        <v>443</v>
      </c>
      <c r="O433" s="98" t="s">
        <v>2427</v>
      </c>
      <c r="P433" s="98">
        <v>0</v>
      </c>
      <c r="Q433" s="98" t="s">
        <v>1621</v>
      </c>
      <c r="R433" s="98">
        <v>1015398666</v>
      </c>
      <c r="S433" s="98" t="s">
        <v>2426</v>
      </c>
      <c r="T433" s="98" t="s">
        <v>1815</v>
      </c>
      <c r="U433" s="98" t="s">
        <v>2435</v>
      </c>
      <c r="V433" s="98" t="s">
        <v>2434</v>
      </c>
      <c r="W433" s="98">
        <f t="shared" ca="1" si="6"/>
        <v>32</v>
      </c>
      <c r="X433" s="98" t="s">
        <v>1636</v>
      </c>
      <c r="Y433" s="98" t="s">
        <v>1615</v>
      </c>
      <c r="Z433" s="98" t="s">
        <v>1614</v>
      </c>
      <c r="AA433" s="98" t="s">
        <v>1613</v>
      </c>
      <c r="AB433" s="98" t="s">
        <v>112</v>
      </c>
      <c r="AC433" s="98" t="s">
        <v>117</v>
      </c>
    </row>
    <row r="434" spans="1:29" x14ac:dyDescent="0.25">
      <c r="A434" s="98">
        <v>71776435</v>
      </c>
      <c r="B434" s="98" t="s">
        <v>596</v>
      </c>
      <c r="C434" s="98" t="s">
        <v>597</v>
      </c>
      <c r="D434" s="98">
        <v>202814</v>
      </c>
      <c r="E434" s="98" t="s">
        <v>109</v>
      </c>
      <c r="F434" s="98" t="s">
        <v>110</v>
      </c>
      <c r="G434" s="98" t="s">
        <v>471</v>
      </c>
      <c r="H434" s="98">
        <v>100</v>
      </c>
      <c r="I434" s="98" t="s">
        <v>626</v>
      </c>
      <c r="J434" s="98">
        <v>2</v>
      </c>
      <c r="K434" s="98" t="s">
        <v>1683</v>
      </c>
      <c r="L434" s="98">
        <v>400</v>
      </c>
      <c r="M434" s="98" t="s">
        <v>1682</v>
      </c>
      <c r="N434" s="98">
        <v>443</v>
      </c>
      <c r="O434" s="98" t="s">
        <v>2427</v>
      </c>
      <c r="P434" s="98">
        <v>0</v>
      </c>
      <c r="Q434" s="98" t="s">
        <v>1621</v>
      </c>
      <c r="R434" s="98">
        <v>1015398666</v>
      </c>
      <c r="S434" s="98" t="s">
        <v>2426</v>
      </c>
      <c r="T434" s="98" t="s">
        <v>2433</v>
      </c>
      <c r="U434" s="98" t="s">
        <v>2432</v>
      </c>
      <c r="V434" s="98" t="s">
        <v>2431</v>
      </c>
      <c r="W434" s="98">
        <f t="shared" ca="1" si="6"/>
        <v>47</v>
      </c>
      <c r="X434" s="98" t="s">
        <v>1636</v>
      </c>
      <c r="Y434" s="98" t="s">
        <v>1615</v>
      </c>
      <c r="Z434" s="98" t="s">
        <v>1614</v>
      </c>
      <c r="AA434" s="98" t="s">
        <v>1613</v>
      </c>
      <c r="AB434" s="98" t="s">
        <v>112</v>
      </c>
      <c r="AC434" s="98" t="s">
        <v>117</v>
      </c>
    </row>
    <row r="435" spans="1:29" x14ac:dyDescent="0.25">
      <c r="A435" s="98">
        <v>52802154</v>
      </c>
      <c r="B435" s="98" t="s">
        <v>469</v>
      </c>
      <c r="C435" s="98" t="s">
        <v>470</v>
      </c>
      <c r="D435" s="98">
        <v>204411</v>
      </c>
      <c r="E435" s="98" t="s">
        <v>136</v>
      </c>
      <c r="F435" s="98" t="s">
        <v>110</v>
      </c>
      <c r="G435" s="98" t="s">
        <v>471</v>
      </c>
      <c r="H435" s="98">
        <v>100</v>
      </c>
      <c r="I435" s="98" t="s">
        <v>626</v>
      </c>
      <c r="J435" s="98">
        <v>2</v>
      </c>
      <c r="K435" s="98" t="s">
        <v>1683</v>
      </c>
      <c r="L435" s="98">
        <v>400</v>
      </c>
      <c r="M435" s="98" t="s">
        <v>1682</v>
      </c>
      <c r="N435" s="98">
        <v>443</v>
      </c>
      <c r="O435" s="98" t="s">
        <v>2427</v>
      </c>
      <c r="P435" s="98">
        <v>0</v>
      </c>
      <c r="Q435" s="98" t="s">
        <v>1621</v>
      </c>
      <c r="R435" s="98">
        <v>1015398666</v>
      </c>
      <c r="S435" s="98" t="s">
        <v>2426</v>
      </c>
      <c r="T435" s="98" t="s">
        <v>2430</v>
      </c>
      <c r="U435" s="98" t="s">
        <v>2429</v>
      </c>
      <c r="V435" s="98" t="s">
        <v>2428</v>
      </c>
      <c r="W435" s="98">
        <f t="shared" ca="1" si="6"/>
        <v>44</v>
      </c>
      <c r="X435" s="98" t="s">
        <v>1616</v>
      </c>
      <c r="Y435" s="98" t="s">
        <v>1671</v>
      </c>
      <c r="Z435" s="98" t="s">
        <v>1614</v>
      </c>
      <c r="AA435" s="98" t="s">
        <v>1613</v>
      </c>
      <c r="AB435" s="98" t="s">
        <v>112</v>
      </c>
      <c r="AC435" s="98" t="s">
        <v>117</v>
      </c>
    </row>
    <row r="436" spans="1:29" x14ac:dyDescent="0.25">
      <c r="A436" s="98">
        <v>39046546</v>
      </c>
      <c r="B436" s="98" t="s">
        <v>765</v>
      </c>
      <c r="C436" s="98" t="s">
        <v>766</v>
      </c>
      <c r="D436" s="98">
        <v>202820</v>
      </c>
      <c r="E436" s="98" t="s">
        <v>109</v>
      </c>
      <c r="F436" s="98" t="s">
        <v>110</v>
      </c>
      <c r="G436" s="98" t="s">
        <v>471</v>
      </c>
      <c r="H436" s="98">
        <v>100</v>
      </c>
      <c r="I436" s="98" t="s">
        <v>626</v>
      </c>
      <c r="J436" s="98">
        <v>2</v>
      </c>
      <c r="K436" s="98" t="s">
        <v>1683</v>
      </c>
      <c r="L436" s="98">
        <v>400</v>
      </c>
      <c r="M436" s="98" t="s">
        <v>1682</v>
      </c>
      <c r="N436" s="98">
        <v>443</v>
      </c>
      <c r="O436" s="98" t="s">
        <v>2427</v>
      </c>
      <c r="P436" s="98">
        <v>0</v>
      </c>
      <c r="Q436" s="98" t="s">
        <v>1621</v>
      </c>
      <c r="R436" s="98">
        <v>1015398666</v>
      </c>
      <c r="S436" s="98" t="s">
        <v>2426</v>
      </c>
      <c r="T436" s="98" t="s">
        <v>2012</v>
      </c>
      <c r="U436" s="98" t="s">
        <v>2425</v>
      </c>
      <c r="V436" s="98" t="s">
        <v>2424</v>
      </c>
      <c r="W436" s="98">
        <f t="shared" ca="1" si="6"/>
        <v>46</v>
      </c>
      <c r="X436" s="98" t="s">
        <v>1616</v>
      </c>
      <c r="Y436" s="98" t="s">
        <v>1622</v>
      </c>
      <c r="Z436" s="98" t="s">
        <v>1614</v>
      </c>
      <c r="AA436" s="98" t="s">
        <v>1613</v>
      </c>
      <c r="AB436" s="98" t="s">
        <v>112</v>
      </c>
      <c r="AC436" s="98" t="s">
        <v>113</v>
      </c>
    </row>
    <row r="437" spans="1:29" x14ac:dyDescent="0.25">
      <c r="A437" s="98">
        <v>1032469984</v>
      </c>
      <c r="B437" s="98" t="s">
        <v>445</v>
      </c>
      <c r="C437" s="98" t="s">
        <v>1310</v>
      </c>
      <c r="D437" s="98">
        <v>20441</v>
      </c>
      <c r="E437" s="98" t="s">
        <v>136</v>
      </c>
      <c r="F437" s="98" t="s">
        <v>110</v>
      </c>
      <c r="G437" s="98" t="s">
        <v>454</v>
      </c>
      <c r="H437" s="98">
        <v>100</v>
      </c>
      <c r="I437" s="98" t="s">
        <v>626</v>
      </c>
      <c r="J437" s="98">
        <v>2</v>
      </c>
      <c r="K437" s="98" t="s">
        <v>1683</v>
      </c>
      <c r="L437" s="98">
        <v>200</v>
      </c>
      <c r="M437" s="98" t="s">
        <v>812</v>
      </c>
      <c r="N437" s="98">
        <v>210</v>
      </c>
      <c r="O437" s="98" t="s">
        <v>2420</v>
      </c>
      <c r="P437" s="98">
        <v>204</v>
      </c>
      <c r="Q437" s="98" t="s">
        <v>454</v>
      </c>
      <c r="R437" s="98">
        <v>1018410610</v>
      </c>
      <c r="S437" s="98" t="s">
        <v>2419</v>
      </c>
      <c r="T437" s="98" t="s">
        <v>2423</v>
      </c>
      <c r="U437" s="98" t="s">
        <v>2422</v>
      </c>
      <c r="V437" s="98" t="s">
        <v>2421</v>
      </c>
      <c r="W437" s="98">
        <f t="shared" ca="1" si="6"/>
        <v>30</v>
      </c>
      <c r="X437" s="98" t="s">
        <v>1636</v>
      </c>
      <c r="Y437" s="98" t="s">
        <v>1615</v>
      </c>
      <c r="Z437" s="98" t="s">
        <v>1614</v>
      </c>
      <c r="AA437" s="98" t="s">
        <v>1613</v>
      </c>
      <c r="AB437" s="98" t="s">
        <v>447</v>
      </c>
      <c r="AC437" s="98" t="s">
        <v>448</v>
      </c>
    </row>
    <row r="438" spans="1:29" x14ac:dyDescent="0.25">
      <c r="A438" s="98">
        <v>1019111908</v>
      </c>
      <c r="B438" s="98" t="s">
        <v>673</v>
      </c>
      <c r="C438" s="98" t="s">
        <v>904</v>
      </c>
      <c r="D438" s="98">
        <v>204407</v>
      </c>
      <c r="E438" s="98" t="s">
        <v>136</v>
      </c>
      <c r="F438" s="98" t="s">
        <v>110</v>
      </c>
      <c r="G438" s="98" t="s">
        <v>454</v>
      </c>
      <c r="H438" s="98">
        <v>100</v>
      </c>
      <c r="I438" s="98" t="s">
        <v>626</v>
      </c>
      <c r="J438" s="98">
        <v>2</v>
      </c>
      <c r="K438" s="98" t="s">
        <v>1683</v>
      </c>
      <c r="L438" s="98">
        <v>200</v>
      </c>
      <c r="M438" s="98" t="s">
        <v>812</v>
      </c>
      <c r="N438" s="98">
        <v>210</v>
      </c>
      <c r="O438" s="98" t="s">
        <v>2420</v>
      </c>
      <c r="P438" s="98">
        <v>204</v>
      </c>
      <c r="Q438" s="98" t="s">
        <v>454</v>
      </c>
      <c r="R438" s="98">
        <v>1018410610</v>
      </c>
      <c r="S438" s="98" t="s">
        <v>2419</v>
      </c>
      <c r="T438" s="98" t="s">
        <v>1749</v>
      </c>
      <c r="U438" s="98" t="s">
        <v>2418</v>
      </c>
      <c r="V438" s="98" t="s">
        <v>2417</v>
      </c>
      <c r="W438" s="98">
        <f t="shared" ca="1" si="6"/>
        <v>29</v>
      </c>
      <c r="X438" s="98" t="s">
        <v>1616</v>
      </c>
      <c r="Y438" s="98" t="s">
        <v>1726</v>
      </c>
      <c r="Z438" s="98" t="s">
        <v>1614</v>
      </c>
      <c r="AA438" s="98" t="s">
        <v>1613</v>
      </c>
      <c r="AB438" s="98" t="s">
        <v>447</v>
      </c>
      <c r="AC438" s="98" t="s">
        <v>448</v>
      </c>
    </row>
    <row r="439" spans="1:29" x14ac:dyDescent="0.25">
      <c r="A439" s="98">
        <v>1032372246</v>
      </c>
      <c r="B439" s="98" t="s">
        <v>460</v>
      </c>
      <c r="C439" s="98" t="s">
        <v>461</v>
      </c>
      <c r="D439" s="98">
        <v>202816</v>
      </c>
      <c r="E439" s="98" t="s">
        <v>109</v>
      </c>
      <c r="F439" s="98" t="s">
        <v>110</v>
      </c>
      <c r="G439" s="98" t="s">
        <v>344</v>
      </c>
      <c r="H439" s="98">
        <v>100</v>
      </c>
      <c r="I439" s="98" t="s">
        <v>626</v>
      </c>
      <c r="J439" s="98">
        <v>2</v>
      </c>
      <c r="K439" s="98" t="s">
        <v>1683</v>
      </c>
      <c r="L439" s="98">
        <v>400</v>
      </c>
      <c r="M439" s="98" t="s">
        <v>1682</v>
      </c>
      <c r="N439" s="98">
        <v>426</v>
      </c>
      <c r="O439" s="98" t="s">
        <v>344</v>
      </c>
      <c r="P439" s="98">
        <v>0</v>
      </c>
      <c r="Q439" s="98" t="s">
        <v>1621</v>
      </c>
      <c r="R439" s="98">
        <v>1020715755</v>
      </c>
      <c r="S439" s="98" t="s">
        <v>2402</v>
      </c>
      <c r="T439" s="98" t="s">
        <v>2416</v>
      </c>
      <c r="U439" s="98" t="s">
        <v>2415</v>
      </c>
      <c r="V439" s="98" t="s">
        <v>2414</v>
      </c>
      <c r="W439" s="98">
        <f t="shared" ca="1" si="6"/>
        <v>38</v>
      </c>
      <c r="X439" s="98" t="s">
        <v>1616</v>
      </c>
      <c r="Y439" s="98" t="s">
        <v>1615</v>
      </c>
      <c r="Z439" s="98" t="s">
        <v>1614</v>
      </c>
      <c r="AA439" s="98" t="s">
        <v>1613</v>
      </c>
      <c r="AB439" s="98" t="s">
        <v>112</v>
      </c>
      <c r="AC439" s="98" t="s">
        <v>117</v>
      </c>
    </row>
    <row r="440" spans="1:29" x14ac:dyDescent="0.25">
      <c r="A440" s="98">
        <v>1019079979</v>
      </c>
      <c r="B440" s="98" t="s">
        <v>230</v>
      </c>
      <c r="C440" s="98" t="s">
        <v>656</v>
      </c>
      <c r="D440" s="98">
        <v>204407</v>
      </c>
      <c r="E440" s="98" t="s">
        <v>136</v>
      </c>
      <c r="F440" s="98" t="s">
        <v>110</v>
      </c>
      <c r="G440" s="98" t="s">
        <v>344</v>
      </c>
      <c r="H440" s="98">
        <v>100</v>
      </c>
      <c r="I440" s="98" t="s">
        <v>626</v>
      </c>
      <c r="J440" s="98">
        <v>2</v>
      </c>
      <c r="K440" s="98" t="s">
        <v>1683</v>
      </c>
      <c r="L440" s="98">
        <v>400</v>
      </c>
      <c r="M440" s="98" t="s">
        <v>1682</v>
      </c>
      <c r="N440" s="98">
        <v>426</v>
      </c>
      <c r="O440" s="98" t="s">
        <v>344</v>
      </c>
      <c r="P440" s="98">
        <v>0</v>
      </c>
      <c r="Q440" s="98" t="s">
        <v>1621</v>
      </c>
      <c r="R440" s="98">
        <v>1020715755</v>
      </c>
      <c r="S440" s="98" t="s">
        <v>2402</v>
      </c>
      <c r="T440" s="98" t="s">
        <v>2413</v>
      </c>
      <c r="U440" s="98" t="s">
        <v>2412</v>
      </c>
      <c r="V440" s="98" t="s">
        <v>2411</v>
      </c>
      <c r="W440" s="98">
        <f t="shared" ca="1" si="6"/>
        <v>32</v>
      </c>
      <c r="X440" s="98" t="s">
        <v>1616</v>
      </c>
      <c r="Y440" s="98" t="s">
        <v>1671</v>
      </c>
      <c r="Z440" s="98" t="s">
        <v>1614</v>
      </c>
      <c r="AA440" s="98" t="s">
        <v>1613</v>
      </c>
      <c r="AB440" s="98" t="s">
        <v>447</v>
      </c>
      <c r="AC440" s="98" t="s">
        <v>448</v>
      </c>
    </row>
    <row r="441" spans="1:29" x14ac:dyDescent="0.25">
      <c r="A441" s="98">
        <v>1000611614</v>
      </c>
      <c r="B441" s="98" t="s">
        <v>1260</v>
      </c>
      <c r="C441" s="98" t="s">
        <v>1261</v>
      </c>
      <c r="D441" s="98">
        <v>204407</v>
      </c>
      <c r="E441" s="98" t="s">
        <v>136</v>
      </c>
      <c r="F441" s="98" t="s">
        <v>110</v>
      </c>
      <c r="G441" s="98" t="s">
        <v>344</v>
      </c>
      <c r="H441" s="98">
        <v>100</v>
      </c>
      <c r="I441" s="98" t="s">
        <v>626</v>
      </c>
      <c r="J441" s="98">
        <v>2</v>
      </c>
      <c r="K441" s="98" t="s">
        <v>1683</v>
      </c>
      <c r="L441" s="98">
        <v>400</v>
      </c>
      <c r="M441" s="98" t="s">
        <v>1682</v>
      </c>
      <c r="N441" s="98">
        <v>426</v>
      </c>
      <c r="O441" s="98" t="s">
        <v>344</v>
      </c>
      <c r="P441" s="98">
        <v>0</v>
      </c>
      <c r="Q441" s="98" t="s">
        <v>1621</v>
      </c>
      <c r="R441" s="98">
        <v>1020715755</v>
      </c>
      <c r="S441" s="98" t="s">
        <v>2402</v>
      </c>
      <c r="T441" s="98" t="s">
        <v>2410</v>
      </c>
      <c r="U441" s="98" t="s">
        <v>2409</v>
      </c>
      <c r="V441" s="98" t="s">
        <v>2408</v>
      </c>
      <c r="W441" s="98">
        <f t="shared" ca="1" si="6"/>
        <v>25</v>
      </c>
      <c r="X441" s="98" t="s">
        <v>1616</v>
      </c>
      <c r="Y441" s="98" t="s">
        <v>1615</v>
      </c>
      <c r="Z441" s="98" t="s">
        <v>1614</v>
      </c>
      <c r="AA441" s="98" t="s">
        <v>1613</v>
      </c>
      <c r="AB441" s="98" t="s">
        <v>447</v>
      </c>
      <c r="AC441" s="98" t="s">
        <v>448</v>
      </c>
    </row>
    <row r="442" spans="1:29" x14ac:dyDescent="0.25">
      <c r="A442" s="98">
        <v>60326737</v>
      </c>
      <c r="B442" s="98" t="s">
        <v>404</v>
      </c>
      <c r="C442" s="98" t="s">
        <v>405</v>
      </c>
      <c r="D442" s="98">
        <v>202814</v>
      </c>
      <c r="E442" s="98" t="s">
        <v>109</v>
      </c>
      <c r="F442" s="98" t="s">
        <v>110</v>
      </c>
      <c r="G442" s="98" t="s">
        <v>344</v>
      </c>
      <c r="H442" s="98">
        <v>100</v>
      </c>
      <c r="I442" s="98" t="s">
        <v>626</v>
      </c>
      <c r="J442" s="98">
        <v>2</v>
      </c>
      <c r="K442" s="98" t="s">
        <v>1683</v>
      </c>
      <c r="L442" s="98">
        <v>400</v>
      </c>
      <c r="M442" s="98" t="s">
        <v>1682</v>
      </c>
      <c r="N442" s="98">
        <v>426</v>
      </c>
      <c r="O442" s="98" t="s">
        <v>344</v>
      </c>
      <c r="P442" s="98">
        <v>0</v>
      </c>
      <c r="Q442" s="98" t="s">
        <v>1621</v>
      </c>
      <c r="R442" s="98">
        <v>1020715755</v>
      </c>
      <c r="S442" s="98" t="s">
        <v>2402</v>
      </c>
      <c r="T442" s="98" t="s">
        <v>2407</v>
      </c>
      <c r="U442" s="98" t="s">
        <v>2406</v>
      </c>
      <c r="V442" s="98" t="s">
        <v>2405</v>
      </c>
      <c r="W442" s="98">
        <f t="shared" ca="1" si="6"/>
        <v>58</v>
      </c>
      <c r="X442" s="98" t="s">
        <v>1616</v>
      </c>
      <c r="Y442" s="98" t="s">
        <v>1615</v>
      </c>
      <c r="Z442" s="98" t="s">
        <v>1614</v>
      </c>
      <c r="AA442" s="98" t="s">
        <v>1613</v>
      </c>
      <c r="AB442" s="98" t="s">
        <v>112</v>
      </c>
      <c r="AC442" s="98" t="s">
        <v>117</v>
      </c>
    </row>
    <row r="443" spans="1:29" x14ac:dyDescent="0.25">
      <c r="A443" s="98">
        <v>52700743</v>
      </c>
      <c r="B443" s="98" t="s">
        <v>772</v>
      </c>
      <c r="C443" s="98" t="s">
        <v>773</v>
      </c>
      <c r="D443" s="98">
        <v>202818</v>
      </c>
      <c r="E443" s="98" t="s">
        <v>109</v>
      </c>
      <c r="F443" s="98" t="s">
        <v>110</v>
      </c>
      <c r="G443" s="98" t="s">
        <v>344</v>
      </c>
      <c r="H443" s="98">
        <v>100</v>
      </c>
      <c r="I443" s="98" t="s">
        <v>626</v>
      </c>
      <c r="J443" s="98">
        <v>2</v>
      </c>
      <c r="K443" s="98" t="s">
        <v>1683</v>
      </c>
      <c r="L443" s="98">
        <v>400</v>
      </c>
      <c r="M443" s="98" t="s">
        <v>1682</v>
      </c>
      <c r="N443" s="98">
        <v>426</v>
      </c>
      <c r="O443" s="98" t="s">
        <v>344</v>
      </c>
      <c r="P443" s="98">
        <v>0</v>
      </c>
      <c r="Q443" s="98" t="s">
        <v>1621</v>
      </c>
      <c r="R443" s="98">
        <v>1020715755</v>
      </c>
      <c r="S443" s="98" t="s">
        <v>2402</v>
      </c>
      <c r="T443" s="98" t="s">
        <v>2012</v>
      </c>
      <c r="U443" s="98" t="s">
        <v>2404</v>
      </c>
      <c r="V443" s="98" t="s">
        <v>2403</v>
      </c>
      <c r="W443" s="98">
        <f t="shared" ca="1" si="6"/>
        <v>44</v>
      </c>
      <c r="X443" s="98" t="s">
        <v>1616</v>
      </c>
      <c r="Y443" s="98" t="s">
        <v>1671</v>
      </c>
      <c r="Z443" s="98" t="s">
        <v>1614</v>
      </c>
      <c r="AA443" s="98" t="s">
        <v>1613</v>
      </c>
      <c r="AB443" s="98" t="s">
        <v>112</v>
      </c>
      <c r="AC443" s="98" t="s">
        <v>117</v>
      </c>
    </row>
    <row r="444" spans="1:29" x14ac:dyDescent="0.25">
      <c r="A444" s="98">
        <v>41795503</v>
      </c>
      <c r="B444" s="98" t="s">
        <v>343</v>
      </c>
      <c r="C444" s="98" t="s">
        <v>297</v>
      </c>
      <c r="D444" s="98">
        <v>421022</v>
      </c>
      <c r="E444" s="98" t="s">
        <v>145</v>
      </c>
      <c r="F444" s="98" t="s">
        <v>146</v>
      </c>
      <c r="G444" s="98" t="s">
        <v>344</v>
      </c>
      <c r="H444" s="98">
        <v>100</v>
      </c>
      <c r="I444" s="98" t="s">
        <v>626</v>
      </c>
      <c r="J444" s="98">
        <v>2</v>
      </c>
      <c r="K444" s="98" t="s">
        <v>1683</v>
      </c>
      <c r="L444" s="98">
        <v>400</v>
      </c>
      <c r="M444" s="98" t="s">
        <v>1682</v>
      </c>
      <c r="N444" s="98">
        <v>426</v>
      </c>
      <c r="O444" s="98" t="s">
        <v>344</v>
      </c>
      <c r="P444" s="98">
        <v>0</v>
      </c>
      <c r="Q444" s="98" t="s">
        <v>1621</v>
      </c>
      <c r="R444" s="98">
        <v>1020715755</v>
      </c>
      <c r="S444" s="98" t="s">
        <v>2402</v>
      </c>
      <c r="T444" s="98" t="s">
        <v>2401</v>
      </c>
      <c r="U444" s="98" t="s">
        <v>2400</v>
      </c>
      <c r="V444" s="98" t="s">
        <v>2399</v>
      </c>
      <c r="W444" s="98">
        <f t="shared" ca="1" si="6"/>
        <v>60</v>
      </c>
      <c r="X444" s="98" t="s">
        <v>1616</v>
      </c>
      <c r="Y444" s="98" t="s">
        <v>1615</v>
      </c>
      <c r="Z444" s="98" t="s">
        <v>1614</v>
      </c>
      <c r="AA444" s="98" t="s">
        <v>1613</v>
      </c>
      <c r="AB444" s="98" t="s">
        <v>112</v>
      </c>
      <c r="AC444" s="98" t="s">
        <v>113</v>
      </c>
    </row>
    <row r="445" spans="1:29" x14ac:dyDescent="0.25">
      <c r="A445" s="98">
        <v>1082993130</v>
      </c>
      <c r="B445" s="98" t="s">
        <v>1162</v>
      </c>
      <c r="C445" s="98" t="s">
        <v>1163</v>
      </c>
      <c r="D445" s="98">
        <v>204407</v>
      </c>
      <c r="E445" s="98" t="s">
        <v>136</v>
      </c>
      <c r="F445" s="98" t="s">
        <v>110</v>
      </c>
      <c r="G445" s="98" t="s">
        <v>769</v>
      </c>
      <c r="H445" s="98">
        <v>100</v>
      </c>
      <c r="I445" s="98" t="s">
        <v>626</v>
      </c>
      <c r="J445" s="98">
        <v>2</v>
      </c>
      <c r="K445" s="98" t="s">
        <v>1683</v>
      </c>
      <c r="L445" s="98">
        <v>900</v>
      </c>
      <c r="M445" s="98" t="s">
        <v>264</v>
      </c>
      <c r="N445" s="98">
        <v>910</v>
      </c>
      <c r="O445" s="98" t="s">
        <v>675</v>
      </c>
      <c r="P445" s="98">
        <v>911</v>
      </c>
      <c r="Q445" s="98" t="s">
        <v>769</v>
      </c>
      <c r="R445" s="98">
        <v>1022407120</v>
      </c>
      <c r="S445" s="98" t="s">
        <v>2391</v>
      </c>
      <c r="T445" s="98" t="s">
        <v>2239</v>
      </c>
      <c r="U445" s="98" t="s">
        <v>2398</v>
      </c>
      <c r="V445" s="98" t="s">
        <v>2397</v>
      </c>
      <c r="W445" s="98">
        <f t="shared" ca="1" si="6"/>
        <v>30</v>
      </c>
      <c r="X445" s="98" t="s">
        <v>1636</v>
      </c>
      <c r="Y445" s="98" t="s">
        <v>1615</v>
      </c>
      <c r="Z445" s="98" t="s">
        <v>1614</v>
      </c>
      <c r="AA445" s="98" t="s">
        <v>1613</v>
      </c>
      <c r="AB445" s="98" t="s">
        <v>447</v>
      </c>
      <c r="AC445" s="98" t="s">
        <v>448</v>
      </c>
    </row>
    <row r="446" spans="1:29" x14ac:dyDescent="0.25">
      <c r="A446" s="98">
        <v>1073152849</v>
      </c>
      <c r="B446" s="98" t="s">
        <v>1326</v>
      </c>
      <c r="C446" s="98" t="s">
        <v>1327</v>
      </c>
      <c r="D446" s="98">
        <v>20441</v>
      </c>
      <c r="E446" s="98" t="s">
        <v>136</v>
      </c>
      <c r="F446" s="98" t="s">
        <v>110</v>
      </c>
      <c r="G446" s="98" t="s">
        <v>769</v>
      </c>
      <c r="H446" s="98">
        <v>100</v>
      </c>
      <c r="I446" s="98" t="s">
        <v>626</v>
      </c>
      <c r="J446" s="98">
        <v>2</v>
      </c>
      <c r="K446" s="98" t="s">
        <v>1683</v>
      </c>
      <c r="L446" s="98">
        <v>900</v>
      </c>
      <c r="M446" s="98" t="s">
        <v>264</v>
      </c>
      <c r="N446" s="98">
        <v>910</v>
      </c>
      <c r="O446" s="98" t="s">
        <v>675</v>
      </c>
      <c r="P446" s="98">
        <v>911</v>
      </c>
      <c r="Q446" s="98" t="s">
        <v>769</v>
      </c>
      <c r="R446" s="98">
        <v>1022407120</v>
      </c>
      <c r="S446" s="98" t="s">
        <v>2391</v>
      </c>
      <c r="T446" s="98" t="s">
        <v>2396</v>
      </c>
      <c r="U446" s="98" t="s">
        <v>2395</v>
      </c>
      <c r="V446" s="98" t="s">
        <v>2394</v>
      </c>
      <c r="W446" s="98">
        <f t="shared" ca="1" si="6"/>
        <v>38</v>
      </c>
      <c r="X446" s="98" t="s">
        <v>1616</v>
      </c>
      <c r="Y446" s="98" t="s">
        <v>1615</v>
      </c>
      <c r="Z446" s="98" t="s">
        <v>1614</v>
      </c>
      <c r="AA446" s="98" t="s">
        <v>1613</v>
      </c>
      <c r="AB446" s="98" t="s">
        <v>447</v>
      </c>
      <c r="AC446" s="98" t="s">
        <v>448</v>
      </c>
    </row>
    <row r="447" spans="1:29" x14ac:dyDescent="0.25">
      <c r="A447" s="98">
        <v>1010166877</v>
      </c>
      <c r="B447" s="98" t="s">
        <v>767</v>
      </c>
      <c r="C447" s="98" t="s">
        <v>768</v>
      </c>
      <c r="D447" s="98">
        <v>202814</v>
      </c>
      <c r="E447" s="98" t="s">
        <v>109</v>
      </c>
      <c r="F447" s="98" t="s">
        <v>110</v>
      </c>
      <c r="G447" s="98" t="s">
        <v>769</v>
      </c>
      <c r="H447" s="98">
        <v>100</v>
      </c>
      <c r="I447" s="98" t="s">
        <v>626</v>
      </c>
      <c r="J447" s="98">
        <v>2</v>
      </c>
      <c r="K447" s="98" t="s">
        <v>1683</v>
      </c>
      <c r="L447" s="98">
        <v>900</v>
      </c>
      <c r="M447" s="98" t="s">
        <v>264</v>
      </c>
      <c r="N447" s="98">
        <v>910</v>
      </c>
      <c r="O447" s="98" t="s">
        <v>675</v>
      </c>
      <c r="P447" s="98">
        <v>911</v>
      </c>
      <c r="Q447" s="98" t="s">
        <v>769</v>
      </c>
      <c r="R447" s="98">
        <v>1022407120</v>
      </c>
      <c r="S447" s="98" t="s">
        <v>2391</v>
      </c>
      <c r="T447" s="98" t="s">
        <v>2012</v>
      </c>
      <c r="U447" s="98" t="s">
        <v>2393</v>
      </c>
      <c r="V447" s="98" t="s">
        <v>2392</v>
      </c>
      <c r="W447" s="98">
        <f t="shared" ca="1" si="6"/>
        <v>38</v>
      </c>
      <c r="X447" s="98" t="s">
        <v>1616</v>
      </c>
      <c r="Y447" s="98" t="s">
        <v>1671</v>
      </c>
      <c r="Z447" s="98" t="s">
        <v>1614</v>
      </c>
      <c r="AA447" s="98" t="s">
        <v>1613</v>
      </c>
      <c r="AB447" s="98" t="s">
        <v>112</v>
      </c>
      <c r="AC447" s="98" t="s">
        <v>117</v>
      </c>
    </row>
    <row r="448" spans="1:29" x14ac:dyDescent="0.25">
      <c r="A448" s="98">
        <v>79444946</v>
      </c>
      <c r="B448" s="98" t="s">
        <v>1348</v>
      </c>
      <c r="C448" s="98" t="s">
        <v>1349</v>
      </c>
      <c r="D448" s="98">
        <v>204407</v>
      </c>
      <c r="E448" s="98" t="s">
        <v>136</v>
      </c>
      <c r="F448" s="98" t="s">
        <v>110</v>
      </c>
      <c r="G448" s="98" t="s">
        <v>769</v>
      </c>
      <c r="H448" s="98">
        <v>100</v>
      </c>
      <c r="I448" s="98" t="s">
        <v>626</v>
      </c>
      <c r="J448" s="98">
        <v>2</v>
      </c>
      <c r="K448" s="98" t="s">
        <v>1683</v>
      </c>
      <c r="L448" s="98">
        <v>900</v>
      </c>
      <c r="M448" s="98" t="s">
        <v>264</v>
      </c>
      <c r="N448" s="98">
        <v>910</v>
      </c>
      <c r="O448" s="98" t="s">
        <v>675</v>
      </c>
      <c r="P448" s="98">
        <v>911</v>
      </c>
      <c r="Q448" s="98" t="s">
        <v>769</v>
      </c>
      <c r="R448" s="98">
        <v>1022407120</v>
      </c>
      <c r="S448" s="98" t="s">
        <v>2391</v>
      </c>
      <c r="T448" s="98" t="s">
        <v>2145</v>
      </c>
      <c r="U448" s="98" t="s">
        <v>2390</v>
      </c>
      <c r="V448" s="98" t="s">
        <v>2389</v>
      </c>
      <c r="W448" s="98">
        <f t="shared" ca="1" si="6"/>
        <v>57</v>
      </c>
      <c r="X448" s="98" t="s">
        <v>1636</v>
      </c>
      <c r="Y448" s="98" t="s">
        <v>1622</v>
      </c>
      <c r="Z448" s="98" t="s">
        <v>1614</v>
      </c>
      <c r="AA448" s="98" t="s">
        <v>1613</v>
      </c>
      <c r="AB448" s="98" t="s">
        <v>447</v>
      </c>
      <c r="AC448" s="98" t="s">
        <v>448</v>
      </c>
    </row>
    <row r="449" spans="1:29" x14ac:dyDescent="0.25">
      <c r="A449" s="98">
        <v>52366937</v>
      </c>
      <c r="B449" s="98" t="s">
        <v>1133</v>
      </c>
      <c r="C449" s="98" t="s">
        <v>1134</v>
      </c>
      <c r="D449" s="98">
        <v>20441</v>
      </c>
      <c r="E449" s="98" t="s">
        <v>136</v>
      </c>
      <c r="F449" s="98" t="s">
        <v>110</v>
      </c>
      <c r="G449" s="98" t="s">
        <v>2368</v>
      </c>
      <c r="H449" s="98">
        <v>100</v>
      </c>
      <c r="I449" s="98" t="s">
        <v>626</v>
      </c>
      <c r="J449" s="98">
        <v>8</v>
      </c>
      <c r="K449" s="98" t="s">
        <v>2369</v>
      </c>
      <c r="L449" s="98">
        <v>317</v>
      </c>
      <c r="M449" s="98" t="s">
        <v>2368</v>
      </c>
      <c r="N449" s="98">
        <v>0</v>
      </c>
      <c r="O449" s="98" t="s">
        <v>1621</v>
      </c>
      <c r="P449" s="98">
        <v>0</v>
      </c>
      <c r="Q449" s="98" t="s">
        <v>1621</v>
      </c>
      <c r="R449" s="98">
        <v>1026290642</v>
      </c>
      <c r="S449" s="98" t="s">
        <v>2367</v>
      </c>
      <c r="T449" s="98" t="s">
        <v>1842</v>
      </c>
      <c r="U449" s="98" t="s">
        <v>2388</v>
      </c>
      <c r="V449" s="98" t="s">
        <v>2387</v>
      </c>
      <c r="W449" s="98">
        <f t="shared" ca="1" si="6"/>
        <v>48</v>
      </c>
      <c r="X449" s="98" t="s">
        <v>1616</v>
      </c>
      <c r="Y449" s="98" t="s">
        <v>1671</v>
      </c>
      <c r="Z449" s="98" t="s">
        <v>1614</v>
      </c>
      <c r="AA449" s="98" t="s">
        <v>1613</v>
      </c>
      <c r="AB449" s="98" t="s">
        <v>447</v>
      </c>
      <c r="AC449" s="98" t="s">
        <v>448</v>
      </c>
    </row>
    <row r="450" spans="1:29" x14ac:dyDescent="0.25">
      <c r="A450" s="98">
        <v>52699477</v>
      </c>
      <c r="B450" s="98" t="s">
        <v>546</v>
      </c>
      <c r="C450" s="98" t="s">
        <v>547</v>
      </c>
      <c r="D450" s="98">
        <v>204411</v>
      </c>
      <c r="E450" s="98" t="s">
        <v>136</v>
      </c>
      <c r="F450" s="98" t="s">
        <v>110</v>
      </c>
      <c r="G450" s="98" t="s">
        <v>2368</v>
      </c>
      <c r="H450" s="98">
        <v>100</v>
      </c>
      <c r="I450" s="98" t="s">
        <v>626</v>
      </c>
      <c r="J450" s="98">
        <v>8</v>
      </c>
      <c r="K450" s="98" t="s">
        <v>2369</v>
      </c>
      <c r="L450" s="98">
        <v>317</v>
      </c>
      <c r="M450" s="98" t="s">
        <v>2368</v>
      </c>
      <c r="N450" s="98">
        <v>0</v>
      </c>
      <c r="O450" s="98" t="s">
        <v>1621</v>
      </c>
      <c r="P450" s="98">
        <v>0</v>
      </c>
      <c r="Q450" s="98" t="s">
        <v>1621</v>
      </c>
      <c r="R450" s="98">
        <v>1026290642</v>
      </c>
      <c r="S450" s="98" t="s">
        <v>2367</v>
      </c>
      <c r="T450" s="98" t="s">
        <v>2386</v>
      </c>
      <c r="U450" s="98" t="s">
        <v>2385</v>
      </c>
      <c r="V450" s="98" t="s">
        <v>2384</v>
      </c>
      <c r="W450" s="98">
        <f t="shared" ref="W450:W513" ca="1" si="7">+DATEDIF(V450,TODAY(),"y")</f>
        <v>44</v>
      </c>
      <c r="X450" s="98" t="s">
        <v>1616</v>
      </c>
      <c r="Y450" s="98" t="s">
        <v>1615</v>
      </c>
      <c r="Z450" s="98" t="s">
        <v>1614</v>
      </c>
      <c r="AA450" s="98" t="s">
        <v>1613</v>
      </c>
      <c r="AB450" s="98" t="s">
        <v>447</v>
      </c>
      <c r="AC450" s="98" t="s">
        <v>448</v>
      </c>
    </row>
    <row r="451" spans="1:29" x14ac:dyDescent="0.25">
      <c r="A451" s="98">
        <v>52715156</v>
      </c>
      <c r="B451" s="98" t="s">
        <v>1164</v>
      </c>
      <c r="C451" s="98" t="s">
        <v>1165</v>
      </c>
      <c r="D451" s="98">
        <v>20441</v>
      </c>
      <c r="E451" s="98" t="s">
        <v>136</v>
      </c>
      <c r="F451" s="98" t="s">
        <v>110</v>
      </c>
      <c r="G451" s="98" t="s">
        <v>2368</v>
      </c>
      <c r="H451" s="98">
        <v>100</v>
      </c>
      <c r="I451" s="98" t="s">
        <v>626</v>
      </c>
      <c r="J451" s="98">
        <v>8</v>
      </c>
      <c r="K451" s="98" t="s">
        <v>2369</v>
      </c>
      <c r="L451" s="98">
        <v>317</v>
      </c>
      <c r="M451" s="98" t="s">
        <v>2368</v>
      </c>
      <c r="N451" s="98">
        <v>0</v>
      </c>
      <c r="O451" s="98" t="s">
        <v>1621</v>
      </c>
      <c r="P451" s="98">
        <v>0</v>
      </c>
      <c r="Q451" s="98" t="s">
        <v>1621</v>
      </c>
      <c r="R451" s="98">
        <v>1026290642</v>
      </c>
      <c r="S451" s="98" t="s">
        <v>2367</v>
      </c>
      <c r="T451" s="98" t="s">
        <v>2239</v>
      </c>
      <c r="U451" s="98" t="s">
        <v>2383</v>
      </c>
      <c r="V451" s="98" t="s">
        <v>2382</v>
      </c>
      <c r="W451" s="98">
        <f t="shared" ca="1" si="7"/>
        <v>44</v>
      </c>
      <c r="X451" s="98" t="s">
        <v>1616</v>
      </c>
      <c r="Y451" s="98" t="s">
        <v>1726</v>
      </c>
      <c r="Z451" s="98" t="s">
        <v>1614</v>
      </c>
      <c r="AA451" s="98" t="s">
        <v>1613</v>
      </c>
      <c r="AB451" s="98" t="s">
        <v>447</v>
      </c>
      <c r="AC451" s="98" t="s">
        <v>448</v>
      </c>
    </row>
    <row r="452" spans="1:29" x14ac:dyDescent="0.25">
      <c r="A452" s="98">
        <v>52898815</v>
      </c>
      <c r="B452" s="98" t="s">
        <v>494</v>
      </c>
      <c r="C452" s="98" t="s">
        <v>495</v>
      </c>
      <c r="D452" s="98">
        <v>20441</v>
      </c>
      <c r="E452" s="98" t="s">
        <v>136</v>
      </c>
      <c r="F452" s="98" t="s">
        <v>110</v>
      </c>
      <c r="G452" s="98" t="s">
        <v>2368</v>
      </c>
      <c r="H452" s="98">
        <v>100</v>
      </c>
      <c r="I452" s="98" t="s">
        <v>626</v>
      </c>
      <c r="J452" s="98">
        <v>8</v>
      </c>
      <c r="K452" s="98" t="s">
        <v>2369</v>
      </c>
      <c r="L452" s="98">
        <v>317</v>
      </c>
      <c r="M452" s="98" t="s">
        <v>2368</v>
      </c>
      <c r="N452" s="98">
        <v>0</v>
      </c>
      <c r="O452" s="98" t="s">
        <v>1621</v>
      </c>
      <c r="P452" s="98">
        <v>0</v>
      </c>
      <c r="Q452" s="98" t="s">
        <v>1621</v>
      </c>
      <c r="R452" s="98">
        <v>1026290642</v>
      </c>
      <c r="S452" s="98" t="s">
        <v>2367</v>
      </c>
      <c r="T452" s="98" t="s">
        <v>2381</v>
      </c>
      <c r="U452" s="98" t="s">
        <v>2380</v>
      </c>
      <c r="V452" s="98" t="s">
        <v>2379</v>
      </c>
      <c r="W452" s="98">
        <f t="shared" ca="1" si="7"/>
        <v>45</v>
      </c>
      <c r="X452" s="98" t="s">
        <v>1616</v>
      </c>
      <c r="Y452" s="98" t="s">
        <v>1615</v>
      </c>
      <c r="Z452" s="98" t="s">
        <v>1614</v>
      </c>
      <c r="AA452" s="98" t="s">
        <v>1613</v>
      </c>
      <c r="AB452" s="98" t="s">
        <v>447</v>
      </c>
      <c r="AC452" s="98" t="s">
        <v>448</v>
      </c>
    </row>
    <row r="453" spans="1:29" x14ac:dyDescent="0.25">
      <c r="A453" s="98">
        <v>65745491</v>
      </c>
      <c r="B453" s="98" t="s">
        <v>1166</v>
      </c>
      <c r="C453" s="98" t="s">
        <v>1167</v>
      </c>
      <c r="D453" s="98">
        <v>204407</v>
      </c>
      <c r="E453" s="98" t="s">
        <v>136</v>
      </c>
      <c r="F453" s="98" t="s">
        <v>110</v>
      </c>
      <c r="G453" s="98" t="s">
        <v>2368</v>
      </c>
      <c r="H453" s="98">
        <v>100</v>
      </c>
      <c r="I453" s="98" t="s">
        <v>626</v>
      </c>
      <c r="J453" s="98">
        <v>8</v>
      </c>
      <c r="K453" s="98" t="s">
        <v>2369</v>
      </c>
      <c r="L453" s="98">
        <v>317</v>
      </c>
      <c r="M453" s="98" t="s">
        <v>2368</v>
      </c>
      <c r="N453" s="98">
        <v>0</v>
      </c>
      <c r="O453" s="98" t="s">
        <v>1621</v>
      </c>
      <c r="P453" s="98">
        <v>0</v>
      </c>
      <c r="Q453" s="98" t="s">
        <v>1621</v>
      </c>
      <c r="R453" s="98">
        <v>1026290642</v>
      </c>
      <c r="S453" s="98" t="s">
        <v>2367</v>
      </c>
      <c r="T453" s="98" t="s">
        <v>2239</v>
      </c>
      <c r="U453" s="98" t="s">
        <v>2378</v>
      </c>
      <c r="V453" s="98" t="s">
        <v>2377</v>
      </c>
      <c r="W453" s="98">
        <f t="shared" ca="1" si="7"/>
        <v>55</v>
      </c>
      <c r="X453" s="98" t="s">
        <v>1616</v>
      </c>
      <c r="Y453" s="98" t="s">
        <v>1726</v>
      </c>
      <c r="Z453" s="98" t="s">
        <v>1614</v>
      </c>
      <c r="AA453" s="98" t="s">
        <v>1613</v>
      </c>
      <c r="AB453" s="98" t="s">
        <v>447</v>
      </c>
      <c r="AC453" s="98" t="s">
        <v>448</v>
      </c>
    </row>
    <row r="454" spans="1:29" x14ac:dyDescent="0.25">
      <c r="A454" s="98">
        <v>1054658806</v>
      </c>
      <c r="B454" s="98" t="s">
        <v>707</v>
      </c>
      <c r="C454" s="98" t="s">
        <v>708</v>
      </c>
      <c r="D454" s="98">
        <v>421015</v>
      </c>
      <c r="E454" s="98" t="s">
        <v>145</v>
      </c>
      <c r="F454" s="98" t="s">
        <v>146</v>
      </c>
      <c r="G454" s="98" t="s">
        <v>2368</v>
      </c>
      <c r="H454" s="98">
        <v>100</v>
      </c>
      <c r="I454" s="98" t="s">
        <v>626</v>
      </c>
      <c r="J454" s="98">
        <v>8</v>
      </c>
      <c r="K454" s="98" t="s">
        <v>2369</v>
      </c>
      <c r="L454" s="98">
        <v>317</v>
      </c>
      <c r="M454" s="98" t="s">
        <v>2368</v>
      </c>
      <c r="N454" s="98">
        <v>0</v>
      </c>
      <c r="O454" s="98" t="s">
        <v>1621</v>
      </c>
      <c r="P454" s="98">
        <v>0</v>
      </c>
      <c r="Q454" s="98" t="s">
        <v>1621</v>
      </c>
      <c r="R454" s="98">
        <v>1026290642</v>
      </c>
      <c r="S454" s="98" t="s">
        <v>2367</v>
      </c>
      <c r="T454" s="98" t="s">
        <v>2376</v>
      </c>
      <c r="U454" s="98" t="s">
        <v>2375</v>
      </c>
      <c r="V454" s="98" t="s">
        <v>2374</v>
      </c>
      <c r="W454" s="98">
        <f t="shared" ca="1" si="7"/>
        <v>31</v>
      </c>
      <c r="X454" s="98" t="s">
        <v>1616</v>
      </c>
      <c r="Y454" s="98" t="s">
        <v>1671</v>
      </c>
      <c r="Z454" s="98" t="s">
        <v>1614</v>
      </c>
      <c r="AA454" s="98" t="s">
        <v>1613</v>
      </c>
      <c r="AB454" s="98" t="s">
        <v>447</v>
      </c>
      <c r="AC454" s="98" t="s">
        <v>448</v>
      </c>
    </row>
    <row r="455" spans="1:29" x14ac:dyDescent="0.25">
      <c r="A455" s="98">
        <v>1077970100</v>
      </c>
      <c r="B455" s="98" t="s">
        <v>1188</v>
      </c>
      <c r="C455" s="98" t="s">
        <v>1189</v>
      </c>
      <c r="D455" s="98">
        <v>20441</v>
      </c>
      <c r="E455" s="98" t="s">
        <v>136</v>
      </c>
      <c r="F455" s="98" t="s">
        <v>110</v>
      </c>
      <c r="G455" s="98" t="s">
        <v>2368</v>
      </c>
      <c r="H455" s="98">
        <v>100</v>
      </c>
      <c r="I455" s="98" t="s">
        <v>626</v>
      </c>
      <c r="J455" s="98">
        <v>8</v>
      </c>
      <c r="K455" s="98" t="s">
        <v>2369</v>
      </c>
      <c r="L455" s="98">
        <v>317</v>
      </c>
      <c r="M455" s="98" t="s">
        <v>2368</v>
      </c>
      <c r="N455" s="98">
        <v>0</v>
      </c>
      <c r="O455" s="98" t="s">
        <v>1621</v>
      </c>
      <c r="P455" s="98">
        <v>0</v>
      </c>
      <c r="Q455" s="98" t="s">
        <v>1621</v>
      </c>
      <c r="R455" s="98">
        <v>1026290642</v>
      </c>
      <c r="S455" s="98" t="s">
        <v>2367</v>
      </c>
      <c r="T455" s="98" t="s">
        <v>1802</v>
      </c>
      <c r="U455" s="98" t="s">
        <v>2373</v>
      </c>
      <c r="V455" s="98" t="s">
        <v>2372</v>
      </c>
      <c r="W455" s="98">
        <f t="shared" ca="1" si="7"/>
        <v>34</v>
      </c>
      <c r="X455" s="98" t="s">
        <v>1636</v>
      </c>
      <c r="Y455" s="98" t="s">
        <v>1671</v>
      </c>
      <c r="Z455" s="98" t="s">
        <v>1614</v>
      </c>
      <c r="AA455" s="98" t="s">
        <v>1613</v>
      </c>
      <c r="AB455" s="98" t="s">
        <v>447</v>
      </c>
      <c r="AC455" s="98" t="s">
        <v>448</v>
      </c>
    </row>
    <row r="456" spans="1:29" x14ac:dyDescent="0.25">
      <c r="A456" s="98">
        <v>79303913</v>
      </c>
      <c r="B456" s="98" t="s">
        <v>261</v>
      </c>
      <c r="C456" s="98" t="s">
        <v>262</v>
      </c>
      <c r="D456" s="98">
        <v>204411</v>
      </c>
      <c r="E456" s="98" t="s">
        <v>136</v>
      </c>
      <c r="F456" s="98" t="s">
        <v>110</v>
      </c>
      <c r="G456" s="98" t="s">
        <v>2368</v>
      </c>
      <c r="H456" s="98">
        <v>100</v>
      </c>
      <c r="I456" s="98" t="s">
        <v>626</v>
      </c>
      <c r="J456" s="98">
        <v>8</v>
      </c>
      <c r="K456" s="98" t="s">
        <v>2369</v>
      </c>
      <c r="L456" s="98">
        <v>317</v>
      </c>
      <c r="M456" s="98" t="s">
        <v>2368</v>
      </c>
      <c r="N456" s="98">
        <v>0</v>
      </c>
      <c r="O456" s="98" t="s">
        <v>1621</v>
      </c>
      <c r="P456" s="98">
        <v>0</v>
      </c>
      <c r="Q456" s="98" t="s">
        <v>1621</v>
      </c>
      <c r="R456" s="98">
        <v>1026290642</v>
      </c>
      <c r="S456" s="98" t="s">
        <v>2367</v>
      </c>
      <c r="T456" s="98" t="s">
        <v>2187</v>
      </c>
      <c r="U456" s="98" t="s">
        <v>2371</v>
      </c>
      <c r="V456" s="98" t="s">
        <v>2370</v>
      </c>
      <c r="W456" s="98">
        <f t="shared" ca="1" si="7"/>
        <v>63</v>
      </c>
      <c r="X456" s="98" t="s">
        <v>1636</v>
      </c>
      <c r="Y456" s="98" t="s">
        <v>1615</v>
      </c>
      <c r="Z456" s="98" t="s">
        <v>1614</v>
      </c>
      <c r="AA456" s="98" t="s">
        <v>1613</v>
      </c>
      <c r="AB456" s="98" t="s">
        <v>112</v>
      </c>
      <c r="AC456" s="98" t="s">
        <v>113</v>
      </c>
    </row>
    <row r="457" spans="1:29" x14ac:dyDescent="0.25">
      <c r="A457" s="98">
        <v>1030602396</v>
      </c>
      <c r="B457" s="98" t="s">
        <v>890</v>
      </c>
      <c r="C457" s="98" t="s">
        <v>891</v>
      </c>
      <c r="D457" s="98">
        <v>204407</v>
      </c>
      <c r="E457" s="98" t="s">
        <v>136</v>
      </c>
      <c r="F457" s="98" t="s">
        <v>110</v>
      </c>
      <c r="G457" s="98" t="s">
        <v>2368</v>
      </c>
      <c r="H457" s="98">
        <v>100</v>
      </c>
      <c r="I457" s="98" t="s">
        <v>626</v>
      </c>
      <c r="J457" s="98">
        <v>8</v>
      </c>
      <c r="K457" s="98" t="s">
        <v>2369</v>
      </c>
      <c r="L457" s="98">
        <v>317</v>
      </c>
      <c r="M457" s="98" t="s">
        <v>2368</v>
      </c>
      <c r="N457" s="98">
        <v>0</v>
      </c>
      <c r="O457" s="98" t="s">
        <v>1621</v>
      </c>
      <c r="P457" s="98">
        <v>0</v>
      </c>
      <c r="Q457" s="98" t="s">
        <v>1621</v>
      </c>
      <c r="R457" s="98">
        <v>1026290642</v>
      </c>
      <c r="S457" s="98" t="s">
        <v>2367</v>
      </c>
      <c r="T457" s="98" t="s">
        <v>2366</v>
      </c>
      <c r="U457" s="98" t="s">
        <v>2365</v>
      </c>
      <c r="V457" s="98" t="s">
        <v>2364</v>
      </c>
      <c r="W457" s="98">
        <f t="shared" ca="1" si="7"/>
        <v>33</v>
      </c>
      <c r="X457" s="98" t="s">
        <v>1616</v>
      </c>
      <c r="Y457" s="98" t="s">
        <v>1615</v>
      </c>
      <c r="Z457" s="98" t="s">
        <v>1614</v>
      </c>
      <c r="AA457" s="98" t="s">
        <v>1613</v>
      </c>
      <c r="AB457" s="98" t="s">
        <v>447</v>
      </c>
      <c r="AC457" s="98" t="s">
        <v>448</v>
      </c>
    </row>
    <row r="458" spans="1:29" x14ac:dyDescent="0.25">
      <c r="A458" s="98">
        <v>3090282</v>
      </c>
      <c r="B458" s="98" t="s">
        <v>348</v>
      </c>
      <c r="C458" s="98" t="s">
        <v>349</v>
      </c>
      <c r="D458" s="98">
        <v>312416</v>
      </c>
      <c r="E458" s="98" t="s">
        <v>120</v>
      </c>
      <c r="F458" s="98" t="s">
        <v>121</v>
      </c>
      <c r="G458" s="98" t="s">
        <v>173</v>
      </c>
      <c r="H458" s="98">
        <v>100</v>
      </c>
      <c r="I458" s="98" t="s">
        <v>626</v>
      </c>
      <c r="J458" s="98">
        <v>5</v>
      </c>
      <c r="K458" s="98" t="s">
        <v>480</v>
      </c>
      <c r="L458" s="98">
        <v>415</v>
      </c>
      <c r="M458" s="98" t="s">
        <v>173</v>
      </c>
      <c r="N458" s="98">
        <v>0</v>
      </c>
      <c r="O458" s="98" t="s">
        <v>1621</v>
      </c>
      <c r="P458" s="98">
        <v>0</v>
      </c>
      <c r="Q458" s="98" t="s">
        <v>1621</v>
      </c>
      <c r="R458" s="98">
        <v>1026565573</v>
      </c>
      <c r="S458" s="98" t="s">
        <v>2297</v>
      </c>
      <c r="T458" s="98" t="s">
        <v>2363</v>
      </c>
      <c r="U458" s="98" t="s">
        <v>2362</v>
      </c>
      <c r="V458" s="98" t="s">
        <v>2361</v>
      </c>
      <c r="W458" s="98">
        <f t="shared" ca="1" si="7"/>
        <v>60</v>
      </c>
      <c r="X458" s="98" t="s">
        <v>1636</v>
      </c>
      <c r="Y458" s="98" t="s">
        <v>1671</v>
      </c>
      <c r="Z458" s="98" t="s">
        <v>1614</v>
      </c>
      <c r="AA458" s="98" t="s">
        <v>1613</v>
      </c>
      <c r="AB458" s="98" t="s">
        <v>112</v>
      </c>
      <c r="AC458" s="98" t="s">
        <v>113</v>
      </c>
    </row>
    <row r="459" spans="1:29" x14ac:dyDescent="0.25">
      <c r="A459" s="98">
        <v>6023069</v>
      </c>
      <c r="B459" s="98" t="s">
        <v>291</v>
      </c>
      <c r="C459" s="98" t="s">
        <v>292</v>
      </c>
      <c r="D459" s="98">
        <v>404414</v>
      </c>
      <c r="E459" s="98" t="s">
        <v>186</v>
      </c>
      <c r="F459" s="98" t="s">
        <v>146</v>
      </c>
      <c r="G459" s="98" t="s">
        <v>173</v>
      </c>
      <c r="H459" s="98">
        <v>100</v>
      </c>
      <c r="I459" s="98" t="s">
        <v>626</v>
      </c>
      <c r="J459" s="98">
        <v>5</v>
      </c>
      <c r="K459" s="98" t="s">
        <v>480</v>
      </c>
      <c r="L459" s="98">
        <v>415</v>
      </c>
      <c r="M459" s="98" t="s">
        <v>173</v>
      </c>
      <c r="N459" s="98">
        <v>0</v>
      </c>
      <c r="O459" s="98" t="s">
        <v>1621</v>
      </c>
      <c r="P459" s="98">
        <v>0</v>
      </c>
      <c r="Q459" s="98" t="s">
        <v>1621</v>
      </c>
      <c r="R459" s="98">
        <v>1026565573</v>
      </c>
      <c r="S459" s="98" t="s">
        <v>2297</v>
      </c>
      <c r="T459" s="98" t="s">
        <v>2360</v>
      </c>
      <c r="U459" s="98" t="s">
        <v>2359</v>
      </c>
      <c r="V459" s="98" t="s">
        <v>2358</v>
      </c>
      <c r="W459" s="98">
        <f t="shared" ca="1" si="7"/>
        <v>63</v>
      </c>
      <c r="X459" s="98" t="s">
        <v>1636</v>
      </c>
      <c r="Y459" s="98" t="s">
        <v>1671</v>
      </c>
      <c r="Z459" s="98" t="s">
        <v>1614</v>
      </c>
      <c r="AA459" s="98" t="s">
        <v>1613</v>
      </c>
      <c r="AB459" s="98" t="s">
        <v>112</v>
      </c>
      <c r="AC459" s="98" t="s">
        <v>113</v>
      </c>
    </row>
    <row r="460" spans="1:29" x14ac:dyDescent="0.25">
      <c r="A460" s="98">
        <v>15046846</v>
      </c>
      <c r="B460" s="98" t="s">
        <v>362</v>
      </c>
      <c r="C460" s="98" t="s">
        <v>363</v>
      </c>
      <c r="D460" s="98">
        <v>313214</v>
      </c>
      <c r="E460" s="98" t="s">
        <v>158</v>
      </c>
      <c r="F460" s="98" t="s">
        <v>121</v>
      </c>
      <c r="G460" s="98" t="s">
        <v>173</v>
      </c>
      <c r="H460" s="98">
        <v>100</v>
      </c>
      <c r="I460" s="98" t="s">
        <v>626</v>
      </c>
      <c r="J460" s="98">
        <v>5</v>
      </c>
      <c r="K460" s="98" t="s">
        <v>480</v>
      </c>
      <c r="L460" s="98">
        <v>415</v>
      </c>
      <c r="M460" s="98" t="s">
        <v>173</v>
      </c>
      <c r="N460" s="98">
        <v>0</v>
      </c>
      <c r="O460" s="98" t="s">
        <v>1621</v>
      </c>
      <c r="P460" s="98">
        <v>0</v>
      </c>
      <c r="Q460" s="98" t="s">
        <v>1621</v>
      </c>
      <c r="R460" s="98">
        <v>1026565573</v>
      </c>
      <c r="S460" s="98" t="s">
        <v>2297</v>
      </c>
      <c r="T460" s="98" t="s">
        <v>2357</v>
      </c>
      <c r="U460" s="98" t="s">
        <v>2356</v>
      </c>
      <c r="V460" s="98" t="s">
        <v>2355</v>
      </c>
      <c r="W460" s="98">
        <f t="shared" ca="1" si="7"/>
        <v>58</v>
      </c>
      <c r="X460" s="98" t="s">
        <v>1636</v>
      </c>
      <c r="Y460" s="98" t="s">
        <v>1671</v>
      </c>
      <c r="Z460" s="98" t="s">
        <v>1614</v>
      </c>
      <c r="AA460" s="98" t="s">
        <v>1613</v>
      </c>
      <c r="AB460" s="98" t="s">
        <v>112</v>
      </c>
      <c r="AC460" s="98" t="s">
        <v>117</v>
      </c>
    </row>
    <row r="461" spans="1:29" x14ac:dyDescent="0.25">
      <c r="A461" s="98">
        <v>19462253</v>
      </c>
      <c r="B461" s="98" t="s">
        <v>584</v>
      </c>
      <c r="C461" s="98" t="s">
        <v>1145</v>
      </c>
      <c r="D461" s="98">
        <v>417814</v>
      </c>
      <c r="E461" s="98" t="s">
        <v>1146</v>
      </c>
      <c r="F461" s="98" t="s">
        <v>146</v>
      </c>
      <c r="G461" s="98" t="s">
        <v>173</v>
      </c>
      <c r="H461" s="98">
        <v>100</v>
      </c>
      <c r="I461" s="98" t="s">
        <v>626</v>
      </c>
      <c r="J461" s="98">
        <v>5</v>
      </c>
      <c r="K461" s="98" t="s">
        <v>480</v>
      </c>
      <c r="L461" s="98">
        <v>415</v>
      </c>
      <c r="M461" s="98" t="s">
        <v>173</v>
      </c>
      <c r="N461" s="98">
        <v>0</v>
      </c>
      <c r="O461" s="98" t="s">
        <v>1621</v>
      </c>
      <c r="P461" s="98">
        <v>0</v>
      </c>
      <c r="Q461" s="98" t="s">
        <v>1621</v>
      </c>
      <c r="R461" s="98">
        <v>1026565573</v>
      </c>
      <c r="S461" s="98" t="s">
        <v>2297</v>
      </c>
      <c r="T461" s="98" t="s">
        <v>2354</v>
      </c>
      <c r="U461" s="98" t="s">
        <v>2353</v>
      </c>
      <c r="V461" s="98" t="s">
        <v>2352</v>
      </c>
      <c r="W461" s="98">
        <f t="shared" ca="1" si="7"/>
        <v>63</v>
      </c>
      <c r="X461" s="98" t="s">
        <v>1636</v>
      </c>
      <c r="Y461" s="98" t="s">
        <v>1671</v>
      </c>
      <c r="Z461" s="98" t="s">
        <v>1615</v>
      </c>
      <c r="AA461" s="98" t="s">
        <v>1613</v>
      </c>
      <c r="AB461" s="98" t="s">
        <v>447</v>
      </c>
      <c r="AC461" s="98" t="s">
        <v>448</v>
      </c>
    </row>
    <row r="462" spans="1:29" x14ac:dyDescent="0.25">
      <c r="A462" s="98">
        <v>27388020</v>
      </c>
      <c r="B462" s="98" t="s">
        <v>896</v>
      </c>
      <c r="C462" s="98" t="s">
        <v>897</v>
      </c>
      <c r="D462" s="98">
        <v>404414</v>
      </c>
      <c r="E462" s="98" t="s">
        <v>186</v>
      </c>
      <c r="F462" s="98" t="s">
        <v>146</v>
      </c>
      <c r="G462" s="98" t="s">
        <v>173</v>
      </c>
      <c r="H462" s="98">
        <v>100</v>
      </c>
      <c r="I462" s="98" t="s">
        <v>626</v>
      </c>
      <c r="J462" s="98">
        <v>5</v>
      </c>
      <c r="K462" s="98" t="s">
        <v>480</v>
      </c>
      <c r="L462" s="98">
        <v>415</v>
      </c>
      <c r="M462" s="98" t="s">
        <v>173</v>
      </c>
      <c r="N462" s="98">
        <v>0</v>
      </c>
      <c r="O462" s="98" t="s">
        <v>1621</v>
      </c>
      <c r="P462" s="98">
        <v>0</v>
      </c>
      <c r="Q462" s="98" t="s">
        <v>1621</v>
      </c>
      <c r="R462" s="98">
        <v>1026565573</v>
      </c>
      <c r="S462" s="98" t="s">
        <v>2297</v>
      </c>
      <c r="T462" s="98" t="s">
        <v>2351</v>
      </c>
      <c r="U462" s="98" t="s">
        <v>2350</v>
      </c>
      <c r="V462" s="98" t="s">
        <v>2349</v>
      </c>
      <c r="W462" s="98">
        <f t="shared" ca="1" si="7"/>
        <v>53</v>
      </c>
      <c r="X462" s="98" t="s">
        <v>1616</v>
      </c>
      <c r="Y462" s="98" t="s">
        <v>1615</v>
      </c>
      <c r="Z462" s="98" t="s">
        <v>1614</v>
      </c>
      <c r="AA462" s="98" t="s">
        <v>1613</v>
      </c>
      <c r="AB462" s="98" t="s">
        <v>468</v>
      </c>
      <c r="AC462" s="98" t="s">
        <v>435</v>
      </c>
    </row>
    <row r="463" spans="1:29" x14ac:dyDescent="0.25">
      <c r="A463" s="98">
        <v>39752189</v>
      </c>
      <c r="B463" s="98" t="s">
        <v>247</v>
      </c>
      <c r="C463" s="98" t="s">
        <v>248</v>
      </c>
      <c r="D463" s="98">
        <v>421018</v>
      </c>
      <c r="E463" s="98" t="s">
        <v>145</v>
      </c>
      <c r="F463" s="98" t="s">
        <v>146</v>
      </c>
      <c r="G463" s="98" t="s">
        <v>173</v>
      </c>
      <c r="H463" s="98">
        <v>100</v>
      </c>
      <c r="I463" s="98" t="s">
        <v>626</v>
      </c>
      <c r="J463" s="98">
        <v>5</v>
      </c>
      <c r="K463" s="98" t="s">
        <v>480</v>
      </c>
      <c r="L463" s="98">
        <v>415</v>
      </c>
      <c r="M463" s="98" t="s">
        <v>173</v>
      </c>
      <c r="N463" s="98">
        <v>0</v>
      </c>
      <c r="O463" s="98" t="s">
        <v>1621</v>
      </c>
      <c r="P463" s="98">
        <v>0</v>
      </c>
      <c r="Q463" s="98" t="s">
        <v>1621</v>
      </c>
      <c r="R463" s="98">
        <v>1026565573</v>
      </c>
      <c r="S463" s="98" t="s">
        <v>2297</v>
      </c>
      <c r="T463" s="98" t="s">
        <v>2348</v>
      </c>
      <c r="U463" s="98" t="s">
        <v>2347</v>
      </c>
      <c r="V463" s="98" t="s">
        <v>2346</v>
      </c>
      <c r="W463" s="98">
        <f t="shared" ca="1" si="7"/>
        <v>56</v>
      </c>
      <c r="X463" s="98" t="s">
        <v>1616</v>
      </c>
      <c r="Y463" s="98" t="s">
        <v>1671</v>
      </c>
      <c r="Z463" s="98" t="s">
        <v>1614</v>
      </c>
      <c r="AA463" s="98" t="s">
        <v>1613</v>
      </c>
      <c r="AB463" s="98" t="s">
        <v>112</v>
      </c>
      <c r="AC463" s="98" t="s">
        <v>117</v>
      </c>
    </row>
    <row r="464" spans="1:29" x14ac:dyDescent="0.25">
      <c r="A464" s="98">
        <v>52342535</v>
      </c>
      <c r="B464" s="98" t="s">
        <v>515</v>
      </c>
      <c r="C464" s="98" t="s">
        <v>516</v>
      </c>
      <c r="D464" s="98">
        <v>202816</v>
      </c>
      <c r="E464" s="98" t="s">
        <v>109</v>
      </c>
      <c r="F464" s="98" t="s">
        <v>110</v>
      </c>
      <c r="G464" s="98" t="s">
        <v>173</v>
      </c>
      <c r="H464" s="98">
        <v>100</v>
      </c>
      <c r="I464" s="98" t="s">
        <v>626</v>
      </c>
      <c r="J464" s="98">
        <v>5</v>
      </c>
      <c r="K464" s="98" t="s">
        <v>480</v>
      </c>
      <c r="L464" s="98">
        <v>415</v>
      </c>
      <c r="M464" s="98" t="s">
        <v>173</v>
      </c>
      <c r="N464" s="98">
        <v>0</v>
      </c>
      <c r="O464" s="98" t="s">
        <v>1621</v>
      </c>
      <c r="P464" s="98">
        <v>0</v>
      </c>
      <c r="Q464" s="98" t="s">
        <v>1621</v>
      </c>
      <c r="R464" s="98">
        <v>1026565573</v>
      </c>
      <c r="S464" s="98" t="s">
        <v>2297</v>
      </c>
      <c r="T464" s="98" t="s">
        <v>2345</v>
      </c>
      <c r="U464" s="98" t="s">
        <v>2344</v>
      </c>
      <c r="V464" s="98" t="s">
        <v>2343</v>
      </c>
      <c r="W464" s="98">
        <f t="shared" ca="1" si="7"/>
        <v>49</v>
      </c>
      <c r="X464" s="98" t="s">
        <v>1616</v>
      </c>
      <c r="Y464" s="98" t="s">
        <v>1615</v>
      </c>
      <c r="Z464" s="98" t="s">
        <v>1614</v>
      </c>
      <c r="AA464" s="98" t="s">
        <v>1613</v>
      </c>
      <c r="AB464" s="98" t="s">
        <v>447</v>
      </c>
      <c r="AC464" s="98" t="s">
        <v>448</v>
      </c>
    </row>
    <row r="465" spans="1:29" x14ac:dyDescent="0.25">
      <c r="A465" s="98">
        <v>52470704</v>
      </c>
      <c r="B465" s="98" t="s">
        <v>546</v>
      </c>
      <c r="C465" s="98" t="s">
        <v>691</v>
      </c>
      <c r="D465" s="98">
        <v>421015</v>
      </c>
      <c r="E465" s="98" t="s">
        <v>145</v>
      </c>
      <c r="F465" s="98" t="s">
        <v>146</v>
      </c>
      <c r="G465" s="98" t="s">
        <v>173</v>
      </c>
      <c r="H465" s="98">
        <v>100</v>
      </c>
      <c r="I465" s="98" t="s">
        <v>626</v>
      </c>
      <c r="J465" s="98">
        <v>5</v>
      </c>
      <c r="K465" s="98" t="s">
        <v>480</v>
      </c>
      <c r="L465" s="98">
        <v>415</v>
      </c>
      <c r="M465" s="98" t="s">
        <v>173</v>
      </c>
      <c r="N465" s="98">
        <v>0</v>
      </c>
      <c r="O465" s="98" t="s">
        <v>1621</v>
      </c>
      <c r="P465" s="98">
        <v>0</v>
      </c>
      <c r="Q465" s="98" t="s">
        <v>1621</v>
      </c>
      <c r="R465" s="98">
        <v>1026565573</v>
      </c>
      <c r="S465" s="98" t="s">
        <v>2297</v>
      </c>
      <c r="T465" s="98" t="s">
        <v>2342</v>
      </c>
      <c r="U465" s="98" t="s">
        <v>2341</v>
      </c>
      <c r="V465" s="98" t="s">
        <v>2340</v>
      </c>
      <c r="W465" s="98">
        <f t="shared" ca="1" si="7"/>
        <v>48</v>
      </c>
      <c r="X465" s="98" t="s">
        <v>1616</v>
      </c>
      <c r="Y465" s="98" t="s">
        <v>1615</v>
      </c>
      <c r="Z465" s="98" t="s">
        <v>1614</v>
      </c>
      <c r="AA465" s="98" t="s">
        <v>1613</v>
      </c>
      <c r="AB465" s="98" t="s">
        <v>447</v>
      </c>
      <c r="AC465" s="98" t="s">
        <v>448</v>
      </c>
    </row>
    <row r="466" spans="1:29" x14ac:dyDescent="0.25">
      <c r="A466" s="98">
        <v>79784015</v>
      </c>
      <c r="B466" s="98" t="s">
        <v>573</v>
      </c>
      <c r="C466" s="98" t="s">
        <v>574</v>
      </c>
      <c r="D466" s="98">
        <v>421015</v>
      </c>
      <c r="E466" s="98" t="s">
        <v>145</v>
      </c>
      <c r="F466" s="98" t="s">
        <v>146</v>
      </c>
      <c r="G466" s="98" t="s">
        <v>173</v>
      </c>
      <c r="H466" s="98">
        <v>100</v>
      </c>
      <c r="I466" s="98" t="s">
        <v>626</v>
      </c>
      <c r="J466" s="98">
        <v>5</v>
      </c>
      <c r="K466" s="98" t="s">
        <v>480</v>
      </c>
      <c r="L466" s="98">
        <v>415</v>
      </c>
      <c r="M466" s="98" t="s">
        <v>173</v>
      </c>
      <c r="N466" s="98">
        <v>0</v>
      </c>
      <c r="O466" s="98" t="s">
        <v>1621</v>
      </c>
      <c r="P466" s="98">
        <v>0</v>
      </c>
      <c r="Q466" s="98" t="s">
        <v>1621</v>
      </c>
      <c r="R466" s="98">
        <v>1026565573</v>
      </c>
      <c r="S466" s="98" t="s">
        <v>2297</v>
      </c>
      <c r="T466" s="98" t="s">
        <v>2190</v>
      </c>
      <c r="U466" s="98" t="s">
        <v>2339</v>
      </c>
      <c r="V466" s="98" t="s">
        <v>2338</v>
      </c>
      <c r="W466" s="98">
        <f t="shared" ca="1" si="7"/>
        <v>50</v>
      </c>
      <c r="X466" s="98" t="s">
        <v>1636</v>
      </c>
      <c r="Y466" s="98" t="s">
        <v>1615</v>
      </c>
      <c r="Z466" s="98" t="s">
        <v>1614</v>
      </c>
      <c r="AA466" s="98" t="s">
        <v>1613</v>
      </c>
      <c r="AB466" s="98" t="s">
        <v>468</v>
      </c>
      <c r="AC466" s="98" t="s">
        <v>435</v>
      </c>
    </row>
    <row r="467" spans="1:29" x14ac:dyDescent="0.25">
      <c r="A467" s="98">
        <v>79799714</v>
      </c>
      <c r="B467" s="98" t="s">
        <v>1375</v>
      </c>
      <c r="C467" s="98" t="s">
        <v>1376</v>
      </c>
      <c r="D467" s="98">
        <v>406408</v>
      </c>
      <c r="E467" s="98" t="s">
        <v>347</v>
      </c>
      <c r="F467" s="98" t="s">
        <v>146</v>
      </c>
      <c r="G467" s="98" t="s">
        <v>173</v>
      </c>
      <c r="H467" s="98">
        <v>100</v>
      </c>
      <c r="I467" s="98" t="s">
        <v>626</v>
      </c>
      <c r="J467" s="98">
        <v>5</v>
      </c>
      <c r="K467" s="98" t="s">
        <v>480</v>
      </c>
      <c r="L467" s="98">
        <v>415</v>
      </c>
      <c r="M467" s="98" t="s">
        <v>173</v>
      </c>
      <c r="N467" s="98">
        <v>0</v>
      </c>
      <c r="O467" s="98" t="s">
        <v>1621</v>
      </c>
      <c r="P467" s="98">
        <v>0</v>
      </c>
      <c r="Q467" s="98" t="s">
        <v>1621</v>
      </c>
      <c r="R467" s="98">
        <v>1026565573</v>
      </c>
      <c r="S467" s="98" t="s">
        <v>2297</v>
      </c>
      <c r="T467" s="98" t="s">
        <v>2337</v>
      </c>
      <c r="U467" s="98" t="s">
        <v>2336</v>
      </c>
      <c r="V467" s="98" t="s">
        <v>2335</v>
      </c>
      <c r="W467" s="98">
        <f t="shared" ca="1" si="7"/>
        <v>49</v>
      </c>
      <c r="X467" s="98" t="s">
        <v>1636</v>
      </c>
      <c r="Y467" s="98" t="s">
        <v>1615</v>
      </c>
      <c r="Z467" s="98" t="s">
        <v>1614</v>
      </c>
      <c r="AA467" s="98" t="s">
        <v>1613</v>
      </c>
      <c r="AB467" s="98" t="s">
        <v>447</v>
      </c>
      <c r="AC467" s="98" t="s">
        <v>448</v>
      </c>
    </row>
    <row r="468" spans="1:29" x14ac:dyDescent="0.25">
      <c r="A468" s="98">
        <v>41723934</v>
      </c>
      <c r="B468" s="98" t="s">
        <v>276</v>
      </c>
      <c r="C468" s="98" t="s">
        <v>277</v>
      </c>
      <c r="D468" s="98">
        <v>421018</v>
      </c>
      <c r="E468" s="98" t="s">
        <v>145</v>
      </c>
      <c r="F468" s="98" t="s">
        <v>146</v>
      </c>
      <c r="G468" s="98" t="s">
        <v>173</v>
      </c>
      <c r="H468" s="98">
        <v>100</v>
      </c>
      <c r="I468" s="98" t="s">
        <v>626</v>
      </c>
      <c r="J468" s="98">
        <v>5</v>
      </c>
      <c r="K468" s="98" t="s">
        <v>480</v>
      </c>
      <c r="L468" s="98">
        <v>415</v>
      </c>
      <c r="M468" s="98" t="s">
        <v>173</v>
      </c>
      <c r="N468" s="98">
        <v>0</v>
      </c>
      <c r="O468" s="98" t="s">
        <v>1621</v>
      </c>
      <c r="P468" s="98">
        <v>0</v>
      </c>
      <c r="Q468" s="98" t="s">
        <v>1621</v>
      </c>
      <c r="R468" s="98">
        <v>1026565573</v>
      </c>
      <c r="S468" s="98" t="s">
        <v>2297</v>
      </c>
      <c r="T468" s="98" t="s">
        <v>2003</v>
      </c>
      <c r="U468" s="98" t="s">
        <v>2334</v>
      </c>
      <c r="V468" s="98" t="s">
        <v>2333</v>
      </c>
      <c r="W468" s="98">
        <f t="shared" ca="1" si="7"/>
        <v>69</v>
      </c>
      <c r="X468" s="98" t="s">
        <v>1616</v>
      </c>
      <c r="Y468" s="98" t="s">
        <v>1671</v>
      </c>
      <c r="Z468" s="98" t="s">
        <v>1614</v>
      </c>
      <c r="AA468" s="98" t="s">
        <v>1613</v>
      </c>
      <c r="AB468" s="98" t="s">
        <v>112</v>
      </c>
      <c r="AC468" s="98" t="s">
        <v>117</v>
      </c>
    </row>
    <row r="469" spans="1:29" x14ac:dyDescent="0.25">
      <c r="A469" s="98">
        <v>51644661</v>
      </c>
      <c r="B469" s="98" t="s">
        <v>171</v>
      </c>
      <c r="C469" s="98" t="s">
        <v>172</v>
      </c>
      <c r="D469" s="98">
        <v>421018</v>
      </c>
      <c r="E469" s="98" t="s">
        <v>145</v>
      </c>
      <c r="F469" s="98" t="s">
        <v>146</v>
      </c>
      <c r="G469" s="98" t="s">
        <v>173</v>
      </c>
      <c r="H469" s="98">
        <v>100</v>
      </c>
      <c r="I469" s="98" t="s">
        <v>626</v>
      </c>
      <c r="J469" s="98">
        <v>5</v>
      </c>
      <c r="K469" s="98" t="s">
        <v>480</v>
      </c>
      <c r="L469" s="98">
        <v>415</v>
      </c>
      <c r="M469" s="98" t="s">
        <v>173</v>
      </c>
      <c r="N469" s="98">
        <v>0</v>
      </c>
      <c r="O469" s="98" t="s">
        <v>1621</v>
      </c>
      <c r="P469" s="98">
        <v>0</v>
      </c>
      <c r="Q469" s="98" t="s">
        <v>1621</v>
      </c>
      <c r="R469" s="98">
        <v>1026565573</v>
      </c>
      <c r="S469" s="98" t="s">
        <v>2297</v>
      </c>
      <c r="T469" s="98" t="s">
        <v>2332</v>
      </c>
      <c r="U469" s="98" t="s">
        <v>2331</v>
      </c>
      <c r="V469" s="98" t="s">
        <v>2330</v>
      </c>
      <c r="W469" s="98">
        <f t="shared" ca="1" si="7"/>
        <v>64</v>
      </c>
      <c r="X469" s="98" t="s">
        <v>1616</v>
      </c>
      <c r="Y469" s="98" t="s">
        <v>1726</v>
      </c>
      <c r="Z469" s="98" t="s">
        <v>1614</v>
      </c>
      <c r="AA469" s="98" t="s">
        <v>1613</v>
      </c>
      <c r="AB469" s="98" t="s">
        <v>112</v>
      </c>
      <c r="AC469" s="98" t="s">
        <v>117</v>
      </c>
    </row>
    <row r="470" spans="1:29" x14ac:dyDescent="0.25">
      <c r="A470" s="98">
        <v>51874643</v>
      </c>
      <c r="B470" s="98" t="s">
        <v>796</v>
      </c>
      <c r="C470" s="98" t="s">
        <v>1405</v>
      </c>
      <c r="D470" s="98">
        <v>204407</v>
      </c>
      <c r="E470" s="98" t="s">
        <v>136</v>
      </c>
      <c r="F470" s="98" t="s">
        <v>110</v>
      </c>
      <c r="G470" s="98" t="s">
        <v>173</v>
      </c>
      <c r="H470" s="98">
        <v>100</v>
      </c>
      <c r="I470" s="98" t="s">
        <v>626</v>
      </c>
      <c r="J470" s="98">
        <v>5</v>
      </c>
      <c r="K470" s="98" t="s">
        <v>480</v>
      </c>
      <c r="L470" s="98">
        <v>415</v>
      </c>
      <c r="M470" s="98" t="s">
        <v>173</v>
      </c>
      <c r="N470" s="98">
        <v>0</v>
      </c>
      <c r="O470" s="98" t="s">
        <v>1621</v>
      </c>
      <c r="P470" s="98">
        <v>0</v>
      </c>
      <c r="Q470" s="98" t="s">
        <v>1621</v>
      </c>
      <c r="R470" s="98">
        <v>1026565573</v>
      </c>
      <c r="S470" s="98" t="s">
        <v>2297</v>
      </c>
      <c r="T470" s="98" t="s">
        <v>1782</v>
      </c>
      <c r="U470" s="98" t="s">
        <v>2329</v>
      </c>
      <c r="V470" s="98" t="s">
        <v>2328</v>
      </c>
      <c r="W470" s="98">
        <f t="shared" ca="1" si="7"/>
        <v>58</v>
      </c>
      <c r="X470" s="98" t="s">
        <v>1616</v>
      </c>
      <c r="Y470" s="98" t="s">
        <v>1615</v>
      </c>
      <c r="Z470" s="98" t="s">
        <v>1614</v>
      </c>
      <c r="AA470" s="98" t="s">
        <v>1613</v>
      </c>
      <c r="AB470" s="98" t="s">
        <v>468</v>
      </c>
      <c r="AC470" s="98" t="s">
        <v>435</v>
      </c>
    </row>
    <row r="471" spans="1:29" x14ac:dyDescent="0.25">
      <c r="A471" s="98">
        <v>52111466</v>
      </c>
      <c r="B471" s="98" t="s">
        <v>406</v>
      </c>
      <c r="C471" s="98" t="s">
        <v>407</v>
      </c>
      <c r="D471" s="98">
        <v>204411</v>
      </c>
      <c r="E471" s="98" t="s">
        <v>136</v>
      </c>
      <c r="F471" s="98" t="s">
        <v>110</v>
      </c>
      <c r="G471" s="98" t="s">
        <v>173</v>
      </c>
      <c r="H471" s="98">
        <v>100</v>
      </c>
      <c r="I471" s="98" t="s">
        <v>626</v>
      </c>
      <c r="J471" s="98">
        <v>5</v>
      </c>
      <c r="K471" s="98" t="s">
        <v>480</v>
      </c>
      <c r="L471" s="98">
        <v>415</v>
      </c>
      <c r="M471" s="98" t="s">
        <v>173</v>
      </c>
      <c r="N471" s="98">
        <v>0</v>
      </c>
      <c r="O471" s="98" t="s">
        <v>1621</v>
      </c>
      <c r="P471" s="98">
        <v>0</v>
      </c>
      <c r="Q471" s="98" t="s">
        <v>1621</v>
      </c>
      <c r="R471" s="98">
        <v>1026565573</v>
      </c>
      <c r="S471" s="98" t="s">
        <v>2297</v>
      </c>
      <c r="T471" s="98" t="s">
        <v>2281</v>
      </c>
      <c r="U471" s="98" t="s">
        <v>2327</v>
      </c>
      <c r="V471" s="98" t="s">
        <v>2326</v>
      </c>
      <c r="W471" s="98">
        <f t="shared" ca="1" si="7"/>
        <v>55</v>
      </c>
      <c r="X471" s="98" t="s">
        <v>1616</v>
      </c>
      <c r="Y471" s="98" t="s">
        <v>1671</v>
      </c>
      <c r="Z471" s="98" t="s">
        <v>1614</v>
      </c>
      <c r="AA471" s="98" t="s">
        <v>1613</v>
      </c>
      <c r="AB471" s="98" t="s">
        <v>112</v>
      </c>
      <c r="AC471" s="98" t="s">
        <v>117</v>
      </c>
    </row>
    <row r="472" spans="1:29" x14ac:dyDescent="0.25">
      <c r="A472" s="98">
        <v>1015424390</v>
      </c>
      <c r="B472" s="98" t="s">
        <v>1168</v>
      </c>
      <c r="C472" s="98" t="s">
        <v>1169</v>
      </c>
      <c r="D472" s="98">
        <v>312416</v>
      </c>
      <c r="E472" s="98" t="s">
        <v>120</v>
      </c>
      <c r="F472" s="98" t="s">
        <v>121</v>
      </c>
      <c r="G472" s="98" t="s">
        <v>173</v>
      </c>
      <c r="H472" s="98">
        <v>100</v>
      </c>
      <c r="I472" s="98" t="s">
        <v>626</v>
      </c>
      <c r="J472" s="98">
        <v>5</v>
      </c>
      <c r="K472" s="98" t="s">
        <v>480</v>
      </c>
      <c r="L472" s="98">
        <v>415</v>
      </c>
      <c r="M472" s="98" t="s">
        <v>173</v>
      </c>
      <c r="N472" s="98">
        <v>0</v>
      </c>
      <c r="O472" s="98" t="s">
        <v>1621</v>
      </c>
      <c r="P472" s="98">
        <v>0</v>
      </c>
      <c r="Q472" s="98" t="s">
        <v>1621</v>
      </c>
      <c r="R472" s="98">
        <v>1026565573</v>
      </c>
      <c r="S472" s="98" t="s">
        <v>2297</v>
      </c>
      <c r="T472" s="98" t="s">
        <v>2239</v>
      </c>
      <c r="U472" s="98" t="s">
        <v>2325</v>
      </c>
      <c r="V472" s="98" t="s">
        <v>2324</v>
      </c>
      <c r="W472" s="98">
        <f t="shared" ca="1" si="7"/>
        <v>34</v>
      </c>
      <c r="X472" s="98" t="s">
        <v>1616</v>
      </c>
      <c r="Y472" s="98" t="s">
        <v>1615</v>
      </c>
      <c r="Z472" s="98" t="s">
        <v>1614</v>
      </c>
      <c r="AA472" s="98" t="s">
        <v>1613</v>
      </c>
      <c r="AB472" s="98" t="s">
        <v>468</v>
      </c>
      <c r="AC472" s="98" t="s">
        <v>435</v>
      </c>
    </row>
    <row r="473" spans="1:29" x14ac:dyDescent="0.25">
      <c r="A473" s="98">
        <v>1016070235</v>
      </c>
      <c r="B473" s="98" t="s">
        <v>1415</v>
      </c>
      <c r="C473" s="98" t="s">
        <v>1416</v>
      </c>
      <c r="D473" s="98">
        <v>421018</v>
      </c>
      <c r="E473" s="98" t="s">
        <v>145</v>
      </c>
      <c r="F473" s="98" t="s">
        <v>146</v>
      </c>
      <c r="G473" s="98" t="s">
        <v>173</v>
      </c>
      <c r="H473" s="98">
        <v>100</v>
      </c>
      <c r="I473" s="98" t="s">
        <v>626</v>
      </c>
      <c r="J473" s="98">
        <v>5</v>
      </c>
      <c r="K473" s="98" t="s">
        <v>480</v>
      </c>
      <c r="L473" s="98">
        <v>415</v>
      </c>
      <c r="M473" s="98" t="s">
        <v>173</v>
      </c>
      <c r="N473" s="98">
        <v>0</v>
      </c>
      <c r="O473" s="98" t="s">
        <v>1621</v>
      </c>
      <c r="P473" s="98">
        <v>0</v>
      </c>
      <c r="Q473" s="98" t="s">
        <v>1621</v>
      </c>
      <c r="R473" s="98">
        <v>1026565573</v>
      </c>
      <c r="S473" s="98" t="s">
        <v>2297</v>
      </c>
      <c r="T473" s="98" t="s">
        <v>1686</v>
      </c>
      <c r="U473" s="98" t="s">
        <v>2323</v>
      </c>
      <c r="V473" s="98" t="s">
        <v>2322</v>
      </c>
      <c r="W473" s="98">
        <f t="shared" ca="1" si="7"/>
        <v>31</v>
      </c>
      <c r="X473" s="98" t="s">
        <v>1636</v>
      </c>
      <c r="Y473" s="98" t="s">
        <v>1615</v>
      </c>
      <c r="Z473" s="98" t="s">
        <v>1614</v>
      </c>
      <c r="AA473" s="98" t="s">
        <v>1613</v>
      </c>
      <c r="AB473" s="98" t="s">
        <v>447</v>
      </c>
      <c r="AC473" s="98" t="s">
        <v>448</v>
      </c>
    </row>
    <row r="474" spans="1:29" x14ac:dyDescent="0.25">
      <c r="A474" s="98">
        <v>52932414</v>
      </c>
      <c r="B474" s="98" t="s">
        <v>911</v>
      </c>
      <c r="C474" s="98" t="s">
        <v>1590</v>
      </c>
      <c r="D474" s="98">
        <v>406408</v>
      </c>
      <c r="E474" s="98" t="s">
        <v>347</v>
      </c>
      <c r="F474" s="98" t="s">
        <v>146</v>
      </c>
      <c r="G474" s="98" t="s">
        <v>173</v>
      </c>
      <c r="H474" s="98">
        <v>100</v>
      </c>
      <c r="I474" s="98" t="s">
        <v>626</v>
      </c>
      <c r="J474" s="98">
        <v>5</v>
      </c>
      <c r="K474" s="98" t="s">
        <v>480</v>
      </c>
      <c r="L474" s="98">
        <v>415</v>
      </c>
      <c r="M474" s="98" t="s">
        <v>173</v>
      </c>
      <c r="N474" s="98">
        <v>0</v>
      </c>
      <c r="O474" s="98" t="s">
        <v>1621</v>
      </c>
      <c r="P474" s="98">
        <v>0</v>
      </c>
      <c r="Q474" s="98" t="s">
        <v>1621</v>
      </c>
      <c r="R474" s="98">
        <v>1026565573</v>
      </c>
      <c r="S474" s="98" t="s">
        <v>2297</v>
      </c>
      <c r="T474" s="98" t="s">
        <v>1619</v>
      </c>
      <c r="U474" s="98" t="s">
        <v>2321</v>
      </c>
      <c r="V474" s="98" t="s">
        <v>2320</v>
      </c>
      <c r="W474" s="98">
        <f t="shared" ca="1" si="7"/>
        <v>43</v>
      </c>
      <c r="X474" s="98" t="s">
        <v>1616</v>
      </c>
      <c r="Y474" s="98" t="s">
        <v>1826</v>
      </c>
      <c r="Z474" s="98" t="s">
        <v>1614</v>
      </c>
      <c r="AA474" s="98" t="s">
        <v>1613</v>
      </c>
      <c r="AB474" s="98" t="s">
        <v>447</v>
      </c>
      <c r="AC474" s="98" t="s">
        <v>448</v>
      </c>
    </row>
    <row r="475" spans="1:29" x14ac:dyDescent="0.25">
      <c r="A475" s="98">
        <v>53063347</v>
      </c>
      <c r="B475" s="98" t="s">
        <v>917</v>
      </c>
      <c r="C475" s="98" t="s">
        <v>918</v>
      </c>
      <c r="D475" s="98">
        <v>404414</v>
      </c>
      <c r="E475" s="98" t="s">
        <v>186</v>
      </c>
      <c r="F475" s="98" t="s">
        <v>146</v>
      </c>
      <c r="G475" s="98" t="s">
        <v>173</v>
      </c>
      <c r="H475" s="98">
        <v>100</v>
      </c>
      <c r="I475" s="98" t="s">
        <v>626</v>
      </c>
      <c r="J475" s="98">
        <v>5</v>
      </c>
      <c r="K475" s="98" t="s">
        <v>480</v>
      </c>
      <c r="L475" s="98">
        <v>415</v>
      </c>
      <c r="M475" s="98" t="s">
        <v>173</v>
      </c>
      <c r="N475" s="98">
        <v>0</v>
      </c>
      <c r="O475" s="98" t="s">
        <v>1621</v>
      </c>
      <c r="P475" s="98">
        <v>0</v>
      </c>
      <c r="Q475" s="98" t="s">
        <v>1621</v>
      </c>
      <c r="R475" s="98">
        <v>1026565573</v>
      </c>
      <c r="S475" s="98" t="s">
        <v>2297</v>
      </c>
      <c r="T475" s="98" t="s">
        <v>1632</v>
      </c>
      <c r="U475" s="98" t="s">
        <v>2319</v>
      </c>
      <c r="V475" s="98" t="s">
        <v>2318</v>
      </c>
      <c r="W475" s="98">
        <f t="shared" ca="1" si="7"/>
        <v>41</v>
      </c>
      <c r="X475" s="98" t="s">
        <v>1616</v>
      </c>
      <c r="Y475" s="98" t="s">
        <v>1622</v>
      </c>
      <c r="Z475" s="98" t="s">
        <v>1614</v>
      </c>
      <c r="AA475" s="98" t="s">
        <v>1613</v>
      </c>
      <c r="AB475" s="98" t="s">
        <v>468</v>
      </c>
      <c r="AC475" s="98" t="s">
        <v>435</v>
      </c>
    </row>
    <row r="476" spans="1:29" x14ac:dyDescent="0.25">
      <c r="A476" s="98">
        <v>79122115</v>
      </c>
      <c r="B476" s="98" t="s">
        <v>218</v>
      </c>
      <c r="C476" s="98" t="s">
        <v>219</v>
      </c>
      <c r="D476" s="98">
        <v>404414</v>
      </c>
      <c r="E476" s="98" t="s">
        <v>186</v>
      </c>
      <c r="F476" s="98" t="s">
        <v>146</v>
      </c>
      <c r="G476" s="98" t="s">
        <v>173</v>
      </c>
      <c r="H476" s="98">
        <v>100</v>
      </c>
      <c r="I476" s="98" t="s">
        <v>626</v>
      </c>
      <c r="J476" s="98">
        <v>5</v>
      </c>
      <c r="K476" s="98" t="s">
        <v>480</v>
      </c>
      <c r="L476" s="98">
        <v>415</v>
      </c>
      <c r="M476" s="98" t="s">
        <v>173</v>
      </c>
      <c r="N476" s="98">
        <v>0</v>
      </c>
      <c r="O476" s="98" t="s">
        <v>1621</v>
      </c>
      <c r="P476" s="98">
        <v>0</v>
      </c>
      <c r="Q476" s="98" t="s">
        <v>1621</v>
      </c>
      <c r="R476" s="98">
        <v>1026565573</v>
      </c>
      <c r="S476" s="98" t="s">
        <v>2297</v>
      </c>
      <c r="T476" s="98" t="s">
        <v>2317</v>
      </c>
      <c r="U476" s="98" t="s">
        <v>2316</v>
      </c>
      <c r="V476" s="98" t="s">
        <v>2315</v>
      </c>
      <c r="W476" s="98">
        <f t="shared" ca="1" si="7"/>
        <v>65</v>
      </c>
      <c r="X476" s="98" t="s">
        <v>1636</v>
      </c>
      <c r="Y476" s="98" t="s">
        <v>1671</v>
      </c>
      <c r="Z476" s="98" t="s">
        <v>1614</v>
      </c>
      <c r="AA476" s="98" t="s">
        <v>1613</v>
      </c>
      <c r="AB476" s="98" t="s">
        <v>112</v>
      </c>
      <c r="AC476" s="98" t="s">
        <v>113</v>
      </c>
    </row>
    <row r="477" spans="1:29" x14ac:dyDescent="0.25">
      <c r="A477" s="98">
        <v>79765378</v>
      </c>
      <c r="B477" s="98" t="s">
        <v>834</v>
      </c>
      <c r="C477" s="98" t="s">
        <v>1061</v>
      </c>
      <c r="D477" s="98">
        <v>406408</v>
      </c>
      <c r="E477" s="98" t="s">
        <v>347</v>
      </c>
      <c r="F477" s="98" t="s">
        <v>146</v>
      </c>
      <c r="G477" s="98" t="s">
        <v>173</v>
      </c>
      <c r="H477" s="98">
        <v>100</v>
      </c>
      <c r="I477" s="98" t="s">
        <v>626</v>
      </c>
      <c r="J477" s="98">
        <v>5</v>
      </c>
      <c r="K477" s="98" t="s">
        <v>480</v>
      </c>
      <c r="L477" s="98">
        <v>415</v>
      </c>
      <c r="M477" s="98" t="s">
        <v>173</v>
      </c>
      <c r="N477" s="98">
        <v>0</v>
      </c>
      <c r="O477" s="98" t="s">
        <v>1621</v>
      </c>
      <c r="P477" s="98">
        <v>0</v>
      </c>
      <c r="Q477" s="98" t="s">
        <v>1621</v>
      </c>
      <c r="R477" s="98">
        <v>1026565573</v>
      </c>
      <c r="S477" s="98" t="s">
        <v>2297</v>
      </c>
      <c r="T477" s="98" t="s">
        <v>1932</v>
      </c>
      <c r="U477" s="98" t="s">
        <v>2314</v>
      </c>
      <c r="V477" s="98" t="s">
        <v>2313</v>
      </c>
      <c r="W477" s="98">
        <f t="shared" ca="1" si="7"/>
        <v>45</v>
      </c>
      <c r="X477" s="98" t="s">
        <v>1636</v>
      </c>
      <c r="Y477" s="98" t="s">
        <v>1622</v>
      </c>
      <c r="Z477" s="98" t="s">
        <v>1614</v>
      </c>
      <c r="AA477" s="98" t="s">
        <v>1613</v>
      </c>
      <c r="AB477" s="98" t="s">
        <v>468</v>
      </c>
      <c r="AC477" s="98" t="s">
        <v>435</v>
      </c>
    </row>
    <row r="478" spans="1:29" x14ac:dyDescent="0.25">
      <c r="A478" s="98">
        <v>1030546061</v>
      </c>
      <c r="B478" s="98" t="s">
        <v>2312</v>
      </c>
      <c r="C478" s="98" t="s">
        <v>2311</v>
      </c>
      <c r="D478" s="98">
        <v>404414</v>
      </c>
      <c r="E478" s="98" t="s">
        <v>186</v>
      </c>
      <c r="F478" s="98" t="s">
        <v>146</v>
      </c>
      <c r="G478" s="98" t="s">
        <v>173</v>
      </c>
      <c r="H478" s="98">
        <v>100</v>
      </c>
      <c r="I478" s="98" t="s">
        <v>626</v>
      </c>
      <c r="J478" s="98">
        <v>5</v>
      </c>
      <c r="K478" s="98" t="s">
        <v>480</v>
      </c>
      <c r="L478" s="98">
        <v>415</v>
      </c>
      <c r="M478" s="98" t="s">
        <v>173</v>
      </c>
      <c r="N478" s="98">
        <v>0</v>
      </c>
      <c r="O478" s="98" t="s">
        <v>1621</v>
      </c>
      <c r="P478" s="98">
        <v>0</v>
      </c>
      <c r="Q478" s="98" t="s">
        <v>1621</v>
      </c>
      <c r="R478" s="98">
        <v>1026565573</v>
      </c>
      <c r="S478" s="98" t="s">
        <v>2297</v>
      </c>
      <c r="T478" s="98" t="s">
        <v>2310</v>
      </c>
      <c r="U478" s="98" t="s">
        <v>2309</v>
      </c>
      <c r="V478" s="98" t="s">
        <v>2308</v>
      </c>
      <c r="W478" s="98">
        <f t="shared" ca="1" si="7"/>
        <v>37</v>
      </c>
      <c r="X478" s="98" t="s">
        <v>1636</v>
      </c>
      <c r="Y478" s="98" t="s">
        <v>1615</v>
      </c>
      <c r="Z478" s="98" t="s">
        <v>1614</v>
      </c>
      <c r="AA478" s="98" t="s">
        <v>1613</v>
      </c>
      <c r="AB478" s="98" t="s">
        <v>468</v>
      </c>
      <c r="AC478" s="98" t="s">
        <v>448</v>
      </c>
    </row>
    <row r="479" spans="1:29" x14ac:dyDescent="0.25">
      <c r="A479" s="98">
        <v>1032471892</v>
      </c>
      <c r="B479" s="98" t="s">
        <v>1081</v>
      </c>
      <c r="C479" s="98" t="s">
        <v>1082</v>
      </c>
      <c r="D479" s="98">
        <v>421018</v>
      </c>
      <c r="E479" s="98" t="s">
        <v>145</v>
      </c>
      <c r="F479" s="98" t="s">
        <v>146</v>
      </c>
      <c r="G479" s="98" t="s">
        <v>173</v>
      </c>
      <c r="H479" s="98">
        <v>100</v>
      </c>
      <c r="I479" s="98" t="s">
        <v>626</v>
      </c>
      <c r="J479" s="98">
        <v>5</v>
      </c>
      <c r="K479" s="98" t="s">
        <v>480</v>
      </c>
      <c r="L479" s="98">
        <v>415</v>
      </c>
      <c r="M479" s="98" t="s">
        <v>173</v>
      </c>
      <c r="N479" s="98">
        <v>0</v>
      </c>
      <c r="O479" s="98" t="s">
        <v>1621</v>
      </c>
      <c r="P479" s="98">
        <v>0</v>
      </c>
      <c r="Q479" s="98" t="s">
        <v>1621</v>
      </c>
      <c r="R479" s="98">
        <v>1026565573</v>
      </c>
      <c r="S479" s="98" t="s">
        <v>2297</v>
      </c>
      <c r="T479" s="98" t="s">
        <v>2307</v>
      </c>
      <c r="U479" s="98" t="s">
        <v>2306</v>
      </c>
      <c r="V479" s="98" t="s">
        <v>2305</v>
      </c>
      <c r="W479" s="98">
        <f t="shared" ca="1" si="7"/>
        <v>30</v>
      </c>
      <c r="X479" s="98" t="s">
        <v>1616</v>
      </c>
      <c r="Y479" s="98" t="s">
        <v>1615</v>
      </c>
      <c r="Z479" s="98" t="s">
        <v>1614</v>
      </c>
      <c r="AA479" s="98" t="s">
        <v>1613</v>
      </c>
      <c r="AB479" s="98" t="s">
        <v>447</v>
      </c>
      <c r="AC479" s="98" t="s">
        <v>448</v>
      </c>
    </row>
    <row r="480" spans="1:29" x14ac:dyDescent="0.25">
      <c r="A480" s="98">
        <v>1000001669</v>
      </c>
      <c r="B480" s="98" t="s">
        <v>1244</v>
      </c>
      <c r="C480" s="98" t="s">
        <v>1245</v>
      </c>
      <c r="D480" s="98">
        <v>20441</v>
      </c>
      <c r="E480" s="98" t="s">
        <v>136</v>
      </c>
      <c r="F480" s="98" t="s">
        <v>110</v>
      </c>
      <c r="G480" s="98" t="s">
        <v>173</v>
      </c>
      <c r="H480" s="98">
        <v>100</v>
      </c>
      <c r="I480" s="98" t="s">
        <v>626</v>
      </c>
      <c r="J480" s="98">
        <v>5</v>
      </c>
      <c r="K480" s="98" t="s">
        <v>480</v>
      </c>
      <c r="L480" s="98">
        <v>415</v>
      </c>
      <c r="M480" s="98" t="s">
        <v>173</v>
      </c>
      <c r="N480" s="98">
        <v>0</v>
      </c>
      <c r="O480" s="98" t="s">
        <v>1621</v>
      </c>
      <c r="P480" s="98">
        <v>0</v>
      </c>
      <c r="Q480" s="98" t="s">
        <v>1621</v>
      </c>
      <c r="R480" s="98">
        <v>1026565573</v>
      </c>
      <c r="S480" s="98" t="s">
        <v>2297</v>
      </c>
      <c r="T480" s="98" t="s">
        <v>1658</v>
      </c>
      <c r="U480" s="98" t="s">
        <v>2304</v>
      </c>
      <c r="V480" s="98" t="s">
        <v>2303</v>
      </c>
      <c r="W480" s="98">
        <f t="shared" ca="1" si="7"/>
        <v>23</v>
      </c>
      <c r="X480" s="98" t="s">
        <v>1636</v>
      </c>
      <c r="Y480" s="98" t="s">
        <v>1615</v>
      </c>
      <c r="Z480" s="98" t="s">
        <v>1614</v>
      </c>
      <c r="AA480" s="98" t="s">
        <v>1613</v>
      </c>
      <c r="AB480" s="98" t="s">
        <v>447</v>
      </c>
      <c r="AC480" s="98" t="s">
        <v>448</v>
      </c>
    </row>
    <row r="481" spans="1:29" x14ac:dyDescent="0.25">
      <c r="A481" s="98">
        <v>1005387135</v>
      </c>
      <c r="B481" s="98" t="s">
        <v>520</v>
      </c>
      <c r="C481" s="98" t="s">
        <v>1450</v>
      </c>
      <c r="D481" s="98">
        <v>20441</v>
      </c>
      <c r="E481" s="98" t="s">
        <v>136</v>
      </c>
      <c r="F481" s="98" t="s">
        <v>110</v>
      </c>
      <c r="G481" s="98" t="s">
        <v>173</v>
      </c>
      <c r="H481" s="98">
        <v>100</v>
      </c>
      <c r="I481" s="98" t="s">
        <v>626</v>
      </c>
      <c r="J481" s="98">
        <v>5</v>
      </c>
      <c r="K481" s="98" t="s">
        <v>480</v>
      </c>
      <c r="L481" s="98">
        <v>415</v>
      </c>
      <c r="M481" s="98" t="s">
        <v>173</v>
      </c>
      <c r="N481" s="98">
        <v>0</v>
      </c>
      <c r="O481" s="98" t="s">
        <v>1621</v>
      </c>
      <c r="P481" s="98">
        <v>0</v>
      </c>
      <c r="Q481" s="98" t="s">
        <v>1621</v>
      </c>
      <c r="R481" s="98">
        <v>1026565573</v>
      </c>
      <c r="S481" s="98" t="s">
        <v>2297</v>
      </c>
      <c r="T481" s="98" t="s">
        <v>1876</v>
      </c>
      <c r="U481" s="98" t="s">
        <v>2302</v>
      </c>
      <c r="V481" s="98" t="s">
        <v>2301</v>
      </c>
      <c r="W481" s="98">
        <f t="shared" ca="1" si="7"/>
        <v>27</v>
      </c>
      <c r="X481" s="98" t="s">
        <v>1616</v>
      </c>
      <c r="Y481" s="98" t="s">
        <v>1622</v>
      </c>
      <c r="Z481" s="98" t="s">
        <v>1614</v>
      </c>
      <c r="AA481" s="98" t="s">
        <v>1613</v>
      </c>
      <c r="AB481" s="98" t="s">
        <v>447</v>
      </c>
      <c r="AC481" s="98" t="s">
        <v>448</v>
      </c>
    </row>
    <row r="482" spans="1:29" x14ac:dyDescent="0.25">
      <c r="A482" s="98">
        <v>1012320635</v>
      </c>
      <c r="B482" s="98" t="s">
        <v>713</v>
      </c>
      <c r="C482" s="98" t="s">
        <v>714</v>
      </c>
      <c r="D482" s="98">
        <v>421018</v>
      </c>
      <c r="E482" s="98" t="s">
        <v>145</v>
      </c>
      <c r="F482" s="98" t="s">
        <v>146</v>
      </c>
      <c r="G482" s="98" t="s">
        <v>173</v>
      </c>
      <c r="H482" s="98">
        <v>100</v>
      </c>
      <c r="I482" s="98" t="s">
        <v>626</v>
      </c>
      <c r="J482" s="98">
        <v>5</v>
      </c>
      <c r="K482" s="98" t="s">
        <v>480</v>
      </c>
      <c r="L482" s="98">
        <v>415</v>
      </c>
      <c r="M482" s="98" t="s">
        <v>173</v>
      </c>
      <c r="N482" s="98">
        <v>0</v>
      </c>
      <c r="O482" s="98" t="s">
        <v>1621</v>
      </c>
      <c r="P482" s="98">
        <v>0</v>
      </c>
      <c r="Q482" s="98" t="s">
        <v>1621</v>
      </c>
      <c r="R482" s="98">
        <v>1026565573</v>
      </c>
      <c r="S482" s="98" t="s">
        <v>2297</v>
      </c>
      <c r="T482" s="98" t="s">
        <v>2300</v>
      </c>
      <c r="U482" s="98" t="s">
        <v>2299</v>
      </c>
      <c r="V482" s="98" t="s">
        <v>2298</v>
      </c>
      <c r="W482" s="98">
        <f t="shared" ca="1" si="7"/>
        <v>39</v>
      </c>
      <c r="X482" s="98" t="s">
        <v>1616</v>
      </c>
      <c r="Y482" s="98" t="s">
        <v>1622</v>
      </c>
      <c r="Z482" s="98" t="s">
        <v>1614</v>
      </c>
      <c r="AA482" s="98" t="s">
        <v>1613</v>
      </c>
      <c r="AB482" s="98" t="s">
        <v>468</v>
      </c>
      <c r="AC482" s="98" t="s">
        <v>435</v>
      </c>
    </row>
    <row r="483" spans="1:29" x14ac:dyDescent="0.25">
      <c r="A483" s="98">
        <v>1014272636</v>
      </c>
      <c r="B483" s="98" t="s">
        <v>1434</v>
      </c>
      <c r="C483" s="98" t="s">
        <v>1435</v>
      </c>
      <c r="D483" s="98">
        <v>406408</v>
      </c>
      <c r="E483" s="98" t="s">
        <v>347</v>
      </c>
      <c r="F483" s="98" t="s">
        <v>146</v>
      </c>
      <c r="G483" s="98" t="s">
        <v>173</v>
      </c>
      <c r="H483" s="98">
        <v>100</v>
      </c>
      <c r="I483" s="98" t="s">
        <v>626</v>
      </c>
      <c r="J483" s="98">
        <v>5</v>
      </c>
      <c r="K483" s="98" t="s">
        <v>480</v>
      </c>
      <c r="L483" s="98">
        <v>415</v>
      </c>
      <c r="M483" s="98" t="s">
        <v>173</v>
      </c>
      <c r="N483" s="98">
        <v>0</v>
      </c>
      <c r="O483" s="98" t="s">
        <v>1621</v>
      </c>
      <c r="P483" s="98">
        <v>0</v>
      </c>
      <c r="Q483" s="98" t="s">
        <v>1621</v>
      </c>
      <c r="R483" s="98">
        <v>1026565573</v>
      </c>
      <c r="S483" s="98" t="s">
        <v>2297</v>
      </c>
      <c r="T483" s="98" t="s">
        <v>2296</v>
      </c>
      <c r="U483" s="98" t="s">
        <v>2295</v>
      </c>
      <c r="V483" s="98" t="s">
        <v>2294</v>
      </c>
      <c r="W483" s="98">
        <f t="shared" ca="1" si="7"/>
        <v>29</v>
      </c>
      <c r="X483" s="98" t="s">
        <v>1616</v>
      </c>
      <c r="Y483" s="98" t="s">
        <v>1615</v>
      </c>
      <c r="Z483" s="98" t="s">
        <v>1614</v>
      </c>
      <c r="AA483" s="98" t="s">
        <v>1613</v>
      </c>
      <c r="AB483" s="98" t="s">
        <v>468</v>
      </c>
      <c r="AC483" s="98" t="s">
        <v>435</v>
      </c>
    </row>
    <row r="484" spans="1:29" x14ac:dyDescent="0.25">
      <c r="A484" s="98">
        <v>1018442332</v>
      </c>
      <c r="B484" s="98" t="s">
        <v>701</v>
      </c>
      <c r="C484" s="98" t="s">
        <v>702</v>
      </c>
      <c r="D484" s="98">
        <v>204411</v>
      </c>
      <c r="E484" s="98" t="s">
        <v>136</v>
      </c>
      <c r="F484" s="98" t="s">
        <v>110</v>
      </c>
      <c r="G484" s="98" t="s">
        <v>329</v>
      </c>
      <c r="H484" s="98">
        <v>100</v>
      </c>
      <c r="I484" s="98" t="s">
        <v>626</v>
      </c>
      <c r="J484" s="98">
        <v>2</v>
      </c>
      <c r="K484" s="98" t="s">
        <v>1683</v>
      </c>
      <c r="L484" s="98">
        <v>400</v>
      </c>
      <c r="M484" s="98" t="s">
        <v>1682</v>
      </c>
      <c r="N484" s="98">
        <v>424</v>
      </c>
      <c r="O484" s="98" t="s">
        <v>214</v>
      </c>
      <c r="P484" s="98">
        <v>406</v>
      </c>
      <c r="Q484" s="98" t="s">
        <v>329</v>
      </c>
      <c r="R484" s="98">
        <v>1030534944</v>
      </c>
      <c r="S484" s="98" t="s">
        <v>2285</v>
      </c>
      <c r="T484" s="98" t="s">
        <v>2293</v>
      </c>
      <c r="U484" s="98" t="s">
        <v>2292</v>
      </c>
      <c r="V484" s="98" t="s">
        <v>2291</v>
      </c>
      <c r="W484" s="98">
        <f t="shared" ca="1" si="7"/>
        <v>34</v>
      </c>
      <c r="X484" s="98" t="s">
        <v>1616</v>
      </c>
      <c r="Y484" s="98" t="s">
        <v>1615</v>
      </c>
      <c r="Z484" s="98" t="s">
        <v>1614</v>
      </c>
      <c r="AA484" s="98" t="s">
        <v>1613</v>
      </c>
      <c r="AB484" s="98" t="s">
        <v>447</v>
      </c>
      <c r="AC484" s="98" t="s">
        <v>448</v>
      </c>
    </row>
    <row r="485" spans="1:29" x14ac:dyDescent="0.25">
      <c r="A485" s="98">
        <v>1014258603</v>
      </c>
      <c r="B485" s="98" t="s">
        <v>1254</v>
      </c>
      <c r="C485" s="98" t="s">
        <v>1255</v>
      </c>
      <c r="D485" s="98">
        <v>20441</v>
      </c>
      <c r="E485" s="98" t="s">
        <v>136</v>
      </c>
      <c r="F485" s="98" t="s">
        <v>110</v>
      </c>
      <c r="G485" s="98" t="s">
        <v>329</v>
      </c>
      <c r="H485" s="98">
        <v>100</v>
      </c>
      <c r="I485" s="98" t="s">
        <v>626</v>
      </c>
      <c r="J485" s="98">
        <v>2</v>
      </c>
      <c r="K485" s="98" t="s">
        <v>1683</v>
      </c>
      <c r="L485" s="98">
        <v>400</v>
      </c>
      <c r="M485" s="98" t="s">
        <v>1682</v>
      </c>
      <c r="N485" s="98">
        <v>424</v>
      </c>
      <c r="O485" s="98" t="s">
        <v>214</v>
      </c>
      <c r="P485" s="98">
        <v>406</v>
      </c>
      <c r="Q485" s="98" t="s">
        <v>329</v>
      </c>
      <c r="R485" s="98">
        <v>1030534944</v>
      </c>
      <c r="S485" s="98" t="s">
        <v>2285</v>
      </c>
      <c r="T485" s="98" t="s">
        <v>2290</v>
      </c>
      <c r="U485" s="98" t="s">
        <v>2289</v>
      </c>
      <c r="V485" s="98" t="s">
        <v>2288</v>
      </c>
      <c r="W485" s="98">
        <f t="shared" ca="1" si="7"/>
        <v>30</v>
      </c>
      <c r="X485" s="98" t="s">
        <v>1616</v>
      </c>
      <c r="Y485" s="98" t="s">
        <v>1615</v>
      </c>
      <c r="Z485" s="98" t="s">
        <v>1614</v>
      </c>
      <c r="AA485" s="98" t="s">
        <v>1613</v>
      </c>
      <c r="AB485" s="98" t="s">
        <v>447</v>
      </c>
      <c r="AC485" s="98" t="s">
        <v>448</v>
      </c>
    </row>
    <row r="486" spans="1:29" x14ac:dyDescent="0.25">
      <c r="A486" s="98">
        <v>52182601</v>
      </c>
      <c r="B486" s="98" t="s">
        <v>1041</v>
      </c>
      <c r="C486" s="98" t="s">
        <v>1042</v>
      </c>
      <c r="D486" s="98">
        <v>204407</v>
      </c>
      <c r="E486" s="98" t="s">
        <v>136</v>
      </c>
      <c r="F486" s="98" t="s">
        <v>110</v>
      </c>
      <c r="G486" s="98" t="s">
        <v>329</v>
      </c>
      <c r="H486" s="98">
        <v>100</v>
      </c>
      <c r="I486" s="98" t="s">
        <v>626</v>
      </c>
      <c r="J486" s="98">
        <v>2</v>
      </c>
      <c r="K486" s="98" t="s">
        <v>1683</v>
      </c>
      <c r="L486" s="98">
        <v>400</v>
      </c>
      <c r="M486" s="98" t="s">
        <v>1682</v>
      </c>
      <c r="N486" s="98">
        <v>424</v>
      </c>
      <c r="O486" s="98" t="s">
        <v>214</v>
      </c>
      <c r="P486" s="98">
        <v>406</v>
      </c>
      <c r="Q486" s="98" t="s">
        <v>329</v>
      </c>
      <c r="R486" s="98">
        <v>1030534944</v>
      </c>
      <c r="S486" s="98" t="s">
        <v>2285</v>
      </c>
      <c r="T486" s="98" t="s">
        <v>1885</v>
      </c>
      <c r="U486" s="98" t="s">
        <v>2287</v>
      </c>
      <c r="V486" s="98" t="s">
        <v>2286</v>
      </c>
      <c r="W486" s="98">
        <f t="shared" ca="1" si="7"/>
        <v>53</v>
      </c>
      <c r="X486" s="98" t="s">
        <v>1616</v>
      </c>
      <c r="Y486" s="98" t="s">
        <v>1726</v>
      </c>
      <c r="Z486" s="98" t="s">
        <v>1614</v>
      </c>
      <c r="AA486" s="98" t="s">
        <v>1613</v>
      </c>
      <c r="AB486" s="98" t="s">
        <v>447</v>
      </c>
      <c r="AC486" s="98" t="s">
        <v>448</v>
      </c>
    </row>
    <row r="487" spans="1:29" x14ac:dyDescent="0.25">
      <c r="A487" s="98">
        <v>19439265</v>
      </c>
      <c r="B487" s="98" t="s">
        <v>123</v>
      </c>
      <c r="C487" s="98" t="s">
        <v>124</v>
      </c>
      <c r="D487" s="98">
        <v>202820</v>
      </c>
      <c r="E487" s="98" t="s">
        <v>109</v>
      </c>
      <c r="F487" s="98" t="s">
        <v>110</v>
      </c>
      <c r="G487" s="98" t="s">
        <v>329</v>
      </c>
      <c r="H487" s="98">
        <v>100</v>
      </c>
      <c r="I487" s="98" t="s">
        <v>626</v>
      </c>
      <c r="J487" s="98">
        <v>2</v>
      </c>
      <c r="K487" s="98" t="s">
        <v>1683</v>
      </c>
      <c r="L487" s="98">
        <v>400</v>
      </c>
      <c r="M487" s="98" t="s">
        <v>1682</v>
      </c>
      <c r="N487" s="98">
        <v>424</v>
      </c>
      <c r="O487" s="98" t="s">
        <v>214</v>
      </c>
      <c r="P487" s="98">
        <v>406</v>
      </c>
      <c r="Q487" s="98" t="s">
        <v>329</v>
      </c>
      <c r="R487" s="98">
        <v>1030534944</v>
      </c>
      <c r="S487" s="98" t="s">
        <v>2285</v>
      </c>
      <c r="T487" s="98" t="s">
        <v>2284</v>
      </c>
      <c r="U487" s="98" t="s">
        <v>2283</v>
      </c>
      <c r="V487" s="98" t="s">
        <v>2282</v>
      </c>
      <c r="W487" s="98">
        <f t="shared" ca="1" si="7"/>
        <v>64</v>
      </c>
      <c r="X487" s="98" t="s">
        <v>1636</v>
      </c>
      <c r="Y487" s="98" t="s">
        <v>1671</v>
      </c>
      <c r="Z487" s="98" t="s">
        <v>1614</v>
      </c>
      <c r="AA487" s="98" t="s">
        <v>1613</v>
      </c>
      <c r="AB487" s="98" t="s">
        <v>112</v>
      </c>
      <c r="AC487" s="98" t="s">
        <v>117</v>
      </c>
    </row>
    <row r="488" spans="1:29" x14ac:dyDescent="0.25">
      <c r="A488" s="98">
        <v>51574921</v>
      </c>
      <c r="B488" s="98" t="s">
        <v>408</v>
      </c>
      <c r="C488" s="98" t="s">
        <v>409</v>
      </c>
      <c r="D488" s="98">
        <v>312416</v>
      </c>
      <c r="E488" s="98" t="s">
        <v>120</v>
      </c>
      <c r="F488" s="98" t="s">
        <v>121</v>
      </c>
      <c r="G488" s="98" t="s">
        <v>410</v>
      </c>
      <c r="H488" s="98">
        <v>100</v>
      </c>
      <c r="I488" s="98" t="s">
        <v>626</v>
      </c>
      <c r="J488" s="98">
        <v>6</v>
      </c>
      <c r="K488" s="98" t="s">
        <v>1698</v>
      </c>
      <c r="L488" s="98">
        <v>163</v>
      </c>
      <c r="M488" s="98" t="s">
        <v>2009</v>
      </c>
      <c r="N488" s="98">
        <v>0</v>
      </c>
      <c r="O488" s="98" t="s">
        <v>1621</v>
      </c>
      <c r="P488" s="98">
        <v>0</v>
      </c>
      <c r="Q488" s="98" t="s">
        <v>1621</v>
      </c>
      <c r="R488" s="98">
        <v>1031126436</v>
      </c>
      <c r="S488" s="98" t="s">
        <v>2275</v>
      </c>
      <c r="T488" s="98" t="s">
        <v>2281</v>
      </c>
      <c r="U488" s="98" t="s">
        <v>2280</v>
      </c>
      <c r="V488" s="98" t="s">
        <v>2279</v>
      </c>
      <c r="W488" s="98">
        <f t="shared" ca="1" si="7"/>
        <v>64</v>
      </c>
      <c r="X488" s="98" t="s">
        <v>1616</v>
      </c>
      <c r="Y488" s="98" t="s">
        <v>1787</v>
      </c>
      <c r="Z488" s="98" t="s">
        <v>1614</v>
      </c>
      <c r="AA488" s="98" t="s">
        <v>1613</v>
      </c>
      <c r="AB488" s="98" t="s">
        <v>112</v>
      </c>
      <c r="AC488" s="98" t="s">
        <v>113</v>
      </c>
    </row>
    <row r="489" spans="1:29" x14ac:dyDescent="0.25">
      <c r="A489" s="98">
        <v>79219253</v>
      </c>
      <c r="B489" s="98" t="s">
        <v>1125</v>
      </c>
      <c r="C489" s="98" t="s">
        <v>1216</v>
      </c>
      <c r="D489" s="98">
        <v>20441</v>
      </c>
      <c r="E489" s="98" t="s">
        <v>136</v>
      </c>
      <c r="F489" s="98" t="s">
        <v>110</v>
      </c>
      <c r="G489" s="98" t="s">
        <v>410</v>
      </c>
      <c r="H489" s="98">
        <v>100</v>
      </c>
      <c r="I489" s="98" t="s">
        <v>626</v>
      </c>
      <c r="J489" s="98">
        <v>6</v>
      </c>
      <c r="K489" s="98" t="s">
        <v>1698</v>
      </c>
      <c r="L489" s="98">
        <v>163</v>
      </c>
      <c r="M489" s="98" t="s">
        <v>2009</v>
      </c>
      <c r="N489" s="98">
        <v>0</v>
      </c>
      <c r="O489" s="98" t="s">
        <v>1621</v>
      </c>
      <c r="P489" s="98">
        <v>0</v>
      </c>
      <c r="Q489" s="98" t="s">
        <v>1621</v>
      </c>
      <c r="R489" s="98">
        <v>1031126436</v>
      </c>
      <c r="S489" s="98" t="s">
        <v>2275</v>
      </c>
      <c r="T489" s="98" t="s">
        <v>2278</v>
      </c>
      <c r="U489" s="98" t="s">
        <v>2277</v>
      </c>
      <c r="V489" s="98" t="s">
        <v>2276</v>
      </c>
      <c r="W489" s="98">
        <f t="shared" ca="1" si="7"/>
        <v>43</v>
      </c>
      <c r="X489" s="98" t="s">
        <v>1636</v>
      </c>
      <c r="Y489" s="98" t="s">
        <v>1622</v>
      </c>
      <c r="Z489" s="98" t="s">
        <v>1614</v>
      </c>
      <c r="AA489" s="98" t="s">
        <v>1613</v>
      </c>
      <c r="AB489" s="98" t="s">
        <v>447</v>
      </c>
      <c r="AC489" s="98" t="s">
        <v>448</v>
      </c>
    </row>
    <row r="490" spans="1:29" x14ac:dyDescent="0.25">
      <c r="A490" s="98">
        <v>80121010</v>
      </c>
      <c r="B490" s="98" t="s">
        <v>900</v>
      </c>
      <c r="C490" s="98" t="s">
        <v>901</v>
      </c>
      <c r="D490" s="98">
        <v>313214</v>
      </c>
      <c r="E490" s="98" t="s">
        <v>158</v>
      </c>
      <c r="F490" s="98" t="s">
        <v>121</v>
      </c>
      <c r="G490" s="98" t="s">
        <v>410</v>
      </c>
      <c r="H490" s="98">
        <v>100</v>
      </c>
      <c r="I490" s="98" t="s">
        <v>626</v>
      </c>
      <c r="J490" s="98">
        <v>6</v>
      </c>
      <c r="K490" s="98" t="s">
        <v>1698</v>
      </c>
      <c r="L490" s="98">
        <v>163</v>
      </c>
      <c r="M490" s="98" t="s">
        <v>2009</v>
      </c>
      <c r="N490" s="98">
        <v>0</v>
      </c>
      <c r="O490" s="98" t="s">
        <v>1621</v>
      </c>
      <c r="P490" s="98">
        <v>0</v>
      </c>
      <c r="Q490" s="98" t="s">
        <v>1621</v>
      </c>
      <c r="R490" s="98">
        <v>1031126436</v>
      </c>
      <c r="S490" s="98" t="s">
        <v>2275</v>
      </c>
      <c r="T490" s="98" t="s">
        <v>2274</v>
      </c>
      <c r="U490" s="98" t="s">
        <v>2273</v>
      </c>
      <c r="V490" s="98" t="s">
        <v>2272</v>
      </c>
      <c r="W490" s="98">
        <f t="shared" ca="1" si="7"/>
        <v>42</v>
      </c>
      <c r="X490" s="98" t="s">
        <v>1636</v>
      </c>
      <c r="Y490" s="98" t="s">
        <v>1622</v>
      </c>
      <c r="Z490" s="98" t="s">
        <v>1614</v>
      </c>
      <c r="AA490" s="98" t="s">
        <v>1613</v>
      </c>
      <c r="AB490" s="98" t="s">
        <v>468</v>
      </c>
      <c r="AC490" s="98" t="s">
        <v>435</v>
      </c>
    </row>
    <row r="491" spans="1:29" x14ac:dyDescent="0.25">
      <c r="A491" s="98">
        <v>11188843</v>
      </c>
      <c r="B491" s="98" t="s">
        <v>781</v>
      </c>
      <c r="C491" s="98" t="s">
        <v>782</v>
      </c>
      <c r="D491" s="98">
        <v>313214</v>
      </c>
      <c r="E491" s="98" t="s">
        <v>158</v>
      </c>
      <c r="F491" s="98" t="s">
        <v>121</v>
      </c>
      <c r="G491" s="98" t="s">
        <v>739</v>
      </c>
      <c r="H491" s="98">
        <v>100</v>
      </c>
      <c r="I491" s="98" t="s">
        <v>626</v>
      </c>
      <c r="J491" s="98">
        <v>6</v>
      </c>
      <c r="K491" s="98" t="s">
        <v>1698</v>
      </c>
      <c r="L491" s="98">
        <v>108</v>
      </c>
      <c r="M491" s="98" t="s">
        <v>1929</v>
      </c>
      <c r="N491" s="98">
        <v>0</v>
      </c>
      <c r="O491" s="98" t="s">
        <v>1621</v>
      </c>
      <c r="P491" s="98">
        <v>0</v>
      </c>
      <c r="Q491" s="98" t="s">
        <v>1621</v>
      </c>
      <c r="R491" s="98">
        <v>1032375746</v>
      </c>
      <c r="S491" s="98" t="s">
        <v>2262</v>
      </c>
      <c r="T491" s="98" t="s">
        <v>2271</v>
      </c>
      <c r="U491" s="98" t="s">
        <v>2270</v>
      </c>
      <c r="V491" s="98" t="s">
        <v>2269</v>
      </c>
      <c r="W491" s="98">
        <f t="shared" ca="1" si="7"/>
        <v>52</v>
      </c>
      <c r="X491" s="98" t="s">
        <v>1636</v>
      </c>
      <c r="Y491" s="98" t="s">
        <v>1726</v>
      </c>
      <c r="Z491" s="98" t="s">
        <v>1614</v>
      </c>
      <c r="AA491" s="98" t="s">
        <v>1613</v>
      </c>
      <c r="AB491" s="98" t="s">
        <v>112</v>
      </c>
      <c r="AC491" s="98" t="s">
        <v>117</v>
      </c>
    </row>
    <row r="492" spans="1:29" x14ac:dyDescent="0.25">
      <c r="A492" s="98">
        <v>1070306994</v>
      </c>
      <c r="B492" s="98" t="s">
        <v>1062</v>
      </c>
      <c r="C492" s="98" t="s">
        <v>1063</v>
      </c>
      <c r="D492" s="98">
        <v>20441</v>
      </c>
      <c r="E492" s="98" t="s">
        <v>136</v>
      </c>
      <c r="F492" s="98" t="s">
        <v>110</v>
      </c>
      <c r="G492" s="98" t="s">
        <v>739</v>
      </c>
      <c r="H492" s="98">
        <v>100</v>
      </c>
      <c r="I492" s="98" t="s">
        <v>626</v>
      </c>
      <c r="J492" s="98">
        <v>6</v>
      </c>
      <c r="K492" s="98" t="s">
        <v>1698</v>
      </c>
      <c r="L492" s="98">
        <v>108</v>
      </c>
      <c r="M492" s="98" t="s">
        <v>1929</v>
      </c>
      <c r="N492" s="98">
        <v>0</v>
      </c>
      <c r="O492" s="98" t="s">
        <v>1621</v>
      </c>
      <c r="P492" s="98">
        <v>0</v>
      </c>
      <c r="Q492" s="98" t="s">
        <v>1621</v>
      </c>
      <c r="R492" s="98">
        <v>1032375746</v>
      </c>
      <c r="S492" s="98" t="s">
        <v>2262</v>
      </c>
      <c r="T492" s="98" t="s">
        <v>1932</v>
      </c>
      <c r="U492" s="98" t="s">
        <v>2268</v>
      </c>
      <c r="V492" s="98" t="s">
        <v>2267</v>
      </c>
      <c r="W492" s="98">
        <f t="shared" ca="1" si="7"/>
        <v>29</v>
      </c>
      <c r="X492" s="98" t="s">
        <v>1636</v>
      </c>
      <c r="Y492" s="98" t="s">
        <v>1622</v>
      </c>
      <c r="Z492" s="98" t="s">
        <v>1614</v>
      </c>
      <c r="AA492" s="98" t="s">
        <v>1613</v>
      </c>
      <c r="AB492" s="98" t="s">
        <v>447</v>
      </c>
      <c r="AC492" s="98" t="s">
        <v>448</v>
      </c>
    </row>
    <row r="493" spans="1:29" x14ac:dyDescent="0.25">
      <c r="A493" s="98">
        <v>52011673</v>
      </c>
      <c r="B493" s="98" t="s">
        <v>1190</v>
      </c>
      <c r="C493" s="98" t="s">
        <v>1191</v>
      </c>
      <c r="D493" s="98">
        <v>204407</v>
      </c>
      <c r="E493" s="98" t="s">
        <v>136</v>
      </c>
      <c r="F493" s="98" t="s">
        <v>110</v>
      </c>
      <c r="G493" s="98" t="s">
        <v>739</v>
      </c>
      <c r="H493" s="98">
        <v>100</v>
      </c>
      <c r="I493" s="98" t="s">
        <v>626</v>
      </c>
      <c r="J493" s="98">
        <v>6</v>
      </c>
      <c r="K493" s="98" t="s">
        <v>1698</v>
      </c>
      <c r="L493" s="98">
        <v>108</v>
      </c>
      <c r="M493" s="98" t="s">
        <v>1929</v>
      </c>
      <c r="N493" s="98">
        <v>0</v>
      </c>
      <c r="O493" s="98" t="s">
        <v>1621</v>
      </c>
      <c r="P493" s="98">
        <v>0</v>
      </c>
      <c r="Q493" s="98" t="s">
        <v>1621</v>
      </c>
      <c r="R493" s="98">
        <v>1032375746</v>
      </c>
      <c r="S493" s="98" t="s">
        <v>2262</v>
      </c>
      <c r="T493" s="98" t="s">
        <v>1802</v>
      </c>
      <c r="U493" s="98" t="s">
        <v>2266</v>
      </c>
      <c r="V493" s="98" t="s">
        <v>2265</v>
      </c>
      <c r="W493" s="98">
        <f t="shared" ca="1" si="7"/>
        <v>54</v>
      </c>
      <c r="X493" s="98" t="s">
        <v>1616</v>
      </c>
      <c r="Y493" s="98" t="s">
        <v>1671</v>
      </c>
      <c r="Z493" s="98" t="s">
        <v>1614</v>
      </c>
      <c r="AA493" s="98" t="s">
        <v>1613</v>
      </c>
      <c r="AB493" s="98" t="s">
        <v>447</v>
      </c>
      <c r="AC493" s="98" t="s">
        <v>448</v>
      </c>
    </row>
    <row r="494" spans="1:29" x14ac:dyDescent="0.25">
      <c r="A494" s="98">
        <v>52538577</v>
      </c>
      <c r="B494" s="98" t="s">
        <v>1192</v>
      </c>
      <c r="C494" s="98" t="s">
        <v>1193</v>
      </c>
      <c r="D494" s="98">
        <v>312416</v>
      </c>
      <c r="E494" s="98" t="s">
        <v>120</v>
      </c>
      <c r="F494" s="98" t="s">
        <v>121</v>
      </c>
      <c r="G494" s="98" t="s">
        <v>739</v>
      </c>
      <c r="H494" s="98">
        <v>100</v>
      </c>
      <c r="I494" s="98" t="s">
        <v>626</v>
      </c>
      <c r="J494" s="98">
        <v>6</v>
      </c>
      <c r="K494" s="98" t="s">
        <v>1698</v>
      </c>
      <c r="L494" s="98">
        <v>108</v>
      </c>
      <c r="M494" s="98" t="s">
        <v>1929</v>
      </c>
      <c r="N494" s="98">
        <v>0</v>
      </c>
      <c r="O494" s="98" t="s">
        <v>1621</v>
      </c>
      <c r="P494" s="98">
        <v>0</v>
      </c>
      <c r="Q494" s="98" t="s">
        <v>1621</v>
      </c>
      <c r="R494" s="98">
        <v>1032375746</v>
      </c>
      <c r="S494" s="98" t="s">
        <v>2262</v>
      </c>
      <c r="T494" s="98" t="s">
        <v>1802</v>
      </c>
      <c r="U494" s="98" t="s">
        <v>2264</v>
      </c>
      <c r="V494" s="98" t="s">
        <v>2263</v>
      </c>
      <c r="W494" s="98">
        <f t="shared" ca="1" si="7"/>
        <v>45</v>
      </c>
      <c r="X494" s="98" t="s">
        <v>1616</v>
      </c>
      <c r="Y494" s="98" t="s">
        <v>1622</v>
      </c>
      <c r="Z494" s="98" t="s">
        <v>1614</v>
      </c>
      <c r="AA494" s="98" t="s">
        <v>1613</v>
      </c>
      <c r="AB494" s="98" t="s">
        <v>468</v>
      </c>
      <c r="AC494" s="98" t="s">
        <v>435</v>
      </c>
    </row>
    <row r="495" spans="1:29" x14ac:dyDescent="0.25">
      <c r="A495" s="98">
        <v>39744699</v>
      </c>
      <c r="B495" s="98" t="s">
        <v>1018</v>
      </c>
      <c r="C495" s="98" t="s">
        <v>1019</v>
      </c>
      <c r="D495" s="98">
        <v>204407</v>
      </c>
      <c r="E495" s="98" t="s">
        <v>136</v>
      </c>
      <c r="F495" s="98" t="s">
        <v>110</v>
      </c>
      <c r="G495" s="98" t="s">
        <v>739</v>
      </c>
      <c r="H495" s="98">
        <v>100</v>
      </c>
      <c r="I495" s="98" t="s">
        <v>626</v>
      </c>
      <c r="J495" s="98">
        <v>6</v>
      </c>
      <c r="K495" s="98" t="s">
        <v>1698</v>
      </c>
      <c r="L495" s="98">
        <v>108</v>
      </c>
      <c r="M495" s="98" t="s">
        <v>1929</v>
      </c>
      <c r="N495" s="98">
        <v>0</v>
      </c>
      <c r="O495" s="98" t="s">
        <v>1621</v>
      </c>
      <c r="P495" s="98">
        <v>0</v>
      </c>
      <c r="Q495" s="98" t="s">
        <v>1621</v>
      </c>
      <c r="R495" s="98">
        <v>1032375746</v>
      </c>
      <c r="S495" s="98" t="s">
        <v>2262</v>
      </c>
      <c r="T495" s="98" t="s">
        <v>2261</v>
      </c>
      <c r="U495" s="98" t="s">
        <v>2260</v>
      </c>
      <c r="V495" s="98" t="s">
        <v>2259</v>
      </c>
      <c r="W495" s="98">
        <f t="shared" ca="1" si="7"/>
        <v>43</v>
      </c>
      <c r="X495" s="98" t="s">
        <v>1616</v>
      </c>
      <c r="Y495" s="98" t="s">
        <v>1671</v>
      </c>
      <c r="Z495" s="98" t="s">
        <v>1614</v>
      </c>
      <c r="AA495" s="98" t="s">
        <v>1613</v>
      </c>
      <c r="AB495" s="98" t="s">
        <v>447</v>
      </c>
      <c r="AC495" s="98" t="s">
        <v>448</v>
      </c>
    </row>
    <row r="496" spans="1:29" x14ac:dyDescent="0.25">
      <c r="A496" s="98">
        <v>1024495210</v>
      </c>
      <c r="B496" s="98" t="s">
        <v>1180</v>
      </c>
      <c r="C496" s="98" t="s">
        <v>1181</v>
      </c>
      <c r="D496" s="98">
        <v>313214</v>
      </c>
      <c r="E496" s="98" t="s">
        <v>158</v>
      </c>
      <c r="F496" s="98" t="s">
        <v>121</v>
      </c>
      <c r="G496" s="98" t="s">
        <v>540</v>
      </c>
      <c r="H496" s="98">
        <v>100</v>
      </c>
      <c r="I496" s="98" t="s">
        <v>626</v>
      </c>
      <c r="J496" s="98">
        <v>2</v>
      </c>
      <c r="K496" s="98" t="s">
        <v>1683</v>
      </c>
      <c r="L496" s="98">
        <v>200</v>
      </c>
      <c r="M496" s="98" t="s">
        <v>812</v>
      </c>
      <c r="N496" s="98">
        <v>240</v>
      </c>
      <c r="O496" s="98" t="s">
        <v>2155</v>
      </c>
      <c r="P496" s="98">
        <v>241</v>
      </c>
      <c r="Q496" s="98" t="s">
        <v>540</v>
      </c>
      <c r="R496" s="98">
        <v>1032414545</v>
      </c>
      <c r="S496" s="98" t="s">
        <v>2248</v>
      </c>
      <c r="T496" s="98" t="s">
        <v>1802</v>
      </c>
      <c r="U496" s="98" t="s">
        <v>2258</v>
      </c>
      <c r="V496" s="98" t="s">
        <v>2257</v>
      </c>
      <c r="W496" s="98">
        <f t="shared" ca="1" si="7"/>
        <v>35</v>
      </c>
      <c r="X496" s="98" t="s">
        <v>1616</v>
      </c>
      <c r="Y496" s="98" t="s">
        <v>1671</v>
      </c>
      <c r="Z496" s="98" t="s">
        <v>1614</v>
      </c>
      <c r="AA496" s="98" t="s">
        <v>1613</v>
      </c>
      <c r="AB496" s="98" t="s">
        <v>468</v>
      </c>
      <c r="AC496" s="98" t="s">
        <v>435</v>
      </c>
    </row>
    <row r="497" spans="1:29" x14ac:dyDescent="0.25">
      <c r="A497" s="98">
        <v>51940947</v>
      </c>
      <c r="B497" s="98" t="s">
        <v>423</v>
      </c>
      <c r="C497" s="98" t="s">
        <v>424</v>
      </c>
      <c r="D497" s="98">
        <v>202814</v>
      </c>
      <c r="E497" s="98" t="s">
        <v>109</v>
      </c>
      <c r="F497" s="98" t="s">
        <v>110</v>
      </c>
      <c r="G497" s="98" t="s">
        <v>540</v>
      </c>
      <c r="H497" s="98">
        <v>100</v>
      </c>
      <c r="I497" s="98" t="s">
        <v>626</v>
      </c>
      <c r="J497" s="98">
        <v>2</v>
      </c>
      <c r="K497" s="98" t="s">
        <v>1683</v>
      </c>
      <c r="L497" s="98">
        <v>200</v>
      </c>
      <c r="M497" s="98" t="s">
        <v>812</v>
      </c>
      <c r="N497" s="98">
        <v>240</v>
      </c>
      <c r="O497" s="98" t="s">
        <v>2155</v>
      </c>
      <c r="P497" s="98">
        <v>241</v>
      </c>
      <c r="Q497" s="98" t="s">
        <v>540</v>
      </c>
      <c r="R497" s="98">
        <v>1032414545</v>
      </c>
      <c r="S497" s="98" t="s">
        <v>2248</v>
      </c>
      <c r="T497" s="98" t="s">
        <v>2256</v>
      </c>
      <c r="U497" s="98" t="s">
        <v>2255</v>
      </c>
      <c r="V497" s="98" t="s">
        <v>2254</v>
      </c>
      <c r="W497" s="98">
        <f t="shared" ca="1" si="7"/>
        <v>58</v>
      </c>
      <c r="X497" s="98" t="s">
        <v>1616</v>
      </c>
      <c r="Y497" s="98" t="s">
        <v>1671</v>
      </c>
      <c r="Z497" s="98" t="s">
        <v>1614</v>
      </c>
      <c r="AA497" s="98" t="s">
        <v>1613</v>
      </c>
      <c r="AB497" s="98" t="s">
        <v>112</v>
      </c>
      <c r="AC497" s="98" t="s">
        <v>117</v>
      </c>
    </row>
    <row r="498" spans="1:29" x14ac:dyDescent="0.25">
      <c r="A498" s="98">
        <v>1030558840</v>
      </c>
      <c r="B498" s="98" t="s">
        <v>732</v>
      </c>
      <c r="C498" s="98" t="s">
        <v>733</v>
      </c>
      <c r="D498" s="98">
        <v>312416</v>
      </c>
      <c r="E498" s="98" t="s">
        <v>120</v>
      </c>
      <c r="F498" s="98" t="s">
        <v>121</v>
      </c>
      <c r="G498" s="98" t="s">
        <v>540</v>
      </c>
      <c r="H498" s="98">
        <v>100</v>
      </c>
      <c r="I498" s="98" t="s">
        <v>626</v>
      </c>
      <c r="J498" s="98">
        <v>2</v>
      </c>
      <c r="K498" s="98" t="s">
        <v>1683</v>
      </c>
      <c r="L498" s="98">
        <v>200</v>
      </c>
      <c r="M498" s="98" t="s">
        <v>812</v>
      </c>
      <c r="N498" s="98">
        <v>240</v>
      </c>
      <c r="O498" s="98" t="s">
        <v>2155</v>
      </c>
      <c r="P498" s="98">
        <v>241</v>
      </c>
      <c r="Q498" s="98" t="s">
        <v>540</v>
      </c>
      <c r="R498" s="98">
        <v>1032414545</v>
      </c>
      <c r="S498" s="98" t="s">
        <v>2248</v>
      </c>
      <c r="T498" s="98" t="s">
        <v>2253</v>
      </c>
      <c r="U498" s="98" t="s">
        <v>2252</v>
      </c>
      <c r="V498" s="98" t="s">
        <v>1746</v>
      </c>
      <c r="W498" s="98">
        <f t="shared" ca="1" si="7"/>
        <v>36</v>
      </c>
      <c r="X498" s="98" t="s">
        <v>1616</v>
      </c>
      <c r="Y498" s="98" t="s">
        <v>1622</v>
      </c>
      <c r="Z498" s="98" t="s">
        <v>1614</v>
      </c>
      <c r="AA498" s="98" t="s">
        <v>1613</v>
      </c>
      <c r="AB498" s="98" t="s">
        <v>468</v>
      </c>
      <c r="AC498" s="98" t="s">
        <v>435</v>
      </c>
    </row>
    <row r="499" spans="1:29" x14ac:dyDescent="0.25">
      <c r="A499" s="98">
        <v>1003632804</v>
      </c>
      <c r="B499" s="98" t="s">
        <v>1217</v>
      </c>
      <c r="C499" s="98" t="s">
        <v>1042</v>
      </c>
      <c r="D499" s="98">
        <v>204407</v>
      </c>
      <c r="E499" s="98" t="s">
        <v>136</v>
      </c>
      <c r="F499" s="98" t="s">
        <v>110</v>
      </c>
      <c r="G499" s="98" t="s">
        <v>540</v>
      </c>
      <c r="H499" s="98">
        <v>100</v>
      </c>
      <c r="I499" s="98" t="s">
        <v>626</v>
      </c>
      <c r="J499" s="98">
        <v>2</v>
      </c>
      <c r="K499" s="98" t="s">
        <v>1683</v>
      </c>
      <c r="L499" s="98">
        <v>200</v>
      </c>
      <c r="M499" s="98" t="s">
        <v>812</v>
      </c>
      <c r="N499" s="98">
        <v>240</v>
      </c>
      <c r="O499" s="98" t="s">
        <v>2155</v>
      </c>
      <c r="P499" s="98">
        <v>241</v>
      </c>
      <c r="Q499" s="98" t="s">
        <v>540</v>
      </c>
      <c r="R499" s="98">
        <v>1032414545</v>
      </c>
      <c r="S499" s="98" t="s">
        <v>2248</v>
      </c>
      <c r="T499" s="98" t="s">
        <v>2251</v>
      </c>
      <c r="U499" s="98" t="s">
        <v>2250</v>
      </c>
      <c r="V499" s="98" t="s">
        <v>2249</v>
      </c>
      <c r="W499" s="98">
        <f t="shared" ca="1" si="7"/>
        <v>24</v>
      </c>
      <c r="X499" s="98" t="s">
        <v>1636</v>
      </c>
      <c r="Y499" s="98" t="s">
        <v>1615</v>
      </c>
      <c r="Z499" s="98" t="s">
        <v>1614</v>
      </c>
      <c r="AA499" s="98" t="s">
        <v>1613</v>
      </c>
      <c r="AB499" s="98" t="s">
        <v>447</v>
      </c>
      <c r="AC499" s="98" t="s">
        <v>448</v>
      </c>
    </row>
    <row r="500" spans="1:29" x14ac:dyDescent="0.25">
      <c r="A500" s="98">
        <v>1010229341</v>
      </c>
      <c r="B500" s="98" t="s">
        <v>640</v>
      </c>
      <c r="C500" s="98" t="s">
        <v>1001</v>
      </c>
      <c r="D500" s="98">
        <v>204407</v>
      </c>
      <c r="E500" s="98" t="s">
        <v>136</v>
      </c>
      <c r="F500" s="98" t="s">
        <v>110</v>
      </c>
      <c r="G500" s="98" t="s">
        <v>540</v>
      </c>
      <c r="H500" s="98">
        <v>100</v>
      </c>
      <c r="I500" s="98" t="s">
        <v>626</v>
      </c>
      <c r="J500" s="98">
        <v>2</v>
      </c>
      <c r="K500" s="98" t="s">
        <v>1683</v>
      </c>
      <c r="L500" s="98">
        <v>200</v>
      </c>
      <c r="M500" s="98" t="s">
        <v>812</v>
      </c>
      <c r="N500" s="98">
        <v>240</v>
      </c>
      <c r="O500" s="98" t="s">
        <v>2155</v>
      </c>
      <c r="P500" s="98">
        <v>241</v>
      </c>
      <c r="Q500" s="98" t="s">
        <v>540</v>
      </c>
      <c r="R500" s="98">
        <v>1032414545</v>
      </c>
      <c r="S500" s="98" t="s">
        <v>2248</v>
      </c>
      <c r="T500" s="98" t="s">
        <v>1905</v>
      </c>
      <c r="U500" s="98" t="s">
        <v>2247</v>
      </c>
      <c r="V500" s="98" t="s">
        <v>2246</v>
      </c>
      <c r="W500" s="98">
        <f t="shared" ca="1" si="7"/>
        <v>29</v>
      </c>
      <c r="X500" s="98" t="s">
        <v>1616</v>
      </c>
      <c r="Y500" s="98" t="s">
        <v>1615</v>
      </c>
      <c r="Z500" s="98" t="s">
        <v>1614</v>
      </c>
      <c r="AA500" s="98" t="s">
        <v>1613</v>
      </c>
      <c r="AB500" s="98" t="s">
        <v>447</v>
      </c>
      <c r="AC500" s="98" t="s">
        <v>448</v>
      </c>
    </row>
    <row r="501" spans="1:29" x14ac:dyDescent="0.25">
      <c r="A501" s="98">
        <v>4613213</v>
      </c>
      <c r="B501" s="98" t="s">
        <v>894</v>
      </c>
      <c r="C501" s="98" t="s">
        <v>895</v>
      </c>
      <c r="D501" s="98">
        <v>202820</v>
      </c>
      <c r="E501" s="98" t="s">
        <v>109</v>
      </c>
      <c r="F501" s="98" t="s">
        <v>110</v>
      </c>
      <c r="G501" s="98" t="s">
        <v>267</v>
      </c>
      <c r="H501" s="98">
        <v>100</v>
      </c>
      <c r="I501" s="98" t="s">
        <v>626</v>
      </c>
      <c r="J501" s="98">
        <v>2</v>
      </c>
      <c r="K501" s="98" t="s">
        <v>1683</v>
      </c>
      <c r="L501" s="98">
        <v>300</v>
      </c>
      <c r="M501" s="98" t="s">
        <v>307</v>
      </c>
      <c r="N501" s="98">
        <v>303</v>
      </c>
      <c r="O501" s="98" t="s">
        <v>2214</v>
      </c>
      <c r="P501" s="98">
        <v>125</v>
      </c>
      <c r="Q501" s="98" t="s">
        <v>267</v>
      </c>
      <c r="R501" s="98">
        <v>1032421216</v>
      </c>
      <c r="S501" s="98" t="s">
        <v>2213</v>
      </c>
      <c r="T501" s="98" t="s">
        <v>2245</v>
      </c>
      <c r="U501" s="98" t="s">
        <v>2244</v>
      </c>
      <c r="V501" s="98" t="s">
        <v>2243</v>
      </c>
      <c r="W501" s="98">
        <f t="shared" ca="1" si="7"/>
        <v>45</v>
      </c>
      <c r="X501" s="98" t="s">
        <v>1636</v>
      </c>
      <c r="Y501" s="98" t="s">
        <v>1622</v>
      </c>
      <c r="Z501" s="98" t="s">
        <v>1615</v>
      </c>
      <c r="AA501" s="98" t="s">
        <v>1613</v>
      </c>
      <c r="AB501" s="98" t="s">
        <v>112</v>
      </c>
      <c r="AC501" s="98" t="s">
        <v>113</v>
      </c>
    </row>
    <row r="502" spans="1:29" x14ac:dyDescent="0.25">
      <c r="A502" s="98">
        <v>13361083</v>
      </c>
      <c r="B502" s="98" t="s">
        <v>282</v>
      </c>
      <c r="C502" s="98" t="s">
        <v>283</v>
      </c>
      <c r="D502" s="98">
        <v>204411</v>
      </c>
      <c r="E502" s="98" t="s">
        <v>136</v>
      </c>
      <c r="F502" s="98" t="s">
        <v>110</v>
      </c>
      <c r="G502" s="98" t="s">
        <v>267</v>
      </c>
      <c r="H502" s="98">
        <v>100</v>
      </c>
      <c r="I502" s="98" t="s">
        <v>626</v>
      </c>
      <c r="J502" s="98">
        <v>2</v>
      </c>
      <c r="K502" s="98" t="s">
        <v>1683</v>
      </c>
      <c r="L502" s="98">
        <v>300</v>
      </c>
      <c r="M502" s="98" t="s">
        <v>307</v>
      </c>
      <c r="N502" s="98">
        <v>303</v>
      </c>
      <c r="O502" s="98" t="s">
        <v>2214</v>
      </c>
      <c r="P502" s="98">
        <v>125</v>
      </c>
      <c r="Q502" s="98" t="s">
        <v>267</v>
      </c>
      <c r="R502" s="98">
        <v>1032421216</v>
      </c>
      <c r="S502" s="98" t="s">
        <v>2213</v>
      </c>
      <c r="T502" s="98" t="s">
        <v>2242</v>
      </c>
      <c r="U502" s="98" t="s">
        <v>2241</v>
      </c>
      <c r="V502" s="98" t="s">
        <v>2240</v>
      </c>
      <c r="W502" s="98">
        <f t="shared" ca="1" si="7"/>
        <v>67</v>
      </c>
      <c r="X502" s="98" t="s">
        <v>1636</v>
      </c>
      <c r="Y502" s="98" t="s">
        <v>1726</v>
      </c>
      <c r="Z502" s="98" t="s">
        <v>1614</v>
      </c>
      <c r="AA502" s="98" t="s">
        <v>1613</v>
      </c>
      <c r="AB502" s="98" t="s">
        <v>112</v>
      </c>
      <c r="AC502" s="98" t="s">
        <v>113</v>
      </c>
    </row>
    <row r="503" spans="1:29" x14ac:dyDescent="0.25">
      <c r="A503" s="98">
        <v>1090385569</v>
      </c>
      <c r="B503" s="98" t="s">
        <v>1170</v>
      </c>
      <c r="C503" s="98" t="s">
        <v>1171</v>
      </c>
      <c r="D503" s="98">
        <v>204411</v>
      </c>
      <c r="E503" s="98" t="s">
        <v>136</v>
      </c>
      <c r="F503" s="98" t="s">
        <v>110</v>
      </c>
      <c r="G503" s="98" t="s">
        <v>267</v>
      </c>
      <c r="H503" s="98">
        <v>100</v>
      </c>
      <c r="I503" s="98" t="s">
        <v>626</v>
      </c>
      <c r="J503" s="98">
        <v>2</v>
      </c>
      <c r="K503" s="98" t="s">
        <v>1683</v>
      </c>
      <c r="L503" s="98">
        <v>300</v>
      </c>
      <c r="M503" s="98" t="s">
        <v>307</v>
      </c>
      <c r="N503" s="98">
        <v>303</v>
      </c>
      <c r="O503" s="98" t="s">
        <v>2214</v>
      </c>
      <c r="P503" s="98">
        <v>125</v>
      </c>
      <c r="Q503" s="98" t="s">
        <v>267</v>
      </c>
      <c r="R503" s="98">
        <v>1032421216</v>
      </c>
      <c r="S503" s="98" t="s">
        <v>2213</v>
      </c>
      <c r="T503" s="98" t="s">
        <v>2239</v>
      </c>
      <c r="U503" s="98" t="s">
        <v>2238</v>
      </c>
      <c r="V503" s="98" t="s">
        <v>2237</v>
      </c>
      <c r="W503" s="98">
        <f t="shared" ca="1" si="7"/>
        <v>38</v>
      </c>
      <c r="X503" s="98" t="s">
        <v>1616</v>
      </c>
      <c r="Y503" s="98" t="s">
        <v>1615</v>
      </c>
      <c r="Z503" s="98" t="s">
        <v>1614</v>
      </c>
      <c r="AA503" s="98" t="s">
        <v>1613</v>
      </c>
      <c r="AB503" s="98" t="s">
        <v>447</v>
      </c>
      <c r="AC503" s="98" t="s">
        <v>448</v>
      </c>
    </row>
    <row r="504" spans="1:29" x14ac:dyDescent="0.25">
      <c r="A504" s="98">
        <v>1020831560</v>
      </c>
      <c r="B504" s="98" t="s">
        <v>568</v>
      </c>
      <c r="C504" s="98" t="s">
        <v>1420</v>
      </c>
      <c r="D504" s="98">
        <v>20441</v>
      </c>
      <c r="E504" s="98" t="s">
        <v>136</v>
      </c>
      <c r="F504" s="98" t="s">
        <v>110</v>
      </c>
      <c r="G504" s="98" t="s">
        <v>267</v>
      </c>
      <c r="H504" s="98">
        <v>100</v>
      </c>
      <c r="I504" s="98" t="s">
        <v>626</v>
      </c>
      <c r="J504" s="98">
        <v>2</v>
      </c>
      <c r="K504" s="98" t="s">
        <v>1683</v>
      </c>
      <c r="L504" s="98">
        <v>300</v>
      </c>
      <c r="M504" s="98" t="s">
        <v>307</v>
      </c>
      <c r="N504" s="98">
        <v>303</v>
      </c>
      <c r="O504" s="98" t="s">
        <v>2214</v>
      </c>
      <c r="P504" s="98">
        <v>125</v>
      </c>
      <c r="Q504" s="98" t="s">
        <v>267</v>
      </c>
      <c r="R504" s="98">
        <v>1032421216</v>
      </c>
      <c r="S504" s="98" t="s">
        <v>2213</v>
      </c>
      <c r="T504" s="98" t="s">
        <v>2236</v>
      </c>
      <c r="U504" s="98" t="s">
        <v>2235</v>
      </c>
      <c r="V504" s="98" t="s">
        <v>2234</v>
      </c>
      <c r="W504" s="98">
        <f t="shared" ca="1" si="7"/>
        <v>27</v>
      </c>
      <c r="X504" s="98" t="s">
        <v>1616</v>
      </c>
      <c r="Y504" s="98" t="s">
        <v>1615</v>
      </c>
      <c r="Z504" s="98" t="s">
        <v>1614</v>
      </c>
      <c r="AA504" s="98" t="s">
        <v>1613</v>
      </c>
      <c r="AB504" s="98" t="s">
        <v>468</v>
      </c>
      <c r="AC504" s="98" t="s">
        <v>435</v>
      </c>
    </row>
    <row r="505" spans="1:29" x14ac:dyDescent="0.25">
      <c r="A505" s="98">
        <v>1023924677</v>
      </c>
      <c r="B505" s="98" t="s">
        <v>938</v>
      </c>
      <c r="C505" s="98" t="s">
        <v>939</v>
      </c>
      <c r="D505" s="98">
        <v>204407</v>
      </c>
      <c r="E505" s="98" t="s">
        <v>136</v>
      </c>
      <c r="F505" s="98" t="s">
        <v>110</v>
      </c>
      <c r="G505" s="98" t="s">
        <v>267</v>
      </c>
      <c r="H505" s="98">
        <v>100</v>
      </c>
      <c r="I505" s="98" t="s">
        <v>626</v>
      </c>
      <c r="J505" s="98">
        <v>2</v>
      </c>
      <c r="K505" s="98" t="s">
        <v>1683</v>
      </c>
      <c r="L505" s="98">
        <v>300</v>
      </c>
      <c r="M505" s="98" t="s">
        <v>307</v>
      </c>
      <c r="N505" s="98">
        <v>303</v>
      </c>
      <c r="O505" s="98" t="s">
        <v>2214</v>
      </c>
      <c r="P505" s="98">
        <v>125</v>
      </c>
      <c r="Q505" s="98" t="s">
        <v>267</v>
      </c>
      <c r="R505" s="98">
        <v>1032421216</v>
      </c>
      <c r="S505" s="98" t="s">
        <v>2213</v>
      </c>
      <c r="T505" s="98" t="s">
        <v>2233</v>
      </c>
      <c r="U505" s="98" t="s">
        <v>2232</v>
      </c>
      <c r="V505" s="98" t="s">
        <v>2231</v>
      </c>
      <c r="W505" s="98">
        <f t="shared" ca="1" si="7"/>
        <v>32</v>
      </c>
      <c r="X505" s="98" t="s">
        <v>1636</v>
      </c>
      <c r="Y505" s="98" t="s">
        <v>1615</v>
      </c>
      <c r="Z505" s="98" t="s">
        <v>1614</v>
      </c>
      <c r="AA505" s="98" t="s">
        <v>1613</v>
      </c>
      <c r="AB505" s="98" t="s">
        <v>447</v>
      </c>
      <c r="AC505" s="98" t="s">
        <v>448</v>
      </c>
    </row>
    <row r="506" spans="1:29" x14ac:dyDescent="0.25">
      <c r="A506" s="98">
        <v>37864490</v>
      </c>
      <c r="B506" s="98" t="s">
        <v>770</v>
      </c>
      <c r="C506" s="98" t="s">
        <v>771</v>
      </c>
      <c r="D506" s="98">
        <v>202818</v>
      </c>
      <c r="E506" s="98" t="s">
        <v>109</v>
      </c>
      <c r="F506" s="98" t="s">
        <v>110</v>
      </c>
      <c r="G506" s="98" t="s">
        <v>267</v>
      </c>
      <c r="H506" s="98">
        <v>100</v>
      </c>
      <c r="I506" s="98" t="s">
        <v>626</v>
      </c>
      <c r="J506" s="98">
        <v>2</v>
      </c>
      <c r="K506" s="98" t="s">
        <v>1683</v>
      </c>
      <c r="L506" s="98">
        <v>300</v>
      </c>
      <c r="M506" s="98" t="s">
        <v>307</v>
      </c>
      <c r="N506" s="98">
        <v>303</v>
      </c>
      <c r="O506" s="98" t="s">
        <v>2214</v>
      </c>
      <c r="P506" s="98">
        <v>125</v>
      </c>
      <c r="Q506" s="98" t="s">
        <v>267</v>
      </c>
      <c r="R506" s="98">
        <v>1032421216</v>
      </c>
      <c r="S506" s="98" t="s">
        <v>2213</v>
      </c>
      <c r="T506" s="98" t="s">
        <v>2012</v>
      </c>
      <c r="U506" s="98" t="s">
        <v>2230</v>
      </c>
      <c r="V506" s="98" t="s">
        <v>2229</v>
      </c>
      <c r="W506" s="98">
        <f t="shared" ca="1" si="7"/>
        <v>44</v>
      </c>
      <c r="X506" s="98" t="s">
        <v>1616</v>
      </c>
      <c r="Y506" s="98" t="s">
        <v>1671</v>
      </c>
      <c r="Z506" s="98" t="s">
        <v>1614</v>
      </c>
      <c r="AA506" s="98" t="s">
        <v>1613</v>
      </c>
      <c r="AB506" s="98" t="s">
        <v>112</v>
      </c>
      <c r="AC506" s="98" t="s">
        <v>117</v>
      </c>
    </row>
    <row r="507" spans="1:29" x14ac:dyDescent="0.25">
      <c r="A507" s="98">
        <v>1018428100</v>
      </c>
      <c r="B507" s="98" t="s">
        <v>562</v>
      </c>
      <c r="C507" s="98" t="s">
        <v>563</v>
      </c>
      <c r="D507" s="98">
        <v>204411</v>
      </c>
      <c r="E507" s="98" t="s">
        <v>136</v>
      </c>
      <c r="F507" s="98" t="s">
        <v>110</v>
      </c>
      <c r="G507" s="98" t="s">
        <v>267</v>
      </c>
      <c r="H507" s="98">
        <v>100</v>
      </c>
      <c r="I507" s="98" t="s">
        <v>626</v>
      </c>
      <c r="J507" s="98">
        <v>2</v>
      </c>
      <c r="K507" s="98" t="s">
        <v>1683</v>
      </c>
      <c r="L507" s="98">
        <v>300</v>
      </c>
      <c r="M507" s="98" t="s">
        <v>307</v>
      </c>
      <c r="N507" s="98">
        <v>303</v>
      </c>
      <c r="O507" s="98" t="s">
        <v>2214</v>
      </c>
      <c r="P507" s="98">
        <v>125</v>
      </c>
      <c r="Q507" s="98" t="s">
        <v>267</v>
      </c>
      <c r="R507" s="98">
        <v>1032421216</v>
      </c>
      <c r="S507" s="98" t="s">
        <v>2213</v>
      </c>
      <c r="T507" s="98" t="s">
        <v>2228</v>
      </c>
      <c r="U507" s="98" t="s">
        <v>2227</v>
      </c>
      <c r="V507" s="98" t="s">
        <v>2226</v>
      </c>
      <c r="W507" s="98">
        <f t="shared" ca="1" si="7"/>
        <v>36</v>
      </c>
      <c r="X507" s="98" t="s">
        <v>1636</v>
      </c>
      <c r="Y507" s="98" t="s">
        <v>1615</v>
      </c>
      <c r="Z507" s="98" t="s">
        <v>1614</v>
      </c>
      <c r="AA507" s="98" t="s">
        <v>1613</v>
      </c>
      <c r="AB507" s="98" t="s">
        <v>447</v>
      </c>
      <c r="AC507" s="98" t="s">
        <v>448</v>
      </c>
    </row>
    <row r="508" spans="1:29" x14ac:dyDescent="0.25">
      <c r="A508" s="98">
        <v>80419200</v>
      </c>
      <c r="B508" s="98" t="s">
        <v>378</v>
      </c>
      <c r="C508" s="98" t="s">
        <v>379</v>
      </c>
      <c r="D508" s="98">
        <v>202816</v>
      </c>
      <c r="E508" s="98" t="s">
        <v>109</v>
      </c>
      <c r="F508" s="98" t="s">
        <v>110</v>
      </c>
      <c r="G508" s="98" t="s">
        <v>267</v>
      </c>
      <c r="H508" s="98">
        <v>100</v>
      </c>
      <c r="I508" s="98" t="s">
        <v>626</v>
      </c>
      <c r="J508" s="98">
        <v>2</v>
      </c>
      <c r="K508" s="98" t="s">
        <v>1683</v>
      </c>
      <c r="L508" s="98">
        <v>300</v>
      </c>
      <c r="M508" s="98" t="s">
        <v>307</v>
      </c>
      <c r="N508" s="98">
        <v>303</v>
      </c>
      <c r="O508" s="98" t="s">
        <v>2214</v>
      </c>
      <c r="P508" s="98">
        <v>125</v>
      </c>
      <c r="Q508" s="98" t="s">
        <v>267</v>
      </c>
      <c r="R508" s="98">
        <v>1032421216</v>
      </c>
      <c r="S508" s="98" t="s">
        <v>2213</v>
      </c>
      <c r="T508" s="98" t="s">
        <v>2225</v>
      </c>
      <c r="U508" s="98" t="s">
        <v>2224</v>
      </c>
      <c r="V508" s="98" t="s">
        <v>2223</v>
      </c>
      <c r="W508" s="98">
        <f t="shared" ca="1" si="7"/>
        <v>55</v>
      </c>
      <c r="X508" s="98" t="s">
        <v>1636</v>
      </c>
      <c r="Y508" s="98" t="s">
        <v>1671</v>
      </c>
      <c r="Z508" s="98" t="s">
        <v>1614</v>
      </c>
      <c r="AA508" s="98" t="s">
        <v>1613</v>
      </c>
      <c r="AB508" s="98" t="s">
        <v>112</v>
      </c>
      <c r="AC508" s="98" t="s">
        <v>117</v>
      </c>
    </row>
    <row r="509" spans="1:29" x14ac:dyDescent="0.25">
      <c r="A509" s="98">
        <v>1000236455</v>
      </c>
      <c r="B509" s="98" t="s">
        <v>1606</v>
      </c>
      <c r="C509" s="98" t="s">
        <v>1607</v>
      </c>
      <c r="D509" s="98">
        <v>404414</v>
      </c>
      <c r="E509" s="98" t="s">
        <v>186</v>
      </c>
      <c r="F509" s="98" t="s">
        <v>146</v>
      </c>
      <c r="G509" s="98" t="s">
        <v>267</v>
      </c>
      <c r="H509" s="98">
        <v>100</v>
      </c>
      <c r="I509" s="98" t="s">
        <v>626</v>
      </c>
      <c r="J509" s="98">
        <v>2</v>
      </c>
      <c r="K509" s="98" t="s">
        <v>1683</v>
      </c>
      <c r="L509" s="98">
        <v>300</v>
      </c>
      <c r="M509" s="98" t="s">
        <v>307</v>
      </c>
      <c r="N509" s="98">
        <v>303</v>
      </c>
      <c r="O509" s="98" t="s">
        <v>2214</v>
      </c>
      <c r="P509" s="98">
        <v>125</v>
      </c>
      <c r="Q509" s="98" t="s">
        <v>267</v>
      </c>
      <c r="R509" s="98">
        <v>1032421216</v>
      </c>
      <c r="S509" s="98" t="s">
        <v>2213</v>
      </c>
      <c r="T509" s="98" t="s">
        <v>1619</v>
      </c>
      <c r="U509" s="98" t="s">
        <v>2222</v>
      </c>
      <c r="V509" s="98" t="s">
        <v>2221</v>
      </c>
      <c r="W509" s="98">
        <f t="shared" ca="1" si="7"/>
        <v>23</v>
      </c>
      <c r="X509" s="98" t="s">
        <v>1616</v>
      </c>
      <c r="Y509" s="98" t="s">
        <v>1826</v>
      </c>
      <c r="Z509" s="98" t="s">
        <v>1614</v>
      </c>
      <c r="AA509" s="98" t="s">
        <v>1613</v>
      </c>
      <c r="AB509" s="98" t="s">
        <v>468</v>
      </c>
      <c r="AC509" s="98" t="s">
        <v>435</v>
      </c>
    </row>
    <row r="510" spans="1:29" x14ac:dyDescent="0.25">
      <c r="A510" s="98">
        <v>79455842</v>
      </c>
      <c r="B510" s="98" t="s">
        <v>416</v>
      </c>
      <c r="C510" s="98" t="s">
        <v>417</v>
      </c>
      <c r="D510" s="98">
        <v>204411</v>
      </c>
      <c r="E510" s="98" t="s">
        <v>136</v>
      </c>
      <c r="F510" s="98" t="s">
        <v>110</v>
      </c>
      <c r="G510" s="98" t="s">
        <v>267</v>
      </c>
      <c r="H510" s="98">
        <v>100</v>
      </c>
      <c r="I510" s="98" t="s">
        <v>626</v>
      </c>
      <c r="J510" s="98">
        <v>2</v>
      </c>
      <c r="K510" s="98" t="s">
        <v>1683</v>
      </c>
      <c r="L510" s="98">
        <v>300</v>
      </c>
      <c r="M510" s="98" t="s">
        <v>307</v>
      </c>
      <c r="N510" s="98">
        <v>303</v>
      </c>
      <c r="O510" s="98" t="s">
        <v>2214</v>
      </c>
      <c r="P510" s="98">
        <v>125</v>
      </c>
      <c r="Q510" s="98" t="s">
        <v>267</v>
      </c>
      <c r="R510" s="98">
        <v>1032421216</v>
      </c>
      <c r="S510" s="98" t="s">
        <v>2213</v>
      </c>
      <c r="T510" s="98" t="s">
        <v>2220</v>
      </c>
      <c r="U510" s="98" t="s">
        <v>2219</v>
      </c>
      <c r="V510" s="98" t="s">
        <v>2218</v>
      </c>
      <c r="W510" s="98">
        <f t="shared" ca="1" si="7"/>
        <v>57</v>
      </c>
      <c r="X510" s="98" t="s">
        <v>1636</v>
      </c>
      <c r="Y510" s="98" t="s">
        <v>1671</v>
      </c>
      <c r="Z510" s="98" t="s">
        <v>1614</v>
      </c>
      <c r="AA510" s="98" t="s">
        <v>1613</v>
      </c>
      <c r="AB510" s="98" t="s">
        <v>112</v>
      </c>
      <c r="AC510" s="98" t="s">
        <v>117</v>
      </c>
    </row>
    <row r="511" spans="1:29" x14ac:dyDescent="0.25">
      <c r="A511" s="98">
        <v>79621828</v>
      </c>
      <c r="B511" s="98" t="s">
        <v>265</v>
      </c>
      <c r="C511" s="98" t="s">
        <v>266</v>
      </c>
      <c r="D511" s="98">
        <v>204411</v>
      </c>
      <c r="E511" s="98" t="s">
        <v>136</v>
      </c>
      <c r="F511" s="98" t="s">
        <v>110</v>
      </c>
      <c r="G511" s="98" t="s">
        <v>267</v>
      </c>
      <c r="H511" s="98">
        <v>100</v>
      </c>
      <c r="I511" s="98" t="s">
        <v>626</v>
      </c>
      <c r="J511" s="98">
        <v>2</v>
      </c>
      <c r="K511" s="98" t="s">
        <v>1683</v>
      </c>
      <c r="L511" s="98">
        <v>300</v>
      </c>
      <c r="M511" s="98" t="s">
        <v>307</v>
      </c>
      <c r="N511" s="98">
        <v>303</v>
      </c>
      <c r="O511" s="98" t="s">
        <v>2214</v>
      </c>
      <c r="P511" s="98">
        <v>125</v>
      </c>
      <c r="Q511" s="98" t="s">
        <v>267</v>
      </c>
      <c r="R511" s="98">
        <v>1032421216</v>
      </c>
      <c r="S511" s="98" t="s">
        <v>2213</v>
      </c>
      <c r="T511" s="98" t="s">
        <v>2217</v>
      </c>
      <c r="U511" s="98" t="s">
        <v>2216</v>
      </c>
      <c r="V511" s="98" t="s">
        <v>2215</v>
      </c>
      <c r="W511" s="98">
        <f t="shared" ca="1" si="7"/>
        <v>52</v>
      </c>
      <c r="X511" s="98" t="s">
        <v>1636</v>
      </c>
      <c r="Y511" s="98" t="s">
        <v>1622</v>
      </c>
      <c r="Z511" s="98" t="s">
        <v>1614</v>
      </c>
      <c r="AA511" s="98" t="s">
        <v>1613</v>
      </c>
      <c r="AB511" s="98" t="s">
        <v>112</v>
      </c>
      <c r="AC511" s="98" t="s">
        <v>117</v>
      </c>
    </row>
    <row r="512" spans="1:29" x14ac:dyDescent="0.25">
      <c r="A512" s="98">
        <v>51990252</v>
      </c>
      <c r="B512" s="98" t="s">
        <v>235</v>
      </c>
      <c r="C512" s="98" t="s">
        <v>510</v>
      </c>
      <c r="D512" s="98">
        <v>421015</v>
      </c>
      <c r="E512" s="98" t="s">
        <v>145</v>
      </c>
      <c r="F512" s="98" t="s">
        <v>146</v>
      </c>
      <c r="G512" s="98" t="s">
        <v>267</v>
      </c>
      <c r="H512" s="98">
        <v>100</v>
      </c>
      <c r="I512" s="98" t="s">
        <v>626</v>
      </c>
      <c r="J512" s="98">
        <v>2</v>
      </c>
      <c r="K512" s="98" t="s">
        <v>1683</v>
      </c>
      <c r="L512" s="98">
        <v>300</v>
      </c>
      <c r="M512" s="98" t="s">
        <v>307</v>
      </c>
      <c r="N512" s="98">
        <v>303</v>
      </c>
      <c r="O512" s="98" t="s">
        <v>2214</v>
      </c>
      <c r="P512" s="98">
        <v>125</v>
      </c>
      <c r="Q512" s="98" t="s">
        <v>267</v>
      </c>
      <c r="R512" s="98">
        <v>1032421216</v>
      </c>
      <c r="S512" s="98" t="s">
        <v>2213</v>
      </c>
      <c r="T512" s="98" t="s">
        <v>2212</v>
      </c>
      <c r="U512" s="98" t="s">
        <v>2211</v>
      </c>
      <c r="V512" s="98" t="s">
        <v>2210</v>
      </c>
      <c r="W512" s="98">
        <f t="shared" ca="1" si="7"/>
        <v>55</v>
      </c>
      <c r="X512" s="98" t="s">
        <v>1616</v>
      </c>
      <c r="Y512" s="98" t="s">
        <v>1615</v>
      </c>
      <c r="Z512" s="98" t="s">
        <v>1614</v>
      </c>
      <c r="AA512" s="98" t="s">
        <v>1613</v>
      </c>
      <c r="AB512" s="98" t="s">
        <v>447</v>
      </c>
      <c r="AC512" s="98" t="s">
        <v>448</v>
      </c>
    </row>
    <row r="513" spans="1:29" x14ac:dyDescent="0.25">
      <c r="A513" s="98">
        <v>79879380</v>
      </c>
      <c r="B513" s="98" t="s">
        <v>813</v>
      </c>
      <c r="C513" s="98" t="s">
        <v>814</v>
      </c>
      <c r="D513" s="98">
        <v>204411</v>
      </c>
      <c r="E513" s="98" t="s">
        <v>136</v>
      </c>
      <c r="F513" s="98" t="s">
        <v>110</v>
      </c>
      <c r="G513" s="98" t="s">
        <v>778</v>
      </c>
      <c r="H513" s="98">
        <v>100</v>
      </c>
      <c r="I513" s="98" t="s">
        <v>626</v>
      </c>
      <c r="J513" s="98">
        <v>2</v>
      </c>
      <c r="K513" s="98" t="s">
        <v>1683</v>
      </c>
      <c r="L513" s="98">
        <v>900</v>
      </c>
      <c r="M513" s="98" t="s">
        <v>264</v>
      </c>
      <c r="N513" s="98">
        <v>920</v>
      </c>
      <c r="O513" s="98" t="s">
        <v>2201</v>
      </c>
      <c r="P513" s="98">
        <v>921</v>
      </c>
      <c r="Q513" s="98" t="s">
        <v>778</v>
      </c>
      <c r="R513" s="98">
        <v>1032447898</v>
      </c>
      <c r="S513" s="98" t="s">
        <v>2200</v>
      </c>
      <c r="T513" s="98" t="s">
        <v>2070</v>
      </c>
      <c r="U513" s="98" t="s">
        <v>2209</v>
      </c>
      <c r="V513" s="98" t="s">
        <v>2208</v>
      </c>
      <c r="W513" s="98">
        <f t="shared" ca="1" si="7"/>
        <v>46</v>
      </c>
      <c r="X513" s="98" t="s">
        <v>1636</v>
      </c>
      <c r="Y513" s="98" t="s">
        <v>1615</v>
      </c>
      <c r="Z513" s="98" t="s">
        <v>1614</v>
      </c>
      <c r="AA513" s="98" t="s">
        <v>1613</v>
      </c>
      <c r="AB513" s="98" t="s">
        <v>112</v>
      </c>
      <c r="AC513" s="98" t="s">
        <v>117</v>
      </c>
    </row>
    <row r="514" spans="1:29" x14ac:dyDescent="0.25">
      <c r="A514" s="98">
        <v>72098770</v>
      </c>
      <c r="B514" s="98" t="s">
        <v>1087</v>
      </c>
      <c r="C514" s="98" t="s">
        <v>1088</v>
      </c>
      <c r="D514" s="98">
        <v>204407</v>
      </c>
      <c r="E514" s="98" t="s">
        <v>136</v>
      </c>
      <c r="F514" s="98" t="s">
        <v>110</v>
      </c>
      <c r="G514" s="98" t="s">
        <v>778</v>
      </c>
      <c r="H514" s="98">
        <v>100</v>
      </c>
      <c r="I514" s="98" t="s">
        <v>626</v>
      </c>
      <c r="J514" s="98">
        <v>2</v>
      </c>
      <c r="K514" s="98" t="s">
        <v>1683</v>
      </c>
      <c r="L514" s="98">
        <v>900</v>
      </c>
      <c r="M514" s="98" t="s">
        <v>264</v>
      </c>
      <c r="N514" s="98">
        <v>920</v>
      </c>
      <c r="O514" s="98" t="s">
        <v>2201</v>
      </c>
      <c r="P514" s="98">
        <v>921</v>
      </c>
      <c r="Q514" s="98" t="s">
        <v>778</v>
      </c>
      <c r="R514" s="98">
        <v>1032447898</v>
      </c>
      <c r="S514" s="98" t="s">
        <v>2200</v>
      </c>
      <c r="T514" s="98" t="s">
        <v>2207</v>
      </c>
      <c r="U514" s="98" t="s">
        <v>2206</v>
      </c>
      <c r="V514" s="98" t="s">
        <v>2205</v>
      </c>
      <c r="W514" s="98">
        <f t="shared" ref="W514:W577" ca="1" si="8">+DATEDIF(V514,TODAY(),"y")</f>
        <v>45</v>
      </c>
      <c r="X514" s="98" t="s">
        <v>1636</v>
      </c>
      <c r="Y514" s="98" t="s">
        <v>1615</v>
      </c>
      <c r="Z514" s="98" t="s">
        <v>1614</v>
      </c>
      <c r="AA514" s="98" t="s">
        <v>1613</v>
      </c>
      <c r="AB514" s="98" t="s">
        <v>447</v>
      </c>
      <c r="AC514" s="98" t="s">
        <v>448</v>
      </c>
    </row>
    <row r="515" spans="1:29" x14ac:dyDescent="0.25">
      <c r="A515" s="98">
        <v>76292490</v>
      </c>
      <c r="B515" s="98" t="s">
        <v>794</v>
      </c>
      <c r="C515" s="98" t="s">
        <v>795</v>
      </c>
      <c r="D515" s="98">
        <v>204411</v>
      </c>
      <c r="E515" s="98" t="s">
        <v>136</v>
      </c>
      <c r="F515" s="98" t="s">
        <v>110</v>
      </c>
      <c r="G515" s="98" t="s">
        <v>778</v>
      </c>
      <c r="H515" s="98">
        <v>100</v>
      </c>
      <c r="I515" s="98" t="s">
        <v>626</v>
      </c>
      <c r="J515" s="98">
        <v>2</v>
      </c>
      <c r="K515" s="98" t="s">
        <v>1683</v>
      </c>
      <c r="L515" s="98">
        <v>900</v>
      </c>
      <c r="M515" s="98" t="s">
        <v>264</v>
      </c>
      <c r="N515" s="98">
        <v>920</v>
      </c>
      <c r="O515" s="98" t="s">
        <v>2201</v>
      </c>
      <c r="P515" s="98">
        <v>921</v>
      </c>
      <c r="Q515" s="98" t="s">
        <v>778</v>
      </c>
      <c r="R515" s="98">
        <v>1032447898</v>
      </c>
      <c r="S515" s="98" t="s">
        <v>2200</v>
      </c>
      <c r="T515" s="98" t="s">
        <v>2204</v>
      </c>
      <c r="U515" s="98" t="s">
        <v>2203</v>
      </c>
      <c r="V515" s="98" t="s">
        <v>2202</v>
      </c>
      <c r="W515" s="98">
        <f t="shared" ca="1" si="8"/>
        <v>47</v>
      </c>
      <c r="X515" s="98" t="s">
        <v>1636</v>
      </c>
      <c r="Y515" s="98" t="s">
        <v>1622</v>
      </c>
      <c r="Z515" s="98" t="s">
        <v>1614</v>
      </c>
      <c r="AA515" s="98" t="s">
        <v>1613</v>
      </c>
      <c r="AB515" s="98" t="s">
        <v>112</v>
      </c>
      <c r="AC515" s="98" t="s">
        <v>117</v>
      </c>
    </row>
    <row r="516" spans="1:29" x14ac:dyDescent="0.25">
      <c r="A516" s="98">
        <v>1067730331</v>
      </c>
      <c r="B516" s="98" t="s">
        <v>1319</v>
      </c>
      <c r="C516" s="98" t="s">
        <v>1320</v>
      </c>
      <c r="D516" s="98">
        <v>20441</v>
      </c>
      <c r="E516" s="98" t="s">
        <v>136</v>
      </c>
      <c r="F516" s="98" t="s">
        <v>110</v>
      </c>
      <c r="G516" s="98" t="s">
        <v>778</v>
      </c>
      <c r="H516" s="98">
        <v>100</v>
      </c>
      <c r="I516" s="98" t="s">
        <v>626</v>
      </c>
      <c r="J516" s="98">
        <v>2</v>
      </c>
      <c r="K516" s="98" t="s">
        <v>1683</v>
      </c>
      <c r="L516" s="98">
        <v>900</v>
      </c>
      <c r="M516" s="98" t="s">
        <v>264</v>
      </c>
      <c r="N516" s="98">
        <v>920</v>
      </c>
      <c r="O516" s="98" t="s">
        <v>2201</v>
      </c>
      <c r="P516" s="98">
        <v>921</v>
      </c>
      <c r="Q516" s="98" t="s">
        <v>778</v>
      </c>
      <c r="R516" s="98">
        <v>1032447898</v>
      </c>
      <c r="S516" s="98" t="s">
        <v>2200</v>
      </c>
      <c r="T516" s="98" t="s">
        <v>2199</v>
      </c>
      <c r="U516" s="98" t="s">
        <v>2198</v>
      </c>
      <c r="V516" s="98" t="s">
        <v>2197</v>
      </c>
      <c r="W516" s="98">
        <f t="shared" ca="1" si="8"/>
        <v>26</v>
      </c>
      <c r="X516" s="98" t="s">
        <v>1636</v>
      </c>
      <c r="Y516" s="98" t="s">
        <v>1615</v>
      </c>
      <c r="Z516" s="98" t="s">
        <v>1614</v>
      </c>
      <c r="AA516" s="98" t="s">
        <v>1613</v>
      </c>
      <c r="AB516" s="98" t="s">
        <v>447</v>
      </c>
      <c r="AC516" s="98" t="s">
        <v>448</v>
      </c>
    </row>
    <row r="517" spans="1:29" x14ac:dyDescent="0.25">
      <c r="A517" s="98">
        <v>19427994</v>
      </c>
      <c r="B517" s="98" t="s">
        <v>222</v>
      </c>
      <c r="C517" s="98" t="s">
        <v>223</v>
      </c>
      <c r="D517" s="98">
        <v>202816</v>
      </c>
      <c r="E517" s="98" t="s">
        <v>109</v>
      </c>
      <c r="F517" s="98" t="s">
        <v>110</v>
      </c>
      <c r="G517" s="98" t="s">
        <v>224</v>
      </c>
      <c r="H517" s="98">
        <v>100</v>
      </c>
      <c r="I517" s="98" t="s">
        <v>626</v>
      </c>
      <c r="J517" s="98">
        <v>2</v>
      </c>
      <c r="K517" s="98" t="s">
        <v>1683</v>
      </c>
      <c r="L517" s="98">
        <v>400</v>
      </c>
      <c r="M517" s="98" t="s">
        <v>1682</v>
      </c>
      <c r="N517" s="98">
        <v>427</v>
      </c>
      <c r="O517" s="98" t="s">
        <v>224</v>
      </c>
      <c r="P517" s="98">
        <v>0</v>
      </c>
      <c r="Q517" s="98" t="s">
        <v>1621</v>
      </c>
      <c r="R517" s="98">
        <v>1061688217</v>
      </c>
      <c r="S517" s="98" t="s">
        <v>2184</v>
      </c>
      <c r="T517" s="98" t="s">
        <v>2196</v>
      </c>
      <c r="U517" s="98" t="s">
        <v>2195</v>
      </c>
      <c r="V517" s="98" t="s">
        <v>2194</v>
      </c>
      <c r="W517" s="98">
        <f t="shared" ca="1" si="8"/>
        <v>64</v>
      </c>
      <c r="X517" s="98" t="s">
        <v>1636</v>
      </c>
      <c r="Y517" s="98" t="s">
        <v>1615</v>
      </c>
      <c r="Z517" s="98" t="s">
        <v>1614</v>
      </c>
      <c r="AA517" s="98" t="s">
        <v>1613</v>
      </c>
      <c r="AB517" s="98" t="s">
        <v>112</v>
      </c>
      <c r="AC517" s="98" t="s">
        <v>113</v>
      </c>
    </row>
    <row r="518" spans="1:29" x14ac:dyDescent="0.25">
      <c r="A518" s="98">
        <v>1033768221</v>
      </c>
      <c r="B518" s="98" t="s">
        <v>944</v>
      </c>
      <c r="C518" s="98" t="s">
        <v>945</v>
      </c>
      <c r="D518" s="98">
        <v>404414</v>
      </c>
      <c r="E518" s="98" t="s">
        <v>186</v>
      </c>
      <c r="F518" s="98" t="s">
        <v>146</v>
      </c>
      <c r="G518" s="98" t="s">
        <v>224</v>
      </c>
      <c r="H518" s="98">
        <v>100</v>
      </c>
      <c r="I518" s="98" t="s">
        <v>626</v>
      </c>
      <c r="J518" s="98">
        <v>2</v>
      </c>
      <c r="K518" s="98" t="s">
        <v>1683</v>
      </c>
      <c r="L518" s="98">
        <v>400</v>
      </c>
      <c r="M518" s="98" t="s">
        <v>1682</v>
      </c>
      <c r="N518" s="98">
        <v>427</v>
      </c>
      <c r="O518" s="98" t="s">
        <v>224</v>
      </c>
      <c r="P518" s="98">
        <v>0</v>
      </c>
      <c r="Q518" s="98" t="s">
        <v>1621</v>
      </c>
      <c r="R518" s="98">
        <v>1061688217</v>
      </c>
      <c r="S518" s="98" t="s">
        <v>2184</v>
      </c>
      <c r="T518" s="98" t="s">
        <v>2193</v>
      </c>
      <c r="U518" s="98" t="s">
        <v>2192</v>
      </c>
      <c r="V518" s="98" t="s">
        <v>2191</v>
      </c>
      <c r="W518" s="98">
        <f t="shared" ca="1" si="8"/>
        <v>31</v>
      </c>
      <c r="X518" s="98" t="s">
        <v>1616</v>
      </c>
      <c r="Y518" s="98" t="s">
        <v>1615</v>
      </c>
      <c r="Z518" s="98" t="s">
        <v>1614</v>
      </c>
      <c r="AA518" s="98" t="s">
        <v>1613</v>
      </c>
      <c r="AB518" s="98" t="s">
        <v>468</v>
      </c>
      <c r="AC518" s="98" t="s">
        <v>435</v>
      </c>
    </row>
    <row r="519" spans="1:29" x14ac:dyDescent="0.25">
      <c r="A519" s="98">
        <v>1016005516</v>
      </c>
      <c r="B519" s="98" t="s">
        <v>571</v>
      </c>
      <c r="C519" s="98" t="s">
        <v>572</v>
      </c>
      <c r="D519" s="98">
        <v>204411</v>
      </c>
      <c r="E519" s="98" t="s">
        <v>136</v>
      </c>
      <c r="F519" s="98" t="s">
        <v>110</v>
      </c>
      <c r="G519" s="98" t="s">
        <v>224</v>
      </c>
      <c r="H519" s="98">
        <v>100</v>
      </c>
      <c r="I519" s="98" t="s">
        <v>626</v>
      </c>
      <c r="J519" s="98">
        <v>2</v>
      </c>
      <c r="K519" s="98" t="s">
        <v>1683</v>
      </c>
      <c r="L519" s="98">
        <v>400</v>
      </c>
      <c r="M519" s="98" t="s">
        <v>1682</v>
      </c>
      <c r="N519" s="98">
        <v>427</v>
      </c>
      <c r="O519" s="98" t="s">
        <v>224</v>
      </c>
      <c r="P519" s="98">
        <v>0</v>
      </c>
      <c r="Q519" s="98" t="s">
        <v>1621</v>
      </c>
      <c r="R519" s="98">
        <v>1061688217</v>
      </c>
      <c r="S519" s="98" t="s">
        <v>2184</v>
      </c>
      <c r="T519" s="98" t="s">
        <v>2190</v>
      </c>
      <c r="U519" s="98" t="s">
        <v>2189</v>
      </c>
      <c r="V519" s="98" t="s">
        <v>2188</v>
      </c>
      <c r="W519" s="98">
        <f t="shared" ca="1" si="8"/>
        <v>37</v>
      </c>
      <c r="X519" s="98" t="s">
        <v>1616</v>
      </c>
      <c r="Y519" s="98" t="s">
        <v>1615</v>
      </c>
      <c r="Z519" s="98" t="s">
        <v>1614</v>
      </c>
      <c r="AA519" s="98" t="s">
        <v>1613</v>
      </c>
      <c r="AB519" s="98" t="s">
        <v>112</v>
      </c>
      <c r="AC519" s="98" t="s">
        <v>117</v>
      </c>
    </row>
    <row r="520" spans="1:29" x14ac:dyDescent="0.25">
      <c r="A520" s="98">
        <v>79295334</v>
      </c>
      <c r="B520" s="98" t="s">
        <v>259</v>
      </c>
      <c r="C520" s="98" t="s">
        <v>260</v>
      </c>
      <c r="D520" s="98">
        <v>202814</v>
      </c>
      <c r="E520" s="98" t="s">
        <v>109</v>
      </c>
      <c r="F520" s="98" t="s">
        <v>110</v>
      </c>
      <c r="G520" s="98" t="s">
        <v>224</v>
      </c>
      <c r="H520" s="98">
        <v>100</v>
      </c>
      <c r="I520" s="98" t="s">
        <v>626</v>
      </c>
      <c r="J520" s="98">
        <v>2</v>
      </c>
      <c r="K520" s="98" t="s">
        <v>1683</v>
      </c>
      <c r="L520" s="98">
        <v>400</v>
      </c>
      <c r="M520" s="98" t="s">
        <v>1682</v>
      </c>
      <c r="N520" s="98">
        <v>427</v>
      </c>
      <c r="O520" s="98" t="s">
        <v>224</v>
      </c>
      <c r="P520" s="98">
        <v>0</v>
      </c>
      <c r="Q520" s="98" t="s">
        <v>1621</v>
      </c>
      <c r="R520" s="98">
        <v>1061688217</v>
      </c>
      <c r="S520" s="98" t="s">
        <v>2184</v>
      </c>
      <c r="T520" s="98" t="s">
        <v>2187</v>
      </c>
      <c r="U520" s="98" t="s">
        <v>2186</v>
      </c>
      <c r="V520" s="98" t="s">
        <v>2185</v>
      </c>
      <c r="W520" s="98">
        <f t="shared" ca="1" si="8"/>
        <v>61</v>
      </c>
      <c r="X520" s="98" t="s">
        <v>1636</v>
      </c>
      <c r="Y520" s="98" t="s">
        <v>1671</v>
      </c>
      <c r="Z520" s="98" t="s">
        <v>1615</v>
      </c>
      <c r="AA520" s="98" t="s">
        <v>1613</v>
      </c>
      <c r="AB520" s="98" t="s">
        <v>112</v>
      </c>
      <c r="AC520" s="98" t="s">
        <v>117</v>
      </c>
    </row>
    <row r="521" spans="1:29" x14ac:dyDescent="0.25">
      <c r="A521" s="98">
        <v>27683529</v>
      </c>
      <c r="B521" s="98" t="s">
        <v>826</v>
      </c>
      <c r="C521" s="98" t="s">
        <v>827</v>
      </c>
      <c r="D521" s="98">
        <v>202814</v>
      </c>
      <c r="E521" s="98" t="s">
        <v>109</v>
      </c>
      <c r="F521" s="98" t="s">
        <v>110</v>
      </c>
      <c r="G521" s="98" t="s">
        <v>224</v>
      </c>
      <c r="H521" s="98">
        <v>100</v>
      </c>
      <c r="I521" s="98" t="s">
        <v>626</v>
      </c>
      <c r="J521" s="98">
        <v>2</v>
      </c>
      <c r="K521" s="98" t="s">
        <v>1683</v>
      </c>
      <c r="L521" s="98">
        <v>400</v>
      </c>
      <c r="M521" s="98" t="s">
        <v>1682</v>
      </c>
      <c r="N521" s="98">
        <v>427</v>
      </c>
      <c r="O521" s="98" t="s">
        <v>224</v>
      </c>
      <c r="P521" s="98">
        <v>0</v>
      </c>
      <c r="Q521" s="98" t="s">
        <v>1621</v>
      </c>
      <c r="R521" s="98">
        <v>1061688217</v>
      </c>
      <c r="S521" s="98" t="s">
        <v>2184</v>
      </c>
      <c r="T521" s="98" t="s">
        <v>1946</v>
      </c>
      <c r="U521" s="98" t="s">
        <v>2183</v>
      </c>
      <c r="V521" s="98" t="s">
        <v>2182</v>
      </c>
      <c r="W521" s="98">
        <f t="shared" ca="1" si="8"/>
        <v>40</v>
      </c>
      <c r="X521" s="98" t="s">
        <v>1616</v>
      </c>
      <c r="Y521" s="98" t="s">
        <v>1615</v>
      </c>
      <c r="Z521" s="98" t="s">
        <v>1614</v>
      </c>
      <c r="AA521" s="98" t="s">
        <v>1613</v>
      </c>
      <c r="AB521" s="98" t="s">
        <v>112</v>
      </c>
      <c r="AC521" s="98" t="s">
        <v>117</v>
      </c>
    </row>
    <row r="522" spans="1:29" x14ac:dyDescent="0.25">
      <c r="A522" s="98">
        <v>12241164</v>
      </c>
      <c r="B522" s="98" t="s">
        <v>541</v>
      </c>
      <c r="C522" s="98" t="s">
        <v>542</v>
      </c>
      <c r="D522" s="98">
        <v>204411</v>
      </c>
      <c r="E522" s="98" t="s">
        <v>136</v>
      </c>
      <c r="F522" s="98" t="s">
        <v>110</v>
      </c>
      <c r="G522" s="98" t="s">
        <v>214</v>
      </c>
      <c r="H522" s="98">
        <v>100</v>
      </c>
      <c r="I522" s="98" t="s">
        <v>626</v>
      </c>
      <c r="J522" s="98">
        <v>2</v>
      </c>
      <c r="K522" s="98" t="s">
        <v>1683</v>
      </c>
      <c r="L522" s="98">
        <v>400</v>
      </c>
      <c r="M522" s="98" t="s">
        <v>1682</v>
      </c>
      <c r="N522" s="98">
        <v>424</v>
      </c>
      <c r="O522" s="98" t="s">
        <v>214</v>
      </c>
      <c r="P522" s="98">
        <v>0</v>
      </c>
      <c r="Q522" s="98" t="s">
        <v>1621</v>
      </c>
      <c r="R522" s="98">
        <v>1110553900</v>
      </c>
      <c r="S522" s="98" t="s">
        <v>2171</v>
      </c>
      <c r="T522" s="98" t="s">
        <v>2181</v>
      </c>
      <c r="U522" s="98" t="s">
        <v>2180</v>
      </c>
      <c r="V522" s="98" t="s">
        <v>2179</v>
      </c>
      <c r="W522" s="98">
        <f t="shared" ca="1" si="8"/>
        <v>48</v>
      </c>
      <c r="X522" s="98" t="s">
        <v>1636</v>
      </c>
      <c r="Y522" s="98" t="s">
        <v>1615</v>
      </c>
      <c r="Z522" s="98" t="s">
        <v>1614</v>
      </c>
      <c r="AA522" s="98" t="s">
        <v>1613</v>
      </c>
      <c r="AB522" s="98" t="s">
        <v>447</v>
      </c>
      <c r="AC522" s="98" t="s">
        <v>448</v>
      </c>
    </row>
    <row r="523" spans="1:29" x14ac:dyDescent="0.25">
      <c r="A523" s="98">
        <v>1018474411</v>
      </c>
      <c r="B523" s="98" t="s">
        <v>1210</v>
      </c>
      <c r="C523" s="98" t="s">
        <v>1211</v>
      </c>
      <c r="D523" s="98">
        <v>204407</v>
      </c>
      <c r="E523" s="98" t="s">
        <v>136</v>
      </c>
      <c r="F523" s="98" t="s">
        <v>110</v>
      </c>
      <c r="G523" s="98" t="s">
        <v>214</v>
      </c>
      <c r="H523" s="98">
        <v>100</v>
      </c>
      <c r="I523" s="98" t="s">
        <v>626</v>
      </c>
      <c r="J523" s="98">
        <v>2</v>
      </c>
      <c r="K523" s="98" t="s">
        <v>1683</v>
      </c>
      <c r="L523" s="98">
        <v>400</v>
      </c>
      <c r="M523" s="98" t="s">
        <v>1682</v>
      </c>
      <c r="N523" s="98">
        <v>424</v>
      </c>
      <c r="O523" s="98" t="s">
        <v>214</v>
      </c>
      <c r="P523" s="98">
        <v>0</v>
      </c>
      <c r="Q523" s="98" t="s">
        <v>1621</v>
      </c>
      <c r="R523" s="98">
        <v>1110553900</v>
      </c>
      <c r="S523" s="98" t="s">
        <v>2171</v>
      </c>
      <c r="T523" s="98" t="s">
        <v>2048</v>
      </c>
      <c r="U523" s="98" t="s">
        <v>2178</v>
      </c>
      <c r="V523" s="98" t="s">
        <v>2177</v>
      </c>
      <c r="W523" s="98">
        <f t="shared" ca="1" si="8"/>
        <v>30</v>
      </c>
      <c r="X523" s="98" t="s">
        <v>1616</v>
      </c>
      <c r="Y523" s="98" t="s">
        <v>1615</v>
      </c>
      <c r="Z523" s="98" t="s">
        <v>1614</v>
      </c>
      <c r="AA523" s="98" t="s">
        <v>1613</v>
      </c>
      <c r="AB523" s="98" t="s">
        <v>447</v>
      </c>
      <c r="AC523" s="98" t="s">
        <v>448</v>
      </c>
    </row>
    <row r="524" spans="1:29" x14ac:dyDescent="0.25">
      <c r="A524" s="98">
        <v>71370269</v>
      </c>
      <c r="B524" s="98" t="s">
        <v>1371</v>
      </c>
      <c r="C524" s="98" t="s">
        <v>1387</v>
      </c>
      <c r="D524" s="98">
        <v>204407</v>
      </c>
      <c r="E524" s="98" t="s">
        <v>136</v>
      </c>
      <c r="F524" s="98" t="s">
        <v>110</v>
      </c>
      <c r="G524" s="98" t="s">
        <v>214</v>
      </c>
      <c r="H524" s="98">
        <v>100</v>
      </c>
      <c r="I524" s="98" t="s">
        <v>626</v>
      </c>
      <c r="J524" s="98">
        <v>2</v>
      </c>
      <c r="K524" s="98" t="s">
        <v>1683</v>
      </c>
      <c r="L524" s="98">
        <v>400</v>
      </c>
      <c r="M524" s="98" t="s">
        <v>1682</v>
      </c>
      <c r="N524" s="98">
        <v>424</v>
      </c>
      <c r="O524" s="98" t="s">
        <v>214</v>
      </c>
      <c r="P524" s="98">
        <v>0</v>
      </c>
      <c r="Q524" s="98" t="s">
        <v>1621</v>
      </c>
      <c r="R524" s="98">
        <v>1110553900</v>
      </c>
      <c r="S524" s="98" t="s">
        <v>2171</v>
      </c>
      <c r="T524" s="98" t="s">
        <v>1755</v>
      </c>
      <c r="U524" s="98" t="s">
        <v>2176</v>
      </c>
      <c r="V524" s="98" t="s">
        <v>2175</v>
      </c>
      <c r="W524" s="98">
        <f t="shared" ca="1" si="8"/>
        <v>44</v>
      </c>
      <c r="X524" s="98" t="s">
        <v>1636</v>
      </c>
      <c r="Y524" s="98" t="s">
        <v>1615</v>
      </c>
      <c r="Z524" s="98" t="s">
        <v>1614</v>
      </c>
      <c r="AA524" s="98" t="s">
        <v>1613</v>
      </c>
      <c r="AB524" s="98" t="s">
        <v>447</v>
      </c>
      <c r="AC524" s="98" t="s">
        <v>448</v>
      </c>
    </row>
    <row r="525" spans="1:29" x14ac:dyDescent="0.25">
      <c r="A525" s="98">
        <v>52249285</v>
      </c>
      <c r="B525" s="98" t="s">
        <v>1222</v>
      </c>
      <c r="C525" s="98" t="s">
        <v>1149</v>
      </c>
      <c r="D525" s="98">
        <v>421015</v>
      </c>
      <c r="E525" s="98" t="s">
        <v>145</v>
      </c>
      <c r="F525" s="98" t="s">
        <v>146</v>
      </c>
      <c r="G525" s="98" t="s">
        <v>214</v>
      </c>
      <c r="H525" s="98">
        <v>100</v>
      </c>
      <c r="I525" s="98" t="s">
        <v>626</v>
      </c>
      <c r="J525" s="98">
        <v>2</v>
      </c>
      <c r="K525" s="98" t="s">
        <v>1683</v>
      </c>
      <c r="L525" s="98">
        <v>400</v>
      </c>
      <c r="M525" s="98" t="s">
        <v>1682</v>
      </c>
      <c r="N525" s="98">
        <v>424</v>
      </c>
      <c r="O525" s="98" t="s">
        <v>214</v>
      </c>
      <c r="P525" s="98">
        <v>0</v>
      </c>
      <c r="Q525" s="98" t="s">
        <v>1621</v>
      </c>
      <c r="R525" s="98">
        <v>1110553900</v>
      </c>
      <c r="S525" s="98" t="s">
        <v>2171</v>
      </c>
      <c r="T525" s="98" t="s">
        <v>2174</v>
      </c>
      <c r="U525" s="98" t="s">
        <v>2173</v>
      </c>
      <c r="V525" s="98" t="s">
        <v>2172</v>
      </c>
      <c r="W525" s="98">
        <f t="shared" ca="1" si="8"/>
        <v>49</v>
      </c>
      <c r="X525" s="98" t="s">
        <v>1616</v>
      </c>
      <c r="Y525" s="98" t="s">
        <v>1622</v>
      </c>
      <c r="Z525" s="98" t="s">
        <v>1614</v>
      </c>
      <c r="AA525" s="98" t="s">
        <v>1613</v>
      </c>
      <c r="AB525" s="98" t="s">
        <v>468</v>
      </c>
      <c r="AC525" s="98" t="s">
        <v>435</v>
      </c>
    </row>
    <row r="526" spans="1:29" x14ac:dyDescent="0.25">
      <c r="A526" s="98">
        <v>52410581</v>
      </c>
      <c r="B526" s="98" t="s">
        <v>554</v>
      </c>
      <c r="C526" s="98" t="s">
        <v>555</v>
      </c>
      <c r="D526" s="98">
        <v>204411</v>
      </c>
      <c r="E526" s="98" t="s">
        <v>136</v>
      </c>
      <c r="F526" s="98" t="s">
        <v>110</v>
      </c>
      <c r="G526" s="98" t="s">
        <v>214</v>
      </c>
      <c r="H526" s="98">
        <v>100</v>
      </c>
      <c r="I526" s="98" t="s">
        <v>626</v>
      </c>
      <c r="J526" s="98">
        <v>2</v>
      </c>
      <c r="K526" s="98" t="s">
        <v>1683</v>
      </c>
      <c r="L526" s="98">
        <v>400</v>
      </c>
      <c r="M526" s="98" t="s">
        <v>1682</v>
      </c>
      <c r="N526" s="98">
        <v>424</v>
      </c>
      <c r="O526" s="98" t="s">
        <v>214</v>
      </c>
      <c r="P526" s="98">
        <v>0</v>
      </c>
      <c r="Q526" s="98" t="s">
        <v>1621</v>
      </c>
      <c r="R526" s="98">
        <v>1110553900</v>
      </c>
      <c r="S526" s="98" t="s">
        <v>2171</v>
      </c>
      <c r="T526" s="98" t="s">
        <v>1962</v>
      </c>
      <c r="U526" s="98" t="s">
        <v>2170</v>
      </c>
      <c r="V526" s="98" t="s">
        <v>2169</v>
      </c>
      <c r="W526" s="98">
        <f t="shared" ca="1" si="8"/>
        <v>44</v>
      </c>
      <c r="X526" s="98" t="s">
        <v>1616</v>
      </c>
      <c r="Y526" s="98" t="s">
        <v>1622</v>
      </c>
      <c r="Z526" s="98" t="s">
        <v>1614</v>
      </c>
      <c r="AA526" s="98" t="s">
        <v>1613</v>
      </c>
      <c r="AB526" s="98" t="s">
        <v>112</v>
      </c>
      <c r="AC526" s="98" t="s">
        <v>117</v>
      </c>
    </row>
    <row r="527" spans="1:29" x14ac:dyDescent="0.25">
      <c r="A527" s="98">
        <v>79941064</v>
      </c>
      <c r="B527" s="98" t="s">
        <v>443</v>
      </c>
      <c r="C527" s="98" t="s">
        <v>444</v>
      </c>
      <c r="D527" s="98">
        <v>202818</v>
      </c>
      <c r="E527" s="98" t="s">
        <v>109</v>
      </c>
      <c r="F527" s="98" t="s">
        <v>110</v>
      </c>
      <c r="G527" s="98" t="s">
        <v>200</v>
      </c>
      <c r="H527" s="98">
        <v>100</v>
      </c>
      <c r="I527" s="98" t="s">
        <v>626</v>
      </c>
      <c r="J527" s="98">
        <v>2</v>
      </c>
      <c r="K527" s="98" t="s">
        <v>1683</v>
      </c>
      <c r="L527" s="98">
        <v>300</v>
      </c>
      <c r="M527" s="98" t="s">
        <v>307</v>
      </c>
      <c r="N527" s="98">
        <v>302</v>
      </c>
      <c r="O527" s="98" t="s">
        <v>2168</v>
      </c>
      <c r="P527" s="98">
        <v>320</v>
      </c>
      <c r="Q527" s="98" t="s">
        <v>200</v>
      </c>
      <c r="R527" s="98">
        <v>1140831927</v>
      </c>
      <c r="S527" s="98" t="s">
        <v>2164</v>
      </c>
      <c r="T527" s="98" t="s">
        <v>2167</v>
      </c>
      <c r="U527" s="98" t="s">
        <v>2166</v>
      </c>
      <c r="V527" s="98" t="s">
        <v>2165</v>
      </c>
      <c r="W527" s="98">
        <f t="shared" ca="1" si="8"/>
        <v>48</v>
      </c>
      <c r="X527" s="98" t="s">
        <v>1636</v>
      </c>
      <c r="Y527" s="98" t="s">
        <v>1671</v>
      </c>
      <c r="Z527" s="98" t="s">
        <v>1614</v>
      </c>
      <c r="AA527" s="98" t="s">
        <v>1613</v>
      </c>
      <c r="AB527" s="98" t="s">
        <v>447</v>
      </c>
      <c r="AC527" s="98" t="s">
        <v>448</v>
      </c>
    </row>
    <row r="528" spans="1:29" x14ac:dyDescent="0.25">
      <c r="A528" s="98">
        <v>39548662</v>
      </c>
      <c r="B528" s="98" t="s">
        <v>220</v>
      </c>
      <c r="C528" s="98" t="s">
        <v>221</v>
      </c>
      <c r="D528" s="98">
        <v>202820</v>
      </c>
      <c r="E528" s="98" t="s">
        <v>109</v>
      </c>
      <c r="F528" s="98" t="s">
        <v>110</v>
      </c>
      <c r="G528" s="98" t="s">
        <v>137</v>
      </c>
      <c r="H528" s="98">
        <v>100</v>
      </c>
      <c r="I528" s="98" t="s">
        <v>626</v>
      </c>
      <c r="J528" s="98">
        <v>2</v>
      </c>
      <c r="K528" s="98" t="s">
        <v>1683</v>
      </c>
      <c r="L528" s="98">
        <v>300</v>
      </c>
      <c r="M528" s="98" t="s">
        <v>307</v>
      </c>
      <c r="N528" s="98">
        <v>301</v>
      </c>
      <c r="O528" s="98" t="s">
        <v>1868</v>
      </c>
      <c r="P528" s="98">
        <v>230</v>
      </c>
      <c r="Q528" s="98" t="s">
        <v>1867</v>
      </c>
      <c r="R528" s="98">
        <v>1140831927</v>
      </c>
      <c r="S528" s="98" t="s">
        <v>2164</v>
      </c>
      <c r="T528" s="98" t="s">
        <v>2163</v>
      </c>
      <c r="U528" s="98" t="s">
        <v>2162</v>
      </c>
      <c r="V528" s="98" t="s">
        <v>2161</v>
      </c>
      <c r="W528" s="98">
        <f t="shared" ca="1" si="8"/>
        <v>59</v>
      </c>
      <c r="X528" s="98" t="s">
        <v>1616</v>
      </c>
      <c r="Y528" s="98" t="s">
        <v>1622</v>
      </c>
      <c r="Z528" s="98" t="s">
        <v>1614</v>
      </c>
      <c r="AA528" s="98" t="s">
        <v>1613</v>
      </c>
      <c r="AB528" s="98" t="s">
        <v>112</v>
      </c>
      <c r="AC528" s="98" t="s">
        <v>113</v>
      </c>
    </row>
    <row r="529" spans="1:29" x14ac:dyDescent="0.25">
      <c r="A529" s="98">
        <v>19442294</v>
      </c>
      <c r="B529" s="98" t="s">
        <v>232</v>
      </c>
      <c r="C529" s="98" t="s">
        <v>233</v>
      </c>
      <c r="D529" s="98">
        <v>202816</v>
      </c>
      <c r="E529" s="98" t="s">
        <v>109</v>
      </c>
      <c r="F529" s="98" t="s">
        <v>110</v>
      </c>
      <c r="G529" s="98" t="s">
        <v>234</v>
      </c>
      <c r="H529" s="98">
        <v>100</v>
      </c>
      <c r="I529" s="98" t="s">
        <v>626</v>
      </c>
      <c r="J529" s="98">
        <v>2</v>
      </c>
      <c r="K529" s="98" t="s">
        <v>1683</v>
      </c>
      <c r="L529" s="98">
        <v>200</v>
      </c>
      <c r="M529" s="98" t="s">
        <v>812</v>
      </c>
      <c r="N529" s="98">
        <v>240</v>
      </c>
      <c r="O529" s="98" t="s">
        <v>2155</v>
      </c>
      <c r="P529" s="98">
        <v>242</v>
      </c>
      <c r="Q529" s="98" t="s">
        <v>234</v>
      </c>
      <c r="R529" s="98">
        <v>1143127395</v>
      </c>
      <c r="S529" s="98" t="s">
        <v>2154</v>
      </c>
      <c r="T529" s="98" t="s">
        <v>2160</v>
      </c>
      <c r="U529" s="98" t="s">
        <v>2159</v>
      </c>
      <c r="V529" s="98" t="s">
        <v>2158</v>
      </c>
      <c r="W529" s="98">
        <f t="shared" ca="1" si="8"/>
        <v>64</v>
      </c>
      <c r="X529" s="98" t="s">
        <v>1636</v>
      </c>
      <c r="Y529" s="98" t="s">
        <v>1671</v>
      </c>
      <c r="Z529" s="98" t="s">
        <v>1614</v>
      </c>
      <c r="AA529" s="98" t="s">
        <v>1613</v>
      </c>
      <c r="AB529" s="98" t="s">
        <v>112</v>
      </c>
      <c r="AC529" s="98" t="s">
        <v>117</v>
      </c>
    </row>
    <row r="530" spans="1:29" x14ac:dyDescent="0.25">
      <c r="A530" s="98">
        <v>1010247142</v>
      </c>
      <c r="B530" s="98" t="s">
        <v>1395</v>
      </c>
      <c r="C530" s="98" t="s">
        <v>1396</v>
      </c>
      <c r="D530" s="98">
        <v>20441</v>
      </c>
      <c r="E530" s="98" t="s">
        <v>136</v>
      </c>
      <c r="F530" s="98" t="s">
        <v>110</v>
      </c>
      <c r="G530" s="98" t="s">
        <v>234</v>
      </c>
      <c r="H530" s="98">
        <v>100</v>
      </c>
      <c r="I530" s="98" t="s">
        <v>626</v>
      </c>
      <c r="J530" s="98">
        <v>2</v>
      </c>
      <c r="K530" s="98" t="s">
        <v>1683</v>
      </c>
      <c r="L530" s="98">
        <v>200</v>
      </c>
      <c r="M530" s="98" t="s">
        <v>812</v>
      </c>
      <c r="N530" s="98">
        <v>240</v>
      </c>
      <c r="O530" s="98" t="s">
        <v>2155</v>
      </c>
      <c r="P530" s="98">
        <v>242</v>
      </c>
      <c r="Q530" s="98" t="s">
        <v>234</v>
      </c>
      <c r="R530" s="98">
        <v>1143127395</v>
      </c>
      <c r="S530" s="98" t="s">
        <v>2154</v>
      </c>
      <c r="T530" s="98" t="s">
        <v>1755</v>
      </c>
      <c r="U530" s="98" t="s">
        <v>2157</v>
      </c>
      <c r="V530" s="98" t="s">
        <v>2156</v>
      </c>
      <c r="W530" s="98">
        <f t="shared" ca="1" si="8"/>
        <v>26</v>
      </c>
      <c r="X530" s="98" t="s">
        <v>1616</v>
      </c>
      <c r="Y530" s="98" t="s">
        <v>1615</v>
      </c>
      <c r="Z530" s="98" t="s">
        <v>1614</v>
      </c>
      <c r="AA530" s="98" t="s">
        <v>1613</v>
      </c>
      <c r="AB530" s="98" t="s">
        <v>447</v>
      </c>
      <c r="AC530" s="98" t="s">
        <v>448</v>
      </c>
    </row>
    <row r="531" spans="1:29" x14ac:dyDescent="0.25">
      <c r="A531" s="98">
        <v>1019062555</v>
      </c>
      <c r="B531" s="98" t="s">
        <v>884</v>
      </c>
      <c r="C531" s="98" t="s">
        <v>885</v>
      </c>
      <c r="D531" s="98">
        <v>202814</v>
      </c>
      <c r="E531" s="98" t="s">
        <v>109</v>
      </c>
      <c r="F531" s="98" t="s">
        <v>110</v>
      </c>
      <c r="G531" s="98" t="s">
        <v>234</v>
      </c>
      <c r="H531" s="98">
        <v>100</v>
      </c>
      <c r="I531" s="98" t="s">
        <v>626</v>
      </c>
      <c r="J531" s="98">
        <v>2</v>
      </c>
      <c r="K531" s="98" t="s">
        <v>1683</v>
      </c>
      <c r="L531" s="98">
        <v>200</v>
      </c>
      <c r="M531" s="98" t="s">
        <v>812</v>
      </c>
      <c r="N531" s="98">
        <v>240</v>
      </c>
      <c r="O531" s="98" t="s">
        <v>2155</v>
      </c>
      <c r="P531" s="98">
        <v>242</v>
      </c>
      <c r="Q531" s="98" t="s">
        <v>234</v>
      </c>
      <c r="R531" s="98">
        <v>1143127395</v>
      </c>
      <c r="S531" s="98" t="s">
        <v>2154</v>
      </c>
      <c r="T531" s="98" t="s">
        <v>1729</v>
      </c>
      <c r="U531" s="98" t="s">
        <v>2153</v>
      </c>
      <c r="V531" s="98" t="s">
        <v>2152</v>
      </c>
      <c r="W531" s="98">
        <f t="shared" ca="1" si="8"/>
        <v>34</v>
      </c>
      <c r="X531" s="98" t="s">
        <v>1636</v>
      </c>
      <c r="Y531" s="98" t="s">
        <v>1615</v>
      </c>
      <c r="Z531" s="98" t="s">
        <v>1614</v>
      </c>
      <c r="AA531" s="98" t="s">
        <v>1613</v>
      </c>
      <c r="AB531" s="98" t="s">
        <v>447</v>
      </c>
      <c r="AC531" s="98" t="s">
        <v>448</v>
      </c>
    </row>
    <row r="532" spans="1:29" x14ac:dyDescent="0.25">
      <c r="A532" s="98">
        <v>6890260</v>
      </c>
      <c r="B532" s="98" t="s">
        <v>366</v>
      </c>
      <c r="C532" s="98" t="s">
        <v>367</v>
      </c>
      <c r="D532" s="98">
        <v>204411</v>
      </c>
      <c r="E532" s="98" t="s">
        <v>136</v>
      </c>
      <c r="F532" s="98" t="s">
        <v>110</v>
      </c>
      <c r="G532" s="98" t="s">
        <v>140</v>
      </c>
      <c r="H532" s="98">
        <v>100</v>
      </c>
      <c r="I532" s="98" t="s">
        <v>626</v>
      </c>
      <c r="J532" s="98">
        <v>2</v>
      </c>
      <c r="K532" s="98" t="s">
        <v>1683</v>
      </c>
      <c r="L532" s="98">
        <v>400</v>
      </c>
      <c r="M532" s="98" t="s">
        <v>1682</v>
      </c>
      <c r="N532" s="98">
        <v>405</v>
      </c>
      <c r="O532" s="98" t="s">
        <v>140</v>
      </c>
      <c r="P532" s="98">
        <v>0</v>
      </c>
      <c r="Q532" s="98" t="s">
        <v>1621</v>
      </c>
      <c r="R532" s="98">
        <v>1152209816</v>
      </c>
      <c r="S532" s="98" t="s">
        <v>2142</v>
      </c>
      <c r="T532" s="98" t="s">
        <v>2151</v>
      </c>
      <c r="U532" s="98" t="s">
        <v>2150</v>
      </c>
      <c r="V532" s="98" t="s">
        <v>2149</v>
      </c>
      <c r="W532" s="98">
        <f t="shared" ca="1" si="8"/>
        <v>63</v>
      </c>
      <c r="X532" s="98" t="s">
        <v>1636</v>
      </c>
      <c r="Y532" s="98" t="s">
        <v>1671</v>
      </c>
      <c r="Z532" s="98" t="s">
        <v>1614</v>
      </c>
      <c r="AA532" s="98" t="s">
        <v>1613</v>
      </c>
      <c r="AB532" s="98" t="s">
        <v>112</v>
      </c>
      <c r="AC532" s="98" t="s">
        <v>113</v>
      </c>
    </row>
    <row r="533" spans="1:29" x14ac:dyDescent="0.25">
      <c r="A533" s="98">
        <v>15038709</v>
      </c>
      <c r="B533" s="98" t="s">
        <v>398</v>
      </c>
      <c r="C533" s="98" t="s">
        <v>399</v>
      </c>
      <c r="D533" s="98">
        <v>204411</v>
      </c>
      <c r="E533" s="98" t="s">
        <v>136</v>
      </c>
      <c r="F533" s="98" t="s">
        <v>110</v>
      </c>
      <c r="G533" s="98" t="s">
        <v>140</v>
      </c>
      <c r="H533" s="98">
        <v>100</v>
      </c>
      <c r="I533" s="98" t="s">
        <v>626</v>
      </c>
      <c r="J533" s="98">
        <v>2</v>
      </c>
      <c r="K533" s="98" t="s">
        <v>1683</v>
      </c>
      <c r="L533" s="98">
        <v>400</v>
      </c>
      <c r="M533" s="98" t="s">
        <v>1682</v>
      </c>
      <c r="N533" s="98">
        <v>405</v>
      </c>
      <c r="O533" s="98" t="s">
        <v>140</v>
      </c>
      <c r="P533" s="98">
        <v>0</v>
      </c>
      <c r="Q533" s="98" t="s">
        <v>1621</v>
      </c>
      <c r="R533" s="98">
        <v>1152209816</v>
      </c>
      <c r="S533" s="98" t="s">
        <v>2142</v>
      </c>
      <c r="T533" s="98" t="s">
        <v>2148</v>
      </c>
      <c r="U533" s="98" t="s">
        <v>2147</v>
      </c>
      <c r="V533" s="98" t="s">
        <v>2146</v>
      </c>
      <c r="W533" s="98">
        <f t="shared" ca="1" si="8"/>
        <v>69</v>
      </c>
      <c r="X533" s="98" t="s">
        <v>1636</v>
      </c>
      <c r="Y533" s="98" t="s">
        <v>1615</v>
      </c>
      <c r="Z533" s="98" t="s">
        <v>1614</v>
      </c>
      <c r="AA533" s="98" t="s">
        <v>1613</v>
      </c>
      <c r="AB533" s="98" t="s">
        <v>112</v>
      </c>
      <c r="AC533" s="98" t="s">
        <v>117</v>
      </c>
    </row>
    <row r="534" spans="1:29" x14ac:dyDescent="0.25">
      <c r="A534" s="98">
        <v>1018511465</v>
      </c>
      <c r="B534" s="98" t="s">
        <v>888</v>
      </c>
      <c r="C534" s="98" t="s">
        <v>1350</v>
      </c>
      <c r="D534" s="98">
        <v>20441</v>
      </c>
      <c r="E534" s="98" t="s">
        <v>136</v>
      </c>
      <c r="F534" s="98" t="s">
        <v>110</v>
      </c>
      <c r="G534" s="98" t="s">
        <v>140</v>
      </c>
      <c r="H534" s="98">
        <v>100</v>
      </c>
      <c r="I534" s="98" t="s">
        <v>626</v>
      </c>
      <c r="J534" s="98">
        <v>2</v>
      </c>
      <c r="K534" s="98" t="s">
        <v>1683</v>
      </c>
      <c r="L534" s="98">
        <v>400</v>
      </c>
      <c r="M534" s="98" t="s">
        <v>1682</v>
      </c>
      <c r="N534" s="98">
        <v>405</v>
      </c>
      <c r="O534" s="98" t="s">
        <v>140</v>
      </c>
      <c r="P534" s="98">
        <v>0</v>
      </c>
      <c r="Q534" s="98" t="s">
        <v>1621</v>
      </c>
      <c r="R534" s="98">
        <v>1152209816</v>
      </c>
      <c r="S534" s="98" t="s">
        <v>2142</v>
      </c>
      <c r="T534" s="98" t="s">
        <v>2145</v>
      </c>
      <c r="U534" s="98" t="s">
        <v>2144</v>
      </c>
      <c r="V534" s="98" t="s">
        <v>2143</v>
      </c>
      <c r="W534" s="98">
        <f t="shared" ca="1" si="8"/>
        <v>26</v>
      </c>
      <c r="X534" s="98" t="s">
        <v>1616</v>
      </c>
      <c r="Y534" s="98" t="s">
        <v>1615</v>
      </c>
      <c r="Z534" s="98" t="s">
        <v>1614</v>
      </c>
      <c r="AA534" s="98" t="s">
        <v>1613</v>
      </c>
      <c r="AB534" s="98" t="s">
        <v>447</v>
      </c>
      <c r="AC534" s="98" t="s">
        <v>448</v>
      </c>
    </row>
    <row r="535" spans="1:29" x14ac:dyDescent="0.25">
      <c r="A535" s="98">
        <v>60372216</v>
      </c>
      <c r="B535" s="98" t="s">
        <v>327</v>
      </c>
      <c r="C535" s="98" t="s">
        <v>328</v>
      </c>
      <c r="D535" s="98">
        <v>204407</v>
      </c>
      <c r="E535" s="98" t="s">
        <v>136</v>
      </c>
      <c r="F535" s="98" t="s">
        <v>110</v>
      </c>
      <c r="G535" s="98" t="s">
        <v>140</v>
      </c>
      <c r="H535" s="98">
        <v>100</v>
      </c>
      <c r="I535" s="98" t="s">
        <v>626</v>
      </c>
      <c r="J535" s="98">
        <v>2</v>
      </c>
      <c r="K535" s="98" t="s">
        <v>1683</v>
      </c>
      <c r="L535" s="98">
        <v>400</v>
      </c>
      <c r="M535" s="98" t="s">
        <v>1682</v>
      </c>
      <c r="N535" s="98">
        <v>405</v>
      </c>
      <c r="O535" s="98" t="s">
        <v>140</v>
      </c>
      <c r="P535" s="98">
        <v>0</v>
      </c>
      <c r="Q535" s="98" t="s">
        <v>1621</v>
      </c>
      <c r="R535" s="98">
        <v>1152209816</v>
      </c>
      <c r="S535" s="98" t="s">
        <v>2142</v>
      </c>
      <c r="T535" s="98" t="s">
        <v>2141</v>
      </c>
      <c r="U535" s="98" t="s">
        <v>2140</v>
      </c>
      <c r="V535" s="98" t="s">
        <v>2139</v>
      </c>
      <c r="W535" s="98">
        <f t="shared" ca="1" si="8"/>
        <v>50</v>
      </c>
      <c r="X535" s="98" t="s">
        <v>1616</v>
      </c>
      <c r="Y535" s="98" t="s">
        <v>1622</v>
      </c>
      <c r="Z535" s="98" t="s">
        <v>1614</v>
      </c>
      <c r="AA535" s="98" t="s">
        <v>1613</v>
      </c>
      <c r="AB535" s="98" t="s">
        <v>112</v>
      </c>
      <c r="AC535" s="98" t="s">
        <v>117</v>
      </c>
    </row>
    <row r="536" spans="1:29" x14ac:dyDescent="0.25">
      <c r="A536" s="98">
        <v>52717091</v>
      </c>
      <c r="B536" s="98" t="s">
        <v>790</v>
      </c>
      <c r="C536" s="98" t="s">
        <v>791</v>
      </c>
      <c r="D536" s="98">
        <v>204411</v>
      </c>
      <c r="E536" s="98" t="s">
        <v>136</v>
      </c>
      <c r="F536" s="98" t="s">
        <v>110</v>
      </c>
      <c r="G536" s="98" t="s">
        <v>128</v>
      </c>
      <c r="H536" s="98">
        <v>100</v>
      </c>
      <c r="I536" s="98" t="s">
        <v>626</v>
      </c>
      <c r="J536" s="98">
        <v>2</v>
      </c>
      <c r="K536" s="98" t="s">
        <v>1683</v>
      </c>
      <c r="L536" s="98">
        <v>300</v>
      </c>
      <c r="M536" s="98" t="s">
        <v>307</v>
      </c>
      <c r="N536" s="98">
        <v>312</v>
      </c>
      <c r="O536" s="98" t="s">
        <v>1878</v>
      </c>
      <c r="P536" s="98">
        <v>0</v>
      </c>
      <c r="Q536" s="98" t="s">
        <v>1621</v>
      </c>
      <c r="R536" s="98">
        <v>52818931</v>
      </c>
      <c r="S536" s="98" t="s">
        <v>1877</v>
      </c>
      <c r="T536" s="98" t="s">
        <v>2138</v>
      </c>
      <c r="U536" s="98" t="s">
        <v>2137</v>
      </c>
      <c r="V536" s="98" t="s">
        <v>2136</v>
      </c>
      <c r="W536" s="98">
        <f t="shared" ca="1" si="8"/>
        <v>43</v>
      </c>
      <c r="X536" s="98" t="s">
        <v>1616</v>
      </c>
      <c r="Y536" s="98" t="s">
        <v>1615</v>
      </c>
      <c r="Z536" s="98" t="s">
        <v>1614</v>
      </c>
      <c r="AA536" s="98" t="s">
        <v>1613</v>
      </c>
      <c r="AB536" s="98" t="s">
        <v>112</v>
      </c>
      <c r="AC536" s="98" t="s">
        <v>117</v>
      </c>
    </row>
    <row r="537" spans="1:29" x14ac:dyDescent="0.25">
      <c r="A537" s="98">
        <v>52776583</v>
      </c>
      <c r="B537" s="98" t="s">
        <v>646</v>
      </c>
      <c r="C537" s="98" t="s">
        <v>647</v>
      </c>
      <c r="D537" s="98">
        <v>313214</v>
      </c>
      <c r="E537" s="98" t="s">
        <v>158</v>
      </c>
      <c r="F537" s="98" t="s">
        <v>121</v>
      </c>
      <c r="G537" s="98" t="s">
        <v>137</v>
      </c>
      <c r="H537" s="98">
        <v>100</v>
      </c>
      <c r="I537" s="98" t="s">
        <v>626</v>
      </c>
      <c r="J537" s="98">
        <v>2</v>
      </c>
      <c r="K537" s="98" t="s">
        <v>1683</v>
      </c>
      <c r="L537" s="98">
        <v>300</v>
      </c>
      <c r="M537" s="98" t="s">
        <v>307</v>
      </c>
      <c r="N537" s="98">
        <v>301</v>
      </c>
      <c r="O537" s="98" t="s">
        <v>1868</v>
      </c>
      <c r="P537" s="98">
        <v>230</v>
      </c>
      <c r="Q537" s="98" t="s">
        <v>1867</v>
      </c>
      <c r="R537" s="98">
        <v>39548662</v>
      </c>
      <c r="S537" s="98" t="s">
        <v>1866</v>
      </c>
      <c r="T537" s="98" t="s">
        <v>2079</v>
      </c>
      <c r="U537" s="98" t="s">
        <v>2135</v>
      </c>
      <c r="V537" s="98" t="s">
        <v>2134</v>
      </c>
      <c r="W537" s="98">
        <f t="shared" ca="1" si="8"/>
        <v>44</v>
      </c>
      <c r="X537" s="98" t="s">
        <v>1616</v>
      </c>
      <c r="Y537" s="98" t="s">
        <v>1615</v>
      </c>
      <c r="Z537" s="98" t="s">
        <v>1614</v>
      </c>
      <c r="AA537" s="98" t="s">
        <v>1613</v>
      </c>
      <c r="AB537" s="98" t="s">
        <v>447</v>
      </c>
      <c r="AC537" s="98" t="s">
        <v>448</v>
      </c>
    </row>
    <row r="538" spans="1:29" x14ac:dyDescent="0.25">
      <c r="A538" s="98">
        <v>52059857</v>
      </c>
      <c r="B538" s="98" t="s">
        <v>373</v>
      </c>
      <c r="C538" s="98" t="s">
        <v>374</v>
      </c>
      <c r="D538" s="98">
        <v>202816</v>
      </c>
      <c r="E538" s="98" t="s">
        <v>109</v>
      </c>
      <c r="F538" s="98" t="s">
        <v>110</v>
      </c>
      <c r="G538" s="98" t="s">
        <v>128</v>
      </c>
      <c r="H538" s="98">
        <v>100</v>
      </c>
      <c r="I538" s="98" t="s">
        <v>626</v>
      </c>
      <c r="J538" s="98">
        <v>2</v>
      </c>
      <c r="K538" s="98" t="s">
        <v>1683</v>
      </c>
      <c r="L538" s="98">
        <v>300</v>
      </c>
      <c r="M538" s="98" t="s">
        <v>307</v>
      </c>
      <c r="N538" s="98">
        <v>312</v>
      </c>
      <c r="O538" s="98" t="s">
        <v>1878</v>
      </c>
      <c r="P538" s="98">
        <v>0</v>
      </c>
      <c r="Q538" s="98" t="s">
        <v>1621</v>
      </c>
      <c r="R538" s="98">
        <v>52818931</v>
      </c>
      <c r="S538" s="98" t="s">
        <v>1877</v>
      </c>
      <c r="T538" s="98" t="s">
        <v>2133</v>
      </c>
      <c r="U538" s="98" t="s">
        <v>2132</v>
      </c>
      <c r="V538" s="98" t="s">
        <v>2131</v>
      </c>
      <c r="W538" s="98">
        <f t="shared" ca="1" si="8"/>
        <v>54</v>
      </c>
      <c r="X538" s="98" t="s">
        <v>1616</v>
      </c>
      <c r="Y538" s="98" t="s">
        <v>1783</v>
      </c>
      <c r="Z538" s="98" t="s">
        <v>1614</v>
      </c>
      <c r="AA538" s="98" t="s">
        <v>1613</v>
      </c>
      <c r="AB538" s="98" t="s">
        <v>112</v>
      </c>
      <c r="AC538" s="98" t="s">
        <v>117</v>
      </c>
    </row>
    <row r="539" spans="1:29" x14ac:dyDescent="0.25">
      <c r="A539" s="98">
        <v>52146401</v>
      </c>
      <c r="B539" s="98" t="s">
        <v>1184</v>
      </c>
      <c r="C539" s="98" t="s">
        <v>1185</v>
      </c>
      <c r="D539" s="98">
        <v>204407</v>
      </c>
      <c r="E539" s="98" t="s">
        <v>136</v>
      </c>
      <c r="F539" s="98" t="s">
        <v>110</v>
      </c>
      <c r="G539" s="98" t="s">
        <v>137</v>
      </c>
      <c r="H539" s="98">
        <v>100</v>
      </c>
      <c r="I539" s="98" t="s">
        <v>626</v>
      </c>
      <c r="J539" s="98">
        <v>2</v>
      </c>
      <c r="K539" s="98" t="s">
        <v>1683</v>
      </c>
      <c r="L539" s="98">
        <v>300</v>
      </c>
      <c r="M539" s="98" t="s">
        <v>307</v>
      </c>
      <c r="N539" s="98">
        <v>301</v>
      </c>
      <c r="O539" s="98" t="s">
        <v>1868</v>
      </c>
      <c r="P539" s="98">
        <v>230</v>
      </c>
      <c r="Q539" s="98" t="s">
        <v>1867</v>
      </c>
      <c r="R539" s="98">
        <v>39548662</v>
      </c>
      <c r="S539" s="98" t="s">
        <v>1866</v>
      </c>
      <c r="T539" s="98" t="s">
        <v>1802</v>
      </c>
      <c r="U539" s="98" t="s">
        <v>2130</v>
      </c>
      <c r="V539" s="98" t="s">
        <v>2129</v>
      </c>
      <c r="W539" s="98">
        <f t="shared" ca="1" si="8"/>
        <v>51</v>
      </c>
      <c r="X539" s="98" t="s">
        <v>1616</v>
      </c>
      <c r="Y539" s="98" t="s">
        <v>1615</v>
      </c>
      <c r="Z539" s="98" t="s">
        <v>1614</v>
      </c>
      <c r="AA539" s="98" t="s">
        <v>1613</v>
      </c>
      <c r="AB539" s="98" t="s">
        <v>447</v>
      </c>
      <c r="AC539" s="98" t="s">
        <v>448</v>
      </c>
    </row>
    <row r="540" spans="1:29" x14ac:dyDescent="0.25">
      <c r="A540" s="98">
        <v>51633696</v>
      </c>
      <c r="B540" s="98" t="s">
        <v>421</v>
      </c>
      <c r="C540" s="98" t="s">
        <v>422</v>
      </c>
      <c r="D540" s="98">
        <v>204411</v>
      </c>
      <c r="E540" s="98" t="s">
        <v>136</v>
      </c>
      <c r="F540" s="98" t="s">
        <v>110</v>
      </c>
      <c r="G540" s="98" t="s">
        <v>137</v>
      </c>
      <c r="H540" s="98">
        <v>100</v>
      </c>
      <c r="I540" s="98" t="s">
        <v>626</v>
      </c>
      <c r="J540" s="98">
        <v>2</v>
      </c>
      <c r="K540" s="98" t="s">
        <v>1683</v>
      </c>
      <c r="L540" s="98">
        <v>300</v>
      </c>
      <c r="M540" s="98" t="s">
        <v>307</v>
      </c>
      <c r="N540" s="98">
        <v>301</v>
      </c>
      <c r="O540" s="98" t="s">
        <v>1868</v>
      </c>
      <c r="P540" s="98">
        <v>230</v>
      </c>
      <c r="Q540" s="98" t="s">
        <v>1867</v>
      </c>
      <c r="R540" s="98">
        <v>39548662</v>
      </c>
      <c r="S540" s="98" t="s">
        <v>1866</v>
      </c>
      <c r="T540" s="98" t="s">
        <v>2128</v>
      </c>
      <c r="U540" s="98" t="s">
        <v>2127</v>
      </c>
      <c r="V540" s="98" t="s">
        <v>2126</v>
      </c>
      <c r="W540" s="98">
        <f t="shared" ca="1" si="8"/>
        <v>63</v>
      </c>
      <c r="X540" s="98" t="s">
        <v>1616</v>
      </c>
      <c r="Y540" s="98" t="s">
        <v>1783</v>
      </c>
      <c r="Z540" s="98" t="s">
        <v>1614</v>
      </c>
      <c r="AA540" s="98" t="s">
        <v>1613</v>
      </c>
      <c r="AB540" s="98" t="s">
        <v>112</v>
      </c>
      <c r="AC540" s="98" t="s">
        <v>117</v>
      </c>
    </row>
    <row r="541" spans="1:29" x14ac:dyDescent="0.25">
      <c r="A541" s="98">
        <v>51825627</v>
      </c>
      <c r="B541" s="98" t="s">
        <v>536</v>
      </c>
      <c r="C541" s="98" t="s">
        <v>537</v>
      </c>
      <c r="D541" s="98">
        <v>312416</v>
      </c>
      <c r="E541" s="98" t="s">
        <v>120</v>
      </c>
      <c r="F541" s="98" t="s">
        <v>121</v>
      </c>
      <c r="G541" s="98" t="s">
        <v>128</v>
      </c>
      <c r="H541" s="98">
        <v>100</v>
      </c>
      <c r="I541" s="98" t="s">
        <v>626</v>
      </c>
      <c r="J541" s="98">
        <v>2</v>
      </c>
      <c r="K541" s="98" t="s">
        <v>1683</v>
      </c>
      <c r="L541" s="98">
        <v>300</v>
      </c>
      <c r="M541" s="98" t="s">
        <v>307</v>
      </c>
      <c r="N541" s="98">
        <v>312</v>
      </c>
      <c r="O541" s="98" t="s">
        <v>1878</v>
      </c>
      <c r="P541" s="98">
        <v>0</v>
      </c>
      <c r="Q541" s="98" t="s">
        <v>1621</v>
      </c>
      <c r="R541" s="98">
        <v>52818931</v>
      </c>
      <c r="S541" s="98" t="s">
        <v>1877</v>
      </c>
      <c r="T541" s="98" t="s">
        <v>2125</v>
      </c>
      <c r="U541" s="98" t="s">
        <v>2124</v>
      </c>
      <c r="V541" s="98" t="s">
        <v>2123</v>
      </c>
      <c r="W541" s="98">
        <f t="shared" ca="1" si="8"/>
        <v>61</v>
      </c>
      <c r="X541" s="98" t="s">
        <v>1616</v>
      </c>
      <c r="Y541" s="98" t="s">
        <v>1671</v>
      </c>
      <c r="Z541" s="98" t="s">
        <v>1614</v>
      </c>
      <c r="AA541" s="98" t="s">
        <v>1613</v>
      </c>
      <c r="AB541" s="98" t="s">
        <v>468</v>
      </c>
      <c r="AC541" s="98" t="s">
        <v>435</v>
      </c>
    </row>
    <row r="542" spans="1:29" x14ac:dyDescent="0.25">
      <c r="A542" s="98">
        <v>35466512</v>
      </c>
      <c r="B542" s="98" t="s">
        <v>602</v>
      </c>
      <c r="C542" s="98" t="s">
        <v>603</v>
      </c>
      <c r="D542" s="98">
        <v>204411</v>
      </c>
      <c r="E542" s="98" t="s">
        <v>136</v>
      </c>
      <c r="F542" s="98" t="s">
        <v>110</v>
      </c>
      <c r="G542" s="98" t="s">
        <v>128</v>
      </c>
      <c r="H542" s="98">
        <v>100</v>
      </c>
      <c r="I542" s="98" t="s">
        <v>626</v>
      </c>
      <c r="J542" s="98">
        <v>2</v>
      </c>
      <c r="K542" s="98" t="s">
        <v>1683</v>
      </c>
      <c r="L542" s="98">
        <v>300</v>
      </c>
      <c r="M542" s="98" t="s">
        <v>307</v>
      </c>
      <c r="N542" s="98">
        <v>312</v>
      </c>
      <c r="O542" s="98" t="s">
        <v>1878</v>
      </c>
      <c r="P542" s="98">
        <v>0</v>
      </c>
      <c r="Q542" s="98" t="s">
        <v>1621</v>
      </c>
      <c r="R542" s="98">
        <v>52818931</v>
      </c>
      <c r="S542" s="98" t="s">
        <v>1877</v>
      </c>
      <c r="T542" s="98" t="s">
        <v>2122</v>
      </c>
      <c r="U542" s="98" t="s">
        <v>2121</v>
      </c>
      <c r="V542" s="98" t="s">
        <v>2120</v>
      </c>
      <c r="W542" s="98">
        <f t="shared" ca="1" si="8"/>
        <v>64</v>
      </c>
      <c r="X542" s="98" t="s">
        <v>1616</v>
      </c>
      <c r="Y542" s="98" t="s">
        <v>1671</v>
      </c>
      <c r="Z542" s="98" t="s">
        <v>1614</v>
      </c>
      <c r="AA542" s="98" t="s">
        <v>1613</v>
      </c>
      <c r="AB542" s="98" t="s">
        <v>447</v>
      </c>
      <c r="AC542" s="98" t="s">
        <v>448</v>
      </c>
    </row>
    <row r="543" spans="1:29" x14ac:dyDescent="0.25">
      <c r="A543" s="98">
        <v>28308037</v>
      </c>
      <c r="B543" s="98" t="s">
        <v>270</v>
      </c>
      <c r="C543" s="98" t="s">
        <v>271</v>
      </c>
      <c r="D543" s="98">
        <v>313214</v>
      </c>
      <c r="E543" s="98" t="s">
        <v>158</v>
      </c>
      <c r="F543" s="98" t="s">
        <v>121</v>
      </c>
      <c r="G543" s="98" t="s">
        <v>128</v>
      </c>
      <c r="H543" s="98">
        <v>100</v>
      </c>
      <c r="I543" s="98" t="s">
        <v>626</v>
      </c>
      <c r="J543" s="98">
        <v>2</v>
      </c>
      <c r="K543" s="98" t="s">
        <v>1683</v>
      </c>
      <c r="L543" s="98">
        <v>300</v>
      </c>
      <c r="M543" s="98" t="s">
        <v>307</v>
      </c>
      <c r="N543" s="98">
        <v>312</v>
      </c>
      <c r="O543" s="98" t="s">
        <v>1878</v>
      </c>
      <c r="P543" s="98">
        <v>0</v>
      </c>
      <c r="Q543" s="98" t="s">
        <v>1621</v>
      </c>
      <c r="R543" s="98">
        <v>52818931</v>
      </c>
      <c r="S543" s="98" t="s">
        <v>1877</v>
      </c>
      <c r="T543" s="98" t="s">
        <v>2003</v>
      </c>
      <c r="U543" s="98" t="s">
        <v>2119</v>
      </c>
      <c r="V543" s="98" t="s">
        <v>2118</v>
      </c>
      <c r="W543" s="98">
        <f t="shared" ca="1" si="8"/>
        <v>62</v>
      </c>
      <c r="X543" s="98" t="s">
        <v>1616</v>
      </c>
      <c r="Y543" s="98" t="s">
        <v>1615</v>
      </c>
      <c r="Z543" s="98" t="s">
        <v>1614</v>
      </c>
      <c r="AA543" s="98" t="s">
        <v>1613</v>
      </c>
      <c r="AB543" s="98" t="s">
        <v>112</v>
      </c>
      <c r="AC543" s="98" t="s">
        <v>117</v>
      </c>
    </row>
    <row r="544" spans="1:29" x14ac:dyDescent="0.25">
      <c r="A544" s="98">
        <v>19417728</v>
      </c>
      <c r="B544" s="98" t="s">
        <v>166</v>
      </c>
      <c r="C544" s="98" t="s">
        <v>167</v>
      </c>
      <c r="D544" s="98">
        <v>421018</v>
      </c>
      <c r="E544" s="98" t="s">
        <v>145</v>
      </c>
      <c r="F544" s="98" t="s">
        <v>146</v>
      </c>
      <c r="G544" s="98" t="s">
        <v>137</v>
      </c>
      <c r="H544" s="98">
        <v>100</v>
      </c>
      <c r="I544" s="98" t="s">
        <v>626</v>
      </c>
      <c r="J544" s="98">
        <v>2</v>
      </c>
      <c r="K544" s="98" t="s">
        <v>1683</v>
      </c>
      <c r="L544" s="98">
        <v>300</v>
      </c>
      <c r="M544" s="98" t="s">
        <v>307</v>
      </c>
      <c r="N544" s="98">
        <v>301</v>
      </c>
      <c r="O544" s="98" t="s">
        <v>1868</v>
      </c>
      <c r="P544" s="98">
        <v>230</v>
      </c>
      <c r="Q544" s="98" t="s">
        <v>1867</v>
      </c>
      <c r="R544" s="98">
        <v>39548662</v>
      </c>
      <c r="S544" s="98" t="s">
        <v>1866</v>
      </c>
      <c r="T544" s="98" t="s">
        <v>2117</v>
      </c>
      <c r="U544" s="98" t="s">
        <v>2116</v>
      </c>
      <c r="V544" s="98" t="s">
        <v>2115</v>
      </c>
      <c r="W544" s="98">
        <f t="shared" ca="1" si="8"/>
        <v>65</v>
      </c>
      <c r="X544" s="98" t="s">
        <v>1636</v>
      </c>
      <c r="Y544" s="98" t="s">
        <v>1615</v>
      </c>
      <c r="Z544" s="98" t="s">
        <v>1614</v>
      </c>
      <c r="AA544" s="98" t="s">
        <v>1613</v>
      </c>
      <c r="AB544" s="98" t="s">
        <v>112</v>
      </c>
      <c r="AC544" s="98" t="s">
        <v>117</v>
      </c>
    </row>
    <row r="545" spans="1:29" x14ac:dyDescent="0.25">
      <c r="A545" s="98">
        <v>19448772</v>
      </c>
      <c r="B545" s="98" t="s">
        <v>126</v>
      </c>
      <c r="C545" s="98" t="s">
        <v>127</v>
      </c>
      <c r="D545" s="98">
        <v>202820</v>
      </c>
      <c r="E545" s="98" t="s">
        <v>109</v>
      </c>
      <c r="F545" s="98" t="s">
        <v>110</v>
      </c>
      <c r="G545" s="98" t="s">
        <v>128</v>
      </c>
      <c r="H545" s="98">
        <v>100</v>
      </c>
      <c r="I545" s="98" t="s">
        <v>626</v>
      </c>
      <c r="J545" s="98">
        <v>2</v>
      </c>
      <c r="K545" s="98" t="s">
        <v>1683</v>
      </c>
      <c r="L545" s="98">
        <v>300</v>
      </c>
      <c r="M545" s="98" t="s">
        <v>307</v>
      </c>
      <c r="N545" s="98">
        <v>312</v>
      </c>
      <c r="O545" s="98" t="s">
        <v>1878</v>
      </c>
      <c r="P545" s="98">
        <v>0</v>
      </c>
      <c r="Q545" s="98" t="s">
        <v>1621</v>
      </c>
      <c r="R545" s="98">
        <v>52818931</v>
      </c>
      <c r="S545" s="98" t="s">
        <v>1877</v>
      </c>
      <c r="T545" s="98" t="s">
        <v>2114</v>
      </c>
      <c r="U545" s="98" t="s">
        <v>2113</v>
      </c>
      <c r="V545" s="98" t="s">
        <v>2112</v>
      </c>
      <c r="W545" s="98">
        <f t="shared" ca="1" si="8"/>
        <v>64</v>
      </c>
      <c r="X545" s="98" t="s">
        <v>1636</v>
      </c>
      <c r="Y545" s="98" t="s">
        <v>1671</v>
      </c>
      <c r="Z545" s="98" t="s">
        <v>1614</v>
      </c>
      <c r="AA545" s="98" t="s">
        <v>1613</v>
      </c>
      <c r="AB545" s="98" t="s">
        <v>112</v>
      </c>
      <c r="AC545" s="98" t="s">
        <v>113</v>
      </c>
    </row>
    <row r="546" spans="1:29" x14ac:dyDescent="0.25">
      <c r="A546" s="98">
        <v>20643921</v>
      </c>
      <c r="B546" s="98" t="s">
        <v>201</v>
      </c>
      <c r="C546" s="98" t="s">
        <v>202</v>
      </c>
      <c r="D546" s="98">
        <v>202816</v>
      </c>
      <c r="E546" s="98" t="s">
        <v>109</v>
      </c>
      <c r="F546" s="98" t="s">
        <v>110</v>
      </c>
      <c r="G546" s="98" t="s">
        <v>128</v>
      </c>
      <c r="H546" s="98">
        <v>100</v>
      </c>
      <c r="I546" s="98" t="s">
        <v>626</v>
      </c>
      <c r="J546" s="98">
        <v>2</v>
      </c>
      <c r="K546" s="98" t="s">
        <v>1683</v>
      </c>
      <c r="L546" s="98">
        <v>300</v>
      </c>
      <c r="M546" s="98" t="s">
        <v>307</v>
      </c>
      <c r="N546" s="98">
        <v>312</v>
      </c>
      <c r="O546" s="98" t="s">
        <v>1878</v>
      </c>
      <c r="P546" s="98">
        <v>0</v>
      </c>
      <c r="Q546" s="98" t="s">
        <v>1621</v>
      </c>
      <c r="R546" s="98">
        <v>52818931</v>
      </c>
      <c r="S546" s="98" t="s">
        <v>1877</v>
      </c>
      <c r="T546" s="98" t="s">
        <v>2111</v>
      </c>
      <c r="U546" s="98" t="s">
        <v>2110</v>
      </c>
      <c r="V546" s="98" t="s">
        <v>2109</v>
      </c>
      <c r="W546" s="98">
        <f t="shared" ca="1" si="8"/>
        <v>65</v>
      </c>
      <c r="X546" s="98" t="s">
        <v>1616</v>
      </c>
      <c r="Y546" s="98" t="s">
        <v>1671</v>
      </c>
      <c r="Z546" s="98" t="s">
        <v>1614</v>
      </c>
      <c r="AA546" s="98" t="s">
        <v>1613</v>
      </c>
      <c r="AB546" s="98" t="s">
        <v>112</v>
      </c>
      <c r="AC546" s="98" t="s">
        <v>117</v>
      </c>
    </row>
    <row r="547" spans="1:29" x14ac:dyDescent="0.25">
      <c r="A547" s="98">
        <v>6219186</v>
      </c>
      <c r="B547" s="98" t="s">
        <v>1321</v>
      </c>
      <c r="C547" s="98" t="s">
        <v>1322</v>
      </c>
      <c r="D547" s="98">
        <v>102011</v>
      </c>
      <c r="E547" s="98" t="s">
        <v>181</v>
      </c>
      <c r="F547" s="98" t="s">
        <v>182</v>
      </c>
      <c r="G547" s="98" t="s">
        <v>162</v>
      </c>
      <c r="H547" s="98">
        <v>100</v>
      </c>
      <c r="I547" s="98" t="s">
        <v>626</v>
      </c>
      <c r="J547" s="98">
        <v>1</v>
      </c>
      <c r="K547" s="98" t="s">
        <v>1896</v>
      </c>
      <c r="L547" s="98">
        <v>220</v>
      </c>
      <c r="M547" s="98" t="s">
        <v>2087</v>
      </c>
      <c r="N547" s="98">
        <v>221</v>
      </c>
      <c r="O547" s="98" t="s">
        <v>162</v>
      </c>
      <c r="P547" s="98">
        <v>0</v>
      </c>
      <c r="Q547" s="98" t="s">
        <v>1621</v>
      </c>
      <c r="R547" s="98">
        <v>63305358</v>
      </c>
      <c r="S547" s="98" t="s">
        <v>2086</v>
      </c>
      <c r="T547" s="98" t="s">
        <v>2108</v>
      </c>
      <c r="U547" s="98" t="s">
        <v>2107</v>
      </c>
      <c r="V547" s="98" t="s">
        <v>2106</v>
      </c>
      <c r="W547" s="98">
        <f t="shared" ca="1" si="8"/>
        <v>69</v>
      </c>
      <c r="X547" s="98" t="s">
        <v>1636</v>
      </c>
      <c r="Y547" s="98" t="s">
        <v>1622</v>
      </c>
      <c r="Z547" s="98" t="s">
        <v>1614</v>
      </c>
      <c r="AA547" s="98" t="s">
        <v>1613</v>
      </c>
      <c r="AB547" s="98" t="s">
        <v>439</v>
      </c>
      <c r="AC547" s="98" t="s">
        <v>440</v>
      </c>
    </row>
    <row r="548" spans="1:29" x14ac:dyDescent="0.25">
      <c r="A548" s="98">
        <v>19455782</v>
      </c>
      <c r="B548" s="98" t="s">
        <v>160</v>
      </c>
      <c r="C548" s="98" t="s">
        <v>161</v>
      </c>
      <c r="D548" s="98">
        <v>202816</v>
      </c>
      <c r="E548" s="98" t="s">
        <v>109</v>
      </c>
      <c r="F548" s="98" t="s">
        <v>110</v>
      </c>
      <c r="G548" s="98" t="s">
        <v>162</v>
      </c>
      <c r="H548" s="98">
        <v>100</v>
      </c>
      <c r="I548" s="98" t="s">
        <v>626</v>
      </c>
      <c r="J548" s="98">
        <v>1</v>
      </c>
      <c r="K548" s="98" t="s">
        <v>1896</v>
      </c>
      <c r="L548" s="98">
        <v>220</v>
      </c>
      <c r="M548" s="98" t="s">
        <v>2087</v>
      </c>
      <c r="N548" s="98">
        <v>221</v>
      </c>
      <c r="O548" s="98" t="s">
        <v>162</v>
      </c>
      <c r="P548" s="98">
        <v>0</v>
      </c>
      <c r="Q548" s="98" t="s">
        <v>1621</v>
      </c>
      <c r="R548" s="98">
        <v>63305358</v>
      </c>
      <c r="S548" s="98" t="s">
        <v>2086</v>
      </c>
      <c r="T548" s="98" t="s">
        <v>2105</v>
      </c>
      <c r="U548" s="98" t="s">
        <v>2104</v>
      </c>
      <c r="V548" s="98" t="s">
        <v>2103</v>
      </c>
      <c r="W548" s="98">
        <f t="shared" ca="1" si="8"/>
        <v>65</v>
      </c>
      <c r="X548" s="98" t="s">
        <v>1636</v>
      </c>
      <c r="Y548" s="98" t="s">
        <v>1671</v>
      </c>
      <c r="Z548" s="98" t="s">
        <v>1614</v>
      </c>
      <c r="AA548" s="98" t="s">
        <v>1613</v>
      </c>
      <c r="AB548" s="98" t="s">
        <v>112</v>
      </c>
      <c r="AC548" s="98" t="s">
        <v>117</v>
      </c>
    </row>
    <row r="549" spans="1:29" x14ac:dyDescent="0.25">
      <c r="A549" s="98">
        <v>28686105</v>
      </c>
      <c r="B549" s="98" t="s">
        <v>761</v>
      </c>
      <c r="C549" s="98" t="s">
        <v>762</v>
      </c>
      <c r="D549" s="98">
        <v>202820</v>
      </c>
      <c r="E549" s="98" t="s">
        <v>109</v>
      </c>
      <c r="F549" s="98" t="s">
        <v>110</v>
      </c>
      <c r="G549" s="98" t="s">
        <v>162</v>
      </c>
      <c r="H549" s="98">
        <v>100</v>
      </c>
      <c r="I549" s="98" t="s">
        <v>626</v>
      </c>
      <c r="J549" s="98">
        <v>1</v>
      </c>
      <c r="K549" s="98" t="s">
        <v>1896</v>
      </c>
      <c r="L549" s="98">
        <v>220</v>
      </c>
      <c r="M549" s="98" t="s">
        <v>2087</v>
      </c>
      <c r="N549" s="98">
        <v>221</v>
      </c>
      <c r="O549" s="98" t="s">
        <v>162</v>
      </c>
      <c r="P549" s="98">
        <v>0</v>
      </c>
      <c r="Q549" s="98" t="s">
        <v>1621</v>
      </c>
      <c r="R549" s="98">
        <v>63305358</v>
      </c>
      <c r="S549" s="98" t="s">
        <v>2086</v>
      </c>
      <c r="T549" s="98" t="s">
        <v>2012</v>
      </c>
      <c r="U549" s="98" t="s">
        <v>2102</v>
      </c>
      <c r="V549" s="98" t="s">
        <v>2101</v>
      </c>
      <c r="W549" s="98">
        <f t="shared" ca="1" si="8"/>
        <v>56</v>
      </c>
      <c r="X549" s="98" t="s">
        <v>1616</v>
      </c>
      <c r="Y549" s="98" t="s">
        <v>1615</v>
      </c>
      <c r="Z549" s="98" t="s">
        <v>1614</v>
      </c>
      <c r="AA549" s="98" t="s">
        <v>1613</v>
      </c>
      <c r="AB549" s="98" t="s">
        <v>112</v>
      </c>
      <c r="AC549" s="98" t="s">
        <v>113</v>
      </c>
    </row>
    <row r="550" spans="1:29" x14ac:dyDescent="0.25">
      <c r="A550" s="98">
        <v>39818302</v>
      </c>
      <c r="B550" s="98" t="s">
        <v>620</v>
      </c>
      <c r="C550" s="98" t="s">
        <v>621</v>
      </c>
      <c r="D550" s="98">
        <v>204407</v>
      </c>
      <c r="E550" s="98" t="s">
        <v>136</v>
      </c>
      <c r="F550" s="98" t="s">
        <v>110</v>
      </c>
      <c r="G550" s="98" t="s">
        <v>162</v>
      </c>
      <c r="H550" s="98">
        <v>100</v>
      </c>
      <c r="I550" s="98" t="s">
        <v>626</v>
      </c>
      <c r="J550" s="98">
        <v>1</v>
      </c>
      <c r="K550" s="98" t="s">
        <v>1896</v>
      </c>
      <c r="L550" s="98">
        <v>220</v>
      </c>
      <c r="M550" s="98" t="s">
        <v>2087</v>
      </c>
      <c r="N550" s="98">
        <v>221</v>
      </c>
      <c r="O550" s="98" t="s">
        <v>162</v>
      </c>
      <c r="P550" s="98">
        <v>0</v>
      </c>
      <c r="Q550" s="98" t="s">
        <v>1621</v>
      </c>
      <c r="R550" s="98">
        <v>63305358</v>
      </c>
      <c r="S550" s="98" t="s">
        <v>2086</v>
      </c>
      <c r="T550" s="98" t="s">
        <v>2100</v>
      </c>
      <c r="U550" s="98" t="s">
        <v>2099</v>
      </c>
      <c r="V550" s="98" t="s">
        <v>2098</v>
      </c>
      <c r="W550" s="98">
        <f t="shared" ca="1" si="8"/>
        <v>51</v>
      </c>
      <c r="X550" s="98" t="s">
        <v>1616</v>
      </c>
      <c r="Y550" s="98" t="s">
        <v>1671</v>
      </c>
      <c r="Z550" s="98" t="s">
        <v>1614</v>
      </c>
      <c r="AA550" s="98" t="s">
        <v>1613</v>
      </c>
      <c r="AB550" s="98" t="s">
        <v>447</v>
      </c>
      <c r="AC550" s="98" t="s">
        <v>448</v>
      </c>
    </row>
    <row r="551" spans="1:29" x14ac:dyDescent="0.25">
      <c r="A551" s="98">
        <v>1090493344</v>
      </c>
      <c r="B551" s="98" t="s">
        <v>1220</v>
      </c>
      <c r="C551" s="98" t="s">
        <v>1221</v>
      </c>
      <c r="D551" s="98">
        <v>204407</v>
      </c>
      <c r="E551" s="98" t="s">
        <v>136</v>
      </c>
      <c r="F551" s="98" t="s">
        <v>110</v>
      </c>
      <c r="G551" s="98" t="s">
        <v>162</v>
      </c>
      <c r="H551" s="98">
        <v>100</v>
      </c>
      <c r="I551" s="98" t="s">
        <v>626</v>
      </c>
      <c r="J551" s="98">
        <v>1</v>
      </c>
      <c r="K551" s="98" t="s">
        <v>1896</v>
      </c>
      <c r="L551" s="98">
        <v>220</v>
      </c>
      <c r="M551" s="98" t="s">
        <v>2087</v>
      </c>
      <c r="N551" s="98">
        <v>221</v>
      </c>
      <c r="O551" s="98" t="s">
        <v>162</v>
      </c>
      <c r="P551" s="98">
        <v>0</v>
      </c>
      <c r="Q551" s="98" t="s">
        <v>1621</v>
      </c>
      <c r="R551" s="98">
        <v>63305358</v>
      </c>
      <c r="S551" s="98" t="s">
        <v>2086</v>
      </c>
      <c r="T551" s="98" t="s">
        <v>2097</v>
      </c>
      <c r="U551" s="98" t="s">
        <v>2096</v>
      </c>
      <c r="V551" s="98" t="s">
        <v>2095</v>
      </c>
      <c r="W551" s="98">
        <f t="shared" ca="1" si="8"/>
        <v>29</v>
      </c>
      <c r="X551" s="98" t="s">
        <v>1616</v>
      </c>
      <c r="Y551" s="98" t="s">
        <v>1671</v>
      </c>
      <c r="Z551" s="98" t="s">
        <v>1614</v>
      </c>
      <c r="AA551" s="98" t="s">
        <v>1613</v>
      </c>
      <c r="AB551" s="98" t="s">
        <v>468</v>
      </c>
      <c r="AC551" s="98" t="s">
        <v>435</v>
      </c>
    </row>
    <row r="552" spans="1:29" x14ac:dyDescent="0.25">
      <c r="A552" s="98">
        <v>1018403236</v>
      </c>
      <c r="B552" s="98" t="s">
        <v>582</v>
      </c>
      <c r="C552" s="98" t="s">
        <v>583</v>
      </c>
      <c r="D552" s="98">
        <v>204407</v>
      </c>
      <c r="E552" s="98" t="s">
        <v>136</v>
      </c>
      <c r="F552" s="98" t="s">
        <v>110</v>
      </c>
      <c r="G552" s="98" t="s">
        <v>162</v>
      </c>
      <c r="H552" s="98">
        <v>100</v>
      </c>
      <c r="I552" s="98" t="s">
        <v>626</v>
      </c>
      <c r="J552" s="98">
        <v>1</v>
      </c>
      <c r="K552" s="98" t="s">
        <v>1896</v>
      </c>
      <c r="L552" s="98">
        <v>220</v>
      </c>
      <c r="M552" s="98" t="s">
        <v>2087</v>
      </c>
      <c r="N552" s="98">
        <v>221</v>
      </c>
      <c r="O552" s="98" t="s">
        <v>162</v>
      </c>
      <c r="P552" s="98">
        <v>0</v>
      </c>
      <c r="Q552" s="98" t="s">
        <v>1621</v>
      </c>
      <c r="R552" s="98">
        <v>63305358</v>
      </c>
      <c r="S552" s="98" t="s">
        <v>2086</v>
      </c>
      <c r="T552" s="98" t="s">
        <v>2094</v>
      </c>
      <c r="U552" s="98" t="s">
        <v>2093</v>
      </c>
      <c r="V552" s="98" t="s">
        <v>2092</v>
      </c>
      <c r="W552" s="98">
        <f t="shared" ca="1" si="8"/>
        <v>40</v>
      </c>
      <c r="X552" s="98" t="s">
        <v>1616</v>
      </c>
      <c r="Y552" s="98" t="s">
        <v>1622</v>
      </c>
      <c r="Z552" s="98" t="s">
        <v>1614</v>
      </c>
      <c r="AA552" s="98" t="s">
        <v>1613</v>
      </c>
      <c r="AB552" s="98" t="s">
        <v>447</v>
      </c>
      <c r="AC552" s="98" t="s">
        <v>448</v>
      </c>
    </row>
    <row r="553" spans="1:29" x14ac:dyDescent="0.25">
      <c r="A553" s="98">
        <v>1020814545</v>
      </c>
      <c r="B553" s="98" t="s">
        <v>1192</v>
      </c>
      <c r="C553" s="98" t="s">
        <v>1417</v>
      </c>
      <c r="D553" s="98">
        <v>312416</v>
      </c>
      <c r="E553" s="98" t="s">
        <v>120</v>
      </c>
      <c r="F553" s="98" t="s">
        <v>121</v>
      </c>
      <c r="G553" s="98" t="s">
        <v>162</v>
      </c>
      <c r="H553" s="98">
        <v>100</v>
      </c>
      <c r="I553" s="98" t="s">
        <v>626</v>
      </c>
      <c r="J553" s="98">
        <v>1</v>
      </c>
      <c r="K553" s="98" t="s">
        <v>1896</v>
      </c>
      <c r="L553" s="98">
        <v>220</v>
      </c>
      <c r="M553" s="98" t="s">
        <v>2087</v>
      </c>
      <c r="N553" s="98">
        <v>221</v>
      </c>
      <c r="O553" s="98" t="s">
        <v>162</v>
      </c>
      <c r="P553" s="98">
        <v>0</v>
      </c>
      <c r="Q553" s="98" t="s">
        <v>1621</v>
      </c>
      <c r="R553" s="98">
        <v>63305358</v>
      </c>
      <c r="S553" s="98" t="s">
        <v>2086</v>
      </c>
      <c r="T553" s="98" t="s">
        <v>2091</v>
      </c>
      <c r="U553" s="98" t="s">
        <v>2090</v>
      </c>
      <c r="V553" s="98" t="s">
        <v>2089</v>
      </c>
      <c r="W553" s="98">
        <f t="shared" ca="1" si="8"/>
        <v>29</v>
      </c>
      <c r="X553" s="98" t="s">
        <v>1616</v>
      </c>
      <c r="Y553" s="98" t="s">
        <v>1615</v>
      </c>
      <c r="Z553" s="98" t="s">
        <v>1615</v>
      </c>
      <c r="AA553" s="98" t="s">
        <v>1613</v>
      </c>
      <c r="AB553" s="98" t="s">
        <v>468</v>
      </c>
      <c r="AC553" s="98" t="s">
        <v>435</v>
      </c>
    </row>
    <row r="554" spans="1:29" x14ac:dyDescent="0.25">
      <c r="A554" s="98">
        <v>52317440</v>
      </c>
      <c r="B554" s="98" t="s">
        <v>2088</v>
      </c>
      <c r="C554" s="98" t="s">
        <v>647</v>
      </c>
      <c r="D554" s="98">
        <v>404414</v>
      </c>
      <c r="E554" s="98" t="s">
        <v>186</v>
      </c>
      <c r="F554" s="98" t="s">
        <v>146</v>
      </c>
      <c r="G554" s="98" t="s">
        <v>162</v>
      </c>
      <c r="H554" s="98">
        <v>100</v>
      </c>
      <c r="I554" s="98" t="s">
        <v>626</v>
      </c>
      <c r="J554" s="98">
        <v>1</v>
      </c>
      <c r="K554" s="98" t="s">
        <v>1896</v>
      </c>
      <c r="L554" s="98">
        <v>220</v>
      </c>
      <c r="M554" s="98" t="s">
        <v>2087</v>
      </c>
      <c r="N554" s="98">
        <v>221</v>
      </c>
      <c r="O554" s="98" t="s">
        <v>162</v>
      </c>
      <c r="P554" s="98">
        <v>0</v>
      </c>
      <c r="Q554" s="98" t="s">
        <v>1621</v>
      </c>
      <c r="R554" s="98">
        <v>63305358</v>
      </c>
      <c r="S554" s="98" t="s">
        <v>2086</v>
      </c>
      <c r="T554" s="98" t="s">
        <v>2085</v>
      </c>
      <c r="U554" s="98" t="s">
        <v>2084</v>
      </c>
      <c r="V554" s="98" t="s">
        <v>2083</v>
      </c>
      <c r="W554" s="98">
        <f t="shared" ca="1" si="8"/>
        <v>48</v>
      </c>
      <c r="X554" s="98" t="s">
        <v>1616</v>
      </c>
      <c r="Y554" s="98" t="s">
        <v>1615</v>
      </c>
      <c r="Z554" s="98" t="s">
        <v>1614</v>
      </c>
      <c r="AA554" s="98" t="s">
        <v>1613</v>
      </c>
      <c r="AB554" s="98" t="s">
        <v>468</v>
      </c>
      <c r="AC554" s="98" t="s">
        <v>435</v>
      </c>
    </row>
    <row r="555" spans="1:29" x14ac:dyDescent="0.25">
      <c r="A555" s="98">
        <v>51900381</v>
      </c>
      <c r="B555" s="98" t="s">
        <v>235</v>
      </c>
      <c r="C555" s="98" t="s">
        <v>236</v>
      </c>
      <c r="D555" s="98">
        <v>202816</v>
      </c>
      <c r="E555" s="98" t="s">
        <v>109</v>
      </c>
      <c r="F555" s="98" t="s">
        <v>110</v>
      </c>
      <c r="G555" s="98" t="s">
        <v>237</v>
      </c>
      <c r="H555" s="98">
        <v>100</v>
      </c>
      <c r="I555" s="98" t="s">
        <v>626</v>
      </c>
      <c r="J555" s="98">
        <v>5</v>
      </c>
      <c r="K555" s="98" t="s">
        <v>480</v>
      </c>
      <c r="L555" s="98">
        <v>513</v>
      </c>
      <c r="M555" s="98" t="s">
        <v>553</v>
      </c>
      <c r="N555" s="98">
        <v>550</v>
      </c>
      <c r="O555" s="98" t="s">
        <v>237</v>
      </c>
      <c r="P555" s="98">
        <v>0</v>
      </c>
      <c r="Q555" s="98" t="s">
        <v>1621</v>
      </c>
      <c r="R555" s="98">
        <v>52708723</v>
      </c>
      <c r="S555" s="98" t="s">
        <v>1640</v>
      </c>
      <c r="T555" s="98" t="s">
        <v>2082</v>
      </c>
      <c r="U555" s="98" t="s">
        <v>2081</v>
      </c>
      <c r="V555" s="98" t="s">
        <v>2080</v>
      </c>
      <c r="W555" s="98">
        <f t="shared" ca="1" si="8"/>
        <v>57</v>
      </c>
      <c r="X555" s="98" t="s">
        <v>1616</v>
      </c>
      <c r="Y555" s="98" t="s">
        <v>1671</v>
      </c>
      <c r="Z555" s="98" t="s">
        <v>1614</v>
      </c>
      <c r="AA555" s="98" t="s">
        <v>1613</v>
      </c>
      <c r="AB555" s="98" t="s">
        <v>112</v>
      </c>
      <c r="AC555" s="98" t="s">
        <v>117</v>
      </c>
    </row>
    <row r="556" spans="1:29" x14ac:dyDescent="0.25">
      <c r="A556" s="98">
        <v>52257398</v>
      </c>
      <c r="B556" s="98" t="s">
        <v>650</v>
      </c>
      <c r="C556" s="98" t="s">
        <v>651</v>
      </c>
      <c r="D556" s="98">
        <v>406408</v>
      </c>
      <c r="E556" s="98" t="s">
        <v>347</v>
      </c>
      <c r="F556" s="98" t="s">
        <v>146</v>
      </c>
      <c r="G556" s="98" t="s">
        <v>187</v>
      </c>
      <c r="H556" s="98">
        <v>100</v>
      </c>
      <c r="I556" s="98" t="s">
        <v>626</v>
      </c>
      <c r="J556" s="98">
        <v>5</v>
      </c>
      <c r="K556" s="98" t="s">
        <v>480</v>
      </c>
      <c r="L556" s="98">
        <v>513</v>
      </c>
      <c r="M556" s="98" t="s">
        <v>553</v>
      </c>
      <c r="N556" s="98">
        <v>547</v>
      </c>
      <c r="O556" s="98" t="s">
        <v>187</v>
      </c>
      <c r="P556" s="98">
        <v>0</v>
      </c>
      <c r="Q556" s="98" t="s">
        <v>1621</v>
      </c>
      <c r="R556" s="98">
        <v>53116861</v>
      </c>
      <c r="S556" s="98" t="s">
        <v>1626</v>
      </c>
      <c r="T556" s="98" t="s">
        <v>2079</v>
      </c>
      <c r="U556" s="98" t="s">
        <v>2078</v>
      </c>
      <c r="V556" s="98" t="s">
        <v>2077</v>
      </c>
      <c r="W556" s="98">
        <f t="shared" ca="1" si="8"/>
        <v>51</v>
      </c>
      <c r="X556" s="98" t="s">
        <v>1616</v>
      </c>
      <c r="Y556" s="98" t="s">
        <v>1615</v>
      </c>
      <c r="Z556" s="98" t="s">
        <v>1614</v>
      </c>
      <c r="AA556" s="98" t="s">
        <v>1613</v>
      </c>
      <c r="AB556" s="98" t="s">
        <v>447</v>
      </c>
      <c r="AC556" s="98" t="s">
        <v>448</v>
      </c>
    </row>
    <row r="557" spans="1:29" x14ac:dyDescent="0.25">
      <c r="A557" s="98">
        <v>52278605</v>
      </c>
      <c r="B557" s="98" t="s">
        <v>679</v>
      </c>
      <c r="C557" s="98" t="s">
        <v>680</v>
      </c>
      <c r="D557" s="98">
        <v>406408</v>
      </c>
      <c r="E557" s="98" t="s">
        <v>347</v>
      </c>
      <c r="F557" s="98" t="s">
        <v>146</v>
      </c>
      <c r="G557" s="98" t="s">
        <v>187</v>
      </c>
      <c r="H557" s="98">
        <v>100</v>
      </c>
      <c r="I557" s="98" t="s">
        <v>626</v>
      </c>
      <c r="J557" s="98">
        <v>5</v>
      </c>
      <c r="K557" s="98" t="s">
        <v>480</v>
      </c>
      <c r="L557" s="98">
        <v>513</v>
      </c>
      <c r="M557" s="98" t="s">
        <v>553</v>
      </c>
      <c r="N557" s="98">
        <v>547</v>
      </c>
      <c r="O557" s="98" t="s">
        <v>187</v>
      </c>
      <c r="P557" s="98">
        <v>0</v>
      </c>
      <c r="Q557" s="98" t="s">
        <v>1621</v>
      </c>
      <c r="R557" s="98">
        <v>53116861</v>
      </c>
      <c r="S557" s="98" t="s">
        <v>1626</v>
      </c>
      <c r="T557" s="98" t="s">
        <v>2076</v>
      </c>
      <c r="U557" s="98" t="s">
        <v>2075</v>
      </c>
      <c r="V557" s="98" t="s">
        <v>2074</v>
      </c>
      <c r="W557" s="98">
        <f t="shared" ca="1" si="8"/>
        <v>49</v>
      </c>
      <c r="X557" s="98" t="s">
        <v>1616</v>
      </c>
      <c r="Y557" s="98" t="s">
        <v>1622</v>
      </c>
      <c r="Z557" s="98" t="s">
        <v>1614</v>
      </c>
      <c r="AA557" s="98" t="s">
        <v>1613</v>
      </c>
      <c r="AB557" s="98" t="s">
        <v>447</v>
      </c>
      <c r="AC557" s="98" t="s">
        <v>448</v>
      </c>
    </row>
    <row r="558" spans="1:29" x14ac:dyDescent="0.25">
      <c r="A558" s="98">
        <v>36168358</v>
      </c>
      <c r="B558" s="98" t="s">
        <v>486</v>
      </c>
      <c r="C558" s="98" t="s">
        <v>487</v>
      </c>
      <c r="D558" s="98">
        <v>421015</v>
      </c>
      <c r="E558" s="98" t="s">
        <v>145</v>
      </c>
      <c r="F558" s="98" t="s">
        <v>146</v>
      </c>
      <c r="G558" s="98" t="s">
        <v>187</v>
      </c>
      <c r="H558" s="98">
        <v>100</v>
      </c>
      <c r="I558" s="98" t="s">
        <v>626</v>
      </c>
      <c r="J558" s="98">
        <v>5</v>
      </c>
      <c r="K558" s="98" t="s">
        <v>480</v>
      </c>
      <c r="L558" s="98">
        <v>513</v>
      </c>
      <c r="M558" s="98" t="s">
        <v>553</v>
      </c>
      <c r="N558" s="98">
        <v>547</v>
      </c>
      <c r="O558" s="98" t="s">
        <v>187</v>
      </c>
      <c r="P558" s="98">
        <v>0</v>
      </c>
      <c r="Q558" s="98" t="s">
        <v>1621</v>
      </c>
      <c r="R558" s="98">
        <v>53116861</v>
      </c>
      <c r="S558" s="98" t="s">
        <v>1626</v>
      </c>
      <c r="T558" s="98" t="s">
        <v>2073</v>
      </c>
      <c r="U558" s="98" t="s">
        <v>2072</v>
      </c>
      <c r="V558" s="98" t="s">
        <v>2071</v>
      </c>
      <c r="W558" s="98">
        <f t="shared" ca="1" si="8"/>
        <v>65</v>
      </c>
      <c r="X558" s="98" t="s">
        <v>1616</v>
      </c>
      <c r="Y558" s="98" t="s">
        <v>1726</v>
      </c>
      <c r="Z558" s="98" t="s">
        <v>1614</v>
      </c>
      <c r="AA558" s="98" t="s">
        <v>1613</v>
      </c>
      <c r="AB558" s="98" t="s">
        <v>447</v>
      </c>
      <c r="AC558" s="98" t="s">
        <v>448</v>
      </c>
    </row>
    <row r="559" spans="1:29" x14ac:dyDescent="0.25">
      <c r="A559" s="98">
        <v>39584424</v>
      </c>
      <c r="B559" s="98" t="s">
        <v>808</v>
      </c>
      <c r="C559" s="98" t="s">
        <v>809</v>
      </c>
      <c r="D559" s="98">
        <v>313214</v>
      </c>
      <c r="E559" s="98" t="s">
        <v>158</v>
      </c>
      <c r="F559" s="98" t="s">
        <v>121</v>
      </c>
      <c r="G559" s="98" t="s">
        <v>187</v>
      </c>
      <c r="H559" s="98">
        <v>100</v>
      </c>
      <c r="I559" s="98" t="s">
        <v>626</v>
      </c>
      <c r="J559" s="98">
        <v>5</v>
      </c>
      <c r="K559" s="98" t="s">
        <v>480</v>
      </c>
      <c r="L559" s="98">
        <v>513</v>
      </c>
      <c r="M559" s="98" t="s">
        <v>553</v>
      </c>
      <c r="N559" s="98">
        <v>547</v>
      </c>
      <c r="O559" s="98" t="s">
        <v>187</v>
      </c>
      <c r="P559" s="98">
        <v>0</v>
      </c>
      <c r="Q559" s="98" t="s">
        <v>1621</v>
      </c>
      <c r="R559" s="98">
        <v>53116861</v>
      </c>
      <c r="S559" s="98" t="s">
        <v>1626</v>
      </c>
      <c r="T559" s="98" t="s">
        <v>2070</v>
      </c>
      <c r="U559" s="98" t="s">
        <v>2069</v>
      </c>
      <c r="V559" s="98" t="s">
        <v>2068</v>
      </c>
      <c r="W559" s="98">
        <f t="shared" ca="1" si="8"/>
        <v>40</v>
      </c>
      <c r="X559" s="98" t="s">
        <v>1616</v>
      </c>
      <c r="Y559" s="98" t="s">
        <v>1671</v>
      </c>
      <c r="Z559" s="98" t="s">
        <v>1614</v>
      </c>
      <c r="AA559" s="98" t="s">
        <v>1613</v>
      </c>
      <c r="AB559" s="98" t="s">
        <v>112</v>
      </c>
      <c r="AC559" s="98" t="s">
        <v>117</v>
      </c>
    </row>
    <row r="560" spans="1:29" x14ac:dyDescent="0.25">
      <c r="A560" s="98">
        <v>39736610</v>
      </c>
      <c r="B560" s="98" t="s">
        <v>390</v>
      </c>
      <c r="C560" s="98" t="s">
        <v>391</v>
      </c>
      <c r="D560" s="98">
        <v>421015</v>
      </c>
      <c r="E560" s="98" t="s">
        <v>145</v>
      </c>
      <c r="F560" s="98" t="s">
        <v>146</v>
      </c>
      <c r="G560" s="98" t="s">
        <v>187</v>
      </c>
      <c r="H560" s="98">
        <v>100</v>
      </c>
      <c r="I560" s="98" t="s">
        <v>626</v>
      </c>
      <c r="J560" s="98">
        <v>5</v>
      </c>
      <c r="K560" s="98" t="s">
        <v>480</v>
      </c>
      <c r="L560" s="98">
        <v>513</v>
      </c>
      <c r="M560" s="98" t="s">
        <v>553</v>
      </c>
      <c r="N560" s="98">
        <v>547</v>
      </c>
      <c r="O560" s="98" t="s">
        <v>187</v>
      </c>
      <c r="P560" s="98">
        <v>0</v>
      </c>
      <c r="Q560" s="98" t="s">
        <v>1621</v>
      </c>
      <c r="R560" s="98">
        <v>53116861</v>
      </c>
      <c r="S560" s="98" t="s">
        <v>1626</v>
      </c>
      <c r="T560" s="98" t="s">
        <v>2067</v>
      </c>
      <c r="U560" s="98" t="s">
        <v>2066</v>
      </c>
      <c r="V560" s="98" t="s">
        <v>2065</v>
      </c>
      <c r="W560" s="98">
        <f t="shared" ca="1" si="8"/>
        <v>56</v>
      </c>
      <c r="X560" s="98" t="s">
        <v>1616</v>
      </c>
      <c r="Y560" s="98" t="s">
        <v>1622</v>
      </c>
      <c r="Z560" s="98" t="s">
        <v>1614</v>
      </c>
      <c r="AA560" s="98" t="s">
        <v>1613</v>
      </c>
      <c r="AB560" s="98" t="s">
        <v>112</v>
      </c>
      <c r="AC560" s="98" t="s">
        <v>117</v>
      </c>
    </row>
    <row r="561" spans="1:29" x14ac:dyDescent="0.25">
      <c r="A561" s="98">
        <v>39736711</v>
      </c>
      <c r="B561" s="98" t="s">
        <v>230</v>
      </c>
      <c r="C561" s="98" t="s">
        <v>552</v>
      </c>
      <c r="D561" s="98">
        <v>313214</v>
      </c>
      <c r="E561" s="98" t="s">
        <v>158</v>
      </c>
      <c r="F561" s="98" t="s">
        <v>121</v>
      </c>
      <c r="G561" s="98" t="s">
        <v>553</v>
      </c>
      <c r="H561" s="98">
        <v>100</v>
      </c>
      <c r="I561" s="98" t="s">
        <v>626</v>
      </c>
      <c r="J561" s="98">
        <v>5</v>
      </c>
      <c r="K561" s="98" t="s">
        <v>480</v>
      </c>
      <c r="L561" s="98">
        <v>513</v>
      </c>
      <c r="M561" s="98" t="s">
        <v>553</v>
      </c>
      <c r="N561" s="98">
        <v>0</v>
      </c>
      <c r="O561" s="98" t="s">
        <v>1621</v>
      </c>
      <c r="P561" s="98">
        <v>0</v>
      </c>
      <c r="Q561" s="98" t="s">
        <v>1621</v>
      </c>
      <c r="R561" s="98">
        <v>33967126</v>
      </c>
      <c r="S561" s="98" t="s">
        <v>1620</v>
      </c>
      <c r="T561" s="98" t="s">
        <v>1962</v>
      </c>
      <c r="U561" s="98" t="s">
        <v>2064</v>
      </c>
      <c r="V561" s="98" t="s">
        <v>2063</v>
      </c>
      <c r="W561" s="98">
        <f t="shared" ca="1" si="8"/>
        <v>55</v>
      </c>
      <c r="X561" s="98" t="s">
        <v>1616</v>
      </c>
      <c r="Y561" s="98" t="s">
        <v>1615</v>
      </c>
      <c r="Z561" s="98" t="s">
        <v>1614</v>
      </c>
      <c r="AA561" s="98" t="s">
        <v>1613</v>
      </c>
      <c r="AB561" s="98" t="s">
        <v>468</v>
      </c>
      <c r="AC561" s="98" t="s">
        <v>435</v>
      </c>
    </row>
    <row r="562" spans="1:29" x14ac:dyDescent="0.25">
      <c r="A562" s="98">
        <v>41761182</v>
      </c>
      <c r="B562" s="98" t="s">
        <v>192</v>
      </c>
      <c r="C562" s="98" t="s">
        <v>193</v>
      </c>
      <c r="D562" s="98">
        <v>421022</v>
      </c>
      <c r="E562" s="98" t="s">
        <v>145</v>
      </c>
      <c r="F562" s="98" t="s">
        <v>146</v>
      </c>
      <c r="G562" s="98" t="s">
        <v>187</v>
      </c>
      <c r="H562" s="98">
        <v>100</v>
      </c>
      <c r="I562" s="98" t="s">
        <v>626</v>
      </c>
      <c r="J562" s="98">
        <v>5</v>
      </c>
      <c r="K562" s="98" t="s">
        <v>480</v>
      </c>
      <c r="L562" s="98">
        <v>513</v>
      </c>
      <c r="M562" s="98" t="s">
        <v>553</v>
      </c>
      <c r="N562" s="98">
        <v>547</v>
      </c>
      <c r="O562" s="98" t="s">
        <v>187</v>
      </c>
      <c r="P562" s="98">
        <v>0</v>
      </c>
      <c r="Q562" s="98" t="s">
        <v>1621</v>
      </c>
      <c r="R562" s="98">
        <v>53116861</v>
      </c>
      <c r="S562" s="98" t="s">
        <v>1626</v>
      </c>
      <c r="T562" s="98" t="s">
        <v>2062</v>
      </c>
      <c r="U562" s="98" t="s">
        <v>2061</v>
      </c>
      <c r="V562" s="98" t="s">
        <v>2060</v>
      </c>
      <c r="W562" s="98">
        <f t="shared" ca="1" si="8"/>
        <v>69</v>
      </c>
      <c r="X562" s="98" t="s">
        <v>1616</v>
      </c>
      <c r="Y562" s="98" t="s">
        <v>1615</v>
      </c>
      <c r="Z562" s="98" t="s">
        <v>1614</v>
      </c>
      <c r="AA562" s="98" t="s">
        <v>1613</v>
      </c>
      <c r="AB562" s="98" t="s">
        <v>112</v>
      </c>
      <c r="AC562" s="98" t="s">
        <v>113</v>
      </c>
    </row>
    <row r="563" spans="1:29" x14ac:dyDescent="0.25">
      <c r="A563" s="98">
        <v>19498885</v>
      </c>
      <c r="B563" s="98" t="s">
        <v>964</v>
      </c>
      <c r="C563" s="98" t="s">
        <v>965</v>
      </c>
      <c r="D563" s="98">
        <v>421015</v>
      </c>
      <c r="E563" s="98" t="s">
        <v>145</v>
      </c>
      <c r="F563" s="98" t="s">
        <v>146</v>
      </c>
      <c r="G563" s="98" t="s">
        <v>237</v>
      </c>
      <c r="H563" s="98">
        <v>100</v>
      </c>
      <c r="I563" s="98" t="s">
        <v>626</v>
      </c>
      <c r="J563" s="98">
        <v>5</v>
      </c>
      <c r="K563" s="98" t="s">
        <v>480</v>
      </c>
      <c r="L563" s="98">
        <v>513</v>
      </c>
      <c r="M563" s="98" t="s">
        <v>553</v>
      </c>
      <c r="N563" s="98">
        <v>550</v>
      </c>
      <c r="O563" s="98" t="s">
        <v>237</v>
      </c>
      <c r="P563" s="98">
        <v>0</v>
      </c>
      <c r="Q563" s="98" t="s">
        <v>1621</v>
      </c>
      <c r="R563" s="98">
        <v>52708723</v>
      </c>
      <c r="S563" s="98" t="s">
        <v>1640</v>
      </c>
      <c r="T563" s="98" t="s">
        <v>2059</v>
      </c>
      <c r="U563" s="98" t="s">
        <v>2058</v>
      </c>
      <c r="V563" s="98" t="s">
        <v>2057</v>
      </c>
      <c r="W563" s="98">
        <f t="shared" ca="1" si="8"/>
        <v>63</v>
      </c>
      <c r="X563" s="98" t="s">
        <v>1636</v>
      </c>
      <c r="Y563" s="98" t="s">
        <v>1671</v>
      </c>
      <c r="Z563" s="98" t="s">
        <v>1614</v>
      </c>
      <c r="AA563" s="98" t="s">
        <v>1613</v>
      </c>
      <c r="AB563" s="98" t="s">
        <v>468</v>
      </c>
      <c r="AC563" s="98" t="s">
        <v>435</v>
      </c>
    </row>
    <row r="564" spans="1:29" x14ac:dyDescent="0.25">
      <c r="A564" s="98">
        <v>20740070</v>
      </c>
      <c r="B564" s="98" t="s">
        <v>744</v>
      </c>
      <c r="C564" s="98" t="s">
        <v>745</v>
      </c>
      <c r="D564" s="98">
        <v>313214</v>
      </c>
      <c r="E564" s="98" t="s">
        <v>158</v>
      </c>
      <c r="F564" s="98" t="s">
        <v>121</v>
      </c>
      <c r="G564" s="98" t="s">
        <v>187</v>
      </c>
      <c r="H564" s="98">
        <v>100</v>
      </c>
      <c r="I564" s="98" t="s">
        <v>626</v>
      </c>
      <c r="J564" s="98">
        <v>5</v>
      </c>
      <c r="K564" s="98" t="s">
        <v>480</v>
      </c>
      <c r="L564" s="98">
        <v>513</v>
      </c>
      <c r="M564" s="98" t="s">
        <v>553</v>
      </c>
      <c r="N564" s="98">
        <v>547</v>
      </c>
      <c r="O564" s="98" t="s">
        <v>187</v>
      </c>
      <c r="P564" s="98">
        <v>0</v>
      </c>
      <c r="Q564" s="98" t="s">
        <v>1621</v>
      </c>
      <c r="R564" s="98">
        <v>53116861</v>
      </c>
      <c r="S564" s="98" t="s">
        <v>1626</v>
      </c>
      <c r="T564" s="98" t="s">
        <v>1732</v>
      </c>
      <c r="U564" s="98" t="s">
        <v>2056</v>
      </c>
      <c r="V564" s="98" t="s">
        <v>2055</v>
      </c>
      <c r="W564" s="98">
        <f t="shared" ca="1" si="8"/>
        <v>45</v>
      </c>
      <c r="X564" s="98" t="s">
        <v>1616</v>
      </c>
      <c r="Y564" s="98" t="s">
        <v>1622</v>
      </c>
      <c r="Z564" s="98" t="s">
        <v>1614</v>
      </c>
      <c r="AA564" s="98" t="s">
        <v>1613</v>
      </c>
      <c r="AB564" s="98" t="s">
        <v>112</v>
      </c>
      <c r="AC564" s="98" t="s">
        <v>117</v>
      </c>
    </row>
    <row r="565" spans="1:29" x14ac:dyDescent="0.25">
      <c r="A565" s="98">
        <v>33104109</v>
      </c>
      <c r="B565" s="98" t="s">
        <v>1295</v>
      </c>
      <c r="C565" s="98" t="s">
        <v>1296</v>
      </c>
      <c r="D565" s="98">
        <v>204407</v>
      </c>
      <c r="E565" s="98" t="s">
        <v>136</v>
      </c>
      <c r="F565" s="98" t="s">
        <v>110</v>
      </c>
      <c r="G565" s="98" t="s">
        <v>237</v>
      </c>
      <c r="H565" s="98">
        <v>100</v>
      </c>
      <c r="I565" s="98" t="s">
        <v>626</v>
      </c>
      <c r="J565" s="98">
        <v>5</v>
      </c>
      <c r="K565" s="98" t="s">
        <v>480</v>
      </c>
      <c r="L565" s="98">
        <v>513</v>
      </c>
      <c r="M565" s="98" t="s">
        <v>553</v>
      </c>
      <c r="N565" s="98">
        <v>550</v>
      </c>
      <c r="O565" s="98" t="s">
        <v>237</v>
      </c>
      <c r="P565" s="98">
        <v>0</v>
      </c>
      <c r="Q565" s="98" t="s">
        <v>1621</v>
      </c>
      <c r="R565" s="98">
        <v>52708723</v>
      </c>
      <c r="S565" s="98" t="s">
        <v>1640</v>
      </c>
      <c r="T565" s="98" t="s">
        <v>2054</v>
      </c>
      <c r="U565" s="98" t="s">
        <v>2053</v>
      </c>
      <c r="V565" s="98" t="s">
        <v>2052</v>
      </c>
      <c r="W565" s="98">
        <f t="shared" ca="1" si="8"/>
        <v>45</v>
      </c>
      <c r="X565" s="98" t="s">
        <v>1616</v>
      </c>
      <c r="Y565" s="98" t="s">
        <v>1615</v>
      </c>
      <c r="Z565" s="98" t="s">
        <v>1614</v>
      </c>
      <c r="AA565" s="98" t="s">
        <v>1613</v>
      </c>
      <c r="AB565" s="98" t="s">
        <v>447</v>
      </c>
      <c r="AC565" s="98" t="s">
        <v>448</v>
      </c>
    </row>
    <row r="566" spans="1:29" x14ac:dyDescent="0.25">
      <c r="A566" s="98">
        <v>1032423466</v>
      </c>
      <c r="B566" s="98" t="s">
        <v>1323</v>
      </c>
      <c r="C566" s="98" t="s">
        <v>1324</v>
      </c>
      <c r="D566" s="98">
        <v>421018</v>
      </c>
      <c r="E566" s="98" t="s">
        <v>145</v>
      </c>
      <c r="F566" s="98" t="s">
        <v>146</v>
      </c>
      <c r="G566" s="98" t="s">
        <v>639</v>
      </c>
      <c r="H566" s="98">
        <v>100</v>
      </c>
      <c r="I566" s="98" t="s">
        <v>626</v>
      </c>
      <c r="J566" s="98">
        <v>5</v>
      </c>
      <c r="K566" s="98" t="s">
        <v>480</v>
      </c>
      <c r="L566" s="98">
        <v>514</v>
      </c>
      <c r="M566" s="98" t="s">
        <v>639</v>
      </c>
      <c r="N566" s="98">
        <v>0</v>
      </c>
      <c r="O566" s="98" t="s">
        <v>1621</v>
      </c>
      <c r="P566" s="98">
        <v>0</v>
      </c>
      <c r="Q566" s="98" t="s">
        <v>1621</v>
      </c>
      <c r="R566" s="98">
        <v>19427793</v>
      </c>
      <c r="S566" s="98" t="s">
        <v>1768</v>
      </c>
      <c r="T566" s="98" t="s">
        <v>2051</v>
      </c>
      <c r="U566" s="98" t="s">
        <v>2050</v>
      </c>
      <c r="V566" s="98" t="s">
        <v>2049</v>
      </c>
      <c r="W566" s="98">
        <f t="shared" ca="1" si="8"/>
        <v>36</v>
      </c>
      <c r="X566" s="98" t="s">
        <v>1616</v>
      </c>
      <c r="Y566" s="98" t="s">
        <v>1615</v>
      </c>
      <c r="Z566" s="98" t="s">
        <v>1614</v>
      </c>
      <c r="AA566" s="98" t="s">
        <v>1613</v>
      </c>
      <c r="AB566" s="98" t="s">
        <v>447</v>
      </c>
      <c r="AC566" s="98" t="s">
        <v>448</v>
      </c>
    </row>
    <row r="567" spans="1:29" x14ac:dyDescent="0.25">
      <c r="A567" s="98">
        <v>1072447064</v>
      </c>
      <c r="B567" s="98" t="s">
        <v>1206</v>
      </c>
      <c r="C567" s="98" t="s">
        <v>1207</v>
      </c>
      <c r="D567" s="98">
        <v>421015</v>
      </c>
      <c r="E567" s="98" t="s">
        <v>145</v>
      </c>
      <c r="F567" s="98" t="s">
        <v>146</v>
      </c>
      <c r="G567" s="98" t="s">
        <v>639</v>
      </c>
      <c r="H567" s="98">
        <v>100</v>
      </c>
      <c r="I567" s="98" t="s">
        <v>626</v>
      </c>
      <c r="J567" s="98">
        <v>5</v>
      </c>
      <c r="K567" s="98" t="s">
        <v>480</v>
      </c>
      <c r="L567" s="98">
        <v>514</v>
      </c>
      <c r="M567" s="98" t="s">
        <v>639</v>
      </c>
      <c r="N567" s="98">
        <v>0</v>
      </c>
      <c r="O567" s="98" t="s">
        <v>1621</v>
      </c>
      <c r="P567" s="98">
        <v>0</v>
      </c>
      <c r="Q567" s="98" t="s">
        <v>1621</v>
      </c>
      <c r="R567" s="98">
        <v>19427793</v>
      </c>
      <c r="S567" s="98" t="s">
        <v>1768</v>
      </c>
      <c r="T567" s="98" t="s">
        <v>2048</v>
      </c>
      <c r="U567" s="98" t="s">
        <v>2047</v>
      </c>
      <c r="V567" s="98" t="s">
        <v>2046</v>
      </c>
      <c r="W567" s="98">
        <f t="shared" ca="1" si="8"/>
        <v>32</v>
      </c>
      <c r="X567" s="98" t="s">
        <v>1636</v>
      </c>
      <c r="Y567" s="98" t="s">
        <v>1622</v>
      </c>
      <c r="Z567" s="98" t="s">
        <v>1614</v>
      </c>
      <c r="AA567" s="98" t="s">
        <v>1613</v>
      </c>
      <c r="AB567" s="98" t="s">
        <v>447</v>
      </c>
      <c r="AC567" s="98" t="s">
        <v>448</v>
      </c>
    </row>
    <row r="568" spans="1:29" x14ac:dyDescent="0.25">
      <c r="A568" s="98">
        <v>1022374253</v>
      </c>
      <c r="B568" s="98" t="s">
        <v>853</v>
      </c>
      <c r="C568" s="98" t="s">
        <v>854</v>
      </c>
      <c r="D568" s="98">
        <v>313214</v>
      </c>
      <c r="E568" s="98" t="s">
        <v>158</v>
      </c>
      <c r="F568" s="98" t="s">
        <v>121</v>
      </c>
      <c r="G568" s="98" t="s">
        <v>752</v>
      </c>
      <c r="H568" s="98">
        <v>100</v>
      </c>
      <c r="I568" s="98" t="s">
        <v>626</v>
      </c>
      <c r="J568" s="98">
        <v>5</v>
      </c>
      <c r="K568" s="98" t="s">
        <v>480</v>
      </c>
      <c r="L568" s="98">
        <v>514</v>
      </c>
      <c r="M568" s="98" t="s">
        <v>639</v>
      </c>
      <c r="N568" s="98">
        <v>533</v>
      </c>
      <c r="O568" s="98" t="s">
        <v>752</v>
      </c>
      <c r="P568" s="98">
        <v>0</v>
      </c>
      <c r="Q568" s="98" t="s">
        <v>1621</v>
      </c>
      <c r="R568" s="98">
        <v>30280203</v>
      </c>
      <c r="S568" s="98" t="s">
        <v>2016</v>
      </c>
      <c r="T568" s="98" t="s">
        <v>1902</v>
      </c>
      <c r="U568" s="98" t="s">
        <v>2045</v>
      </c>
      <c r="V568" s="98" t="s">
        <v>2044</v>
      </c>
      <c r="W568" s="98">
        <f t="shared" ca="1" si="8"/>
        <v>33</v>
      </c>
      <c r="X568" s="98" t="s">
        <v>1616</v>
      </c>
      <c r="Y568" s="98" t="s">
        <v>1615</v>
      </c>
      <c r="Z568" s="98" t="s">
        <v>1614</v>
      </c>
      <c r="AA568" s="98" t="s">
        <v>1613</v>
      </c>
      <c r="AB568" s="98" t="s">
        <v>447</v>
      </c>
      <c r="AC568" s="98" t="s">
        <v>448</v>
      </c>
    </row>
    <row r="569" spans="1:29" x14ac:dyDescent="0.25">
      <c r="A569" s="98">
        <v>1015414696</v>
      </c>
      <c r="B569" s="98" t="s">
        <v>928</v>
      </c>
      <c r="C569" s="98" t="s">
        <v>929</v>
      </c>
      <c r="D569" s="98">
        <v>204407</v>
      </c>
      <c r="E569" s="98" t="s">
        <v>136</v>
      </c>
      <c r="F569" s="98" t="s">
        <v>110</v>
      </c>
      <c r="G569" s="98" t="s">
        <v>752</v>
      </c>
      <c r="H569" s="98">
        <v>100</v>
      </c>
      <c r="I569" s="98" t="s">
        <v>626</v>
      </c>
      <c r="J569" s="98">
        <v>5</v>
      </c>
      <c r="K569" s="98" t="s">
        <v>480</v>
      </c>
      <c r="L569" s="98">
        <v>514</v>
      </c>
      <c r="M569" s="98" t="s">
        <v>639</v>
      </c>
      <c r="N569" s="98">
        <v>533</v>
      </c>
      <c r="O569" s="98" t="s">
        <v>752</v>
      </c>
      <c r="P569" s="98">
        <v>0</v>
      </c>
      <c r="Q569" s="98" t="s">
        <v>1621</v>
      </c>
      <c r="R569" s="98">
        <v>30280203</v>
      </c>
      <c r="S569" s="98" t="s">
        <v>2016</v>
      </c>
      <c r="T569" s="98" t="s">
        <v>2043</v>
      </c>
      <c r="U569" s="98" t="s">
        <v>2042</v>
      </c>
      <c r="V569" s="98" t="s">
        <v>2041</v>
      </c>
      <c r="W569" s="98">
        <f t="shared" ca="1" si="8"/>
        <v>35</v>
      </c>
      <c r="X569" s="98" t="s">
        <v>1616</v>
      </c>
      <c r="Y569" s="98" t="s">
        <v>1615</v>
      </c>
      <c r="Z569" s="98" t="s">
        <v>1614</v>
      </c>
      <c r="AA569" s="98" t="s">
        <v>1613</v>
      </c>
      <c r="AB569" s="98" t="s">
        <v>468</v>
      </c>
      <c r="AC569" s="98" t="s">
        <v>435</v>
      </c>
    </row>
    <row r="570" spans="1:29" x14ac:dyDescent="0.25">
      <c r="A570" s="98">
        <v>1018464831</v>
      </c>
      <c r="B570" s="98" t="s">
        <v>1055</v>
      </c>
      <c r="C570" s="98" t="s">
        <v>1056</v>
      </c>
      <c r="D570" s="98">
        <v>313214</v>
      </c>
      <c r="E570" s="98" t="s">
        <v>158</v>
      </c>
      <c r="F570" s="98" t="s">
        <v>121</v>
      </c>
      <c r="G570" s="98" t="s">
        <v>752</v>
      </c>
      <c r="H570" s="98">
        <v>100</v>
      </c>
      <c r="I570" s="98" t="s">
        <v>626</v>
      </c>
      <c r="J570" s="98">
        <v>5</v>
      </c>
      <c r="K570" s="98" t="s">
        <v>480</v>
      </c>
      <c r="L570" s="98">
        <v>514</v>
      </c>
      <c r="M570" s="98" t="s">
        <v>639</v>
      </c>
      <c r="N570" s="98">
        <v>533</v>
      </c>
      <c r="O570" s="98" t="s">
        <v>752</v>
      </c>
      <c r="P570" s="98">
        <v>0</v>
      </c>
      <c r="Q570" s="98" t="s">
        <v>1621</v>
      </c>
      <c r="R570" s="98">
        <v>30280203</v>
      </c>
      <c r="S570" s="98" t="s">
        <v>2016</v>
      </c>
      <c r="T570" s="98" t="s">
        <v>2040</v>
      </c>
      <c r="U570" s="98" t="s">
        <v>2039</v>
      </c>
      <c r="V570" s="98" t="s">
        <v>2038</v>
      </c>
      <c r="W570" s="98">
        <f t="shared" ca="1" si="8"/>
        <v>32</v>
      </c>
      <c r="X570" s="98" t="s">
        <v>1616</v>
      </c>
      <c r="Y570" s="98" t="s">
        <v>1615</v>
      </c>
      <c r="Z570" s="98" t="s">
        <v>1614</v>
      </c>
      <c r="AA570" s="98" t="s">
        <v>1613</v>
      </c>
      <c r="AB570" s="98" t="s">
        <v>447</v>
      </c>
      <c r="AC570" s="98" t="s">
        <v>448</v>
      </c>
    </row>
    <row r="571" spans="1:29" x14ac:dyDescent="0.25">
      <c r="A571" s="98">
        <v>1018508619</v>
      </c>
      <c r="B571" s="98" t="s">
        <v>2037</v>
      </c>
      <c r="C571" s="98" t="s">
        <v>2036</v>
      </c>
      <c r="D571" s="98">
        <v>20441</v>
      </c>
      <c r="E571" s="98" t="s">
        <v>136</v>
      </c>
      <c r="F571" s="98" t="s">
        <v>110</v>
      </c>
      <c r="G571" s="98" t="s">
        <v>639</v>
      </c>
      <c r="H571" s="98">
        <v>100</v>
      </c>
      <c r="I571" s="98" t="s">
        <v>626</v>
      </c>
      <c r="J571" s="98">
        <v>5</v>
      </c>
      <c r="K571" s="98" t="s">
        <v>480</v>
      </c>
      <c r="L571" s="98">
        <v>514</v>
      </c>
      <c r="M571" s="98" t="s">
        <v>639</v>
      </c>
      <c r="N571" s="98">
        <v>0</v>
      </c>
      <c r="O571" s="98" t="s">
        <v>1621</v>
      </c>
      <c r="P571" s="98">
        <v>0</v>
      </c>
      <c r="Q571" s="98" t="s">
        <v>1621</v>
      </c>
      <c r="R571" s="98">
        <v>19427793</v>
      </c>
      <c r="S571" s="98" t="s">
        <v>1768</v>
      </c>
      <c r="T571" s="98" t="s">
        <v>2031</v>
      </c>
      <c r="U571" s="98" t="s">
        <v>2035</v>
      </c>
      <c r="V571" s="98" t="s">
        <v>2034</v>
      </c>
      <c r="W571" s="98">
        <f t="shared" ca="1" si="8"/>
        <v>46</v>
      </c>
      <c r="X571" s="98" t="s">
        <v>1616</v>
      </c>
      <c r="Y571" s="98" t="s">
        <v>1615</v>
      </c>
      <c r="Z571" s="98" t="s">
        <v>1614</v>
      </c>
      <c r="AA571" s="98" t="s">
        <v>1613</v>
      </c>
      <c r="AB571" s="98" t="s">
        <v>468</v>
      </c>
      <c r="AC571" s="98" t="s">
        <v>448</v>
      </c>
    </row>
    <row r="572" spans="1:29" x14ac:dyDescent="0.25">
      <c r="A572" s="98">
        <v>1019095333</v>
      </c>
      <c r="B572" s="98" t="s">
        <v>2033</v>
      </c>
      <c r="C572" s="98" t="s">
        <v>2032</v>
      </c>
      <c r="D572" s="98">
        <v>20441</v>
      </c>
      <c r="E572" s="98" t="s">
        <v>136</v>
      </c>
      <c r="F572" s="98" t="s">
        <v>110</v>
      </c>
      <c r="G572" s="98" t="s">
        <v>639</v>
      </c>
      <c r="H572" s="98">
        <v>100</v>
      </c>
      <c r="I572" s="98" t="s">
        <v>626</v>
      </c>
      <c r="J572" s="98">
        <v>5</v>
      </c>
      <c r="K572" s="98" t="s">
        <v>480</v>
      </c>
      <c r="L572" s="98">
        <v>514</v>
      </c>
      <c r="M572" s="98" t="s">
        <v>639</v>
      </c>
      <c r="N572" s="98">
        <v>0</v>
      </c>
      <c r="O572" s="98" t="s">
        <v>1621</v>
      </c>
      <c r="P572" s="98">
        <v>0</v>
      </c>
      <c r="Q572" s="98" t="s">
        <v>1621</v>
      </c>
      <c r="R572" s="98">
        <v>19427793</v>
      </c>
      <c r="S572" s="98" t="s">
        <v>1768</v>
      </c>
      <c r="T572" s="98" t="s">
        <v>2031</v>
      </c>
      <c r="U572" s="98" t="s">
        <v>2030</v>
      </c>
      <c r="V572" s="98" t="s">
        <v>2029</v>
      </c>
      <c r="W572" s="98">
        <f t="shared" ca="1" si="8"/>
        <v>24</v>
      </c>
      <c r="X572" s="98" t="s">
        <v>1616</v>
      </c>
      <c r="Y572" s="98" t="s">
        <v>1615</v>
      </c>
      <c r="Z572" s="98" t="s">
        <v>1614</v>
      </c>
      <c r="AA572" s="98" t="s">
        <v>1613</v>
      </c>
      <c r="AB572" s="98" t="s">
        <v>468</v>
      </c>
      <c r="AC572" s="98" t="s">
        <v>448</v>
      </c>
    </row>
    <row r="573" spans="1:29" x14ac:dyDescent="0.25">
      <c r="A573" s="98">
        <v>77100934</v>
      </c>
      <c r="B573" s="98" t="s">
        <v>356</v>
      </c>
      <c r="C573" s="98" t="s">
        <v>357</v>
      </c>
      <c r="D573" s="98">
        <v>202816</v>
      </c>
      <c r="E573" s="98" t="s">
        <v>109</v>
      </c>
      <c r="F573" s="98" t="s">
        <v>110</v>
      </c>
      <c r="G573" s="98" t="s">
        <v>639</v>
      </c>
      <c r="H573" s="98">
        <v>100</v>
      </c>
      <c r="I573" s="98" t="s">
        <v>626</v>
      </c>
      <c r="J573" s="98">
        <v>5</v>
      </c>
      <c r="K573" s="98" t="s">
        <v>480</v>
      </c>
      <c r="L573" s="98">
        <v>514</v>
      </c>
      <c r="M573" s="98" t="s">
        <v>639</v>
      </c>
      <c r="N573" s="98">
        <v>0</v>
      </c>
      <c r="O573" s="98" t="s">
        <v>1621</v>
      </c>
      <c r="P573" s="98">
        <v>0</v>
      </c>
      <c r="Q573" s="98" t="s">
        <v>1621</v>
      </c>
      <c r="R573" s="98">
        <v>19427793</v>
      </c>
      <c r="S573" s="98" t="s">
        <v>1768</v>
      </c>
      <c r="T573" s="98" t="s">
        <v>2028</v>
      </c>
      <c r="U573" s="98" t="s">
        <v>2027</v>
      </c>
      <c r="V573" s="98" t="s">
        <v>2026</v>
      </c>
      <c r="W573" s="98">
        <f t="shared" ca="1" si="8"/>
        <v>62</v>
      </c>
      <c r="X573" s="98" t="s">
        <v>1636</v>
      </c>
      <c r="Y573" s="98" t="s">
        <v>1615</v>
      </c>
      <c r="Z573" s="98" t="s">
        <v>1614</v>
      </c>
      <c r="AA573" s="98" t="s">
        <v>1613</v>
      </c>
      <c r="AB573" s="98" t="s">
        <v>112</v>
      </c>
      <c r="AC573" s="98" t="s">
        <v>117</v>
      </c>
    </row>
    <row r="574" spans="1:29" x14ac:dyDescent="0.25">
      <c r="A574" s="98">
        <v>79300089</v>
      </c>
      <c r="B574" s="98" t="s">
        <v>822</v>
      </c>
      <c r="C574" s="98" t="s">
        <v>823</v>
      </c>
      <c r="D574" s="98">
        <v>202820</v>
      </c>
      <c r="E574" s="98" t="s">
        <v>109</v>
      </c>
      <c r="F574" s="98" t="s">
        <v>110</v>
      </c>
      <c r="G574" s="98" t="s">
        <v>639</v>
      </c>
      <c r="H574" s="98">
        <v>100</v>
      </c>
      <c r="I574" s="98" t="s">
        <v>626</v>
      </c>
      <c r="J574" s="98">
        <v>5</v>
      </c>
      <c r="K574" s="98" t="s">
        <v>480</v>
      </c>
      <c r="L574" s="98">
        <v>514</v>
      </c>
      <c r="M574" s="98" t="s">
        <v>639</v>
      </c>
      <c r="N574" s="98">
        <v>0</v>
      </c>
      <c r="O574" s="98" t="s">
        <v>1621</v>
      </c>
      <c r="P574" s="98">
        <v>0</v>
      </c>
      <c r="Q574" s="98" t="s">
        <v>1621</v>
      </c>
      <c r="R574" s="98">
        <v>19427793</v>
      </c>
      <c r="S574" s="98" t="s">
        <v>1768</v>
      </c>
      <c r="T574" s="98" t="s">
        <v>2025</v>
      </c>
      <c r="U574" s="98" t="s">
        <v>2024</v>
      </c>
      <c r="V574" s="98" t="s">
        <v>2023</v>
      </c>
      <c r="W574" s="98">
        <f t="shared" ca="1" si="8"/>
        <v>62</v>
      </c>
      <c r="X574" s="98" t="s">
        <v>1636</v>
      </c>
      <c r="Y574" s="98" t="s">
        <v>1671</v>
      </c>
      <c r="Z574" s="98" t="s">
        <v>1614</v>
      </c>
      <c r="AA574" s="98" t="s">
        <v>1613</v>
      </c>
      <c r="AB574" s="98" t="s">
        <v>112</v>
      </c>
      <c r="AC574" s="98" t="s">
        <v>113</v>
      </c>
    </row>
    <row r="575" spans="1:29" x14ac:dyDescent="0.25">
      <c r="A575" s="98">
        <v>79629408</v>
      </c>
      <c r="B575" s="98" t="s">
        <v>815</v>
      </c>
      <c r="C575" s="98" t="s">
        <v>816</v>
      </c>
      <c r="D575" s="98">
        <v>202820</v>
      </c>
      <c r="E575" s="98" t="s">
        <v>109</v>
      </c>
      <c r="F575" s="98" t="s">
        <v>110</v>
      </c>
      <c r="G575" s="98" t="s">
        <v>131</v>
      </c>
      <c r="H575" s="98">
        <v>100</v>
      </c>
      <c r="I575" s="98" t="s">
        <v>626</v>
      </c>
      <c r="J575" s="98">
        <v>5</v>
      </c>
      <c r="K575" s="98" t="s">
        <v>480</v>
      </c>
      <c r="L575" s="98">
        <v>514</v>
      </c>
      <c r="M575" s="98" t="s">
        <v>639</v>
      </c>
      <c r="N575" s="98">
        <v>561</v>
      </c>
      <c r="O575" s="98" t="s">
        <v>131</v>
      </c>
      <c r="P575" s="98">
        <v>0</v>
      </c>
      <c r="Q575" s="98" t="s">
        <v>1621</v>
      </c>
      <c r="R575" s="98">
        <v>19427793</v>
      </c>
      <c r="S575" s="98" t="s">
        <v>1768</v>
      </c>
      <c r="T575" s="98" t="s">
        <v>2022</v>
      </c>
      <c r="U575" s="98" t="s">
        <v>2021</v>
      </c>
      <c r="V575" s="98" t="s">
        <v>2020</v>
      </c>
      <c r="W575" s="98">
        <f t="shared" ca="1" si="8"/>
        <v>53</v>
      </c>
      <c r="X575" s="98" t="s">
        <v>1636</v>
      </c>
      <c r="Y575" s="98" t="s">
        <v>1615</v>
      </c>
      <c r="Z575" s="98" t="s">
        <v>1614</v>
      </c>
      <c r="AA575" s="98" t="s">
        <v>1613</v>
      </c>
      <c r="AB575" s="98" t="s">
        <v>112</v>
      </c>
      <c r="AC575" s="98" t="s">
        <v>113</v>
      </c>
    </row>
    <row r="576" spans="1:29" x14ac:dyDescent="0.25">
      <c r="A576" s="98">
        <v>53164623</v>
      </c>
      <c r="B576" s="98" t="s">
        <v>703</v>
      </c>
      <c r="C576" s="98" t="s">
        <v>704</v>
      </c>
      <c r="D576" s="98">
        <v>404414</v>
      </c>
      <c r="E576" s="98" t="s">
        <v>186</v>
      </c>
      <c r="F576" s="98" t="s">
        <v>146</v>
      </c>
      <c r="G576" s="98" t="s">
        <v>639</v>
      </c>
      <c r="H576" s="98">
        <v>100</v>
      </c>
      <c r="I576" s="98" t="s">
        <v>626</v>
      </c>
      <c r="J576" s="98">
        <v>5</v>
      </c>
      <c r="K576" s="98" t="s">
        <v>480</v>
      </c>
      <c r="L576" s="98">
        <v>514</v>
      </c>
      <c r="M576" s="98" t="s">
        <v>639</v>
      </c>
      <c r="N576" s="98">
        <v>0</v>
      </c>
      <c r="O576" s="98" t="s">
        <v>1621</v>
      </c>
      <c r="P576" s="98">
        <v>0</v>
      </c>
      <c r="Q576" s="98" t="s">
        <v>1621</v>
      </c>
      <c r="R576" s="98">
        <v>19427793</v>
      </c>
      <c r="S576" s="98" t="s">
        <v>1768</v>
      </c>
      <c r="T576" s="98" t="s">
        <v>2019</v>
      </c>
      <c r="U576" s="98" t="s">
        <v>2018</v>
      </c>
      <c r="V576" s="98" t="s">
        <v>2017</v>
      </c>
      <c r="W576" s="98">
        <f t="shared" ca="1" si="8"/>
        <v>40</v>
      </c>
      <c r="X576" s="98" t="s">
        <v>1616</v>
      </c>
      <c r="Y576" s="98" t="s">
        <v>1615</v>
      </c>
      <c r="Z576" s="98" t="s">
        <v>1614</v>
      </c>
      <c r="AA576" s="98" t="s">
        <v>1613</v>
      </c>
      <c r="AB576" s="98" t="s">
        <v>468</v>
      </c>
      <c r="AC576" s="98" t="s">
        <v>435</v>
      </c>
    </row>
    <row r="577" spans="1:29" x14ac:dyDescent="0.25">
      <c r="A577" s="98">
        <v>52392242</v>
      </c>
      <c r="B577" s="98" t="s">
        <v>839</v>
      </c>
      <c r="C577" s="98" t="s">
        <v>840</v>
      </c>
      <c r="D577" s="98">
        <v>312416</v>
      </c>
      <c r="E577" s="98" t="s">
        <v>120</v>
      </c>
      <c r="F577" s="98" t="s">
        <v>121</v>
      </c>
      <c r="G577" s="98" t="s">
        <v>752</v>
      </c>
      <c r="H577" s="98">
        <v>100</v>
      </c>
      <c r="I577" s="98" t="s">
        <v>626</v>
      </c>
      <c r="J577" s="98">
        <v>5</v>
      </c>
      <c r="K577" s="98" t="s">
        <v>480</v>
      </c>
      <c r="L577" s="98">
        <v>514</v>
      </c>
      <c r="M577" s="98" t="s">
        <v>639</v>
      </c>
      <c r="N577" s="98">
        <v>533</v>
      </c>
      <c r="O577" s="98" t="s">
        <v>752</v>
      </c>
      <c r="P577" s="98">
        <v>0</v>
      </c>
      <c r="Q577" s="98" t="s">
        <v>1621</v>
      </c>
      <c r="R577" s="98">
        <v>30280203</v>
      </c>
      <c r="S577" s="98" t="s">
        <v>2016</v>
      </c>
      <c r="T577" s="98" t="s">
        <v>2015</v>
      </c>
      <c r="U577" s="98" t="s">
        <v>2014</v>
      </c>
      <c r="V577" s="98" t="s">
        <v>2013</v>
      </c>
      <c r="W577" s="98">
        <f t="shared" ca="1" si="8"/>
        <v>46</v>
      </c>
      <c r="X577" s="98" t="s">
        <v>1616</v>
      </c>
      <c r="Y577" s="98" t="s">
        <v>1671</v>
      </c>
      <c r="Z577" s="98" t="s">
        <v>1614</v>
      </c>
      <c r="AA577" s="98" t="s">
        <v>1613</v>
      </c>
      <c r="AB577" s="98" t="s">
        <v>112</v>
      </c>
      <c r="AC577" s="98" t="s">
        <v>117</v>
      </c>
    </row>
    <row r="578" spans="1:29" x14ac:dyDescent="0.25">
      <c r="A578" s="98">
        <v>30280203</v>
      </c>
      <c r="B578" s="98" t="s">
        <v>600</v>
      </c>
      <c r="C578" s="98" t="s">
        <v>751</v>
      </c>
      <c r="D578" s="98">
        <v>202820</v>
      </c>
      <c r="E578" s="98" t="s">
        <v>109</v>
      </c>
      <c r="F578" s="98" t="s">
        <v>110</v>
      </c>
      <c r="G578" s="98" t="s">
        <v>752</v>
      </c>
      <c r="H578" s="98">
        <v>100</v>
      </c>
      <c r="I578" s="98" t="s">
        <v>626</v>
      </c>
      <c r="J578" s="98">
        <v>5</v>
      </c>
      <c r="K578" s="98" t="s">
        <v>480</v>
      </c>
      <c r="L578" s="98">
        <v>514</v>
      </c>
      <c r="M578" s="98" t="s">
        <v>639</v>
      </c>
      <c r="N578" s="98">
        <v>533</v>
      </c>
      <c r="O578" s="98" t="s">
        <v>752</v>
      </c>
      <c r="P578" s="98">
        <v>0</v>
      </c>
      <c r="Q578" s="98" t="s">
        <v>1621</v>
      </c>
      <c r="R578" s="98">
        <v>19427793</v>
      </c>
      <c r="S578" s="98" t="s">
        <v>1768</v>
      </c>
      <c r="T578" s="98" t="s">
        <v>2012</v>
      </c>
      <c r="U578" s="98" t="s">
        <v>2011</v>
      </c>
      <c r="V578" s="98" t="s">
        <v>2010</v>
      </c>
      <c r="W578" s="98">
        <f t="shared" ref="W578:W641" ca="1" si="9">+DATEDIF(V578,TODAY(),"y")</f>
        <v>63</v>
      </c>
      <c r="X578" s="98" t="s">
        <v>1616</v>
      </c>
      <c r="Y578" s="98" t="s">
        <v>1615</v>
      </c>
      <c r="Z578" s="98" t="s">
        <v>1614</v>
      </c>
      <c r="AA578" s="98" t="s">
        <v>1613</v>
      </c>
      <c r="AB578" s="98" t="s">
        <v>112</v>
      </c>
      <c r="AC578" s="98" t="s">
        <v>113</v>
      </c>
    </row>
    <row r="579" spans="1:29" x14ac:dyDescent="0.25">
      <c r="A579" s="98">
        <v>1031126436</v>
      </c>
      <c r="B579" s="98" t="s">
        <v>513</v>
      </c>
      <c r="C579" s="98" t="s">
        <v>514</v>
      </c>
      <c r="D579" s="98">
        <v>204407</v>
      </c>
      <c r="E579" s="98" t="s">
        <v>136</v>
      </c>
      <c r="F579" s="98" t="s">
        <v>110</v>
      </c>
      <c r="G579" s="98" t="s">
        <v>410</v>
      </c>
      <c r="H579" s="98">
        <v>100</v>
      </c>
      <c r="I579" s="98" t="s">
        <v>626</v>
      </c>
      <c r="J579" s="98">
        <v>6</v>
      </c>
      <c r="K579" s="98" t="s">
        <v>1698</v>
      </c>
      <c r="L579" s="98">
        <v>163</v>
      </c>
      <c r="M579" s="98" t="s">
        <v>2009</v>
      </c>
      <c r="N579" s="98">
        <v>0</v>
      </c>
      <c r="O579" s="98" t="s">
        <v>1621</v>
      </c>
      <c r="P579" s="98">
        <v>0</v>
      </c>
      <c r="Q579" s="98" t="s">
        <v>1621</v>
      </c>
      <c r="R579" s="98">
        <v>13514564</v>
      </c>
      <c r="S579" s="98" t="s">
        <v>1697</v>
      </c>
      <c r="T579" s="98" t="s">
        <v>2008</v>
      </c>
      <c r="U579" s="98" t="s">
        <v>2007</v>
      </c>
      <c r="V579" s="98" t="s">
        <v>1973</v>
      </c>
      <c r="W579" s="98">
        <f t="shared" ca="1" si="9"/>
        <v>38</v>
      </c>
      <c r="X579" s="98" t="s">
        <v>1616</v>
      </c>
      <c r="Y579" s="98" t="s">
        <v>1622</v>
      </c>
      <c r="Z579" s="98" t="s">
        <v>1614</v>
      </c>
      <c r="AA579" s="98" t="s">
        <v>1613</v>
      </c>
      <c r="AB579" s="98" t="s">
        <v>447</v>
      </c>
      <c r="AC579" s="98" t="s">
        <v>448</v>
      </c>
    </row>
    <row r="580" spans="1:29" x14ac:dyDescent="0.25">
      <c r="A580" s="98">
        <v>80725397</v>
      </c>
      <c r="B580" s="98" t="s">
        <v>873</v>
      </c>
      <c r="C580" s="98" t="s">
        <v>874</v>
      </c>
      <c r="D580" s="98">
        <v>204407</v>
      </c>
      <c r="E580" s="98" t="s">
        <v>136</v>
      </c>
      <c r="F580" s="98" t="s">
        <v>110</v>
      </c>
      <c r="G580" s="98" t="s">
        <v>147</v>
      </c>
      <c r="H580" s="98">
        <v>100</v>
      </c>
      <c r="I580" s="98" t="s">
        <v>626</v>
      </c>
      <c r="J580" s="98">
        <v>6</v>
      </c>
      <c r="K580" s="98" t="s">
        <v>1698</v>
      </c>
      <c r="L580" s="98">
        <v>161</v>
      </c>
      <c r="M580" s="98" t="s">
        <v>147</v>
      </c>
      <c r="N580" s="98">
        <v>0</v>
      </c>
      <c r="O580" s="98" t="s">
        <v>1621</v>
      </c>
      <c r="P580" s="98">
        <v>0</v>
      </c>
      <c r="Q580" s="98" t="s">
        <v>1621</v>
      </c>
      <c r="R580" s="98">
        <v>13514564</v>
      </c>
      <c r="S580" s="98" t="s">
        <v>1697</v>
      </c>
      <c r="T580" s="98" t="s">
        <v>2006</v>
      </c>
      <c r="U580" s="98" t="s">
        <v>2005</v>
      </c>
      <c r="V580" s="98" t="s">
        <v>2004</v>
      </c>
      <c r="W580" s="98">
        <f t="shared" ca="1" si="9"/>
        <v>43</v>
      </c>
      <c r="X580" s="98" t="s">
        <v>1636</v>
      </c>
      <c r="Y580" s="98" t="s">
        <v>1622</v>
      </c>
      <c r="Z580" s="98" t="s">
        <v>1614</v>
      </c>
      <c r="AA580" s="98" t="s">
        <v>1613</v>
      </c>
      <c r="AB580" s="98" t="s">
        <v>447</v>
      </c>
      <c r="AC580" s="98" t="s">
        <v>448</v>
      </c>
    </row>
    <row r="581" spans="1:29" x14ac:dyDescent="0.25">
      <c r="A581" s="98">
        <v>10129432</v>
      </c>
      <c r="B581" s="98" t="s">
        <v>272</v>
      </c>
      <c r="C581" s="98" t="s">
        <v>273</v>
      </c>
      <c r="D581" s="98">
        <v>204407</v>
      </c>
      <c r="E581" s="98" t="s">
        <v>136</v>
      </c>
      <c r="F581" s="98" t="s">
        <v>110</v>
      </c>
      <c r="G581" s="98" t="s">
        <v>1948</v>
      </c>
      <c r="H581" s="98">
        <v>100</v>
      </c>
      <c r="I581" s="98" t="s">
        <v>626</v>
      </c>
      <c r="J581" s="98">
        <v>3</v>
      </c>
      <c r="K581" s="98" t="s">
        <v>1949</v>
      </c>
      <c r="L581" s="98">
        <v>620</v>
      </c>
      <c r="M581" s="98" t="s">
        <v>1948</v>
      </c>
      <c r="N581" s="98">
        <v>0</v>
      </c>
      <c r="O581" s="98" t="s">
        <v>1621</v>
      </c>
      <c r="P581" s="98">
        <v>0</v>
      </c>
      <c r="Q581" s="98" t="s">
        <v>1621</v>
      </c>
      <c r="R581" s="98">
        <v>66812246</v>
      </c>
      <c r="S581" s="98" t="s">
        <v>1947</v>
      </c>
      <c r="T581" s="98" t="s">
        <v>2003</v>
      </c>
      <c r="U581" s="98" t="s">
        <v>2002</v>
      </c>
      <c r="V581" s="98" t="s">
        <v>2001</v>
      </c>
      <c r="W581" s="98">
        <f t="shared" ca="1" si="9"/>
        <v>57</v>
      </c>
      <c r="X581" s="98" t="s">
        <v>1636</v>
      </c>
      <c r="Y581" s="98" t="s">
        <v>1622</v>
      </c>
      <c r="Z581" s="98" t="s">
        <v>1614</v>
      </c>
      <c r="AA581" s="98" t="s">
        <v>1943</v>
      </c>
      <c r="AB581" s="98" t="s">
        <v>112</v>
      </c>
      <c r="AC581" s="98" t="s">
        <v>117</v>
      </c>
    </row>
    <row r="582" spans="1:29" x14ac:dyDescent="0.25">
      <c r="A582" s="98">
        <v>38870855</v>
      </c>
      <c r="B582" s="98" t="s">
        <v>692</v>
      </c>
      <c r="C582" s="98" t="s">
        <v>693</v>
      </c>
      <c r="D582" s="98">
        <v>202816</v>
      </c>
      <c r="E582" s="98" t="s">
        <v>109</v>
      </c>
      <c r="F582" s="98" t="s">
        <v>110</v>
      </c>
      <c r="G582" s="98" t="s">
        <v>1948</v>
      </c>
      <c r="H582" s="98">
        <v>100</v>
      </c>
      <c r="I582" s="98" t="s">
        <v>626</v>
      </c>
      <c r="J582" s="98">
        <v>3</v>
      </c>
      <c r="K582" s="98" t="s">
        <v>1949</v>
      </c>
      <c r="L582" s="98">
        <v>620</v>
      </c>
      <c r="M582" s="98" t="s">
        <v>1948</v>
      </c>
      <c r="N582" s="98">
        <v>0</v>
      </c>
      <c r="O582" s="98" t="s">
        <v>1621</v>
      </c>
      <c r="P582" s="98">
        <v>0</v>
      </c>
      <c r="Q582" s="98" t="s">
        <v>1621</v>
      </c>
      <c r="R582" s="98">
        <v>66812246</v>
      </c>
      <c r="S582" s="98" t="s">
        <v>1947</v>
      </c>
      <c r="T582" s="98" t="s">
        <v>2000</v>
      </c>
      <c r="U582" s="98" t="s">
        <v>1999</v>
      </c>
      <c r="V582" s="98" t="s">
        <v>1998</v>
      </c>
      <c r="W582" s="98">
        <f t="shared" ca="1" si="9"/>
        <v>55</v>
      </c>
      <c r="X582" s="98" t="s">
        <v>1616</v>
      </c>
      <c r="Y582" s="98" t="s">
        <v>1615</v>
      </c>
      <c r="Z582" s="98" t="s">
        <v>1614</v>
      </c>
      <c r="AA582" s="98" t="s">
        <v>1943</v>
      </c>
      <c r="AB582" s="98" t="s">
        <v>447</v>
      </c>
      <c r="AC582" s="98" t="s">
        <v>448</v>
      </c>
    </row>
    <row r="583" spans="1:29" x14ac:dyDescent="0.25">
      <c r="A583" s="98">
        <v>53082421</v>
      </c>
      <c r="B583" s="98" t="s">
        <v>466</v>
      </c>
      <c r="C583" s="98" t="s">
        <v>467</v>
      </c>
      <c r="D583" s="98">
        <v>313214</v>
      </c>
      <c r="E583" s="98" t="s">
        <v>158</v>
      </c>
      <c r="F583" s="98" t="s">
        <v>121</v>
      </c>
      <c r="G583" s="98" t="s">
        <v>1948</v>
      </c>
      <c r="H583" s="98">
        <v>100</v>
      </c>
      <c r="I583" s="98" t="s">
        <v>626</v>
      </c>
      <c r="J583" s="98">
        <v>3</v>
      </c>
      <c r="K583" s="98" t="s">
        <v>1949</v>
      </c>
      <c r="L583" s="98">
        <v>620</v>
      </c>
      <c r="M583" s="98" t="s">
        <v>1948</v>
      </c>
      <c r="N583" s="98">
        <v>0</v>
      </c>
      <c r="O583" s="98" t="s">
        <v>1621</v>
      </c>
      <c r="P583" s="98">
        <v>0</v>
      </c>
      <c r="Q583" s="98" t="s">
        <v>1621</v>
      </c>
      <c r="R583" s="98">
        <v>66812246</v>
      </c>
      <c r="S583" s="98" t="s">
        <v>1947</v>
      </c>
      <c r="T583" s="98" t="s">
        <v>1997</v>
      </c>
      <c r="U583" s="98" t="s">
        <v>1996</v>
      </c>
      <c r="V583" s="98" t="s">
        <v>1995</v>
      </c>
      <c r="W583" s="98">
        <f t="shared" ca="1" si="9"/>
        <v>40</v>
      </c>
      <c r="X583" s="98" t="s">
        <v>1616</v>
      </c>
      <c r="Y583" s="98" t="s">
        <v>1622</v>
      </c>
      <c r="Z583" s="98" t="s">
        <v>1614</v>
      </c>
      <c r="AA583" s="98" t="s">
        <v>1943</v>
      </c>
      <c r="AB583" s="98" t="s">
        <v>112</v>
      </c>
      <c r="AC583" s="98" t="s">
        <v>117</v>
      </c>
    </row>
    <row r="584" spans="1:29" x14ac:dyDescent="0.25">
      <c r="A584" s="98">
        <v>66859376</v>
      </c>
      <c r="B584" s="98" t="s">
        <v>828</v>
      </c>
      <c r="C584" s="98" t="s">
        <v>829</v>
      </c>
      <c r="D584" s="98">
        <v>312416</v>
      </c>
      <c r="E584" s="98" t="s">
        <v>120</v>
      </c>
      <c r="F584" s="98" t="s">
        <v>121</v>
      </c>
      <c r="G584" s="98" t="s">
        <v>1948</v>
      </c>
      <c r="H584" s="98">
        <v>100</v>
      </c>
      <c r="I584" s="98" t="s">
        <v>626</v>
      </c>
      <c r="J584" s="98">
        <v>3</v>
      </c>
      <c r="K584" s="98" t="s">
        <v>1949</v>
      </c>
      <c r="L584" s="98">
        <v>620</v>
      </c>
      <c r="M584" s="98" t="s">
        <v>1948</v>
      </c>
      <c r="N584" s="98">
        <v>0</v>
      </c>
      <c r="O584" s="98" t="s">
        <v>1621</v>
      </c>
      <c r="P584" s="98">
        <v>0</v>
      </c>
      <c r="Q584" s="98" t="s">
        <v>1621</v>
      </c>
      <c r="R584" s="98">
        <v>66812246</v>
      </c>
      <c r="S584" s="98" t="s">
        <v>1947</v>
      </c>
      <c r="T584" s="98" t="s">
        <v>1946</v>
      </c>
      <c r="U584" s="98" t="s">
        <v>1994</v>
      </c>
      <c r="V584" s="98" t="s">
        <v>1993</v>
      </c>
      <c r="W584" s="98">
        <f t="shared" ca="1" si="9"/>
        <v>52</v>
      </c>
      <c r="X584" s="98" t="s">
        <v>1616</v>
      </c>
      <c r="Y584" s="98" t="s">
        <v>1783</v>
      </c>
      <c r="Z584" s="98" t="s">
        <v>1614</v>
      </c>
      <c r="AA584" s="98" t="s">
        <v>1943</v>
      </c>
      <c r="AB584" s="98" t="s">
        <v>112</v>
      </c>
      <c r="AC584" s="98" t="s">
        <v>117</v>
      </c>
    </row>
    <row r="585" spans="1:29" x14ac:dyDescent="0.25">
      <c r="A585" s="98">
        <v>66949128</v>
      </c>
      <c r="B585" s="98" t="s">
        <v>488</v>
      </c>
      <c r="C585" s="98" t="s">
        <v>489</v>
      </c>
      <c r="D585" s="98">
        <v>204407</v>
      </c>
      <c r="E585" s="98" t="s">
        <v>136</v>
      </c>
      <c r="F585" s="98" t="s">
        <v>110</v>
      </c>
      <c r="G585" s="98" t="s">
        <v>1948</v>
      </c>
      <c r="H585" s="98">
        <v>100</v>
      </c>
      <c r="I585" s="98" t="s">
        <v>626</v>
      </c>
      <c r="J585" s="98">
        <v>3</v>
      </c>
      <c r="K585" s="98" t="s">
        <v>1949</v>
      </c>
      <c r="L585" s="98">
        <v>620</v>
      </c>
      <c r="M585" s="98" t="s">
        <v>1948</v>
      </c>
      <c r="N585" s="98">
        <v>0</v>
      </c>
      <c r="O585" s="98" t="s">
        <v>1621</v>
      </c>
      <c r="P585" s="98">
        <v>0</v>
      </c>
      <c r="Q585" s="98" t="s">
        <v>1621</v>
      </c>
      <c r="R585" s="98">
        <v>66812246</v>
      </c>
      <c r="S585" s="98" t="s">
        <v>1947</v>
      </c>
      <c r="T585" s="98" t="s">
        <v>1992</v>
      </c>
      <c r="U585" s="98" t="s">
        <v>1991</v>
      </c>
      <c r="V585" s="98" t="s">
        <v>1990</v>
      </c>
      <c r="W585" s="98">
        <f t="shared" ca="1" si="9"/>
        <v>50</v>
      </c>
      <c r="X585" s="98" t="s">
        <v>1616</v>
      </c>
      <c r="Y585" s="98" t="s">
        <v>1671</v>
      </c>
      <c r="Z585" s="98" t="s">
        <v>1614</v>
      </c>
      <c r="AA585" s="98" t="s">
        <v>1943</v>
      </c>
      <c r="AB585" s="98" t="s">
        <v>447</v>
      </c>
      <c r="AC585" s="98" t="s">
        <v>448</v>
      </c>
    </row>
    <row r="586" spans="1:29" x14ac:dyDescent="0.25">
      <c r="A586" s="98">
        <v>1144091761</v>
      </c>
      <c r="B586" s="98" t="s">
        <v>982</v>
      </c>
      <c r="C586" s="98" t="s">
        <v>983</v>
      </c>
      <c r="D586" s="98">
        <v>404414</v>
      </c>
      <c r="E586" s="98" t="s">
        <v>186</v>
      </c>
      <c r="F586" s="98" t="s">
        <v>146</v>
      </c>
      <c r="G586" s="98" t="s">
        <v>1948</v>
      </c>
      <c r="H586" s="98">
        <v>100</v>
      </c>
      <c r="I586" s="98" t="s">
        <v>626</v>
      </c>
      <c r="J586" s="98">
        <v>3</v>
      </c>
      <c r="K586" s="98" t="s">
        <v>1949</v>
      </c>
      <c r="L586" s="98">
        <v>620</v>
      </c>
      <c r="M586" s="98" t="s">
        <v>1948</v>
      </c>
      <c r="N586" s="98">
        <v>0</v>
      </c>
      <c r="O586" s="98" t="s">
        <v>1621</v>
      </c>
      <c r="P586" s="98">
        <v>0</v>
      </c>
      <c r="Q586" s="98" t="s">
        <v>1621</v>
      </c>
      <c r="R586" s="98">
        <v>66812246</v>
      </c>
      <c r="S586" s="98" t="s">
        <v>1947</v>
      </c>
      <c r="T586" s="98" t="s">
        <v>1989</v>
      </c>
      <c r="U586" s="98" t="s">
        <v>1988</v>
      </c>
      <c r="V586" s="98" t="s">
        <v>1987</v>
      </c>
      <c r="W586" s="98">
        <f t="shared" ca="1" si="9"/>
        <v>28</v>
      </c>
      <c r="X586" s="98" t="s">
        <v>1616</v>
      </c>
      <c r="Y586" s="98" t="s">
        <v>1615</v>
      </c>
      <c r="Z586" s="98" t="s">
        <v>1614</v>
      </c>
      <c r="AA586" s="98" t="s">
        <v>1943</v>
      </c>
      <c r="AB586" s="98" t="s">
        <v>447</v>
      </c>
      <c r="AC586" s="98" t="s">
        <v>448</v>
      </c>
    </row>
    <row r="587" spans="1:29" x14ac:dyDescent="0.25">
      <c r="A587" s="98">
        <v>1144093645</v>
      </c>
      <c r="B587" s="98" t="s">
        <v>1220</v>
      </c>
      <c r="C587" s="98" t="s">
        <v>1199</v>
      </c>
      <c r="D587" s="98">
        <v>404414</v>
      </c>
      <c r="E587" s="98" t="s">
        <v>186</v>
      </c>
      <c r="F587" s="98" t="s">
        <v>146</v>
      </c>
      <c r="G587" s="98" t="s">
        <v>1948</v>
      </c>
      <c r="H587" s="98">
        <v>100</v>
      </c>
      <c r="I587" s="98" t="s">
        <v>626</v>
      </c>
      <c r="J587" s="98">
        <v>3</v>
      </c>
      <c r="K587" s="98" t="s">
        <v>1949</v>
      </c>
      <c r="L587" s="98">
        <v>620</v>
      </c>
      <c r="M587" s="98" t="s">
        <v>1948</v>
      </c>
      <c r="N587" s="98">
        <v>0</v>
      </c>
      <c r="O587" s="98" t="s">
        <v>1621</v>
      </c>
      <c r="P587" s="98">
        <v>0</v>
      </c>
      <c r="Q587" s="98" t="s">
        <v>1621</v>
      </c>
      <c r="R587" s="98">
        <v>66812246</v>
      </c>
      <c r="S587" s="98" t="s">
        <v>1947</v>
      </c>
      <c r="T587" s="98" t="s">
        <v>1686</v>
      </c>
      <c r="U587" s="98" t="s">
        <v>1986</v>
      </c>
      <c r="V587" s="98" t="s">
        <v>1985</v>
      </c>
      <c r="W587" s="98">
        <f t="shared" ca="1" si="9"/>
        <v>28</v>
      </c>
      <c r="X587" s="98" t="s">
        <v>1616</v>
      </c>
      <c r="Y587" s="98" t="s">
        <v>1615</v>
      </c>
      <c r="Z587" s="98" t="s">
        <v>1614</v>
      </c>
      <c r="AA587" s="98" t="s">
        <v>1943</v>
      </c>
      <c r="AB587" s="98" t="s">
        <v>447</v>
      </c>
      <c r="AC587" s="98" t="s">
        <v>448</v>
      </c>
    </row>
    <row r="588" spans="1:29" x14ac:dyDescent="0.25">
      <c r="A588" s="98">
        <v>1144179813</v>
      </c>
      <c r="B588" s="98" t="s">
        <v>1070</v>
      </c>
      <c r="C588" s="98" t="s">
        <v>1071</v>
      </c>
      <c r="D588" s="98">
        <v>404414</v>
      </c>
      <c r="E588" s="98" t="s">
        <v>186</v>
      </c>
      <c r="F588" s="98" t="s">
        <v>146</v>
      </c>
      <c r="G588" s="98" t="s">
        <v>1948</v>
      </c>
      <c r="H588" s="98">
        <v>100</v>
      </c>
      <c r="I588" s="98" t="s">
        <v>626</v>
      </c>
      <c r="J588" s="98">
        <v>3</v>
      </c>
      <c r="K588" s="98" t="s">
        <v>1949</v>
      </c>
      <c r="L588" s="98">
        <v>620</v>
      </c>
      <c r="M588" s="98" t="s">
        <v>1948</v>
      </c>
      <c r="N588" s="98">
        <v>0</v>
      </c>
      <c r="O588" s="98" t="s">
        <v>1621</v>
      </c>
      <c r="P588" s="98">
        <v>0</v>
      </c>
      <c r="Q588" s="98" t="s">
        <v>1621</v>
      </c>
      <c r="R588" s="98">
        <v>66812246</v>
      </c>
      <c r="S588" s="98" t="s">
        <v>1947</v>
      </c>
      <c r="T588" s="98" t="s">
        <v>1984</v>
      </c>
      <c r="U588" s="98" t="s">
        <v>1983</v>
      </c>
      <c r="V588" s="98" t="s">
        <v>1982</v>
      </c>
      <c r="W588" s="98">
        <f t="shared" ca="1" si="9"/>
        <v>31</v>
      </c>
      <c r="X588" s="98" t="s">
        <v>1616</v>
      </c>
      <c r="Y588" s="98" t="s">
        <v>1671</v>
      </c>
      <c r="Z588" s="98" t="s">
        <v>1614</v>
      </c>
      <c r="AA588" s="98" t="s">
        <v>1943</v>
      </c>
      <c r="AB588" s="98" t="s">
        <v>468</v>
      </c>
      <c r="AC588" s="98" t="s">
        <v>435</v>
      </c>
    </row>
    <row r="589" spans="1:29" x14ac:dyDescent="0.25">
      <c r="A589" s="98">
        <v>1151942302</v>
      </c>
      <c r="B589" s="98" t="s">
        <v>1198</v>
      </c>
      <c r="C589" s="98" t="s">
        <v>1199</v>
      </c>
      <c r="D589" s="98">
        <v>204407</v>
      </c>
      <c r="E589" s="98" t="s">
        <v>136</v>
      </c>
      <c r="F589" s="98" t="s">
        <v>110</v>
      </c>
      <c r="G589" s="98" t="s">
        <v>1948</v>
      </c>
      <c r="H589" s="98">
        <v>100</v>
      </c>
      <c r="I589" s="98" t="s">
        <v>626</v>
      </c>
      <c r="J589" s="98">
        <v>3</v>
      </c>
      <c r="K589" s="98" t="s">
        <v>1949</v>
      </c>
      <c r="L589" s="98">
        <v>620</v>
      </c>
      <c r="M589" s="98" t="s">
        <v>1948</v>
      </c>
      <c r="N589" s="98">
        <v>0</v>
      </c>
      <c r="O589" s="98" t="s">
        <v>1621</v>
      </c>
      <c r="P589" s="98">
        <v>0</v>
      </c>
      <c r="Q589" s="98" t="s">
        <v>1621</v>
      </c>
      <c r="R589" s="98">
        <v>66812246</v>
      </c>
      <c r="S589" s="98" t="s">
        <v>1947</v>
      </c>
      <c r="T589" s="98" t="s">
        <v>1981</v>
      </c>
      <c r="U589" s="98" t="s">
        <v>1980</v>
      </c>
      <c r="V589" s="98" t="s">
        <v>1979</v>
      </c>
      <c r="W589" s="98">
        <f t="shared" ca="1" si="9"/>
        <v>33</v>
      </c>
      <c r="X589" s="98" t="s">
        <v>1636</v>
      </c>
      <c r="Y589" s="98" t="s">
        <v>1615</v>
      </c>
      <c r="Z589" s="98" t="s">
        <v>1614</v>
      </c>
      <c r="AA589" s="98" t="s">
        <v>1943</v>
      </c>
      <c r="AB589" s="98" t="s">
        <v>447</v>
      </c>
      <c r="AC589" s="98" t="s">
        <v>448</v>
      </c>
    </row>
    <row r="590" spans="1:29" x14ac:dyDescent="0.25">
      <c r="A590" s="98">
        <v>1107041617</v>
      </c>
      <c r="B590" s="98" t="s">
        <v>578</v>
      </c>
      <c r="C590" s="98" t="s">
        <v>579</v>
      </c>
      <c r="D590" s="98">
        <v>20441</v>
      </c>
      <c r="E590" s="98" t="s">
        <v>136</v>
      </c>
      <c r="F590" s="98" t="s">
        <v>110</v>
      </c>
      <c r="G590" s="98" t="s">
        <v>1948</v>
      </c>
      <c r="H590" s="98">
        <v>100</v>
      </c>
      <c r="I590" s="98" t="s">
        <v>626</v>
      </c>
      <c r="J590" s="98">
        <v>3</v>
      </c>
      <c r="K590" s="98" t="s">
        <v>1949</v>
      </c>
      <c r="L590" s="98">
        <v>620</v>
      </c>
      <c r="M590" s="98" t="s">
        <v>1948</v>
      </c>
      <c r="N590" s="98">
        <v>0</v>
      </c>
      <c r="O590" s="98" t="s">
        <v>1621</v>
      </c>
      <c r="P590" s="98">
        <v>0</v>
      </c>
      <c r="Q590" s="98" t="s">
        <v>1621</v>
      </c>
      <c r="R590" s="98">
        <v>66812246</v>
      </c>
      <c r="S590" s="98" t="s">
        <v>1947</v>
      </c>
      <c r="T590" s="98" t="s">
        <v>1978</v>
      </c>
      <c r="U590" s="98" t="s">
        <v>1977</v>
      </c>
      <c r="V590" s="98" t="s">
        <v>1976</v>
      </c>
      <c r="W590" s="98">
        <f t="shared" ca="1" si="9"/>
        <v>38</v>
      </c>
      <c r="X590" s="98" t="s">
        <v>1616</v>
      </c>
      <c r="Y590" s="98" t="s">
        <v>1622</v>
      </c>
      <c r="Z590" s="98" t="s">
        <v>1614</v>
      </c>
      <c r="AA590" s="98" t="s">
        <v>1943</v>
      </c>
      <c r="AB590" s="98" t="s">
        <v>447</v>
      </c>
      <c r="AC590" s="98" t="s">
        <v>448</v>
      </c>
    </row>
    <row r="591" spans="1:29" x14ac:dyDescent="0.25">
      <c r="A591" s="98">
        <v>1130612945</v>
      </c>
      <c r="B591" s="98" t="s">
        <v>613</v>
      </c>
      <c r="C591" s="98" t="s">
        <v>614</v>
      </c>
      <c r="D591" s="98">
        <v>204407</v>
      </c>
      <c r="E591" s="98" t="s">
        <v>136</v>
      </c>
      <c r="F591" s="98" t="s">
        <v>110</v>
      </c>
      <c r="G591" s="98" t="s">
        <v>1948</v>
      </c>
      <c r="H591" s="98">
        <v>100</v>
      </c>
      <c r="I591" s="98" t="s">
        <v>626</v>
      </c>
      <c r="J591" s="98">
        <v>3</v>
      </c>
      <c r="K591" s="98" t="s">
        <v>1949</v>
      </c>
      <c r="L591" s="98">
        <v>620</v>
      </c>
      <c r="M591" s="98" t="s">
        <v>1948</v>
      </c>
      <c r="N591" s="98">
        <v>0</v>
      </c>
      <c r="O591" s="98" t="s">
        <v>1621</v>
      </c>
      <c r="P591" s="98">
        <v>0</v>
      </c>
      <c r="Q591" s="98" t="s">
        <v>1621</v>
      </c>
      <c r="R591" s="98">
        <v>66812246</v>
      </c>
      <c r="S591" s="98" t="s">
        <v>1947</v>
      </c>
      <c r="T591" s="98" t="s">
        <v>1975</v>
      </c>
      <c r="U591" s="98" t="s">
        <v>1974</v>
      </c>
      <c r="V591" s="98" t="s">
        <v>1973</v>
      </c>
      <c r="W591" s="98">
        <f t="shared" ca="1" si="9"/>
        <v>38</v>
      </c>
      <c r="X591" s="98" t="s">
        <v>1616</v>
      </c>
      <c r="Y591" s="98" t="s">
        <v>1615</v>
      </c>
      <c r="Z591" s="98" t="s">
        <v>1614</v>
      </c>
      <c r="AA591" s="98" t="s">
        <v>1943</v>
      </c>
      <c r="AB591" s="98" t="s">
        <v>447</v>
      </c>
      <c r="AC591" s="98" t="s">
        <v>448</v>
      </c>
    </row>
    <row r="592" spans="1:29" x14ac:dyDescent="0.25">
      <c r="A592" s="98">
        <v>1130635467</v>
      </c>
      <c r="B592" s="98" t="s">
        <v>971</v>
      </c>
      <c r="C592" s="98" t="s">
        <v>972</v>
      </c>
      <c r="D592" s="98">
        <v>204407</v>
      </c>
      <c r="E592" s="98" t="s">
        <v>136</v>
      </c>
      <c r="F592" s="98" t="s">
        <v>110</v>
      </c>
      <c r="G592" s="98" t="s">
        <v>1948</v>
      </c>
      <c r="H592" s="98">
        <v>100</v>
      </c>
      <c r="I592" s="98" t="s">
        <v>626</v>
      </c>
      <c r="J592" s="98">
        <v>3</v>
      </c>
      <c r="K592" s="98" t="s">
        <v>1949</v>
      </c>
      <c r="L592" s="98">
        <v>620</v>
      </c>
      <c r="M592" s="98" t="s">
        <v>1948</v>
      </c>
      <c r="N592" s="98">
        <v>0</v>
      </c>
      <c r="O592" s="98" t="s">
        <v>1621</v>
      </c>
      <c r="P592" s="98">
        <v>0</v>
      </c>
      <c r="Q592" s="98" t="s">
        <v>1621</v>
      </c>
      <c r="R592" s="98">
        <v>66812246</v>
      </c>
      <c r="S592" s="98" t="s">
        <v>1947</v>
      </c>
      <c r="T592" s="98" t="s">
        <v>1972</v>
      </c>
      <c r="U592" s="98" t="s">
        <v>1971</v>
      </c>
      <c r="V592" s="98" t="s">
        <v>1970</v>
      </c>
      <c r="W592" s="98">
        <f t="shared" ca="1" si="9"/>
        <v>38</v>
      </c>
      <c r="X592" s="98" t="s">
        <v>1616</v>
      </c>
      <c r="Y592" s="98" t="s">
        <v>1671</v>
      </c>
      <c r="Z592" s="98" t="s">
        <v>1614</v>
      </c>
      <c r="AA592" s="98" t="s">
        <v>1943</v>
      </c>
      <c r="AB592" s="98" t="s">
        <v>447</v>
      </c>
      <c r="AC592" s="98" t="s">
        <v>448</v>
      </c>
    </row>
    <row r="593" spans="1:29" x14ac:dyDescent="0.25">
      <c r="A593" s="98">
        <v>1144061945</v>
      </c>
      <c r="B593" s="98" t="s">
        <v>830</v>
      </c>
      <c r="C593" s="98" t="s">
        <v>831</v>
      </c>
      <c r="D593" s="98">
        <v>204407</v>
      </c>
      <c r="E593" s="98" t="s">
        <v>136</v>
      </c>
      <c r="F593" s="98" t="s">
        <v>110</v>
      </c>
      <c r="G593" s="98" t="s">
        <v>1948</v>
      </c>
      <c r="H593" s="98">
        <v>100</v>
      </c>
      <c r="I593" s="98" t="s">
        <v>626</v>
      </c>
      <c r="J593" s="98">
        <v>3</v>
      </c>
      <c r="K593" s="98" t="s">
        <v>1949</v>
      </c>
      <c r="L593" s="98">
        <v>620</v>
      </c>
      <c r="M593" s="98" t="s">
        <v>1948</v>
      </c>
      <c r="N593" s="98">
        <v>0</v>
      </c>
      <c r="O593" s="98" t="s">
        <v>1621</v>
      </c>
      <c r="P593" s="98">
        <v>0</v>
      </c>
      <c r="Q593" s="98" t="s">
        <v>1621</v>
      </c>
      <c r="R593" s="98">
        <v>66812246</v>
      </c>
      <c r="S593" s="98" t="s">
        <v>1947</v>
      </c>
      <c r="T593" s="98" t="s">
        <v>1946</v>
      </c>
      <c r="U593" s="98" t="s">
        <v>1969</v>
      </c>
      <c r="V593" s="98" t="s">
        <v>1968</v>
      </c>
      <c r="W593" s="98">
        <f t="shared" ca="1" si="9"/>
        <v>32</v>
      </c>
      <c r="X593" s="98" t="s">
        <v>1616</v>
      </c>
      <c r="Y593" s="98" t="s">
        <v>1615</v>
      </c>
      <c r="Z593" s="98" t="s">
        <v>1614</v>
      </c>
      <c r="AA593" s="98" t="s">
        <v>1943</v>
      </c>
      <c r="AB593" s="98" t="s">
        <v>447</v>
      </c>
      <c r="AC593" s="98" t="s">
        <v>448</v>
      </c>
    </row>
    <row r="594" spans="1:29" x14ac:dyDescent="0.25">
      <c r="A594" s="98">
        <v>1144068501</v>
      </c>
      <c r="B594" s="98" t="s">
        <v>568</v>
      </c>
      <c r="C594" s="98" t="s">
        <v>1049</v>
      </c>
      <c r="D594" s="98">
        <v>20441</v>
      </c>
      <c r="E594" s="98" t="s">
        <v>136</v>
      </c>
      <c r="F594" s="98" t="s">
        <v>110</v>
      </c>
      <c r="G594" s="98" t="s">
        <v>1948</v>
      </c>
      <c r="H594" s="98">
        <v>100</v>
      </c>
      <c r="I594" s="98" t="s">
        <v>626</v>
      </c>
      <c r="J594" s="98">
        <v>3</v>
      </c>
      <c r="K594" s="98" t="s">
        <v>1949</v>
      </c>
      <c r="L594" s="98">
        <v>620</v>
      </c>
      <c r="M594" s="98" t="s">
        <v>1948</v>
      </c>
      <c r="N594" s="98">
        <v>0</v>
      </c>
      <c r="O594" s="98" t="s">
        <v>1621</v>
      </c>
      <c r="P594" s="98">
        <v>0</v>
      </c>
      <c r="Q594" s="98" t="s">
        <v>1621</v>
      </c>
      <c r="R594" s="98">
        <v>66812246</v>
      </c>
      <c r="S594" s="98" t="s">
        <v>1947</v>
      </c>
      <c r="T594" s="98" t="s">
        <v>1661</v>
      </c>
      <c r="U594" s="98" t="s">
        <v>1967</v>
      </c>
      <c r="V594" s="98" t="s">
        <v>1966</v>
      </c>
      <c r="W594" s="98">
        <f t="shared" ca="1" si="9"/>
        <v>31</v>
      </c>
      <c r="X594" s="98" t="s">
        <v>1616</v>
      </c>
      <c r="Y594" s="98" t="s">
        <v>1615</v>
      </c>
      <c r="Z594" s="98" t="s">
        <v>1614</v>
      </c>
      <c r="AA594" s="98" t="s">
        <v>1943</v>
      </c>
      <c r="AB594" s="98" t="s">
        <v>447</v>
      </c>
      <c r="AC594" s="98" t="s">
        <v>448</v>
      </c>
    </row>
    <row r="595" spans="1:29" x14ac:dyDescent="0.25">
      <c r="A595" s="98">
        <v>1144084475</v>
      </c>
      <c r="B595" s="98" t="s">
        <v>1026</v>
      </c>
      <c r="C595" s="98" t="s">
        <v>1027</v>
      </c>
      <c r="D595" s="98">
        <v>20441</v>
      </c>
      <c r="E595" s="98" t="s">
        <v>136</v>
      </c>
      <c r="F595" s="98" t="s">
        <v>110</v>
      </c>
      <c r="G595" s="98" t="s">
        <v>1948</v>
      </c>
      <c r="H595" s="98">
        <v>100</v>
      </c>
      <c r="I595" s="98" t="s">
        <v>626</v>
      </c>
      <c r="J595" s="98">
        <v>3</v>
      </c>
      <c r="K595" s="98" t="s">
        <v>1949</v>
      </c>
      <c r="L595" s="98">
        <v>620</v>
      </c>
      <c r="M595" s="98" t="s">
        <v>1948</v>
      </c>
      <c r="N595" s="98">
        <v>0</v>
      </c>
      <c r="O595" s="98" t="s">
        <v>1621</v>
      </c>
      <c r="P595" s="98">
        <v>0</v>
      </c>
      <c r="Q595" s="98" t="s">
        <v>1621</v>
      </c>
      <c r="R595" s="98">
        <v>66812246</v>
      </c>
      <c r="S595" s="98" t="s">
        <v>1947</v>
      </c>
      <c r="T595" s="98" t="s">
        <v>1965</v>
      </c>
      <c r="U595" s="98" t="s">
        <v>1964</v>
      </c>
      <c r="V595" s="98" t="s">
        <v>1963</v>
      </c>
      <c r="W595" s="98">
        <f t="shared" ca="1" si="9"/>
        <v>29</v>
      </c>
      <c r="X595" s="98" t="s">
        <v>1616</v>
      </c>
      <c r="Y595" s="98" t="s">
        <v>1615</v>
      </c>
      <c r="Z595" s="98" t="s">
        <v>1614</v>
      </c>
      <c r="AA595" s="98" t="s">
        <v>1943</v>
      </c>
      <c r="AB595" s="98" t="s">
        <v>447</v>
      </c>
      <c r="AC595" s="98" t="s">
        <v>448</v>
      </c>
    </row>
    <row r="596" spans="1:29" x14ac:dyDescent="0.25">
      <c r="A596" s="98">
        <v>66971402</v>
      </c>
      <c r="B596" s="98" t="s">
        <v>556</v>
      </c>
      <c r="C596" s="98" t="s">
        <v>557</v>
      </c>
      <c r="D596" s="98">
        <v>421022</v>
      </c>
      <c r="E596" s="98" t="s">
        <v>145</v>
      </c>
      <c r="F596" s="98" t="s">
        <v>146</v>
      </c>
      <c r="G596" s="98" t="s">
        <v>1948</v>
      </c>
      <c r="H596" s="98">
        <v>100</v>
      </c>
      <c r="I596" s="98" t="s">
        <v>626</v>
      </c>
      <c r="J596" s="98">
        <v>3</v>
      </c>
      <c r="K596" s="98" t="s">
        <v>1949</v>
      </c>
      <c r="L596" s="98">
        <v>620</v>
      </c>
      <c r="M596" s="98" t="s">
        <v>1948</v>
      </c>
      <c r="N596" s="98">
        <v>0</v>
      </c>
      <c r="O596" s="98" t="s">
        <v>1621</v>
      </c>
      <c r="P596" s="98">
        <v>0</v>
      </c>
      <c r="Q596" s="98" t="s">
        <v>1621</v>
      </c>
      <c r="R596" s="98">
        <v>66812246</v>
      </c>
      <c r="S596" s="98" t="s">
        <v>1947</v>
      </c>
      <c r="T596" s="98" t="s">
        <v>1962</v>
      </c>
      <c r="U596" s="98" t="s">
        <v>1961</v>
      </c>
      <c r="V596" s="98" t="s">
        <v>1960</v>
      </c>
      <c r="W596" s="98">
        <f t="shared" ca="1" si="9"/>
        <v>49</v>
      </c>
      <c r="X596" s="98" t="s">
        <v>1616</v>
      </c>
      <c r="Y596" s="98" t="s">
        <v>1622</v>
      </c>
      <c r="Z596" s="98" t="s">
        <v>1614</v>
      </c>
      <c r="AA596" s="98" t="s">
        <v>1943</v>
      </c>
      <c r="AB596" s="98" t="s">
        <v>447</v>
      </c>
      <c r="AC596" s="98" t="s">
        <v>448</v>
      </c>
    </row>
    <row r="597" spans="1:29" x14ac:dyDescent="0.25">
      <c r="A597" s="98">
        <v>67000141</v>
      </c>
      <c r="B597" s="98" t="s">
        <v>1190</v>
      </c>
      <c r="C597" s="98" t="s">
        <v>1414</v>
      </c>
      <c r="D597" s="98">
        <v>313214</v>
      </c>
      <c r="E597" s="98" t="s">
        <v>158</v>
      </c>
      <c r="F597" s="98" t="s">
        <v>121</v>
      </c>
      <c r="G597" s="98" t="s">
        <v>1948</v>
      </c>
      <c r="H597" s="98">
        <v>100</v>
      </c>
      <c r="I597" s="98" t="s">
        <v>626</v>
      </c>
      <c r="J597" s="98">
        <v>3</v>
      </c>
      <c r="K597" s="98" t="s">
        <v>1949</v>
      </c>
      <c r="L597" s="98">
        <v>620</v>
      </c>
      <c r="M597" s="98" t="s">
        <v>1948</v>
      </c>
      <c r="N597" s="98">
        <v>0</v>
      </c>
      <c r="O597" s="98" t="s">
        <v>1621</v>
      </c>
      <c r="P597" s="98">
        <v>0</v>
      </c>
      <c r="Q597" s="98" t="s">
        <v>1621</v>
      </c>
      <c r="R597" s="98">
        <v>66812246</v>
      </c>
      <c r="S597" s="98" t="s">
        <v>1947</v>
      </c>
      <c r="T597" s="98" t="s">
        <v>1686</v>
      </c>
      <c r="U597" s="98" t="s">
        <v>1959</v>
      </c>
      <c r="V597" s="98" t="s">
        <v>1958</v>
      </c>
      <c r="W597" s="98">
        <f t="shared" ca="1" si="9"/>
        <v>48</v>
      </c>
      <c r="X597" s="98" t="s">
        <v>1616</v>
      </c>
      <c r="Y597" s="98" t="s">
        <v>1615</v>
      </c>
      <c r="Z597" s="98" t="s">
        <v>1614</v>
      </c>
      <c r="AA597" s="98" t="s">
        <v>1943</v>
      </c>
      <c r="AB597" s="98" t="s">
        <v>468</v>
      </c>
      <c r="AC597" s="98" t="s">
        <v>435</v>
      </c>
    </row>
    <row r="598" spans="1:29" x14ac:dyDescent="0.25">
      <c r="A598" s="98">
        <v>79970291</v>
      </c>
      <c r="B598" s="98" t="s">
        <v>841</v>
      </c>
      <c r="C598" s="98" t="s">
        <v>842</v>
      </c>
      <c r="D598" s="98">
        <v>421015</v>
      </c>
      <c r="E598" s="98" t="s">
        <v>145</v>
      </c>
      <c r="F598" s="98" t="s">
        <v>146</v>
      </c>
      <c r="G598" s="98" t="s">
        <v>1948</v>
      </c>
      <c r="H598" s="98">
        <v>100</v>
      </c>
      <c r="I598" s="98" t="s">
        <v>626</v>
      </c>
      <c r="J598" s="98">
        <v>3</v>
      </c>
      <c r="K598" s="98" t="s">
        <v>1949</v>
      </c>
      <c r="L598" s="98">
        <v>620</v>
      </c>
      <c r="M598" s="98" t="s">
        <v>1948</v>
      </c>
      <c r="N598" s="98">
        <v>0</v>
      </c>
      <c r="O598" s="98" t="s">
        <v>1621</v>
      </c>
      <c r="P598" s="98">
        <v>0</v>
      </c>
      <c r="Q598" s="98" t="s">
        <v>1621</v>
      </c>
      <c r="R598" s="98">
        <v>66812246</v>
      </c>
      <c r="S598" s="98" t="s">
        <v>1947</v>
      </c>
      <c r="T598" s="98" t="s">
        <v>1957</v>
      </c>
      <c r="U598" s="98" t="s">
        <v>1956</v>
      </c>
      <c r="V598" s="98" t="s">
        <v>1955</v>
      </c>
      <c r="W598" s="98">
        <f t="shared" ca="1" si="9"/>
        <v>47</v>
      </c>
      <c r="X598" s="98" t="s">
        <v>1636</v>
      </c>
      <c r="Y598" s="98" t="s">
        <v>1622</v>
      </c>
      <c r="Z598" s="98" t="s">
        <v>1614</v>
      </c>
      <c r="AA598" s="98" t="s">
        <v>1943</v>
      </c>
      <c r="AB598" s="98" t="s">
        <v>468</v>
      </c>
      <c r="AC598" s="98" t="s">
        <v>435</v>
      </c>
    </row>
    <row r="599" spans="1:29" x14ac:dyDescent="0.25">
      <c r="A599" s="98">
        <v>94063659</v>
      </c>
      <c r="B599" s="98" t="s">
        <v>735</v>
      </c>
      <c r="C599" s="98" t="s">
        <v>736</v>
      </c>
      <c r="D599" s="98">
        <v>204407</v>
      </c>
      <c r="E599" s="98" t="s">
        <v>136</v>
      </c>
      <c r="F599" s="98" t="s">
        <v>110</v>
      </c>
      <c r="G599" s="98" t="s">
        <v>1948</v>
      </c>
      <c r="H599" s="98">
        <v>100</v>
      </c>
      <c r="I599" s="98" t="s">
        <v>626</v>
      </c>
      <c r="J599" s="98">
        <v>3</v>
      </c>
      <c r="K599" s="98" t="s">
        <v>1949</v>
      </c>
      <c r="L599" s="98">
        <v>620</v>
      </c>
      <c r="M599" s="98" t="s">
        <v>1948</v>
      </c>
      <c r="N599" s="98">
        <v>0</v>
      </c>
      <c r="O599" s="98" t="s">
        <v>1621</v>
      </c>
      <c r="P599" s="98">
        <v>0</v>
      </c>
      <c r="Q599" s="98" t="s">
        <v>1621</v>
      </c>
      <c r="R599" s="98">
        <v>66812246</v>
      </c>
      <c r="S599" s="98" t="s">
        <v>1947</v>
      </c>
      <c r="T599" s="98" t="s">
        <v>1954</v>
      </c>
      <c r="U599" s="98" t="s">
        <v>1953</v>
      </c>
      <c r="V599" s="98" t="s">
        <v>1952</v>
      </c>
      <c r="W599" s="98">
        <f t="shared" ca="1" si="9"/>
        <v>42</v>
      </c>
      <c r="X599" s="98" t="s">
        <v>1636</v>
      </c>
      <c r="Y599" s="98" t="s">
        <v>1622</v>
      </c>
      <c r="Z599" s="98" t="s">
        <v>1614</v>
      </c>
      <c r="AA599" s="98" t="s">
        <v>1943</v>
      </c>
      <c r="AB599" s="98" t="s">
        <v>447</v>
      </c>
      <c r="AC599" s="98" t="s">
        <v>448</v>
      </c>
    </row>
    <row r="600" spans="1:29" x14ac:dyDescent="0.25">
      <c r="A600" s="98">
        <v>94313563</v>
      </c>
      <c r="B600" s="98" t="s">
        <v>1372</v>
      </c>
      <c r="C600" s="98" t="s">
        <v>1322</v>
      </c>
      <c r="D600" s="98">
        <v>404414</v>
      </c>
      <c r="E600" s="98" t="s">
        <v>186</v>
      </c>
      <c r="F600" s="98" t="s">
        <v>146</v>
      </c>
      <c r="G600" s="98" t="s">
        <v>1948</v>
      </c>
      <c r="H600" s="98">
        <v>100</v>
      </c>
      <c r="I600" s="98" t="s">
        <v>626</v>
      </c>
      <c r="J600" s="98">
        <v>3</v>
      </c>
      <c r="K600" s="98" t="s">
        <v>1949</v>
      </c>
      <c r="L600" s="98">
        <v>620</v>
      </c>
      <c r="M600" s="98" t="s">
        <v>1948</v>
      </c>
      <c r="N600" s="98">
        <v>0</v>
      </c>
      <c r="O600" s="98" t="s">
        <v>1621</v>
      </c>
      <c r="P600" s="98">
        <v>0</v>
      </c>
      <c r="Q600" s="98" t="s">
        <v>1621</v>
      </c>
      <c r="R600" s="98">
        <v>66812246</v>
      </c>
      <c r="S600" s="98" t="s">
        <v>1947</v>
      </c>
      <c r="T600" s="98" t="s">
        <v>1707</v>
      </c>
      <c r="U600" s="98" t="s">
        <v>1951</v>
      </c>
      <c r="V600" s="98" t="s">
        <v>1950</v>
      </c>
      <c r="W600" s="98">
        <f t="shared" ca="1" si="9"/>
        <v>54</v>
      </c>
      <c r="X600" s="98" t="s">
        <v>1636</v>
      </c>
      <c r="Y600" s="98" t="s">
        <v>1671</v>
      </c>
      <c r="Z600" s="98" t="s">
        <v>1614</v>
      </c>
      <c r="AA600" s="98" t="s">
        <v>1943</v>
      </c>
      <c r="AB600" s="98" t="s">
        <v>447</v>
      </c>
      <c r="AC600" s="98" t="s">
        <v>448</v>
      </c>
    </row>
    <row r="601" spans="1:29" x14ac:dyDescent="0.25">
      <c r="A601" s="98">
        <v>1089479687</v>
      </c>
      <c r="B601" s="98" t="s">
        <v>832</v>
      </c>
      <c r="C601" s="98" t="s">
        <v>833</v>
      </c>
      <c r="D601" s="98">
        <v>204407</v>
      </c>
      <c r="E601" s="98" t="s">
        <v>136</v>
      </c>
      <c r="F601" s="98" t="s">
        <v>110</v>
      </c>
      <c r="G601" s="98" t="s">
        <v>1948</v>
      </c>
      <c r="H601" s="98">
        <v>100</v>
      </c>
      <c r="I601" s="98" t="s">
        <v>626</v>
      </c>
      <c r="J601" s="98">
        <v>3</v>
      </c>
      <c r="K601" s="98" t="s">
        <v>1949</v>
      </c>
      <c r="L601" s="98">
        <v>620</v>
      </c>
      <c r="M601" s="98" t="s">
        <v>1948</v>
      </c>
      <c r="N601" s="98">
        <v>0</v>
      </c>
      <c r="O601" s="98" t="s">
        <v>1621</v>
      </c>
      <c r="P601" s="98">
        <v>0</v>
      </c>
      <c r="Q601" s="98" t="s">
        <v>1621</v>
      </c>
      <c r="R601" s="98">
        <v>66812246</v>
      </c>
      <c r="S601" s="98" t="s">
        <v>1947</v>
      </c>
      <c r="T601" s="98" t="s">
        <v>1946</v>
      </c>
      <c r="U601" s="98" t="s">
        <v>1945</v>
      </c>
      <c r="V601" s="98" t="s">
        <v>1944</v>
      </c>
      <c r="W601" s="98">
        <f t="shared" ca="1" si="9"/>
        <v>37</v>
      </c>
      <c r="X601" s="98" t="s">
        <v>1636</v>
      </c>
      <c r="Y601" s="98" t="s">
        <v>1622</v>
      </c>
      <c r="Z601" s="98" t="s">
        <v>1614</v>
      </c>
      <c r="AA601" s="98" t="s">
        <v>1943</v>
      </c>
      <c r="AB601" s="98" t="s">
        <v>447</v>
      </c>
      <c r="AC601" s="98" t="s">
        <v>448</v>
      </c>
    </row>
    <row r="602" spans="1:29" x14ac:dyDescent="0.25">
      <c r="A602" s="98">
        <v>7178654</v>
      </c>
      <c r="B602" s="98" t="s">
        <v>845</v>
      </c>
      <c r="C602" s="98" t="s">
        <v>846</v>
      </c>
      <c r="D602" s="98">
        <v>202816</v>
      </c>
      <c r="E602" s="98" t="s">
        <v>109</v>
      </c>
      <c r="F602" s="98" t="s">
        <v>110</v>
      </c>
      <c r="G602" s="98" t="s">
        <v>375</v>
      </c>
      <c r="H602" s="98">
        <v>100</v>
      </c>
      <c r="I602" s="98" t="s">
        <v>626</v>
      </c>
      <c r="J602" s="98">
        <v>6</v>
      </c>
      <c r="K602" s="98" t="s">
        <v>1698</v>
      </c>
      <c r="L602" s="98">
        <v>160</v>
      </c>
      <c r="M602" s="98" t="s">
        <v>1933</v>
      </c>
      <c r="N602" s="98">
        <v>0</v>
      </c>
      <c r="O602" s="98" t="s">
        <v>1621</v>
      </c>
      <c r="P602" s="98">
        <v>0</v>
      </c>
      <c r="Q602" s="98" t="s">
        <v>1621</v>
      </c>
      <c r="R602" s="98">
        <v>13514564</v>
      </c>
      <c r="S602" s="98" t="s">
        <v>1697</v>
      </c>
      <c r="T602" s="98" t="s">
        <v>1942</v>
      </c>
      <c r="U602" s="98" t="s">
        <v>1941</v>
      </c>
      <c r="V602" s="98" t="s">
        <v>1940</v>
      </c>
      <c r="W602" s="98">
        <f t="shared" ca="1" si="9"/>
        <v>45</v>
      </c>
      <c r="X602" s="98" t="s">
        <v>1636</v>
      </c>
      <c r="Y602" s="98" t="s">
        <v>1671</v>
      </c>
      <c r="Z602" s="98" t="s">
        <v>1614</v>
      </c>
      <c r="AA602" s="98" t="s">
        <v>1613</v>
      </c>
      <c r="AB602" s="98" t="s">
        <v>112</v>
      </c>
      <c r="AC602" s="98" t="s">
        <v>113</v>
      </c>
    </row>
    <row r="603" spans="1:29" x14ac:dyDescent="0.25">
      <c r="A603" s="98">
        <v>12265990</v>
      </c>
      <c r="B603" s="98" t="s">
        <v>976</v>
      </c>
      <c r="C603" s="98" t="s">
        <v>977</v>
      </c>
      <c r="D603" s="98">
        <v>313214</v>
      </c>
      <c r="E603" s="98" t="s">
        <v>158</v>
      </c>
      <c r="F603" s="98" t="s">
        <v>121</v>
      </c>
      <c r="G603" s="98" t="s">
        <v>375</v>
      </c>
      <c r="H603" s="98">
        <v>100</v>
      </c>
      <c r="I603" s="98" t="s">
        <v>626</v>
      </c>
      <c r="J603" s="98">
        <v>6</v>
      </c>
      <c r="K603" s="98" t="s">
        <v>1698</v>
      </c>
      <c r="L603" s="98">
        <v>160</v>
      </c>
      <c r="M603" s="98" t="s">
        <v>1933</v>
      </c>
      <c r="N603" s="98">
        <v>0</v>
      </c>
      <c r="O603" s="98" t="s">
        <v>1621</v>
      </c>
      <c r="P603" s="98">
        <v>0</v>
      </c>
      <c r="Q603" s="98" t="s">
        <v>1621</v>
      </c>
      <c r="R603" s="98">
        <v>13514564</v>
      </c>
      <c r="S603" s="98" t="s">
        <v>1697</v>
      </c>
      <c r="T603" s="98" t="s">
        <v>1939</v>
      </c>
      <c r="U603" s="98" t="s">
        <v>1938</v>
      </c>
      <c r="V603" s="98" t="s">
        <v>1937</v>
      </c>
      <c r="W603" s="98">
        <f t="shared" ca="1" si="9"/>
        <v>44</v>
      </c>
      <c r="X603" s="98" t="s">
        <v>1636</v>
      </c>
      <c r="Y603" s="98" t="s">
        <v>1671</v>
      </c>
      <c r="Z603" s="98" t="s">
        <v>1614</v>
      </c>
      <c r="AA603" s="98" t="s">
        <v>1613</v>
      </c>
      <c r="AB603" s="98" t="s">
        <v>447</v>
      </c>
      <c r="AC603" s="98" t="s">
        <v>448</v>
      </c>
    </row>
    <row r="604" spans="1:29" x14ac:dyDescent="0.25">
      <c r="A604" s="98">
        <v>80874346</v>
      </c>
      <c r="B604" s="98" t="s">
        <v>449</v>
      </c>
      <c r="C604" s="98" t="s">
        <v>450</v>
      </c>
      <c r="D604" s="98">
        <v>204407</v>
      </c>
      <c r="E604" s="98" t="s">
        <v>136</v>
      </c>
      <c r="F604" s="98" t="s">
        <v>110</v>
      </c>
      <c r="G604" s="98" t="s">
        <v>375</v>
      </c>
      <c r="H604" s="98">
        <v>100</v>
      </c>
      <c r="I604" s="98" t="s">
        <v>626</v>
      </c>
      <c r="J604" s="98">
        <v>6</v>
      </c>
      <c r="K604" s="98" t="s">
        <v>1698</v>
      </c>
      <c r="L604" s="98">
        <v>160</v>
      </c>
      <c r="M604" s="98" t="s">
        <v>1933</v>
      </c>
      <c r="N604" s="98">
        <v>0</v>
      </c>
      <c r="O604" s="98" t="s">
        <v>1621</v>
      </c>
      <c r="P604" s="98">
        <v>0</v>
      </c>
      <c r="Q604" s="98" t="s">
        <v>1621</v>
      </c>
      <c r="R604" s="98">
        <v>13514564</v>
      </c>
      <c r="S604" s="98" t="s">
        <v>1697</v>
      </c>
      <c r="T604" s="98" t="s">
        <v>1936</v>
      </c>
      <c r="U604" s="98" t="s">
        <v>1935</v>
      </c>
      <c r="V604" s="98" t="s">
        <v>1934</v>
      </c>
      <c r="W604" s="98">
        <f t="shared" ca="1" si="9"/>
        <v>40</v>
      </c>
      <c r="X604" s="98" t="s">
        <v>1636</v>
      </c>
      <c r="Y604" s="98" t="s">
        <v>1615</v>
      </c>
      <c r="Z604" s="98" t="s">
        <v>1614</v>
      </c>
      <c r="AA604" s="98" t="s">
        <v>1613</v>
      </c>
      <c r="AB604" s="98" t="s">
        <v>447</v>
      </c>
      <c r="AC604" s="98" t="s">
        <v>448</v>
      </c>
    </row>
    <row r="605" spans="1:29" x14ac:dyDescent="0.25">
      <c r="A605" s="98">
        <v>1058843769</v>
      </c>
      <c r="B605" s="98" t="s">
        <v>1059</v>
      </c>
      <c r="C605" s="98" t="s">
        <v>1060</v>
      </c>
      <c r="D605" s="98">
        <v>20441</v>
      </c>
      <c r="E605" s="98" t="s">
        <v>136</v>
      </c>
      <c r="F605" s="98" t="s">
        <v>110</v>
      </c>
      <c r="G605" s="98" t="s">
        <v>375</v>
      </c>
      <c r="H605" s="98">
        <v>100</v>
      </c>
      <c r="I605" s="98" t="s">
        <v>626</v>
      </c>
      <c r="J605" s="98">
        <v>6</v>
      </c>
      <c r="K605" s="98" t="s">
        <v>1698</v>
      </c>
      <c r="L605" s="98">
        <v>160</v>
      </c>
      <c r="M605" s="98" t="s">
        <v>1933</v>
      </c>
      <c r="N605" s="98">
        <v>0</v>
      </c>
      <c r="O605" s="98" t="s">
        <v>1621</v>
      </c>
      <c r="P605" s="98">
        <v>0</v>
      </c>
      <c r="Q605" s="98" t="s">
        <v>1621</v>
      </c>
      <c r="R605" s="98">
        <v>13514564</v>
      </c>
      <c r="S605" s="98" t="s">
        <v>1697</v>
      </c>
      <c r="T605" s="98" t="s">
        <v>1932</v>
      </c>
      <c r="U605" s="98" t="s">
        <v>1931</v>
      </c>
      <c r="V605" s="98" t="s">
        <v>1930</v>
      </c>
      <c r="W605" s="98">
        <f t="shared" ca="1" si="9"/>
        <v>36</v>
      </c>
      <c r="X605" s="98" t="s">
        <v>1636</v>
      </c>
      <c r="Y605" s="98" t="s">
        <v>1671</v>
      </c>
      <c r="Z605" s="98" t="s">
        <v>1614</v>
      </c>
      <c r="AA605" s="98" t="s">
        <v>1613</v>
      </c>
      <c r="AB605" s="98" t="s">
        <v>447</v>
      </c>
      <c r="AC605" s="98" t="s">
        <v>448</v>
      </c>
    </row>
    <row r="606" spans="1:29" x14ac:dyDescent="0.25">
      <c r="A606" s="98">
        <v>1032375746</v>
      </c>
      <c r="B606" s="98" t="s">
        <v>737</v>
      </c>
      <c r="C606" s="98" t="s">
        <v>738</v>
      </c>
      <c r="D606" s="98">
        <v>202814</v>
      </c>
      <c r="E606" s="98" t="s">
        <v>109</v>
      </c>
      <c r="F606" s="98" t="s">
        <v>110</v>
      </c>
      <c r="G606" s="98" t="s">
        <v>739</v>
      </c>
      <c r="H606" s="98">
        <v>100</v>
      </c>
      <c r="I606" s="98" t="s">
        <v>626</v>
      </c>
      <c r="J606" s="98">
        <v>6</v>
      </c>
      <c r="K606" s="98" t="s">
        <v>1698</v>
      </c>
      <c r="L606" s="98">
        <v>108</v>
      </c>
      <c r="M606" s="98" t="s">
        <v>1929</v>
      </c>
      <c r="N606" s="98">
        <v>0</v>
      </c>
      <c r="O606" s="98" t="s">
        <v>1621</v>
      </c>
      <c r="P606" s="98">
        <v>0</v>
      </c>
      <c r="Q606" s="98" t="s">
        <v>1621</v>
      </c>
      <c r="R606" s="98">
        <v>13514564</v>
      </c>
      <c r="S606" s="98" t="s">
        <v>1697</v>
      </c>
      <c r="T606" s="98" t="s">
        <v>1928</v>
      </c>
      <c r="U606" s="98" t="s">
        <v>1927</v>
      </c>
      <c r="V606" s="98" t="s">
        <v>1926</v>
      </c>
      <c r="W606" s="98">
        <f t="shared" ca="1" si="9"/>
        <v>38</v>
      </c>
      <c r="X606" s="98" t="s">
        <v>1616</v>
      </c>
      <c r="Y606" s="98" t="s">
        <v>1615</v>
      </c>
      <c r="Z606" s="98" t="s">
        <v>1614</v>
      </c>
      <c r="AA606" s="98" t="s">
        <v>1613</v>
      </c>
      <c r="AB606" s="98" t="s">
        <v>447</v>
      </c>
      <c r="AC606" s="98" t="s">
        <v>448</v>
      </c>
    </row>
    <row r="607" spans="1:29" x14ac:dyDescent="0.25">
      <c r="A607" s="98">
        <v>4133703</v>
      </c>
      <c r="B607" s="98" t="s">
        <v>184</v>
      </c>
      <c r="C607" s="98" t="s">
        <v>185</v>
      </c>
      <c r="D607" s="98">
        <v>404414</v>
      </c>
      <c r="E607" s="98" t="s">
        <v>186</v>
      </c>
      <c r="F607" s="98" t="s">
        <v>146</v>
      </c>
      <c r="G607" s="98" t="s">
        <v>187</v>
      </c>
      <c r="H607" s="98">
        <v>100</v>
      </c>
      <c r="I607" s="98" t="s">
        <v>626</v>
      </c>
      <c r="J607" s="98">
        <v>5</v>
      </c>
      <c r="K607" s="98" t="s">
        <v>480</v>
      </c>
      <c r="L607" s="98">
        <v>513</v>
      </c>
      <c r="M607" s="98" t="s">
        <v>553</v>
      </c>
      <c r="N607" s="98">
        <v>547</v>
      </c>
      <c r="O607" s="98" t="s">
        <v>187</v>
      </c>
      <c r="P607" s="98">
        <v>0</v>
      </c>
      <c r="Q607" s="98" t="s">
        <v>1621</v>
      </c>
      <c r="R607" s="98">
        <v>53116861</v>
      </c>
      <c r="S607" s="98" t="s">
        <v>1626</v>
      </c>
      <c r="T607" s="98" t="s">
        <v>1925</v>
      </c>
      <c r="U607" s="98" t="s">
        <v>1924</v>
      </c>
      <c r="V607" s="98" t="s">
        <v>1923</v>
      </c>
      <c r="W607" s="98">
        <f t="shared" ca="1" si="9"/>
        <v>57</v>
      </c>
      <c r="X607" s="98" t="s">
        <v>1636</v>
      </c>
      <c r="Y607" s="98" t="s">
        <v>1671</v>
      </c>
      <c r="Z607" s="98" t="s">
        <v>1614</v>
      </c>
      <c r="AA607" s="98" t="s">
        <v>1613</v>
      </c>
      <c r="AB607" s="98" t="s">
        <v>112</v>
      </c>
      <c r="AC607" s="98" t="s">
        <v>117</v>
      </c>
    </row>
    <row r="608" spans="1:29" x14ac:dyDescent="0.25">
      <c r="A608" s="98">
        <v>17342281</v>
      </c>
      <c r="B608" s="98" t="s">
        <v>1240</v>
      </c>
      <c r="C608" s="98" t="s">
        <v>1241</v>
      </c>
      <c r="D608" s="98">
        <v>404414</v>
      </c>
      <c r="E608" s="98" t="s">
        <v>186</v>
      </c>
      <c r="F608" s="98" t="s">
        <v>146</v>
      </c>
      <c r="G608" s="98" t="s">
        <v>187</v>
      </c>
      <c r="H608" s="98">
        <v>100</v>
      </c>
      <c r="I608" s="98" t="s">
        <v>626</v>
      </c>
      <c r="J608" s="98">
        <v>5</v>
      </c>
      <c r="K608" s="98" t="s">
        <v>480</v>
      </c>
      <c r="L608" s="98">
        <v>513</v>
      </c>
      <c r="M608" s="98" t="s">
        <v>553</v>
      </c>
      <c r="N608" s="98">
        <v>547</v>
      </c>
      <c r="O608" s="98" t="s">
        <v>187</v>
      </c>
      <c r="P608" s="98">
        <v>0</v>
      </c>
      <c r="Q608" s="98" t="s">
        <v>1621</v>
      </c>
      <c r="R608" s="98">
        <v>53116861</v>
      </c>
      <c r="S608" s="98" t="s">
        <v>1626</v>
      </c>
      <c r="T608" s="98" t="s">
        <v>1658</v>
      </c>
      <c r="U608" s="98" t="s">
        <v>1922</v>
      </c>
      <c r="V608" s="98" t="s">
        <v>1921</v>
      </c>
      <c r="W608" s="98">
        <f t="shared" ca="1" si="9"/>
        <v>56</v>
      </c>
      <c r="X608" s="98" t="s">
        <v>1636</v>
      </c>
      <c r="Y608" s="98" t="s">
        <v>1671</v>
      </c>
      <c r="Z608" s="98" t="s">
        <v>1614</v>
      </c>
      <c r="AA608" s="98" t="s">
        <v>1613</v>
      </c>
      <c r="AB608" s="98" t="s">
        <v>468</v>
      </c>
      <c r="AC608" s="98" t="s">
        <v>435</v>
      </c>
    </row>
    <row r="609" spans="1:29" x14ac:dyDescent="0.25">
      <c r="A609" s="98">
        <v>19336462</v>
      </c>
      <c r="B609" s="98" t="s">
        <v>241</v>
      </c>
      <c r="C609" s="98" t="s">
        <v>242</v>
      </c>
      <c r="D609" s="98">
        <v>313214</v>
      </c>
      <c r="E609" s="98" t="s">
        <v>158</v>
      </c>
      <c r="F609" s="98" t="s">
        <v>121</v>
      </c>
      <c r="G609" s="98" t="s">
        <v>187</v>
      </c>
      <c r="H609" s="98">
        <v>100</v>
      </c>
      <c r="I609" s="98" t="s">
        <v>626</v>
      </c>
      <c r="J609" s="98">
        <v>5</v>
      </c>
      <c r="K609" s="98" t="s">
        <v>480</v>
      </c>
      <c r="L609" s="98">
        <v>513</v>
      </c>
      <c r="M609" s="98" t="s">
        <v>553</v>
      </c>
      <c r="N609" s="98">
        <v>547</v>
      </c>
      <c r="O609" s="98" t="s">
        <v>187</v>
      </c>
      <c r="P609" s="98">
        <v>0</v>
      </c>
      <c r="Q609" s="98" t="s">
        <v>1621</v>
      </c>
      <c r="R609" s="98">
        <v>53116861</v>
      </c>
      <c r="S609" s="98" t="s">
        <v>1626</v>
      </c>
      <c r="T609" s="98" t="s">
        <v>1920</v>
      </c>
      <c r="U609" s="98" t="s">
        <v>1919</v>
      </c>
      <c r="V609" s="98" t="s">
        <v>1918</v>
      </c>
      <c r="W609" s="98">
        <f t="shared" ca="1" si="9"/>
        <v>69</v>
      </c>
      <c r="X609" s="98" t="s">
        <v>1636</v>
      </c>
      <c r="Y609" s="98" t="s">
        <v>1671</v>
      </c>
      <c r="Z609" s="98" t="s">
        <v>1614</v>
      </c>
      <c r="AA609" s="98" t="s">
        <v>1613</v>
      </c>
      <c r="AB609" s="98" t="s">
        <v>112</v>
      </c>
      <c r="AC609" s="98" t="s">
        <v>113</v>
      </c>
    </row>
    <row r="610" spans="1:29" x14ac:dyDescent="0.25">
      <c r="A610" s="98">
        <v>1032459564</v>
      </c>
      <c r="B610" s="98" t="s">
        <v>1105</v>
      </c>
      <c r="C610" s="98" t="s">
        <v>1106</v>
      </c>
      <c r="D610" s="98">
        <v>421015</v>
      </c>
      <c r="E610" s="98" t="s">
        <v>145</v>
      </c>
      <c r="F610" s="98" t="s">
        <v>146</v>
      </c>
      <c r="G610" s="98" t="s">
        <v>187</v>
      </c>
      <c r="H610" s="98">
        <v>100</v>
      </c>
      <c r="I610" s="98" t="s">
        <v>626</v>
      </c>
      <c r="J610" s="98">
        <v>5</v>
      </c>
      <c r="K610" s="98" t="s">
        <v>480</v>
      </c>
      <c r="L610" s="98">
        <v>513</v>
      </c>
      <c r="M610" s="98" t="s">
        <v>553</v>
      </c>
      <c r="N610" s="98">
        <v>547</v>
      </c>
      <c r="O610" s="98" t="s">
        <v>187</v>
      </c>
      <c r="P610" s="98">
        <v>0</v>
      </c>
      <c r="Q610" s="98" t="s">
        <v>1621</v>
      </c>
      <c r="R610" s="98">
        <v>53116861</v>
      </c>
      <c r="S610" s="98" t="s">
        <v>1626</v>
      </c>
      <c r="T610" s="98" t="s">
        <v>1917</v>
      </c>
      <c r="U610" s="98" t="s">
        <v>1916</v>
      </c>
      <c r="V610" s="98" t="s">
        <v>1915</v>
      </c>
      <c r="W610" s="98">
        <f t="shared" ca="1" si="9"/>
        <v>31</v>
      </c>
      <c r="X610" s="98" t="s">
        <v>1616</v>
      </c>
      <c r="Y610" s="98" t="s">
        <v>1615</v>
      </c>
      <c r="Z610" s="98" t="s">
        <v>1614</v>
      </c>
      <c r="AA610" s="98" t="s">
        <v>1613</v>
      </c>
      <c r="AB610" s="98" t="s">
        <v>468</v>
      </c>
      <c r="AC610" s="98" t="s">
        <v>435</v>
      </c>
    </row>
    <row r="611" spans="1:29" x14ac:dyDescent="0.25">
      <c r="A611" s="98">
        <v>6617672</v>
      </c>
      <c r="B611" s="98" t="s">
        <v>316</v>
      </c>
      <c r="C611" s="98" t="s">
        <v>317</v>
      </c>
      <c r="D611" s="98">
        <v>202814</v>
      </c>
      <c r="E611" s="98" t="s">
        <v>109</v>
      </c>
      <c r="F611" s="98" t="s">
        <v>110</v>
      </c>
      <c r="G611" s="98" t="s">
        <v>150</v>
      </c>
      <c r="H611" s="98">
        <v>100</v>
      </c>
      <c r="I611" s="98" t="s">
        <v>626</v>
      </c>
      <c r="J611" s="98">
        <v>1</v>
      </c>
      <c r="K611" s="98" t="s">
        <v>1896</v>
      </c>
      <c r="L611" s="98">
        <v>180</v>
      </c>
      <c r="M611" s="98" t="s">
        <v>150</v>
      </c>
      <c r="N611" s="98">
        <v>0</v>
      </c>
      <c r="O611" s="98" t="s">
        <v>1621</v>
      </c>
      <c r="P611" s="98">
        <v>0</v>
      </c>
      <c r="Q611" s="98" t="s">
        <v>1621</v>
      </c>
      <c r="R611" s="98">
        <v>51778098</v>
      </c>
      <c r="S611" s="98" t="s">
        <v>1895</v>
      </c>
      <c r="T611" s="98" t="s">
        <v>1914</v>
      </c>
      <c r="U611" s="98" t="s">
        <v>1913</v>
      </c>
      <c r="V611" s="98" t="s">
        <v>1912</v>
      </c>
      <c r="W611" s="98">
        <f t="shared" ca="1" si="9"/>
        <v>66</v>
      </c>
      <c r="X611" s="98" t="s">
        <v>1636</v>
      </c>
      <c r="Y611" s="98" t="s">
        <v>1671</v>
      </c>
      <c r="Z611" s="98" t="s">
        <v>1614</v>
      </c>
      <c r="AA611" s="98" t="s">
        <v>1613</v>
      </c>
      <c r="AB611" s="98" t="s">
        <v>112</v>
      </c>
      <c r="AC611" s="98" t="s">
        <v>117</v>
      </c>
    </row>
    <row r="612" spans="1:29" x14ac:dyDescent="0.25">
      <c r="A612" s="98">
        <v>30840696</v>
      </c>
      <c r="B612" s="98" t="s">
        <v>1448</v>
      </c>
      <c r="C612" s="98" t="s">
        <v>1449</v>
      </c>
      <c r="D612" s="98">
        <v>204407</v>
      </c>
      <c r="E612" s="98" t="s">
        <v>136</v>
      </c>
      <c r="F612" s="98" t="s">
        <v>110</v>
      </c>
      <c r="G612" s="98" t="s">
        <v>150</v>
      </c>
      <c r="H612" s="98">
        <v>100</v>
      </c>
      <c r="I612" s="98" t="s">
        <v>626</v>
      </c>
      <c r="J612" s="98">
        <v>1</v>
      </c>
      <c r="K612" s="98" t="s">
        <v>1896</v>
      </c>
      <c r="L612" s="98">
        <v>180</v>
      </c>
      <c r="M612" s="98" t="s">
        <v>150</v>
      </c>
      <c r="N612" s="98">
        <v>0</v>
      </c>
      <c r="O612" s="98" t="s">
        <v>1621</v>
      </c>
      <c r="P612" s="98">
        <v>0</v>
      </c>
      <c r="Q612" s="98" t="s">
        <v>1621</v>
      </c>
      <c r="R612" s="98">
        <v>51778098</v>
      </c>
      <c r="S612" s="98" t="s">
        <v>1895</v>
      </c>
      <c r="T612" s="98" t="s">
        <v>1911</v>
      </c>
      <c r="U612" s="98" t="s">
        <v>1910</v>
      </c>
      <c r="V612" s="98" t="s">
        <v>1909</v>
      </c>
      <c r="W612" s="98">
        <f t="shared" ca="1" si="9"/>
        <v>39</v>
      </c>
      <c r="X612" s="98" t="s">
        <v>1616</v>
      </c>
      <c r="Y612" s="98" t="s">
        <v>1615</v>
      </c>
      <c r="Z612" s="98" t="s">
        <v>1614</v>
      </c>
      <c r="AA612" s="98" t="s">
        <v>1613</v>
      </c>
      <c r="AB612" s="98" t="s">
        <v>447</v>
      </c>
      <c r="AC612" s="98" t="s">
        <v>448</v>
      </c>
    </row>
    <row r="613" spans="1:29" x14ac:dyDescent="0.25">
      <c r="A613" s="98">
        <v>51932244</v>
      </c>
      <c r="B613" s="98" t="s">
        <v>148</v>
      </c>
      <c r="C613" s="98" t="s">
        <v>149</v>
      </c>
      <c r="D613" s="98">
        <v>204411</v>
      </c>
      <c r="E613" s="98" t="s">
        <v>136</v>
      </c>
      <c r="F613" s="98" t="s">
        <v>110</v>
      </c>
      <c r="G613" s="98" t="s">
        <v>150</v>
      </c>
      <c r="H613" s="98">
        <v>100</v>
      </c>
      <c r="I613" s="98" t="s">
        <v>626</v>
      </c>
      <c r="J613" s="98">
        <v>1</v>
      </c>
      <c r="K613" s="98" t="s">
        <v>1896</v>
      </c>
      <c r="L613" s="98">
        <v>180</v>
      </c>
      <c r="M613" s="98" t="s">
        <v>150</v>
      </c>
      <c r="N613" s="98">
        <v>0</v>
      </c>
      <c r="O613" s="98" t="s">
        <v>1621</v>
      </c>
      <c r="P613" s="98">
        <v>0</v>
      </c>
      <c r="Q613" s="98" t="s">
        <v>1621</v>
      </c>
      <c r="R613" s="98">
        <v>51778098</v>
      </c>
      <c r="S613" s="98" t="s">
        <v>1895</v>
      </c>
      <c r="T613" s="98" t="s">
        <v>1908</v>
      </c>
      <c r="U613" s="98" t="s">
        <v>1907</v>
      </c>
      <c r="V613" s="98" t="s">
        <v>1906</v>
      </c>
      <c r="W613" s="98">
        <f t="shared" ca="1" si="9"/>
        <v>56</v>
      </c>
      <c r="X613" s="98" t="s">
        <v>1616</v>
      </c>
      <c r="Y613" s="98" t="s">
        <v>1615</v>
      </c>
      <c r="Z613" s="98" t="s">
        <v>1614</v>
      </c>
      <c r="AA613" s="98" t="s">
        <v>1613</v>
      </c>
      <c r="AB613" s="98" t="s">
        <v>112</v>
      </c>
      <c r="AC613" s="98" t="s">
        <v>117</v>
      </c>
    </row>
    <row r="614" spans="1:29" x14ac:dyDescent="0.25">
      <c r="A614" s="98">
        <v>52052079</v>
      </c>
      <c r="B614" s="98" t="s">
        <v>1004</v>
      </c>
      <c r="C614" s="98" t="s">
        <v>1005</v>
      </c>
      <c r="D614" s="98">
        <v>421015</v>
      </c>
      <c r="E614" s="98" t="s">
        <v>145</v>
      </c>
      <c r="F614" s="98" t="s">
        <v>146</v>
      </c>
      <c r="G614" s="98" t="s">
        <v>150</v>
      </c>
      <c r="H614" s="98">
        <v>100</v>
      </c>
      <c r="I614" s="98" t="s">
        <v>626</v>
      </c>
      <c r="J614" s="98">
        <v>1</v>
      </c>
      <c r="K614" s="98" t="s">
        <v>1896</v>
      </c>
      <c r="L614" s="98">
        <v>180</v>
      </c>
      <c r="M614" s="98" t="s">
        <v>150</v>
      </c>
      <c r="N614" s="98">
        <v>0</v>
      </c>
      <c r="O614" s="98" t="s">
        <v>1621</v>
      </c>
      <c r="P614" s="98">
        <v>0</v>
      </c>
      <c r="Q614" s="98" t="s">
        <v>1621</v>
      </c>
      <c r="R614" s="98">
        <v>51778098</v>
      </c>
      <c r="S614" s="98" t="s">
        <v>1895</v>
      </c>
      <c r="T614" s="98" t="s">
        <v>1905</v>
      </c>
      <c r="U614" s="98" t="s">
        <v>1904</v>
      </c>
      <c r="V614" s="98" t="s">
        <v>1903</v>
      </c>
      <c r="W614" s="98">
        <f t="shared" ca="1" si="9"/>
        <v>53</v>
      </c>
      <c r="X614" s="98" t="s">
        <v>1616</v>
      </c>
      <c r="Y614" s="98" t="s">
        <v>1622</v>
      </c>
      <c r="Z614" s="98" t="s">
        <v>1614</v>
      </c>
      <c r="AA614" s="98" t="s">
        <v>1613</v>
      </c>
      <c r="AB614" s="98" t="s">
        <v>447</v>
      </c>
      <c r="AC614" s="98" t="s">
        <v>448</v>
      </c>
    </row>
    <row r="615" spans="1:29" x14ac:dyDescent="0.25">
      <c r="A615" s="98">
        <v>80178234</v>
      </c>
      <c r="B615" s="98" t="s">
        <v>851</v>
      </c>
      <c r="C615" s="98" t="s">
        <v>852</v>
      </c>
      <c r="D615" s="98">
        <v>202814</v>
      </c>
      <c r="E615" s="98" t="s">
        <v>109</v>
      </c>
      <c r="F615" s="98" t="s">
        <v>110</v>
      </c>
      <c r="G615" s="98" t="s">
        <v>150</v>
      </c>
      <c r="H615" s="98">
        <v>100</v>
      </c>
      <c r="I615" s="98" t="s">
        <v>626</v>
      </c>
      <c r="J615" s="98">
        <v>1</v>
      </c>
      <c r="K615" s="98" t="s">
        <v>1896</v>
      </c>
      <c r="L615" s="98">
        <v>180</v>
      </c>
      <c r="M615" s="98" t="s">
        <v>150</v>
      </c>
      <c r="N615" s="98">
        <v>0</v>
      </c>
      <c r="O615" s="98" t="s">
        <v>1621</v>
      </c>
      <c r="P615" s="98">
        <v>0</v>
      </c>
      <c r="Q615" s="98" t="s">
        <v>1621</v>
      </c>
      <c r="R615" s="98">
        <v>51778098</v>
      </c>
      <c r="S615" s="98" t="s">
        <v>1895</v>
      </c>
      <c r="T615" s="98" t="s">
        <v>1902</v>
      </c>
      <c r="U615" s="98" t="s">
        <v>1901</v>
      </c>
      <c r="V615" s="98" t="s">
        <v>1900</v>
      </c>
      <c r="W615" s="98">
        <f t="shared" ca="1" si="9"/>
        <v>44</v>
      </c>
      <c r="X615" s="98" t="s">
        <v>1636</v>
      </c>
      <c r="Y615" s="98" t="s">
        <v>1615</v>
      </c>
      <c r="Z615" s="98" t="s">
        <v>1614</v>
      </c>
      <c r="AA615" s="98" t="s">
        <v>1613</v>
      </c>
      <c r="AB615" s="98" t="s">
        <v>468</v>
      </c>
      <c r="AC615" s="98" t="s">
        <v>435</v>
      </c>
    </row>
    <row r="616" spans="1:29" x14ac:dyDescent="0.25">
      <c r="A616" s="98">
        <v>91011621</v>
      </c>
      <c r="B616" s="98" t="s">
        <v>532</v>
      </c>
      <c r="C616" s="98" t="s">
        <v>533</v>
      </c>
      <c r="D616" s="98">
        <v>204407</v>
      </c>
      <c r="E616" s="98" t="s">
        <v>136</v>
      </c>
      <c r="F616" s="98" t="s">
        <v>110</v>
      </c>
      <c r="G616" s="98" t="s">
        <v>150</v>
      </c>
      <c r="H616" s="98">
        <v>100</v>
      </c>
      <c r="I616" s="98" t="s">
        <v>626</v>
      </c>
      <c r="J616" s="98">
        <v>1</v>
      </c>
      <c r="K616" s="98" t="s">
        <v>1896</v>
      </c>
      <c r="L616" s="98">
        <v>180</v>
      </c>
      <c r="M616" s="98" t="s">
        <v>150</v>
      </c>
      <c r="N616" s="98">
        <v>0</v>
      </c>
      <c r="O616" s="98" t="s">
        <v>1621</v>
      </c>
      <c r="P616" s="98">
        <v>0</v>
      </c>
      <c r="Q616" s="98" t="s">
        <v>1621</v>
      </c>
      <c r="R616" s="98">
        <v>51778098</v>
      </c>
      <c r="S616" s="98" t="s">
        <v>1895</v>
      </c>
      <c r="T616" s="98" t="s">
        <v>1899</v>
      </c>
      <c r="U616" s="98" t="s">
        <v>1898</v>
      </c>
      <c r="V616" s="98" t="s">
        <v>1897</v>
      </c>
      <c r="W616" s="98">
        <f t="shared" ca="1" si="9"/>
        <v>63</v>
      </c>
      <c r="X616" s="98" t="s">
        <v>1636</v>
      </c>
      <c r="Y616" s="98" t="s">
        <v>1622</v>
      </c>
      <c r="Z616" s="98" t="s">
        <v>1614</v>
      </c>
      <c r="AA616" s="98" t="s">
        <v>1613</v>
      </c>
      <c r="AB616" s="98" t="s">
        <v>447</v>
      </c>
      <c r="AC616" s="98" t="s">
        <v>448</v>
      </c>
    </row>
    <row r="617" spans="1:29" x14ac:dyDescent="0.25">
      <c r="A617" s="98">
        <v>1015398162</v>
      </c>
      <c r="B617" s="98" t="s">
        <v>673</v>
      </c>
      <c r="C617" s="98" t="s">
        <v>674</v>
      </c>
      <c r="D617" s="98">
        <v>204407</v>
      </c>
      <c r="E617" s="98" t="s">
        <v>136</v>
      </c>
      <c r="F617" s="98" t="s">
        <v>110</v>
      </c>
      <c r="G617" s="98" t="s">
        <v>150</v>
      </c>
      <c r="H617" s="98">
        <v>100</v>
      </c>
      <c r="I617" s="98" t="s">
        <v>626</v>
      </c>
      <c r="J617" s="98">
        <v>1</v>
      </c>
      <c r="K617" s="98" t="s">
        <v>1896</v>
      </c>
      <c r="L617" s="98">
        <v>180</v>
      </c>
      <c r="M617" s="98" t="s">
        <v>150</v>
      </c>
      <c r="N617" s="98">
        <v>0</v>
      </c>
      <c r="O617" s="98" t="s">
        <v>1621</v>
      </c>
      <c r="P617" s="98">
        <v>0</v>
      </c>
      <c r="Q617" s="98" t="s">
        <v>1621</v>
      </c>
      <c r="R617" s="98">
        <v>51778098</v>
      </c>
      <c r="S617" s="98" t="s">
        <v>1895</v>
      </c>
      <c r="T617" s="98" t="s">
        <v>1767</v>
      </c>
      <c r="U617" s="98" t="s">
        <v>1894</v>
      </c>
      <c r="V617" s="98" t="s">
        <v>1893</v>
      </c>
      <c r="W617" s="98">
        <f t="shared" ca="1" si="9"/>
        <v>38</v>
      </c>
      <c r="X617" s="98" t="s">
        <v>1616</v>
      </c>
      <c r="Y617" s="98" t="s">
        <v>1622</v>
      </c>
      <c r="Z617" s="98" t="s">
        <v>1614</v>
      </c>
      <c r="AA617" s="98" t="s">
        <v>1613</v>
      </c>
      <c r="AB617" s="98" t="s">
        <v>468</v>
      </c>
      <c r="AC617" s="98" t="s">
        <v>435</v>
      </c>
    </row>
    <row r="618" spans="1:29" x14ac:dyDescent="0.25">
      <c r="A618" s="98">
        <v>1233507078</v>
      </c>
      <c r="B618" s="98" t="s">
        <v>1150</v>
      </c>
      <c r="C618" s="98" t="s">
        <v>1278</v>
      </c>
      <c r="D618" s="98">
        <v>312416</v>
      </c>
      <c r="E618" s="98" t="s">
        <v>120</v>
      </c>
      <c r="F618" s="98" t="s">
        <v>121</v>
      </c>
      <c r="G618" s="98" t="s">
        <v>137</v>
      </c>
      <c r="H618" s="98">
        <v>100</v>
      </c>
      <c r="I618" s="98" t="s">
        <v>626</v>
      </c>
      <c r="J618" s="98">
        <v>2</v>
      </c>
      <c r="K618" s="98" t="s">
        <v>1683</v>
      </c>
      <c r="L618" s="98">
        <v>300</v>
      </c>
      <c r="M618" s="98" t="s">
        <v>307</v>
      </c>
      <c r="N618" s="98">
        <v>301</v>
      </c>
      <c r="O618" s="98" t="s">
        <v>1868</v>
      </c>
      <c r="P618" s="98">
        <v>230</v>
      </c>
      <c r="Q618" s="98" t="s">
        <v>1867</v>
      </c>
      <c r="R618" s="98">
        <v>39548662</v>
      </c>
      <c r="S618" s="98" t="s">
        <v>1866</v>
      </c>
      <c r="T618" s="98" t="s">
        <v>1805</v>
      </c>
      <c r="U618" s="98" t="s">
        <v>1892</v>
      </c>
      <c r="V618" s="98" t="s">
        <v>1891</v>
      </c>
      <c r="W618" s="98">
        <f t="shared" ca="1" si="9"/>
        <v>26</v>
      </c>
      <c r="X618" s="98" t="s">
        <v>1636</v>
      </c>
      <c r="Y618" s="98" t="s">
        <v>1615</v>
      </c>
      <c r="Z618" s="98" t="s">
        <v>1614</v>
      </c>
      <c r="AA618" s="98" t="s">
        <v>1613</v>
      </c>
      <c r="AB618" s="98" t="s">
        <v>447</v>
      </c>
      <c r="AC618" s="98" t="s">
        <v>448</v>
      </c>
    </row>
    <row r="619" spans="1:29" x14ac:dyDescent="0.25">
      <c r="A619" s="98">
        <v>1047509632</v>
      </c>
      <c r="B619" s="98" t="s">
        <v>1608</v>
      </c>
      <c r="C619" s="98" t="s">
        <v>1609</v>
      </c>
      <c r="D619" s="98">
        <v>204407</v>
      </c>
      <c r="E619" s="98" t="s">
        <v>136</v>
      </c>
      <c r="F619" s="98" t="s">
        <v>110</v>
      </c>
      <c r="G619" s="98" t="s">
        <v>137</v>
      </c>
      <c r="H619" s="98">
        <v>100</v>
      </c>
      <c r="I619" s="98" t="s">
        <v>626</v>
      </c>
      <c r="J619" s="98">
        <v>2</v>
      </c>
      <c r="K619" s="98" t="s">
        <v>1683</v>
      </c>
      <c r="L619" s="98">
        <v>300</v>
      </c>
      <c r="M619" s="98" t="s">
        <v>307</v>
      </c>
      <c r="N619" s="98">
        <v>301</v>
      </c>
      <c r="O619" s="98" t="s">
        <v>1868</v>
      </c>
      <c r="P619" s="98">
        <v>230</v>
      </c>
      <c r="Q619" s="98" t="s">
        <v>1867</v>
      </c>
      <c r="R619" s="98">
        <v>39548662</v>
      </c>
      <c r="S619" s="98" t="s">
        <v>1866</v>
      </c>
      <c r="T619" s="98" t="s">
        <v>1619</v>
      </c>
      <c r="U619" s="98" t="s">
        <v>1890</v>
      </c>
      <c r="V619" s="98" t="s">
        <v>1889</v>
      </c>
      <c r="W619" s="98">
        <f t="shared" ca="1" si="9"/>
        <v>26</v>
      </c>
      <c r="X619" s="98" t="s">
        <v>1616</v>
      </c>
      <c r="Y619" s="98" t="s">
        <v>1615</v>
      </c>
      <c r="Z619" s="98" t="s">
        <v>1614</v>
      </c>
      <c r="AA619" s="98" t="s">
        <v>1613</v>
      </c>
      <c r="AB619" s="98" t="s">
        <v>447</v>
      </c>
      <c r="AC619" s="98" t="s">
        <v>448</v>
      </c>
    </row>
    <row r="620" spans="1:29" x14ac:dyDescent="0.25">
      <c r="A620" s="98">
        <v>1024571071</v>
      </c>
      <c r="B620" s="98" t="s">
        <v>1283</v>
      </c>
      <c r="C620" s="98" t="s">
        <v>1284</v>
      </c>
      <c r="D620" s="98">
        <v>20441</v>
      </c>
      <c r="E620" s="98" t="s">
        <v>136</v>
      </c>
      <c r="F620" s="98" t="s">
        <v>110</v>
      </c>
      <c r="G620" s="98" t="s">
        <v>137</v>
      </c>
      <c r="H620" s="98">
        <v>100</v>
      </c>
      <c r="I620" s="98" t="s">
        <v>626</v>
      </c>
      <c r="J620" s="98">
        <v>2</v>
      </c>
      <c r="K620" s="98" t="s">
        <v>1683</v>
      </c>
      <c r="L620" s="98">
        <v>300</v>
      </c>
      <c r="M620" s="98" t="s">
        <v>307</v>
      </c>
      <c r="N620" s="98">
        <v>301</v>
      </c>
      <c r="O620" s="98" t="s">
        <v>1868</v>
      </c>
      <c r="P620" s="98">
        <v>230</v>
      </c>
      <c r="Q620" s="98" t="s">
        <v>1867</v>
      </c>
      <c r="R620" s="98">
        <v>39548662</v>
      </c>
      <c r="S620" s="98" t="s">
        <v>1866</v>
      </c>
      <c r="T620" s="98" t="s">
        <v>1888</v>
      </c>
      <c r="U620" s="98" t="s">
        <v>1887</v>
      </c>
      <c r="V620" s="98" t="s">
        <v>1886</v>
      </c>
      <c r="W620" s="98">
        <f t="shared" ca="1" si="9"/>
        <v>29</v>
      </c>
      <c r="X620" s="98" t="s">
        <v>1616</v>
      </c>
      <c r="Y620" s="98" t="s">
        <v>1615</v>
      </c>
      <c r="Z620" s="98" t="s">
        <v>1614</v>
      </c>
      <c r="AA620" s="98" t="s">
        <v>1613</v>
      </c>
      <c r="AB620" s="98" t="s">
        <v>447</v>
      </c>
      <c r="AC620" s="98" t="s">
        <v>448</v>
      </c>
    </row>
    <row r="621" spans="1:29" x14ac:dyDescent="0.25">
      <c r="A621" s="98">
        <v>1030575136</v>
      </c>
      <c r="B621" s="98" t="s">
        <v>1030</v>
      </c>
      <c r="C621" s="98" t="s">
        <v>1031</v>
      </c>
      <c r="D621" s="98">
        <v>20441</v>
      </c>
      <c r="E621" s="98" t="s">
        <v>136</v>
      </c>
      <c r="F621" s="98" t="s">
        <v>110</v>
      </c>
      <c r="G621" s="98" t="s">
        <v>128</v>
      </c>
      <c r="H621" s="98">
        <v>100</v>
      </c>
      <c r="I621" s="98" t="s">
        <v>626</v>
      </c>
      <c r="J621" s="98">
        <v>2</v>
      </c>
      <c r="K621" s="98" t="s">
        <v>1683</v>
      </c>
      <c r="L621" s="98">
        <v>300</v>
      </c>
      <c r="M621" s="98" t="s">
        <v>307</v>
      </c>
      <c r="N621" s="98">
        <v>312</v>
      </c>
      <c r="O621" s="98" t="s">
        <v>1878</v>
      </c>
      <c r="P621" s="98">
        <v>0</v>
      </c>
      <c r="Q621" s="98" t="s">
        <v>1621</v>
      </c>
      <c r="R621" s="98">
        <v>52818931</v>
      </c>
      <c r="S621" s="98" t="s">
        <v>1877</v>
      </c>
      <c r="T621" s="98" t="s">
        <v>1885</v>
      </c>
      <c r="U621" s="98" t="s">
        <v>1884</v>
      </c>
      <c r="V621" s="98" t="s">
        <v>1883</v>
      </c>
      <c r="W621" s="98">
        <f t="shared" ca="1" si="9"/>
        <v>35</v>
      </c>
      <c r="X621" s="98" t="s">
        <v>1616</v>
      </c>
      <c r="Y621" s="98" t="s">
        <v>1615</v>
      </c>
      <c r="Z621" s="98" t="s">
        <v>1614</v>
      </c>
      <c r="AA621" s="98" t="s">
        <v>1613</v>
      </c>
      <c r="AB621" s="98" t="s">
        <v>447</v>
      </c>
      <c r="AC621" s="98" t="s">
        <v>448</v>
      </c>
    </row>
    <row r="622" spans="1:29" x14ac:dyDescent="0.25">
      <c r="A622" s="98">
        <v>1000284683</v>
      </c>
      <c r="B622" s="98" t="s">
        <v>1882</v>
      </c>
      <c r="C622" s="98" t="s">
        <v>1881</v>
      </c>
      <c r="D622" s="98">
        <v>20441</v>
      </c>
      <c r="E622" s="98" t="s">
        <v>136</v>
      </c>
      <c r="F622" s="98" t="s">
        <v>110</v>
      </c>
      <c r="G622" s="98" t="s">
        <v>137</v>
      </c>
      <c r="H622" s="98">
        <v>100</v>
      </c>
      <c r="I622" s="98" t="s">
        <v>626</v>
      </c>
      <c r="J622" s="98">
        <v>2</v>
      </c>
      <c r="K622" s="98" t="s">
        <v>1683</v>
      </c>
      <c r="L622" s="98">
        <v>300</v>
      </c>
      <c r="M622" s="98" t="s">
        <v>307</v>
      </c>
      <c r="N622" s="98">
        <v>301</v>
      </c>
      <c r="O622" s="98" t="s">
        <v>1868</v>
      </c>
      <c r="P622" s="98">
        <v>230</v>
      </c>
      <c r="Q622" s="98" t="s">
        <v>1867</v>
      </c>
      <c r="R622" s="98">
        <v>39548662</v>
      </c>
      <c r="S622" s="98" t="s">
        <v>1866</v>
      </c>
      <c r="T622" s="98" t="s">
        <v>1876</v>
      </c>
      <c r="U622" s="98" t="s">
        <v>1880</v>
      </c>
      <c r="V622" s="98" t="s">
        <v>1879</v>
      </c>
      <c r="W622" s="98">
        <f t="shared" ca="1" si="9"/>
        <v>25</v>
      </c>
      <c r="X622" s="98" t="s">
        <v>1616</v>
      </c>
      <c r="Y622" s="98" t="s">
        <v>1615</v>
      </c>
      <c r="Z622" s="98" t="s">
        <v>1614</v>
      </c>
      <c r="AA622" s="98" t="s">
        <v>1613</v>
      </c>
      <c r="AB622" s="98" t="s">
        <v>447</v>
      </c>
      <c r="AC622" s="98" t="s">
        <v>448</v>
      </c>
    </row>
    <row r="623" spans="1:29" x14ac:dyDescent="0.25">
      <c r="A623" s="98">
        <v>1014196767</v>
      </c>
      <c r="B623" s="98" t="s">
        <v>1451</v>
      </c>
      <c r="C623" s="98" t="s">
        <v>1452</v>
      </c>
      <c r="D623" s="98">
        <v>20441</v>
      </c>
      <c r="E623" s="98" t="s">
        <v>136</v>
      </c>
      <c r="F623" s="98" t="s">
        <v>110</v>
      </c>
      <c r="G623" s="98" t="s">
        <v>128</v>
      </c>
      <c r="H623" s="98">
        <v>100</v>
      </c>
      <c r="I623" s="98" t="s">
        <v>626</v>
      </c>
      <c r="J623" s="98">
        <v>2</v>
      </c>
      <c r="K623" s="98" t="s">
        <v>1683</v>
      </c>
      <c r="L623" s="98">
        <v>300</v>
      </c>
      <c r="M623" s="98" t="s">
        <v>307</v>
      </c>
      <c r="N623" s="98">
        <v>312</v>
      </c>
      <c r="O623" s="98" t="s">
        <v>1878</v>
      </c>
      <c r="P623" s="98">
        <v>0</v>
      </c>
      <c r="Q623" s="98" t="s">
        <v>1621</v>
      </c>
      <c r="R623" s="98">
        <v>52818931</v>
      </c>
      <c r="S623" s="98" t="s">
        <v>1877</v>
      </c>
      <c r="T623" s="98" t="s">
        <v>1876</v>
      </c>
      <c r="U623" s="98" t="s">
        <v>1875</v>
      </c>
      <c r="V623" s="98" t="s">
        <v>1874</v>
      </c>
      <c r="W623" s="98">
        <f t="shared" ca="1" si="9"/>
        <v>36</v>
      </c>
      <c r="X623" s="98" t="s">
        <v>1636</v>
      </c>
      <c r="Y623" s="98" t="s">
        <v>1671</v>
      </c>
      <c r="Z623" s="98" t="s">
        <v>1614</v>
      </c>
      <c r="AA623" s="98" t="s">
        <v>1613</v>
      </c>
      <c r="AB623" s="98" t="s">
        <v>447</v>
      </c>
      <c r="AC623" s="98" t="s">
        <v>448</v>
      </c>
    </row>
    <row r="624" spans="1:29" x14ac:dyDescent="0.25">
      <c r="A624" s="98">
        <v>1019118555</v>
      </c>
      <c r="B624" s="98" t="s">
        <v>984</v>
      </c>
      <c r="C624" s="98" t="s">
        <v>985</v>
      </c>
      <c r="D624" s="98">
        <v>204411</v>
      </c>
      <c r="E624" s="98" t="s">
        <v>136</v>
      </c>
      <c r="F624" s="98" t="s">
        <v>110</v>
      </c>
      <c r="G624" s="98" t="s">
        <v>137</v>
      </c>
      <c r="H624" s="98">
        <v>100</v>
      </c>
      <c r="I624" s="98" t="s">
        <v>626</v>
      </c>
      <c r="J624" s="98">
        <v>2</v>
      </c>
      <c r="K624" s="98" t="s">
        <v>1683</v>
      </c>
      <c r="L624" s="98">
        <v>300</v>
      </c>
      <c r="M624" s="98" t="s">
        <v>307</v>
      </c>
      <c r="N624" s="98">
        <v>301</v>
      </c>
      <c r="O624" s="98" t="s">
        <v>1868</v>
      </c>
      <c r="P624" s="98">
        <v>230</v>
      </c>
      <c r="Q624" s="98" t="s">
        <v>1867</v>
      </c>
      <c r="R624" s="98">
        <v>39548662</v>
      </c>
      <c r="S624" s="98" t="s">
        <v>1866</v>
      </c>
      <c r="T624" s="98" t="s">
        <v>1873</v>
      </c>
      <c r="U624" s="98" t="s">
        <v>1872</v>
      </c>
      <c r="V624" s="98" t="s">
        <v>1871</v>
      </c>
      <c r="W624" s="98">
        <f t="shared" ca="1" si="9"/>
        <v>29</v>
      </c>
      <c r="X624" s="98" t="s">
        <v>1636</v>
      </c>
      <c r="Y624" s="98" t="s">
        <v>1615</v>
      </c>
      <c r="Z624" s="98" t="s">
        <v>1614</v>
      </c>
      <c r="AA624" s="98" t="s">
        <v>1613</v>
      </c>
      <c r="AB624" s="98" t="s">
        <v>447</v>
      </c>
      <c r="AC624" s="98" t="s">
        <v>448</v>
      </c>
    </row>
    <row r="625" spans="1:29" x14ac:dyDescent="0.25">
      <c r="A625" s="98">
        <v>80397408</v>
      </c>
      <c r="B625" s="98" t="s">
        <v>1236</v>
      </c>
      <c r="C625" s="98" t="s">
        <v>1237</v>
      </c>
      <c r="D625" s="98">
        <v>20441</v>
      </c>
      <c r="E625" s="98" t="s">
        <v>136</v>
      </c>
      <c r="F625" s="98" t="s">
        <v>110</v>
      </c>
      <c r="G625" s="98" t="s">
        <v>137</v>
      </c>
      <c r="H625" s="98">
        <v>100</v>
      </c>
      <c r="I625" s="98" t="s">
        <v>626</v>
      </c>
      <c r="J625" s="98">
        <v>2</v>
      </c>
      <c r="K625" s="98" t="s">
        <v>1683</v>
      </c>
      <c r="L625" s="98">
        <v>300</v>
      </c>
      <c r="M625" s="98" t="s">
        <v>307</v>
      </c>
      <c r="N625" s="98">
        <v>301</v>
      </c>
      <c r="O625" s="98" t="s">
        <v>1868</v>
      </c>
      <c r="P625" s="98">
        <v>230</v>
      </c>
      <c r="Q625" s="98" t="s">
        <v>1867</v>
      </c>
      <c r="R625" s="98">
        <v>39548662</v>
      </c>
      <c r="S625" s="98" t="s">
        <v>1866</v>
      </c>
      <c r="T625" s="98" t="s">
        <v>1658</v>
      </c>
      <c r="U625" s="98" t="s">
        <v>1870</v>
      </c>
      <c r="V625" s="98" t="s">
        <v>1869</v>
      </c>
      <c r="W625" s="98">
        <f t="shared" ca="1" si="9"/>
        <v>43</v>
      </c>
      <c r="X625" s="98" t="s">
        <v>1636</v>
      </c>
      <c r="Y625" s="98" t="s">
        <v>1671</v>
      </c>
      <c r="Z625" s="98" t="s">
        <v>1614</v>
      </c>
      <c r="AA625" s="98" t="s">
        <v>1613</v>
      </c>
      <c r="AB625" s="98" t="s">
        <v>447</v>
      </c>
      <c r="AC625" s="98" t="s">
        <v>448</v>
      </c>
    </row>
    <row r="626" spans="1:29" x14ac:dyDescent="0.25">
      <c r="A626" s="98">
        <v>79157301</v>
      </c>
      <c r="B626" s="98" t="s">
        <v>134</v>
      </c>
      <c r="C626" s="98" t="s">
        <v>135</v>
      </c>
      <c r="D626" s="98">
        <v>204407</v>
      </c>
      <c r="E626" s="98" t="s">
        <v>136</v>
      </c>
      <c r="F626" s="98" t="s">
        <v>110</v>
      </c>
      <c r="G626" s="98" t="s">
        <v>137</v>
      </c>
      <c r="H626" s="98">
        <v>100</v>
      </c>
      <c r="I626" s="98" t="s">
        <v>626</v>
      </c>
      <c r="J626" s="98">
        <v>2</v>
      </c>
      <c r="K626" s="98" t="s">
        <v>1683</v>
      </c>
      <c r="L626" s="98">
        <v>300</v>
      </c>
      <c r="M626" s="98" t="s">
        <v>307</v>
      </c>
      <c r="N626" s="98">
        <v>301</v>
      </c>
      <c r="O626" s="98" t="s">
        <v>1868</v>
      </c>
      <c r="P626" s="98">
        <v>230</v>
      </c>
      <c r="Q626" s="98" t="s">
        <v>1867</v>
      </c>
      <c r="R626" s="98">
        <v>39548662</v>
      </c>
      <c r="S626" s="98" t="s">
        <v>1866</v>
      </c>
      <c r="T626" s="98" t="s">
        <v>1865</v>
      </c>
      <c r="U626" s="98" t="s">
        <v>1864</v>
      </c>
      <c r="V626" s="98" t="s">
        <v>1863</v>
      </c>
      <c r="W626" s="98">
        <f t="shared" ca="1" si="9"/>
        <v>62</v>
      </c>
      <c r="X626" s="98" t="s">
        <v>1636</v>
      </c>
      <c r="Y626" s="98" t="s">
        <v>1671</v>
      </c>
      <c r="Z626" s="98" t="s">
        <v>1614</v>
      </c>
      <c r="AA626" s="98" t="s">
        <v>1613</v>
      </c>
      <c r="AB626" s="98" t="s">
        <v>112</v>
      </c>
      <c r="AC626" s="98" t="s">
        <v>117</v>
      </c>
    </row>
    <row r="627" spans="1:29" x14ac:dyDescent="0.25">
      <c r="A627" s="98">
        <v>80525553</v>
      </c>
      <c r="B627" s="98" t="s">
        <v>1604</v>
      </c>
      <c r="C627" s="98" t="s">
        <v>1605</v>
      </c>
      <c r="D627" s="98">
        <v>202814</v>
      </c>
      <c r="E627" s="98" t="s">
        <v>109</v>
      </c>
      <c r="F627" s="98" t="s">
        <v>110</v>
      </c>
      <c r="G627" s="98" t="s">
        <v>934</v>
      </c>
      <c r="H627" s="98">
        <v>100</v>
      </c>
      <c r="I627" s="98" t="s">
        <v>626</v>
      </c>
      <c r="J627" s="98">
        <v>5</v>
      </c>
      <c r="K627" s="98" t="s">
        <v>480</v>
      </c>
      <c r="L627" s="98">
        <v>505</v>
      </c>
      <c r="M627" s="98" t="s">
        <v>1205</v>
      </c>
      <c r="N627" s="98">
        <v>509</v>
      </c>
      <c r="O627" s="98" t="s">
        <v>934</v>
      </c>
      <c r="P627" s="98">
        <v>0</v>
      </c>
      <c r="Q627" s="98" t="s">
        <v>1621</v>
      </c>
      <c r="R627" s="98">
        <v>52464012</v>
      </c>
      <c r="S627" s="98" t="s">
        <v>1675</v>
      </c>
      <c r="T627" s="98" t="s">
        <v>1619</v>
      </c>
      <c r="U627" s="98" t="s">
        <v>1862</v>
      </c>
      <c r="V627" s="98" t="s">
        <v>1861</v>
      </c>
      <c r="W627" s="98">
        <f t="shared" ca="1" si="9"/>
        <v>46</v>
      </c>
      <c r="X627" s="98" t="s">
        <v>1636</v>
      </c>
      <c r="Y627" s="98" t="s">
        <v>1671</v>
      </c>
      <c r="Z627" s="98" t="s">
        <v>1614</v>
      </c>
      <c r="AA627" s="98" t="s">
        <v>1613</v>
      </c>
      <c r="AB627" s="98" t="s">
        <v>447</v>
      </c>
      <c r="AC627" s="98" t="s">
        <v>448</v>
      </c>
    </row>
    <row r="628" spans="1:29" x14ac:dyDescent="0.25">
      <c r="A628" s="98">
        <v>1002972212</v>
      </c>
      <c r="B628" s="98" t="s">
        <v>1860</v>
      </c>
      <c r="C628" s="98" t="s">
        <v>1859</v>
      </c>
      <c r="D628" s="98">
        <v>1</v>
      </c>
      <c r="E628" s="98" t="s">
        <v>1438</v>
      </c>
      <c r="F628" s="98" t="s">
        <v>146</v>
      </c>
      <c r="G628" s="98" t="s">
        <v>122</v>
      </c>
      <c r="H628" s="98">
        <v>100</v>
      </c>
      <c r="I628" s="98" t="s">
        <v>626</v>
      </c>
      <c r="J628" s="98">
        <v>5</v>
      </c>
      <c r="K628" s="98" t="s">
        <v>480</v>
      </c>
      <c r="L628" s="98">
        <v>513</v>
      </c>
      <c r="M628" s="98" t="s">
        <v>553</v>
      </c>
      <c r="N628" s="98">
        <v>515</v>
      </c>
      <c r="O628" s="98" t="s">
        <v>122</v>
      </c>
      <c r="P628" s="98">
        <v>0</v>
      </c>
      <c r="Q628" s="98" t="s">
        <v>1621</v>
      </c>
      <c r="R628" s="98">
        <v>80409912</v>
      </c>
      <c r="S628" s="98" t="s">
        <v>1793</v>
      </c>
      <c r="T628" s="98" t="s">
        <v>1858</v>
      </c>
      <c r="U628" s="98" t="s">
        <v>1857</v>
      </c>
      <c r="V628" s="98" t="s">
        <v>1856</v>
      </c>
      <c r="W628" s="98">
        <f t="shared" ca="1" si="9"/>
        <v>25</v>
      </c>
      <c r="X628" s="98" t="s">
        <v>1636</v>
      </c>
      <c r="Y628" s="98" t="s">
        <v>1615</v>
      </c>
      <c r="Z628" s="98" t="s">
        <v>1614</v>
      </c>
      <c r="AA628" s="98" t="s">
        <v>1613</v>
      </c>
      <c r="AB628" s="98" t="s">
        <v>447</v>
      </c>
      <c r="AC628" s="98" t="s">
        <v>448</v>
      </c>
    </row>
    <row r="629" spans="1:29" x14ac:dyDescent="0.25">
      <c r="A629" s="98">
        <v>1020728628</v>
      </c>
      <c r="B629" s="98" t="s">
        <v>657</v>
      </c>
      <c r="C629" s="98" t="s">
        <v>658</v>
      </c>
      <c r="D629" s="98">
        <v>204411</v>
      </c>
      <c r="E629" s="98" t="s">
        <v>136</v>
      </c>
      <c r="F629" s="98" t="s">
        <v>110</v>
      </c>
      <c r="G629" s="98" t="s">
        <v>659</v>
      </c>
      <c r="H629" s="98">
        <v>100</v>
      </c>
      <c r="I629" s="98" t="s">
        <v>626</v>
      </c>
      <c r="J629" s="98">
        <v>2</v>
      </c>
      <c r="K629" s="98" t="s">
        <v>1683</v>
      </c>
      <c r="L629" s="98">
        <v>700</v>
      </c>
      <c r="M629" s="98" t="s">
        <v>370</v>
      </c>
      <c r="N629" s="98">
        <v>830</v>
      </c>
      <c r="O629" s="98" t="s">
        <v>1847</v>
      </c>
      <c r="P629" s="98">
        <v>0</v>
      </c>
      <c r="Q629" s="98" t="s">
        <v>1621</v>
      </c>
      <c r="R629" s="98">
        <v>53000222</v>
      </c>
      <c r="S629" s="98" t="s">
        <v>1846</v>
      </c>
      <c r="T629" s="98" t="s">
        <v>1855</v>
      </c>
      <c r="U629" s="98" t="s">
        <v>1854</v>
      </c>
      <c r="V629" s="98" t="s">
        <v>1853</v>
      </c>
      <c r="W629" s="98">
        <f t="shared" ca="1" si="9"/>
        <v>37</v>
      </c>
      <c r="X629" s="98" t="s">
        <v>1616</v>
      </c>
      <c r="Y629" s="98" t="s">
        <v>1615</v>
      </c>
      <c r="Z629" s="98" t="s">
        <v>1614</v>
      </c>
      <c r="AA629" s="98" t="s">
        <v>1613</v>
      </c>
      <c r="AB629" s="98" t="s">
        <v>447</v>
      </c>
      <c r="AC629" s="98" t="s">
        <v>448</v>
      </c>
    </row>
    <row r="630" spans="1:29" x14ac:dyDescent="0.25">
      <c r="A630" s="98">
        <v>1014271994</v>
      </c>
      <c r="B630" s="98" t="s">
        <v>926</v>
      </c>
      <c r="C630" s="98" t="s">
        <v>927</v>
      </c>
      <c r="D630" s="98">
        <v>204407</v>
      </c>
      <c r="E630" s="98" t="s">
        <v>136</v>
      </c>
      <c r="F630" s="98" t="s">
        <v>110</v>
      </c>
      <c r="G630" s="98" t="s">
        <v>659</v>
      </c>
      <c r="H630" s="98">
        <v>100</v>
      </c>
      <c r="I630" s="98" t="s">
        <v>626</v>
      </c>
      <c r="J630" s="98">
        <v>2</v>
      </c>
      <c r="K630" s="98" t="s">
        <v>1683</v>
      </c>
      <c r="L630" s="98">
        <v>700</v>
      </c>
      <c r="M630" s="98" t="s">
        <v>370</v>
      </c>
      <c r="N630" s="98">
        <v>830</v>
      </c>
      <c r="O630" s="98" t="s">
        <v>1847</v>
      </c>
      <c r="P630" s="98">
        <v>0</v>
      </c>
      <c r="Q630" s="98" t="s">
        <v>1621</v>
      </c>
      <c r="R630" s="98">
        <v>53000222</v>
      </c>
      <c r="S630" s="98" t="s">
        <v>1846</v>
      </c>
      <c r="T630" s="98" t="s">
        <v>1852</v>
      </c>
      <c r="U630" s="98" t="s">
        <v>1851</v>
      </c>
      <c r="V630" s="98" t="s">
        <v>1850</v>
      </c>
      <c r="W630" s="98">
        <f t="shared" ca="1" si="9"/>
        <v>29</v>
      </c>
      <c r="X630" s="98" t="s">
        <v>1636</v>
      </c>
      <c r="Y630" s="98" t="s">
        <v>1615</v>
      </c>
      <c r="Z630" s="98" t="s">
        <v>1614</v>
      </c>
      <c r="AA630" s="98" t="s">
        <v>1613</v>
      </c>
      <c r="AB630" s="98" t="s">
        <v>447</v>
      </c>
      <c r="AC630" s="98" t="s">
        <v>448</v>
      </c>
    </row>
    <row r="631" spans="1:29" x14ac:dyDescent="0.25">
      <c r="A631" s="98">
        <v>1015435373</v>
      </c>
      <c r="B631" s="98" t="s">
        <v>1849</v>
      </c>
      <c r="C631" s="98" t="s">
        <v>1848</v>
      </c>
      <c r="D631" s="98">
        <v>404414</v>
      </c>
      <c r="E631" s="98" t="s">
        <v>186</v>
      </c>
      <c r="F631" s="98" t="s">
        <v>146</v>
      </c>
      <c r="G631" s="98" t="s">
        <v>659</v>
      </c>
      <c r="H631" s="98">
        <v>100</v>
      </c>
      <c r="I631" s="98" t="s">
        <v>626</v>
      </c>
      <c r="J631" s="98">
        <v>2</v>
      </c>
      <c r="K631" s="98" t="s">
        <v>1683</v>
      </c>
      <c r="L631" s="98">
        <v>700</v>
      </c>
      <c r="M631" s="98" t="s">
        <v>370</v>
      </c>
      <c r="N631" s="98">
        <v>830</v>
      </c>
      <c r="O631" s="98" t="s">
        <v>1847</v>
      </c>
      <c r="P631" s="98">
        <v>0</v>
      </c>
      <c r="Q631" s="98" t="s">
        <v>1621</v>
      </c>
      <c r="R631" s="98">
        <v>53000222</v>
      </c>
      <c r="S631" s="98" t="s">
        <v>1846</v>
      </c>
      <c r="T631" s="98" t="s">
        <v>1845</v>
      </c>
      <c r="U631" s="98" t="s">
        <v>1844</v>
      </c>
      <c r="V631" s="98" t="s">
        <v>1843</v>
      </c>
      <c r="W631" s="98">
        <f t="shared" ca="1" si="9"/>
        <v>32</v>
      </c>
      <c r="X631" s="98" t="s">
        <v>1616</v>
      </c>
      <c r="Y631" s="98" t="s">
        <v>1615</v>
      </c>
      <c r="Z631" s="98" t="s">
        <v>1614</v>
      </c>
      <c r="AA631" s="98" t="s">
        <v>1613</v>
      </c>
      <c r="AB631" s="98" t="s">
        <v>447</v>
      </c>
      <c r="AC631" s="98" t="s">
        <v>448</v>
      </c>
    </row>
    <row r="632" spans="1:29" x14ac:dyDescent="0.25">
      <c r="A632" s="98">
        <v>36758398</v>
      </c>
      <c r="B632" s="98" t="s">
        <v>1135</v>
      </c>
      <c r="C632" s="98" t="s">
        <v>1136</v>
      </c>
      <c r="D632" s="98">
        <v>204407</v>
      </c>
      <c r="E632" s="98" t="s">
        <v>136</v>
      </c>
      <c r="F632" s="98" t="s">
        <v>110</v>
      </c>
      <c r="G632" s="98" t="s">
        <v>159</v>
      </c>
      <c r="H632" s="98">
        <v>100</v>
      </c>
      <c r="I632" s="98" t="s">
        <v>626</v>
      </c>
      <c r="J632" s="98">
        <v>5</v>
      </c>
      <c r="K632" s="98" t="s">
        <v>480</v>
      </c>
      <c r="L632" s="98">
        <v>513</v>
      </c>
      <c r="M632" s="98" t="s">
        <v>553</v>
      </c>
      <c r="N632" s="98">
        <v>520</v>
      </c>
      <c r="O632" s="98" t="s">
        <v>159</v>
      </c>
      <c r="P632" s="98">
        <v>0</v>
      </c>
      <c r="Q632" s="98" t="s">
        <v>1621</v>
      </c>
      <c r="R632" s="98">
        <v>33967126</v>
      </c>
      <c r="S632" s="98" t="s">
        <v>1620</v>
      </c>
      <c r="T632" s="98" t="s">
        <v>1842</v>
      </c>
      <c r="U632" s="98" t="s">
        <v>1841</v>
      </c>
      <c r="V632" s="98" t="s">
        <v>1840</v>
      </c>
      <c r="W632" s="98">
        <f t="shared" ca="1" si="9"/>
        <v>43</v>
      </c>
      <c r="X632" s="98" t="s">
        <v>1616</v>
      </c>
      <c r="Y632" s="98" t="s">
        <v>1615</v>
      </c>
      <c r="Z632" s="98" t="s">
        <v>1614</v>
      </c>
      <c r="AA632" s="98" t="s">
        <v>1613</v>
      </c>
      <c r="AB632" s="98" t="s">
        <v>447</v>
      </c>
      <c r="AC632" s="98" t="s">
        <v>448</v>
      </c>
    </row>
    <row r="633" spans="1:29" x14ac:dyDescent="0.25">
      <c r="A633" s="98">
        <v>1136881704</v>
      </c>
      <c r="B633" s="98" t="s">
        <v>640</v>
      </c>
      <c r="C633" s="98" t="s">
        <v>1338</v>
      </c>
      <c r="D633" s="98">
        <v>102011</v>
      </c>
      <c r="E633" s="98" t="s">
        <v>181</v>
      </c>
      <c r="F633" s="98" t="s">
        <v>182</v>
      </c>
      <c r="G633" s="98" t="s">
        <v>670</v>
      </c>
      <c r="H633" s="98">
        <v>100</v>
      </c>
      <c r="I633" s="98" t="s">
        <v>626</v>
      </c>
      <c r="J633" s="98">
        <v>2</v>
      </c>
      <c r="K633" s="98" t="s">
        <v>1683</v>
      </c>
      <c r="L633" s="98">
        <v>513</v>
      </c>
      <c r="M633" s="98" t="s">
        <v>553</v>
      </c>
      <c r="N633" s="98">
        <v>117</v>
      </c>
      <c r="O633" s="98" t="s">
        <v>670</v>
      </c>
      <c r="P633" s="98">
        <v>0</v>
      </c>
      <c r="Q633" s="98" t="s">
        <v>1621</v>
      </c>
      <c r="R633" s="98">
        <v>33967126</v>
      </c>
      <c r="S633" s="98" t="s">
        <v>1620</v>
      </c>
      <c r="T633" s="98" t="s">
        <v>1771</v>
      </c>
      <c r="U633" s="98" t="s">
        <v>1839</v>
      </c>
      <c r="V633" s="98" t="s">
        <v>1838</v>
      </c>
      <c r="W633" s="98">
        <f t="shared" ca="1" si="9"/>
        <v>35</v>
      </c>
      <c r="X633" s="98" t="s">
        <v>1616</v>
      </c>
      <c r="Y633" s="98" t="s">
        <v>1615</v>
      </c>
      <c r="Z633" s="98" t="s">
        <v>1614</v>
      </c>
      <c r="AA633" s="98" t="s">
        <v>1613</v>
      </c>
      <c r="AB633" s="98" t="s">
        <v>439</v>
      </c>
      <c r="AC633" s="98" t="s">
        <v>440</v>
      </c>
    </row>
    <row r="634" spans="1:29" x14ac:dyDescent="0.25">
      <c r="A634" s="98">
        <v>1032497752</v>
      </c>
      <c r="B634" s="98" t="s">
        <v>1341</v>
      </c>
      <c r="C634" s="98" t="s">
        <v>1342</v>
      </c>
      <c r="D634" s="98">
        <v>20441</v>
      </c>
      <c r="E634" s="98" t="s">
        <v>136</v>
      </c>
      <c r="F634" s="98" t="s">
        <v>110</v>
      </c>
      <c r="G634" s="98" t="s">
        <v>670</v>
      </c>
      <c r="H634" s="98">
        <v>100</v>
      </c>
      <c r="I634" s="98" t="s">
        <v>626</v>
      </c>
      <c r="J634" s="98">
        <v>2</v>
      </c>
      <c r="K634" s="98" t="s">
        <v>1683</v>
      </c>
      <c r="L634" s="98">
        <v>513</v>
      </c>
      <c r="M634" s="98" t="s">
        <v>553</v>
      </c>
      <c r="N634" s="98">
        <v>117</v>
      </c>
      <c r="O634" s="98" t="s">
        <v>670</v>
      </c>
      <c r="P634" s="98">
        <v>0</v>
      </c>
      <c r="Q634" s="98" t="s">
        <v>1621</v>
      </c>
      <c r="R634" s="98">
        <v>1136881704</v>
      </c>
      <c r="S634" s="98" t="s">
        <v>1822</v>
      </c>
      <c r="T634" s="98" t="s">
        <v>1771</v>
      </c>
      <c r="U634" s="98" t="s">
        <v>1837</v>
      </c>
      <c r="V634" s="98" t="s">
        <v>1836</v>
      </c>
      <c r="W634" s="98">
        <f t="shared" ca="1" si="9"/>
        <v>27</v>
      </c>
      <c r="X634" s="98" t="s">
        <v>1636</v>
      </c>
      <c r="Y634" s="98" t="s">
        <v>1615</v>
      </c>
      <c r="Z634" s="98" t="s">
        <v>1614</v>
      </c>
      <c r="AA634" s="98" t="s">
        <v>1613</v>
      </c>
      <c r="AB634" s="98" t="s">
        <v>447</v>
      </c>
      <c r="AC634" s="98" t="s">
        <v>448</v>
      </c>
    </row>
    <row r="635" spans="1:29" x14ac:dyDescent="0.25">
      <c r="A635" s="98">
        <v>1075290438</v>
      </c>
      <c r="B635" s="98" t="s">
        <v>1045</v>
      </c>
      <c r="C635" s="98" t="s">
        <v>1046</v>
      </c>
      <c r="D635" s="98">
        <v>20441</v>
      </c>
      <c r="E635" s="98" t="s">
        <v>136</v>
      </c>
      <c r="F635" s="98" t="s">
        <v>110</v>
      </c>
      <c r="G635" s="98" t="s">
        <v>670</v>
      </c>
      <c r="H635" s="98">
        <v>100</v>
      </c>
      <c r="I635" s="98" t="s">
        <v>626</v>
      </c>
      <c r="J635" s="98">
        <v>5</v>
      </c>
      <c r="K635" s="98" t="s">
        <v>480</v>
      </c>
      <c r="L635" s="98">
        <v>513</v>
      </c>
      <c r="M635" s="98" t="s">
        <v>553</v>
      </c>
      <c r="N635" s="98">
        <v>117</v>
      </c>
      <c r="O635" s="98" t="s">
        <v>670</v>
      </c>
      <c r="P635" s="98">
        <v>0</v>
      </c>
      <c r="Q635" s="98" t="s">
        <v>1621</v>
      </c>
      <c r="R635" s="98">
        <v>1136881704</v>
      </c>
      <c r="S635" s="98" t="s">
        <v>1822</v>
      </c>
      <c r="T635" s="98" t="s">
        <v>1835</v>
      </c>
      <c r="U635" s="98" t="s">
        <v>1834</v>
      </c>
      <c r="V635" s="98" t="s">
        <v>1833</v>
      </c>
      <c r="W635" s="98">
        <f t="shared" ca="1" si="9"/>
        <v>30</v>
      </c>
      <c r="X635" s="98" t="s">
        <v>1616</v>
      </c>
      <c r="Y635" s="98" t="s">
        <v>1622</v>
      </c>
      <c r="Z635" s="98" t="s">
        <v>1614</v>
      </c>
      <c r="AA635" s="98" t="s">
        <v>1613</v>
      </c>
      <c r="AB635" s="98" t="s">
        <v>447</v>
      </c>
      <c r="AC635" s="98" t="s">
        <v>448</v>
      </c>
    </row>
    <row r="636" spans="1:29" x14ac:dyDescent="0.25">
      <c r="A636" s="98">
        <v>1019013511</v>
      </c>
      <c r="B636" s="98" t="s">
        <v>668</v>
      </c>
      <c r="C636" s="98" t="s">
        <v>669</v>
      </c>
      <c r="D636" s="98">
        <v>204407</v>
      </c>
      <c r="E636" s="98" t="s">
        <v>136</v>
      </c>
      <c r="F636" s="98" t="s">
        <v>110</v>
      </c>
      <c r="G636" s="98" t="s">
        <v>670</v>
      </c>
      <c r="H636" s="98">
        <v>100</v>
      </c>
      <c r="I636" s="98" t="s">
        <v>626</v>
      </c>
      <c r="J636" s="98">
        <v>2</v>
      </c>
      <c r="K636" s="98" t="s">
        <v>1683</v>
      </c>
      <c r="L636" s="98">
        <v>513</v>
      </c>
      <c r="M636" s="98" t="s">
        <v>553</v>
      </c>
      <c r="N636" s="98">
        <v>117</v>
      </c>
      <c r="O636" s="98" t="s">
        <v>670</v>
      </c>
      <c r="P636" s="98">
        <v>0</v>
      </c>
      <c r="Q636" s="98" t="s">
        <v>1621</v>
      </c>
      <c r="R636" s="98">
        <v>1136881704</v>
      </c>
      <c r="S636" s="98" t="s">
        <v>1822</v>
      </c>
      <c r="T636" s="98" t="s">
        <v>1832</v>
      </c>
      <c r="U636" s="98" t="s">
        <v>1831</v>
      </c>
      <c r="V636" s="98" t="s">
        <v>1830</v>
      </c>
      <c r="W636" s="98">
        <f t="shared" ca="1" si="9"/>
        <v>38</v>
      </c>
      <c r="X636" s="98" t="s">
        <v>1616</v>
      </c>
      <c r="Y636" s="98" t="s">
        <v>1671</v>
      </c>
      <c r="Z636" s="98" t="s">
        <v>1614</v>
      </c>
      <c r="AA636" s="98" t="s">
        <v>1613</v>
      </c>
      <c r="AB636" s="98" t="s">
        <v>447</v>
      </c>
      <c r="AC636" s="98" t="s">
        <v>448</v>
      </c>
    </row>
    <row r="637" spans="1:29" x14ac:dyDescent="0.25">
      <c r="A637" s="98">
        <v>1019130812</v>
      </c>
      <c r="B637" s="98" t="s">
        <v>1829</v>
      </c>
      <c r="C637" s="98" t="s">
        <v>1828</v>
      </c>
      <c r="D637" s="98">
        <v>421015</v>
      </c>
      <c r="E637" s="98" t="s">
        <v>145</v>
      </c>
      <c r="F637" s="98" t="s">
        <v>146</v>
      </c>
      <c r="G637" s="98" t="s">
        <v>670</v>
      </c>
      <c r="H637" s="98">
        <v>100</v>
      </c>
      <c r="I637" s="98" t="s">
        <v>626</v>
      </c>
      <c r="J637" s="98">
        <v>5</v>
      </c>
      <c r="K637" s="98" t="s">
        <v>480</v>
      </c>
      <c r="L637" s="98">
        <v>513</v>
      </c>
      <c r="M637" s="98" t="s">
        <v>553</v>
      </c>
      <c r="N637" s="98">
        <v>117</v>
      </c>
      <c r="O637" s="98" t="s">
        <v>670</v>
      </c>
      <c r="P637" s="98">
        <v>0</v>
      </c>
      <c r="Q637" s="98" t="s">
        <v>1621</v>
      </c>
      <c r="R637" s="98">
        <v>1136881704</v>
      </c>
      <c r="S637" s="98" t="s">
        <v>1822</v>
      </c>
      <c r="T637" s="98" t="s">
        <v>1664</v>
      </c>
      <c r="U637" s="98" t="s">
        <v>1827</v>
      </c>
      <c r="V637" s="98" t="s">
        <v>1662</v>
      </c>
      <c r="W637" s="98">
        <f t="shared" ca="1" si="9"/>
        <v>35</v>
      </c>
      <c r="X637" s="98" t="s">
        <v>1616</v>
      </c>
      <c r="Y637" s="98" t="s">
        <v>1826</v>
      </c>
      <c r="Z637" s="98" t="s">
        <v>1614</v>
      </c>
      <c r="AA637" s="98" t="s">
        <v>1613</v>
      </c>
      <c r="AB637" s="98" t="s">
        <v>468</v>
      </c>
      <c r="AC637" s="98" t="s">
        <v>435</v>
      </c>
    </row>
    <row r="638" spans="1:29" x14ac:dyDescent="0.25">
      <c r="A638" s="98">
        <v>1022377977</v>
      </c>
      <c r="B638" s="98" t="s">
        <v>978</v>
      </c>
      <c r="C638" s="98" t="s">
        <v>979</v>
      </c>
      <c r="D638" s="98">
        <v>406408</v>
      </c>
      <c r="E638" s="98" t="s">
        <v>347</v>
      </c>
      <c r="F638" s="98" t="s">
        <v>146</v>
      </c>
      <c r="G638" s="98" t="s">
        <v>670</v>
      </c>
      <c r="H638" s="98">
        <v>100</v>
      </c>
      <c r="I638" s="98" t="s">
        <v>626</v>
      </c>
      <c r="J638" s="98">
        <v>2</v>
      </c>
      <c r="K638" s="98" t="s">
        <v>1683</v>
      </c>
      <c r="L638" s="98">
        <v>513</v>
      </c>
      <c r="M638" s="98" t="s">
        <v>553</v>
      </c>
      <c r="N638" s="98">
        <v>117</v>
      </c>
      <c r="O638" s="98" t="s">
        <v>670</v>
      </c>
      <c r="P638" s="98">
        <v>0</v>
      </c>
      <c r="Q638" s="98" t="s">
        <v>1621</v>
      </c>
      <c r="R638" s="98">
        <v>1136881704</v>
      </c>
      <c r="S638" s="98" t="s">
        <v>1822</v>
      </c>
      <c r="T638" s="98" t="s">
        <v>1825</v>
      </c>
      <c r="U638" s="98" t="s">
        <v>1824</v>
      </c>
      <c r="V638" s="98" t="s">
        <v>1823</v>
      </c>
      <c r="W638" s="98">
        <f t="shared" ca="1" si="9"/>
        <v>32</v>
      </c>
      <c r="X638" s="98" t="s">
        <v>1616</v>
      </c>
      <c r="Y638" s="98" t="s">
        <v>1671</v>
      </c>
      <c r="Z638" s="98" t="s">
        <v>1614</v>
      </c>
      <c r="AA638" s="98" t="s">
        <v>1613</v>
      </c>
      <c r="AB638" s="98" t="s">
        <v>447</v>
      </c>
      <c r="AC638" s="98" t="s">
        <v>448</v>
      </c>
    </row>
    <row r="639" spans="1:29" x14ac:dyDescent="0.25">
      <c r="A639" s="98">
        <v>80727566</v>
      </c>
      <c r="B639" s="98" t="s">
        <v>966</v>
      </c>
      <c r="C639" s="98" t="s">
        <v>967</v>
      </c>
      <c r="D639" s="98">
        <v>204407</v>
      </c>
      <c r="E639" s="98" t="s">
        <v>136</v>
      </c>
      <c r="F639" s="98" t="s">
        <v>110</v>
      </c>
      <c r="G639" s="98" t="s">
        <v>670</v>
      </c>
      <c r="H639" s="98">
        <v>100</v>
      </c>
      <c r="I639" s="98" t="s">
        <v>626</v>
      </c>
      <c r="J639" s="98">
        <v>2</v>
      </c>
      <c r="K639" s="98" t="s">
        <v>1683</v>
      </c>
      <c r="L639" s="98">
        <v>513</v>
      </c>
      <c r="M639" s="98" t="s">
        <v>553</v>
      </c>
      <c r="N639" s="98">
        <v>117</v>
      </c>
      <c r="O639" s="98" t="s">
        <v>670</v>
      </c>
      <c r="P639" s="98">
        <v>0</v>
      </c>
      <c r="Q639" s="98" t="s">
        <v>1621</v>
      </c>
      <c r="R639" s="98">
        <v>1136881704</v>
      </c>
      <c r="S639" s="98" t="s">
        <v>1822</v>
      </c>
      <c r="T639" s="98" t="s">
        <v>1821</v>
      </c>
      <c r="U639" s="98" t="s">
        <v>1820</v>
      </c>
      <c r="V639" s="98" t="s">
        <v>1819</v>
      </c>
      <c r="W639" s="98">
        <f t="shared" ca="1" si="9"/>
        <v>42</v>
      </c>
      <c r="X639" s="98" t="s">
        <v>1636</v>
      </c>
      <c r="Y639" s="98" t="s">
        <v>1671</v>
      </c>
      <c r="Z639" s="98" t="s">
        <v>1614</v>
      </c>
      <c r="AA639" s="98" t="s">
        <v>1613</v>
      </c>
      <c r="AB639" s="98" t="s">
        <v>447</v>
      </c>
      <c r="AC639" s="98" t="s">
        <v>448</v>
      </c>
    </row>
    <row r="640" spans="1:29" x14ac:dyDescent="0.25">
      <c r="A640" s="98">
        <v>12121619</v>
      </c>
      <c r="B640" s="98" t="s">
        <v>501</v>
      </c>
      <c r="C640" s="98" t="s">
        <v>502</v>
      </c>
      <c r="D640" s="98">
        <v>421018</v>
      </c>
      <c r="E640" s="98" t="s">
        <v>145</v>
      </c>
      <c r="F640" s="98" t="s">
        <v>146</v>
      </c>
      <c r="G640" s="98" t="s">
        <v>133</v>
      </c>
      <c r="H640" s="98">
        <v>100</v>
      </c>
      <c r="I640" s="98" t="s">
        <v>626</v>
      </c>
      <c r="J640" s="98">
        <v>5</v>
      </c>
      <c r="K640" s="98" t="s">
        <v>480</v>
      </c>
      <c r="L640" s="98">
        <v>514</v>
      </c>
      <c r="M640" s="98" t="s">
        <v>639</v>
      </c>
      <c r="N640" s="98">
        <v>534</v>
      </c>
      <c r="O640" s="98" t="s">
        <v>133</v>
      </c>
      <c r="P640" s="98">
        <v>0</v>
      </c>
      <c r="Q640" s="98" t="s">
        <v>1621</v>
      </c>
      <c r="R640" s="98">
        <v>79746049</v>
      </c>
      <c r="S640" s="98" t="s">
        <v>1812</v>
      </c>
      <c r="T640" s="98" t="s">
        <v>1818</v>
      </c>
      <c r="U640" s="98" t="s">
        <v>1817</v>
      </c>
      <c r="V640" s="98" t="s">
        <v>1816</v>
      </c>
      <c r="W640" s="98">
        <f t="shared" ca="1" si="9"/>
        <v>62</v>
      </c>
      <c r="X640" s="98" t="s">
        <v>1636</v>
      </c>
      <c r="Y640" s="98" t="s">
        <v>1622</v>
      </c>
      <c r="Z640" s="98" t="s">
        <v>1614</v>
      </c>
      <c r="AA640" s="98" t="s">
        <v>1613</v>
      </c>
      <c r="AB640" s="98" t="s">
        <v>447</v>
      </c>
      <c r="AC640" s="98" t="s">
        <v>448</v>
      </c>
    </row>
    <row r="641" spans="1:29" x14ac:dyDescent="0.25">
      <c r="A641" s="98">
        <v>79746049</v>
      </c>
      <c r="B641" s="98" t="s">
        <v>867</v>
      </c>
      <c r="C641" s="98" t="s">
        <v>868</v>
      </c>
      <c r="D641" s="98">
        <v>202820</v>
      </c>
      <c r="E641" s="98" t="s">
        <v>109</v>
      </c>
      <c r="F641" s="98" t="s">
        <v>110</v>
      </c>
      <c r="G641" s="98" t="s">
        <v>133</v>
      </c>
      <c r="H641" s="98">
        <v>100</v>
      </c>
      <c r="I641" s="98" t="s">
        <v>626</v>
      </c>
      <c r="J641" s="98">
        <v>5</v>
      </c>
      <c r="K641" s="98" t="s">
        <v>480</v>
      </c>
      <c r="L641" s="98">
        <v>514</v>
      </c>
      <c r="M641" s="98" t="s">
        <v>639</v>
      </c>
      <c r="N641" s="98">
        <v>534</v>
      </c>
      <c r="O641" s="98" t="s">
        <v>133</v>
      </c>
      <c r="P641" s="98">
        <v>0</v>
      </c>
      <c r="Q641" s="98" t="s">
        <v>1621</v>
      </c>
      <c r="R641" s="98">
        <v>19427793</v>
      </c>
      <c r="S641" s="98" t="s">
        <v>1768</v>
      </c>
      <c r="T641" s="98" t="s">
        <v>1815</v>
      </c>
      <c r="U641" s="98" t="s">
        <v>1814</v>
      </c>
      <c r="V641" s="98" t="s">
        <v>1813</v>
      </c>
      <c r="W641" s="98">
        <f t="shared" ca="1" si="9"/>
        <v>48</v>
      </c>
      <c r="X641" s="98" t="s">
        <v>1636</v>
      </c>
      <c r="Y641" s="98" t="s">
        <v>1671</v>
      </c>
      <c r="Z641" s="98" t="s">
        <v>1614</v>
      </c>
      <c r="AA641" s="98" t="s">
        <v>1613</v>
      </c>
      <c r="AB641" s="98" t="s">
        <v>112</v>
      </c>
      <c r="AC641" s="98" t="s">
        <v>113</v>
      </c>
    </row>
    <row r="642" spans="1:29" x14ac:dyDescent="0.25">
      <c r="A642" s="98">
        <v>52762350</v>
      </c>
      <c r="B642" s="98" t="s">
        <v>622</v>
      </c>
      <c r="C642" s="98" t="s">
        <v>623</v>
      </c>
      <c r="D642" s="98">
        <v>202816</v>
      </c>
      <c r="E642" s="98" t="s">
        <v>109</v>
      </c>
      <c r="F642" s="98" t="s">
        <v>110</v>
      </c>
      <c r="G642" s="98" t="s">
        <v>133</v>
      </c>
      <c r="H642" s="98">
        <v>100</v>
      </c>
      <c r="I642" s="98" t="s">
        <v>626</v>
      </c>
      <c r="J642" s="98">
        <v>5</v>
      </c>
      <c r="K642" s="98" t="s">
        <v>480</v>
      </c>
      <c r="L642" s="98">
        <v>514</v>
      </c>
      <c r="M642" s="98" t="s">
        <v>639</v>
      </c>
      <c r="N642" s="98">
        <v>534</v>
      </c>
      <c r="O642" s="98" t="s">
        <v>133</v>
      </c>
      <c r="P642" s="98">
        <v>0</v>
      </c>
      <c r="Q642" s="98" t="s">
        <v>1621</v>
      </c>
      <c r="R642" s="98">
        <v>79746049</v>
      </c>
      <c r="S642" s="98" t="s">
        <v>1812</v>
      </c>
      <c r="T642" s="98" t="s">
        <v>1811</v>
      </c>
      <c r="U642" s="98" t="s">
        <v>1810</v>
      </c>
      <c r="V642" s="98" t="s">
        <v>1809</v>
      </c>
      <c r="W642" s="98">
        <f t="shared" ref="W642:W698" ca="1" si="10">+DATEDIF(V642,TODAY(),"y")</f>
        <v>41</v>
      </c>
      <c r="X642" s="98" t="s">
        <v>1616</v>
      </c>
      <c r="Y642" s="98" t="s">
        <v>1671</v>
      </c>
      <c r="Z642" s="98" t="s">
        <v>1614</v>
      </c>
      <c r="AA642" s="98" t="s">
        <v>1613</v>
      </c>
      <c r="AB642" s="98" t="s">
        <v>112</v>
      </c>
      <c r="AC642" s="98" t="s">
        <v>117</v>
      </c>
    </row>
    <row r="643" spans="1:29" x14ac:dyDescent="0.25">
      <c r="A643" s="98">
        <v>19475196</v>
      </c>
      <c r="B643" s="98" t="s">
        <v>118</v>
      </c>
      <c r="C643" s="98" t="s">
        <v>119</v>
      </c>
      <c r="D643" s="98">
        <v>312416</v>
      </c>
      <c r="E643" s="98" t="s">
        <v>120</v>
      </c>
      <c r="F643" s="98" t="s">
        <v>121</v>
      </c>
      <c r="G643" s="98" t="s">
        <v>122</v>
      </c>
      <c r="H643" s="98">
        <v>100</v>
      </c>
      <c r="I643" s="98" t="s">
        <v>626</v>
      </c>
      <c r="J643" s="98">
        <v>5</v>
      </c>
      <c r="K643" s="98" t="s">
        <v>480</v>
      </c>
      <c r="L643" s="98">
        <v>514</v>
      </c>
      <c r="M643" s="98" t="s">
        <v>639</v>
      </c>
      <c r="N643" s="98">
        <v>532</v>
      </c>
      <c r="O643" s="98" t="s">
        <v>332</v>
      </c>
      <c r="P643" s="98">
        <v>0</v>
      </c>
      <c r="Q643" s="98" t="s">
        <v>1621</v>
      </c>
      <c r="R643" s="98">
        <v>80409912</v>
      </c>
      <c r="S643" s="98" t="s">
        <v>1793</v>
      </c>
      <c r="T643" s="98" t="s">
        <v>1808</v>
      </c>
      <c r="U643" s="98" t="s">
        <v>1807</v>
      </c>
      <c r="V643" s="98" t="s">
        <v>1806</v>
      </c>
      <c r="W643" s="98">
        <f t="shared" ca="1" si="10"/>
        <v>63</v>
      </c>
      <c r="X643" s="98" t="s">
        <v>1636</v>
      </c>
      <c r="Y643" s="98" t="s">
        <v>1622</v>
      </c>
      <c r="Z643" s="98" t="s">
        <v>1614</v>
      </c>
      <c r="AA643" s="98" t="s">
        <v>1613</v>
      </c>
      <c r="AB643" s="98" t="s">
        <v>112</v>
      </c>
      <c r="AC643" s="98" t="s">
        <v>113</v>
      </c>
    </row>
    <row r="644" spans="1:29" x14ac:dyDescent="0.25">
      <c r="A644" s="98">
        <v>1039474314</v>
      </c>
      <c r="B644" s="98" t="s">
        <v>1279</v>
      </c>
      <c r="C644" s="98" t="s">
        <v>1280</v>
      </c>
      <c r="D644" s="98">
        <v>20441</v>
      </c>
      <c r="E644" s="98" t="s">
        <v>136</v>
      </c>
      <c r="F644" s="98" t="s">
        <v>110</v>
      </c>
      <c r="G644" s="98" t="s">
        <v>122</v>
      </c>
      <c r="H644" s="98">
        <v>100</v>
      </c>
      <c r="I644" s="98" t="s">
        <v>626</v>
      </c>
      <c r="J644" s="98">
        <v>5</v>
      </c>
      <c r="K644" s="98" t="s">
        <v>480</v>
      </c>
      <c r="L644" s="98">
        <v>514</v>
      </c>
      <c r="M644" s="98" t="s">
        <v>639</v>
      </c>
      <c r="N644" s="98">
        <v>532</v>
      </c>
      <c r="O644" s="98" t="s">
        <v>332</v>
      </c>
      <c r="P644" s="98">
        <v>0</v>
      </c>
      <c r="Q644" s="98" t="s">
        <v>1621</v>
      </c>
      <c r="R644" s="98">
        <v>80409912</v>
      </c>
      <c r="S644" s="98" t="s">
        <v>1793</v>
      </c>
      <c r="T644" s="98" t="s">
        <v>1805</v>
      </c>
      <c r="U644" s="98" t="s">
        <v>1804</v>
      </c>
      <c r="V644" s="98" t="s">
        <v>1803</v>
      </c>
      <c r="W644" s="98">
        <f t="shared" ca="1" si="10"/>
        <v>26</v>
      </c>
      <c r="X644" s="98" t="s">
        <v>1616</v>
      </c>
      <c r="Y644" s="98" t="s">
        <v>1615</v>
      </c>
      <c r="Z644" s="98" t="s">
        <v>1614</v>
      </c>
      <c r="AA644" s="98" t="s">
        <v>1613</v>
      </c>
      <c r="AB644" s="98" t="s">
        <v>447</v>
      </c>
      <c r="AC644" s="98" t="s">
        <v>448</v>
      </c>
    </row>
    <row r="645" spans="1:29" x14ac:dyDescent="0.25">
      <c r="A645" s="98">
        <v>1061807826</v>
      </c>
      <c r="B645" s="98" t="s">
        <v>1186</v>
      </c>
      <c r="C645" s="98" t="s">
        <v>1187</v>
      </c>
      <c r="D645" s="98">
        <v>204407</v>
      </c>
      <c r="E645" s="98" t="s">
        <v>136</v>
      </c>
      <c r="F645" s="98" t="s">
        <v>110</v>
      </c>
      <c r="G645" s="98" t="s">
        <v>122</v>
      </c>
      <c r="H645" s="98">
        <v>100</v>
      </c>
      <c r="I645" s="98" t="s">
        <v>626</v>
      </c>
      <c r="J645" s="98">
        <v>5</v>
      </c>
      <c r="K645" s="98" t="s">
        <v>480</v>
      </c>
      <c r="L645" s="98">
        <v>514</v>
      </c>
      <c r="M645" s="98" t="s">
        <v>639</v>
      </c>
      <c r="N645" s="98">
        <v>532</v>
      </c>
      <c r="O645" s="98" t="s">
        <v>332</v>
      </c>
      <c r="P645" s="98">
        <v>0</v>
      </c>
      <c r="Q645" s="98" t="s">
        <v>1621</v>
      </c>
      <c r="R645" s="98">
        <v>80409912</v>
      </c>
      <c r="S645" s="98" t="s">
        <v>1793</v>
      </c>
      <c r="T645" s="98" t="s">
        <v>1802</v>
      </c>
      <c r="U645" s="98" t="s">
        <v>1801</v>
      </c>
      <c r="V645" s="98" t="s">
        <v>1800</v>
      </c>
      <c r="W645" s="98">
        <f t="shared" ca="1" si="10"/>
        <v>27</v>
      </c>
      <c r="X645" s="98" t="s">
        <v>1636</v>
      </c>
      <c r="Y645" s="98" t="s">
        <v>1615</v>
      </c>
      <c r="Z645" s="98" t="s">
        <v>1614</v>
      </c>
      <c r="AA645" s="98" t="s">
        <v>1613</v>
      </c>
      <c r="AB645" s="98" t="s">
        <v>447</v>
      </c>
      <c r="AC645" s="98" t="s">
        <v>448</v>
      </c>
    </row>
    <row r="646" spans="1:29" x14ac:dyDescent="0.25">
      <c r="A646" s="98">
        <v>1031169239</v>
      </c>
      <c r="B646" s="98" t="s">
        <v>1234</v>
      </c>
      <c r="C646" s="98" t="s">
        <v>1292</v>
      </c>
      <c r="D646" s="98">
        <v>20441</v>
      </c>
      <c r="E646" s="98" t="s">
        <v>136</v>
      </c>
      <c r="F646" s="98" t="s">
        <v>110</v>
      </c>
      <c r="G646" s="98" t="s">
        <v>122</v>
      </c>
      <c r="H646" s="98">
        <v>100</v>
      </c>
      <c r="I646" s="98" t="s">
        <v>626</v>
      </c>
      <c r="J646" s="98">
        <v>5</v>
      </c>
      <c r="K646" s="98" t="s">
        <v>480</v>
      </c>
      <c r="L646" s="98">
        <v>514</v>
      </c>
      <c r="M646" s="98" t="s">
        <v>639</v>
      </c>
      <c r="N646" s="98">
        <v>532</v>
      </c>
      <c r="O646" s="98" t="s">
        <v>332</v>
      </c>
      <c r="P646" s="98">
        <v>0</v>
      </c>
      <c r="Q646" s="98" t="s">
        <v>1621</v>
      </c>
      <c r="R646" s="98">
        <v>80409912</v>
      </c>
      <c r="S646" s="98" t="s">
        <v>1793</v>
      </c>
      <c r="T646" s="98" t="s">
        <v>1799</v>
      </c>
      <c r="U646" s="98" t="s">
        <v>1798</v>
      </c>
      <c r="V646" s="98" t="s">
        <v>1797</v>
      </c>
      <c r="W646" s="98">
        <f t="shared" ca="1" si="10"/>
        <v>28</v>
      </c>
      <c r="X646" s="98" t="s">
        <v>1616</v>
      </c>
      <c r="Y646" s="98" t="s">
        <v>1671</v>
      </c>
      <c r="Z646" s="98" t="s">
        <v>1614</v>
      </c>
      <c r="AA646" s="98" t="s">
        <v>1613</v>
      </c>
      <c r="AB646" s="98" t="s">
        <v>447</v>
      </c>
      <c r="AC646" s="98" t="s">
        <v>448</v>
      </c>
    </row>
    <row r="647" spans="1:29" x14ac:dyDescent="0.25">
      <c r="A647" s="98">
        <v>80409912</v>
      </c>
      <c r="B647" s="98" t="s">
        <v>588</v>
      </c>
      <c r="C647" s="98" t="s">
        <v>589</v>
      </c>
      <c r="D647" s="98">
        <v>204411</v>
      </c>
      <c r="E647" s="98" t="s">
        <v>136</v>
      </c>
      <c r="F647" s="98" t="s">
        <v>110</v>
      </c>
      <c r="G647" s="98" t="s">
        <v>122</v>
      </c>
      <c r="H647" s="98">
        <v>100</v>
      </c>
      <c r="I647" s="98" t="s">
        <v>626</v>
      </c>
      <c r="J647" s="98">
        <v>5</v>
      </c>
      <c r="K647" s="98" t="s">
        <v>480</v>
      </c>
      <c r="L647" s="98">
        <v>514</v>
      </c>
      <c r="M647" s="98" t="s">
        <v>639</v>
      </c>
      <c r="N647" s="98">
        <v>532</v>
      </c>
      <c r="O647" s="98" t="s">
        <v>332</v>
      </c>
      <c r="P647" s="98">
        <v>0</v>
      </c>
      <c r="Q647" s="98" t="s">
        <v>1621</v>
      </c>
      <c r="R647" s="98">
        <v>33967126</v>
      </c>
      <c r="S647" s="98" t="s">
        <v>1620</v>
      </c>
      <c r="T647" s="98" t="s">
        <v>1796</v>
      </c>
      <c r="U647" s="98" t="s">
        <v>1795</v>
      </c>
      <c r="V647" s="98" t="s">
        <v>1794</v>
      </c>
      <c r="W647" s="98">
        <f t="shared" ca="1" si="10"/>
        <v>59</v>
      </c>
      <c r="X647" s="98" t="s">
        <v>1636</v>
      </c>
      <c r="Y647" s="98" t="s">
        <v>1671</v>
      </c>
      <c r="Z647" s="98" t="s">
        <v>1614</v>
      </c>
      <c r="AA647" s="98" t="s">
        <v>1613</v>
      </c>
      <c r="AB647" s="98" t="s">
        <v>447</v>
      </c>
      <c r="AC647" s="98" t="s">
        <v>448</v>
      </c>
    </row>
    <row r="648" spans="1:29" x14ac:dyDescent="0.25">
      <c r="A648" s="98">
        <v>53003866</v>
      </c>
      <c r="B648" s="98" t="s">
        <v>882</v>
      </c>
      <c r="C648" s="98" t="s">
        <v>883</v>
      </c>
      <c r="D648" s="98">
        <v>404414</v>
      </c>
      <c r="E648" s="98" t="s">
        <v>186</v>
      </c>
      <c r="F648" s="98" t="s">
        <v>146</v>
      </c>
      <c r="G648" s="98" t="s">
        <v>122</v>
      </c>
      <c r="H648" s="98">
        <v>100</v>
      </c>
      <c r="I648" s="98" t="s">
        <v>626</v>
      </c>
      <c r="J648" s="98">
        <v>5</v>
      </c>
      <c r="K648" s="98" t="s">
        <v>480</v>
      </c>
      <c r="L648" s="98">
        <v>514</v>
      </c>
      <c r="M648" s="98" t="s">
        <v>639</v>
      </c>
      <c r="N648" s="98">
        <v>532</v>
      </c>
      <c r="O648" s="98" t="s">
        <v>332</v>
      </c>
      <c r="P648" s="98">
        <v>0</v>
      </c>
      <c r="Q648" s="98" t="s">
        <v>1621</v>
      </c>
      <c r="R648" s="98">
        <v>80409912</v>
      </c>
      <c r="S648" s="98" t="s">
        <v>1793</v>
      </c>
      <c r="T648" s="98" t="s">
        <v>1729</v>
      </c>
      <c r="U648" s="98" t="s">
        <v>1792</v>
      </c>
      <c r="V648" s="98" t="s">
        <v>1791</v>
      </c>
      <c r="W648" s="98">
        <f t="shared" ca="1" si="10"/>
        <v>40</v>
      </c>
      <c r="X648" s="98" t="s">
        <v>1616</v>
      </c>
      <c r="Y648" s="98" t="s">
        <v>1622</v>
      </c>
      <c r="Z648" s="98" t="s">
        <v>1614</v>
      </c>
      <c r="AA648" s="98" t="s">
        <v>1613</v>
      </c>
      <c r="AB648" s="98" t="s">
        <v>447</v>
      </c>
      <c r="AC648" s="98" t="s">
        <v>448</v>
      </c>
    </row>
    <row r="649" spans="1:29" x14ac:dyDescent="0.25">
      <c r="A649" s="98">
        <v>40385846</v>
      </c>
      <c r="B649" s="98" t="s">
        <v>902</v>
      </c>
      <c r="C649" s="98" t="s">
        <v>903</v>
      </c>
      <c r="D649" s="98">
        <v>202820</v>
      </c>
      <c r="E649" s="98" t="s">
        <v>109</v>
      </c>
      <c r="F649" s="98" t="s">
        <v>110</v>
      </c>
      <c r="G649" s="98" t="s">
        <v>332</v>
      </c>
      <c r="H649" s="98">
        <v>100</v>
      </c>
      <c r="I649" s="98" t="s">
        <v>626</v>
      </c>
      <c r="J649" s="98">
        <v>5</v>
      </c>
      <c r="K649" s="98" t="s">
        <v>480</v>
      </c>
      <c r="L649" s="98">
        <v>514</v>
      </c>
      <c r="M649" s="98" t="s">
        <v>639</v>
      </c>
      <c r="N649" s="98">
        <v>532</v>
      </c>
      <c r="O649" s="98" t="s">
        <v>332</v>
      </c>
      <c r="P649" s="98">
        <v>0</v>
      </c>
      <c r="Q649" s="98" t="s">
        <v>1621</v>
      </c>
      <c r="R649" s="98">
        <v>19427793</v>
      </c>
      <c r="S649" s="98" t="s">
        <v>1768</v>
      </c>
      <c r="T649" s="98" t="s">
        <v>1790</v>
      </c>
      <c r="U649" s="98" t="s">
        <v>1789</v>
      </c>
      <c r="V649" s="98" t="s">
        <v>1788</v>
      </c>
      <c r="W649" s="98">
        <f t="shared" ca="1" si="10"/>
        <v>57</v>
      </c>
      <c r="X649" s="98" t="s">
        <v>1616</v>
      </c>
      <c r="Y649" s="98" t="s">
        <v>1787</v>
      </c>
      <c r="Z649" s="98" t="s">
        <v>1614</v>
      </c>
      <c r="AA649" s="98" t="s">
        <v>1613</v>
      </c>
      <c r="AB649" s="98" t="s">
        <v>112</v>
      </c>
      <c r="AC649" s="98" t="s">
        <v>113</v>
      </c>
    </row>
    <row r="650" spans="1:29" x14ac:dyDescent="0.25">
      <c r="A650" s="98">
        <v>23874480</v>
      </c>
      <c r="B650" s="98" t="s">
        <v>207</v>
      </c>
      <c r="C650" s="98" t="s">
        <v>208</v>
      </c>
      <c r="D650" s="98">
        <v>421015</v>
      </c>
      <c r="E650" s="98" t="s">
        <v>145</v>
      </c>
      <c r="F650" s="98" t="s">
        <v>146</v>
      </c>
      <c r="G650" s="98" t="s">
        <v>209</v>
      </c>
      <c r="H650" s="98">
        <v>100</v>
      </c>
      <c r="I650" s="98" t="s">
        <v>626</v>
      </c>
      <c r="J650" s="98">
        <v>5</v>
      </c>
      <c r="K650" s="98" t="s">
        <v>480</v>
      </c>
      <c r="L650" s="98">
        <v>514</v>
      </c>
      <c r="M650" s="98" t="s">
        <v>639</v>
      </c>
      <c r="N650" s="98">
        <v>560</v>
      </c>
      <c r="O650" s="98" t="s">
        <v>209</v>
      </c>
      <c r="P650" s="98">
        <v>0</v>
      </c>
      <c r="Q650" s="98" t="s">
        <v>1621</v>
      </c>
      <c r="R650" s="98">
        <v>52796639</v>
      </c>
      <c r="S650" s="98" t="s">
        <v>1761</v>
      </c>
      <c r="T650" s="98" t="s">
        <v>1786</v>
      </c>
      <c r="U650" s="98" t="s">
        <v>1785</v>
      </c>
      <c r="V650" s="98" t="s">
        <v>1784</v>
      </c>
      <c r="W650" s="98">
        <f t="shared" ca="1" si="10"/>
        <v>62</v>
      </c>
      <c r="X650" s="98" t="s">
        <v>1616</v>
      </c>
      <c r="Y650" s="98" t="s">
        <v>1783</v>
      </c>
      <c r="Z650" s="98" t="s">
        <v>1614</v>
      </c>
      <c r="AA650" s="98" t="s">
        <v>1613</v>
      </c>
      <c r="AB650" s="98" t="s">
        <v>112</v>
      </c>
      <c r="AC650" s="98" t="s">
        <v>117</v>
      </c>
    </row>
    <row r="651" spans="1:29" x14ac:dyDescent="0.25">
      <c r="A651" s="98">
        <v>1121887826</v>
      </c>
      <c r="B651" s="98" t="s">
        <v>1403</v>
      </c>
      <c r="C651" s="98" t="s">
        <v>1404</v>
      </c>
      <c r="D651" s="98">
        <v>404414</v>
      </c>
      <c r="E651" s="98" t="s">
        <v>186</v>
      </c>
      <c r="F651" s="98" t="s">
        <v>146</v>
      </c>
      <c r="G651" s="98" t="s">
        <v>209</v>
      </c>
      <c r="H651" s="98">
        <v>100</v>
      </c>
      <c r="I651" s="98" t="s">
        <v>626</v>
      </c>
      <c r="J651" s="98">
        <v>5</v>
      </c>
      <c r="K651" s="98" t="s">
        <v>480</v>
      </c>
      <c r="L651" s="98">
        <v>514</v>
      </c>
      <c r="M651" s="98" t="s">
        <v>639</v>
      </c>
      <c r="N651" s="98">
        <v>560</v>
      </c>
      <c r="O651" s="98" t="s">
        <v>209</v>
      </c>
      <c r="P651" s="98">
        <v>0</v>
      </c>
      <c r="Q651" s="98" t="s">
        <v>1621</v>
      </c>
      <c r="R651" s="98">
        <v>52796639</v>
      </c>
      <c r="S651" s="98" t="s">
        <v>1761</v>
      </c>
      <c r="T651" s="98" t="s">
        <v>1782</v>
      </c>
      <c r="U651" s="98" t="s">
        <v>1781</v>
      </c>
      <c r="V651" s="98" t="s">
        <v>1780</v>
      </c>
      <c r="W651" s="98">
        <f t="shared" ca="1" si="10"/>
        <v>33</v>
      </c>
      <c r="X651" s="98" t="s">
        <v>1636</v>
      </c>
      <c r="Y651" s="98" t="s">
        <v>1615</v>
      </c>
      <c r="Z651" s="98" t="s">
        <v>1614</v>
      </c>
      <c r="AA651" s="98" t="s">
        <v>1613</v>
      </c>
      <c r="AB651" s="98" t="s">
        <v>447</v>
      </c>
      <c r="AC651" s="98" t="s">
        <v>448</v>
      </c>
    </row>
    <row r="652" spans="1:29" x14ac:dyDescent="0.25">
      <c r="A652" s="98">
        <v>1075212401</v>
      </c>
      <c r="B652" s="98" t="s">
        <v>520</v>
      </c>
      <c r="C652" s="98" t="s">
        <v>521</v>
      </c>
      <c r="D652" s="98">
        <v>204407</v>
      </c>
      <c r="E652" s="98" t="s">
        <v>136</v>
      </c>
      <c r="F652" s="98" t="s">
        <v>110</v>
      </c>
      <c r="G652" s="98" t="s">
        <v>209</v>
      </c>
      <c r="H652" s="98">
        <v>100</v>
      </c>
      <c r="I652" s="98" t="s">
        <v>626</v>
      </c>
      <c r="J652" s="98">
        <v>5</v>
      </c>
      <c r="K652" s="98" t="s">
        <v>480</v>
      </c>
      <c r="L652" s="98">
        <v>514</v>
      </c>
      <c r="M652" s="98" t="s">
        <v>639</v>
      </c>
      <c r="N652" s="98">
        <v>560</v>
      </c>
      <c r="O652" s="98" t="s">
        <v>209</v>
      </c>
      <c r="P652" s="98">
        <v>0</v>
      </c>
      <c r="Q652" s="98" t="s">
        <v>1621</v>
      </c>
      <c r="R652" s="98">
        <v>52796639</v>
      </c>
      <c r="S652" s="98" t="s">
        <v>1761</v>
      </c>
      <c r="T652" s="98" t="s">
        <v>1779</v>
      </c>
      <c r="U652" s="98" t="s">
        <v>1778</v>
      </c>
      <c r="V652" s="98" t="s">
        <v>1777</v>
      </c>
      <c r="W652" s="98">
        <f t="shared" ca="1" si="10"/>
        <v>39</v>
      </c>
      <c r="X652" s="98" t="s">
        <v>1616</v>
      </c>
      <c r="Y652" s="98" t="s">
        <v>1615</v>
      </c>
      <c r="Z652" s="98" t="s">
        <v>1615</v>
      </c>
      <c r="AA652" s="98" t="s">
        <v>1613</v>
      </c>
      <c r="AB652" s="98" t="s">
        <v>447</v>
      </c>
      <c r="AC652" s="98" t="s">
        <v>448</v>
      </c>
    </row>
    <row r="653" spans="1:29" x14ac:dyDescent="0.25">
      <c r="A653" s="98">
        <v>1013672000</v>
      </c>
      <c r="B653" s="98" t="s">
        <v>830</v>
      </c>
      <c r="C653" s="98" t="s">
        <v>935</v>
      </c>
      <c r="D653" s="98">
        <v>20441</v>
      </c>
      <c r="E653" s="98" t="s">
        <v>136</v>
      </c>
      <c r="F653" s="98" t="s">
        <v>110</v>
      </c>
      <c r="G653" s="98" t="s">
        <v>209</v>
      </c>
      <c r="H653" s="98">
        <v>100</v>
      </c>
      <c r="I653" s="98" t="s">
        <v>626</v>
      </c>
      <c r="J653" s="98">
        <v>5</v>
      </c>
      <c r="K653" s="98" t="s">
        <v>480</v>
      </c>
      <c r="L653" s="98">
        <v>514</v>
      </c>
      <c r="M653" s="98" t="s">
        <v>639</v>
      </c>
      <c r="N653" s="98">
        <v>560</v>
      </c>
      <c r="O653" s="98" t="s">
        <v>209</v>
      </c>
      <c r="P653" s="98">
        <v>0</v>
      </c>
      <c r="Q653" s="98" t="s">
        <v>1621</v>
      </c>
      <c r="R653" s="98">
        <v>52796639</v>
      </c>
      <c r="S653" s="98" t="s">
        <v>1761</v>
      </c>
      <c r="T653" s="98" t="s">
        <v>1713</v>
      </c>
      <c r="U653" s="98" t="s">
        <v>1776</v>
      </c>
      <c r="V653" s="98" t="s">
        <v>1775</v>
      </c>
      <c r="W653" s="98">
        <f t="shared" ca="1" si="10"/>
        <v>28</v>
      </c>
      <c r="X653" s="98" t="s">
        <v>1616</v>
      </c>
      <c r="Y653" s="98" t="s">
        <v>1615</v>
      </c>
      <c r="Z653" s="98" t="s">
        <v>1614</v>
      </c>
      <c r="AA653" s="98" t="s">
        <v>1613</v>
      </c>
      <c r="AB653" s="98" t="s">
        <v>447</v>
      </c>
      <c r="AC653" s="98" t="s">
        <v>448</v>
      </c>
    </row>
    <row r="654" spans="1:29" x14ac:dyDescent="0.25">
      <c r="A654" s="98">
        <v>1015415323</v>
      </c>
      <c r="B654" s="98" t="s">
        <v>526</v>
      </c>
      <c r="C654" s="98" t="s">
        <v>527</v>
      </c>
      <c r="D654" s="98">
        <v>20441</v>
      </c>
      <c r="E654" s="98" t="s">
        <v>136</v>
      </c>
      <c r="F654" s="98" t="s">
        <v>110</v>
      </c>
      <c r="G654" s="98" t="s">
        <v>209</v>
      </c>
      <c r="H654" s="98">
        <v>100</v>
      </c>
      <c r="I654" s="98" t="s">
        <v>626</v>
      </c>
      <c r="J654" s="98">
        <v>5</v>
      </c>
      <c r="K654" s="98" t="s">
        <v>480</v>
      </c>
      <c r="L654" s="98">
        <v>514</v>
      </c>
      <c r="M654" s="98" t="s">
        <v>639</v>
      </c>
      <c r="N654" s="98">
        <v>560</v>
      </c>
      <c r="O654" s="98" t="s">
        <v>209</v>
      </c>
      <c r="P654" s="98">
        <v>0</v>
      </c>
      <c r="Q654" s="98" t="s">
        <v>1621</v>
      </c>
      <c r="R654" s="98">
        <v>52796639</v>
      </c>
      <c r="S654" s="98" t="s">
        <v>1761</v>
      </c>
      <c r="T654" s="98" t="s">
        <v>1774</v>
      </c>
      <c r="U654" s="98" t="s">
        <v>1773</v>
      </c>
      <c r="V654" s="98" t="s">
        <v>1772</v>
      </c>
      <c r="W654" s="98">
        <f t="shared" ca="1" si="10"/>
        <v>35</v>
      </c>
      <c r="X654" s="98" t="s">
        <v>1616</v>
      </c>
      <c r="Y654" s="98" t="s">
        <v>1615</v>
      </c>
      <c r="Z654" s="98" t="s">
        <v>1614</v>
      </c>
      <c r="AA654" s="98" t="s">
        <v>1613</v>
      </c>
      <c r="AB654" s="98" t="s">
        <v>447</v>
      </c>
      <c r="AC654" s="98" t="s">
        <v>448</v>
      </c>
    </row>
    <row r="655" spans="1:29" x14ac:dyDescent="0.25">
      <c r="A655" s="98">
        <v>80031883</v>
      </c>
      <c r="B655" s="98" t="s">
        <v>1339</v>
      </c>
      <c r="C655" s="98" t="s">
        <v>1340</v>
      </c>
      <c r="D655" s="98">
        <v>421018</v>
      </c>
      <c r="E655" s="98" t="s">
        <v>145</v>
      </c>
      <c r="F655" s="98" t="s">
        <v>146</v>
      </c>
      <c r="G655" s="98" t="s">
        <v>209</v>
      </c>
      <c r="H655" s="98">
        <v>100</v>
      </c>
      <c r="I655" s="98" t="s">
        <v>626</v>
      </c>
      <c r="J655" s="98">
        <v>5</v>
      </c>
      <c r="K655" s="98" t="s">
        <v>480</v>
      </c>
      <c r="L655" s="98">
        <v>514</v>
      </c>
      <c r="M655" s="98" t="s">
        <v>639</v>
      </c>
      <c r="N655" s="98">
        <v>560</v>
      </c>
      <c r="O655" s="98" t="s">
        <v>209</v>
      </c>
      <c r="P655" s="98">
        <v>0</v>
      </c>
      <c r="Q655" s="98" t="s">
        <v>1621</v>
      </c>
      <c r="R655" s="98">
        <v>52796639</v>
      </c>
      <c r="S655" s="98" t="s">
        <v>1761</v>
      </c>
      <c r="T655" s="98" t="s">
        <v>1771</v>
      </c>
      <c r="U655" s="98" t="s">
        <v>1770</v>
      </c>
      <c r="V655" s="98" t="s">
        <v>1769</v>
      </c>
      <c r="W655" s="98">
        <f t="shared" ca="1" si="10"/>
        <v>44</v>
      </c>
      <c r="X655" s="98" t="s">
        <v>1636</v>
      </c>
      <c r="Y655" s="98" t="s">
        <v>1615</v>
      </c>
      <c r="Z655" s="98" t="s">
        <v>1614</v>
      </c>
      <c r="AA655" s="98" t="s">
        <v>1613</v>
      </c>
      <c r="AB655" s="98" t="s">
        <v>447</v>
      </c>
      <c r="AC655" s="98" t="s">
        <v>448</v>
      </c>
    </row>
    <row r="656" spans="1:29" x14ac:dyDescent="0.25">
      <c r="A656" s="98">
        <v>52796639</v>
      </c>
      <c r="B656" s="98" t="s">
        <v>671</v>
      </c>
      <c r="C656" s="98" t="s">
        <v>672</v>
      </c>
      <c r="D656" s="98">
        <v>204411</v>
      </c>
      <c r="E656" s="98" t="s">
        <v>136</v>
      </c>
      <c r="F656" s="98" t="s">
        <v>110</v>
      </c>
      <c r="G656" s="98" t="s">
        <v>209</v>
      </c>
      <c r="H656" s="98">
        <v>100</v>
      </c>
      <c r="I656" s="98" t="s">
        <v>626</v>
      </c>
      <c r="J656" s="98">
        <v>5</v>
      </c>
      <c r="K656" s="98" t="s">
        <v>480</v>
      </c>
      <c r="L656" s="98">
        <v>514</v>
      </c>
      <c r="M656" s="98" t="s">
        <v>639</v>
      </c>
      <c r="N656" s="98">
        <v>560</v>
      </c>
      <c r="O656" s="98" t="s">
        <v>209</v>
      </c>
      <c r="P656" s="98">
        <v>0</v>
      </c>
      <c r="Q656" s="98" t="s">
        <v>1621</v>
      </c>
      <c r="R656" s="98">
        <v>19427793</v>
      </c>
      <c r="S656" s="98" t="s">
        <v>1768</v>
      </c>
      <c r="T656" s="98" t="s">
        <v>1767</v>
      </c>
      <c r="U656" s="98" t="s">
        <v>1766</v>
      </c>
      <c r="V656" s="98" t="s">
        <v>1765</v>
      </c>
      <c r="W656" s="98">
        <f t="shared" ca="1" si="10"/>
        <v>43</v>
      </c>
      <c r="X656" s="98" t="s">
        <v>1616</v>
      </c>
      <c r="Y656" s="98" t="s">
        <v>1671</v>
      </c>
      <c r="Z656" s="98" t="s">
        <v>1614</v>
      </c>
      <c r="AA656" s="98" t="s">
        <v>1613</v>
      </c>
      <c r="AB656" s="98" t="s">
        <v>447</v>
      </c>
      <c r="AC656" s="98" t="s">
        <v>448</v>
      </c>
    </row>
    <row r="657" spans="1:29" x14ac:dyDescent="0.25">
      <c r="A657" s="98">
        <v>52801286</v>
      </c>
      <c r="B657" s="98" t="s">
        <v>1248</v>
      </c>
      <c r="C657" s="98" t="s">
        <v>1249</v>
      </c>
      <c r="D657" s="98">
        <v>404414</v>
      </c>
      <c r="E657" s="98" t="s">
        <v>186</v>
      </c>
      <c r="F657" s="98" t="s">
        <v>146</v>
      </c>
      <c r="G657" s="98" t="s">
        <v>209</v>
      </c>
      <c r="H657" s="98">
        <v>100</v>
      </c>
      <c r="I657" s="98" t="s">
        <v>626</v>
      </c>
      <c r="J657" s="98">
        <v>5</v>
      </c>
      <c r="K657" s="98" t="s">
        <v>480</v>
      </c>
      <c r="L657" s="98">
        <v>514</v>
      </c>
      <c r="M657" s="98" t="s">
        <v>639</v>
      </c>
      <c r="N657" s="98">
        <v>560</v>
      </c>
      <c r="O657" s="98" t="s">
        <v>209</v>
      </c>
      <c r="P657" s="98">
        <v>0</v>
      </c>
      <c r="Q657" s="98" t="s">
        <v>1621</v>
      </c>
      <c r="R657" s="98">
        <v>52796639</v>
      </c>
      <c r="S657" s="98" t="s">
        <v>1761</v>
      </c>
      <c r="T657" s="98" t="s">
        <v>1764</v>
      </c>
      <c r="U657" s="98" t="s">
        <v>1763</v>
      </c>
      <c r="V657" s="98" t="s">
        <v>1762</v>
      </c>
      <c r="W657" s="98">
        <f t="shared" ca="1" si="10"/>
        <v>44</v>
      </c>
      <c r="X657" s="98" t="s">
        <v>1616</v>
      </c>
      <c r="Y657" s="98" t="s">
        <v>1671</v>
      </c>
      <c r="Z657" s="98" t="s">
        <v>1614</v>
      </c>
      <c r="AA657" s="98" t="s">
        <v>1613</v>
      </c>
      <c r="AB657" s="98" t="s">
        <v>447</v>
      </c>
      <c r="AC657" s="98" t="s">
        <v>448</v>
      </c>
    </row>
    <row r="658" spans="1:29" x14ac:dyDescent="0.25">
      <c r="A658" s="98">
        <v>52214673</v>
      </c>
      <c r="B658" s="98" t="s">
        <v>804</v>
      </c>
      <c r="C658" s="98" t="s">
        <v>805</v>
      </c>
      <c r="D658" s="98">
        <v>202820</v>
      </c>
      <c r="E658" s="98" t="s">
        <v>109</v>
      </c>
      <c r="F658" s="98" t="s">
        <v>110</v>
      </c>
      <c r="G658" s="98" t="s">
        <v>209</v>
      </c>
      <c r="H658" s="98">
        <v>100</v>
      </c>
      <c r="I658" s="98" t="s">
        <v>626</v>
      </c>
      <c r="J658" s="98">
        <v>5</v>
      </c>
      <c r="K658" s="98" t="s">
        <v>480</v>
      </c>
      <c r="L658" s="98">
        <v>514</v>
      </c>
      <c r="M658" s="98" t="s">
        <v>639</v>
      </c>
      <c r="N658" s="98">
        <v>560</v>
      </c>
      <c r="O658" s="98" t="s">
        <v>209</v>
      </c>
      <c r="P658" s="98">
        <v>0</v>
      </c>
      <c r="Q658" s="98" t="s">
        <v>1621</v>
      </c>
      <c r="R658" s="98">
        <v>52796639</v>
      </c>
      <c r="S658" s="98" t="s">
        <v>1761</v>
      </c>
      <c r="T658" s="98" t="s">
        <v>1760</v>
      </c>
      <c r="U658" s="98" t="s">
        <v>1759</v>
      </c>
      <c r="V658" s="98" t="s">
        <v>1758</v>
      </c>
      <c r="W658" s="98">
        <f t="shared" ca="1" si="10"/>
        <v>49</v>
      </c>
      <c r="X658" s="98" t="s">
        <v>1616</v>
      </c>
      <c r="Y658" s="98" t="s">
        <v>1622</v>
      </c>
      <c r="Z658" s="98" t="s">
        <v>1614</v>
      </c>
      <c r="AA658" s="98" t="s">
        <v>1613</v>
      </c>
      <c r="AB658" s="98" t="s">
        <v>112</v>
      </c>
      <c r="AC658" s="98" t="s">
        <v>113</v>
      </c>
    </row>
    <row r="659" spans="1:29" x14ac:dyDescent="0.25">
      <c r="A659" s="98">
        <v>1012339618</v>
      </c>
      <c r="B659" s="98" t="s">
        <v>1393</v>
      </c>
      <c r="C659" s="98" t="s">
        <v>1394</v>
      </c>
      <c r="D659" s="98">
        <v>204407</v>
      </c>
      <c r="E659" s="98" t="s">
        <v>136</v>
      </c>
      <c r="F659" s="98" t="s">
        <v>110</v>
      </c>
      <c r="G659" s="98" t="s">
        <v>170</v>
      </c>
      <c r="H659" s="98">
        <v>100</v>
      </c>
      <c r="I659" s="98" t="s">
        <v>626</v>
      </c>
      <c r="J659" s="98">
        <v>2</v>
      </c>
      <c r="K659" s="98" t="s">
        <v>1683</v>
      </c>
      <c r="L659" s="98">
        <v>400</v>
      </c>
      <c r="M659" s="98" t="s">
        <v>1682</v>
      </c>
      <c r="N659" s="98">
        <v>429</v>
      </c>
      <c r="O659" s="98" t="s">
        <v>170</v>
      </c>
      <c r="P659" s="98">
        <v>0</v>
      </c>
      <c r="Q659" s="98" t="s">
        <v>1621</v>
      </c>
      <c r="R659" s="98">
        <v>1018447012</v>
      </c>
      <c r="S659" s="98" t="s">
        <v>1680</v>
      </c>
      <c r="T659" s="98" t="s">
        <v>1755</v>
      </c>
      <c r="U659" s="98" t="s">
        <v>1757</v>
      </c>
      <c r="V659" s="98" t="s">
        <v>1756</v>
      </c>
      <c r="W659" s="98">
        <f t="shared" ca="1" si="10"/>
        <v>37</v>
      </c>
      <c r="X659" s="98" t="s">
        <v>1636</v>
      </c>
      <c r="Y659" s="98" t="s">
        <v>1615</v>
      </c>
      <c r="Z659" s="98" t="s">
        <v>1614</v>
      </c>
      <c r="AA659" s="98" t="s">
        <v>1613</v>
      </c>
      <c r="AB659" s="98" t="s">
        <v>447</v>
      </c>
      <c r="AC659" s="98" t="s">
        <v>448</v>
      </c>
    </row>
    <row r="660" spans="1:29" x14ac:dyDescent="0.25">
      <c r="A660" s="98">
        <v>1000331342</v>
      </c>
      <c r="B660" s="98" t="s">
        <v>492</v>
      </c>
      <c r="C660" s="98" t="s">
        <v>1397</v>
      </c>
      <c r="D660" s="98">
        <v>20441</v>
      </c>
      <c r="E660" s="98" t="s">
        <v>136</v>
      </c>
      <c r="F660" s="98" t="s">
        <v>110</v>
      </c>
      <c r="G660" s="98" t="s">
        <v>170</v>
      </c>
      <c r="H660" s="98">
        <v>100</v>
      </c>
      <c r="I660" s="98" t="s">
        <v>626</v>
      </c>
      <c r="J660" s="98">
        <v>2</v>
      </c>
      <c r="K660" s="98" t="s">
        <v>1683</v>
      </c>
      <c r="L660" s="98">
        <v>400</v>
      </c>
      <c r="M660" s="98" t="s">
        <v>1682</v>
      </c>
      <c r="N660" s="98">
        <v>429</v>
      </c>
      <c r="O660" s="98" t="s">
        <v>170</v>
      </c>
      <c r="P660" s="98">
        <v>0</v>
      </c>
      <c r="Q660" s="98" t="s">
        <v>1621</v>
      </c>
      <c r="R660" s="98">
        <v>1018447012</v>
      </c>
      <c r="S660" s="98" t="s">
        <v>1680</v>
      </c>
      <c r="T660" s="98" t="s">
        <v>1755</v>
      </c>
      <c r="U660" s="98" t="s">
        <v>1754</v>
      </c>
      <c r="V660" s="98" t="s">
        <v>1753</v>
      </c>
      <c r="W660" s="98">
        <f t="shared" ca="1" si="10"/>
        <v>25</v>
      </c>
      <c r="X660" s="98" t="s">
        <v>1616</v>
      </c>
      <c r="Y660" s="98" t="s">
        <v>1615</v>
      </c>
      <c r="Z660" s="98" t="s">
        <v>1614</v>
      </c>
      <c r="AA660" s="98" t="s">
        <v>1613</v>
      </c>
      <c r="AB660" s="98" t="s">
        <v>447</v>
      </c>
      <c r="AC660" s="98" t="s">
        <v>448</v>
      </c>
    </row>
    <row r="661" spans="1:29" x14ac:dyDescent="0.25">
      <c r="A661" s="98">
        <v>51595056</v>
      </c>
      <c r="B661" s="98" t="s">
        <v>210</v>
      </c>
      <c r="C661" s="98" t="s">
        <v>211</v>
      </c>
      <c r="D661" s="98">
        <v>204411</v>
      </c>
      <c r="E661" s="98" t="s">
        <v>136</v>
      </c>
      <c r="F661" s="98" t="s">
        <v>110</v>
      </c>
      <c r="G661" s="98" t="s">
        <v>170</v>
      </c>
      <c r="H661" s="98">
        <v>100</v>
      </c>
      <c r="I661" s="98" t="s">
        <v>626</v>
      </c>
      <c r="J661" s="98">
        <v>2</v>
      </c>
      <c r="K661" s="98" t="s">
        <v>1683</v>
      </c>
      <c r="L661" s="98">
        <v>400</v>
      </c>
      <c r="M661" s="98" t="s">
        <v>1682</v>
      </c>
      <c r="N661" s="98">
        <v>429</v>
      </c>
      <c r="O661" s="98" t="s">
        <v>170</v>
      </c>
      <c r="P661" s="98">
        <v>0</v>
      </c>
      <c r="Q661" s="98" t="s">
        <v>1621</v>
      </c>
      <c r="R661" s="98">
        <v>1018447012</v>
      </c>
      <c r="S661" s="98" t="s">
        <v>1680</v>
      </c>
      <c r="T661" s="98" t="s">
        <v>1752</v>
      </c>
      <c r="U661" s="98" t="s">
        <v>1751</v>
      </c>
      <c r="V661" s="98" t="s">
        <v>1750</v>
      </c>
      <c r="W661" s="98">
        <f t="shared" ca="1" si="10"/>
        <v>64</v>
      </c>
      <c r="X661" s="98" t="s">
        <v>1616</v>
      </c>
      <c r="Y661" s="98" t="s">
        <v>1671</v>
      </c>
      <c r="Z661" s="98" t="s">
        <v>1614</v>
      </c>
      <c r="AA661" s="98" t="s">
        <v>1613</v>
      </c>
      <c r="AB661" s="98" t="s">
        <v>112</v>
      </c>
      <c r="AC661" s="98" t="s">
        <v>117</v>
      </c>
    </row>
    <row r="662" spans="1:29" x14ac:dyDescent="0.25">
      <c r="A662" s="98">
        <v>52051014</v>
      </c>
      <c r="B662" s="98" t="s">
        <v>905</v>
      </c>
      <c r="C662" s="98" t="s">
        <v>906</v>
      </c>
      <c r="D662" s="98">
        <v>404414</v>
      </c>
      <c r="E662" s="98" t="s">
        <v>186</v>
      </c>
      <c r="F662" s="98" t="s">
        <v>146</v>
      </c>
      <c r="G662" s="98" t="s">
        <v>170</v>
      </c>
      <c r="H662" s="98">
        <v>100</v>
      </c>
      <c r="I662" s="98" t="s">
        <v>626</v>
      </c>
      <c r="J662" s="98">
        <v>2</v>
      </c>
      <c r="K662" s="98" t="s">
        <v>1683</v>
      </c>
      <c r="L662" s="98">
        <v>400</v>
      </c>
      <c r="M662" s="98" t="s">
        <v>1682</v>
      </c>
      <c r="N662" s="98">
        <v>429</v>
      </c>
      <c r="O662" s="98" t="s">
        <v>170</v>
      </c>
      <c r="P662" s="98">
        <v>0</v>
      </c>
      <c r="Q662" s="98" t="s">
        <v>1621</v>
      </c>
      <c r="R662" s="98">
        <v>1018447012</v>
      </c>
      <c r="S662" s="98" t="s">
        <v>1680</v>
      </c>
      <c r="T662" s="98" t="s">
        <v>1749</v>
      </c>
      <c r="U662" s="98" t="s">
        <v>1748</v>
      </c>
      <c r="V662" s="98" t="s">
        <v>1747</v>
      </c>
      <c r="W662" s="98">
        <f t="shared" ca="1" si="10"/>
        <v>53</v>
      </c>
      <c r="X662" s="98" t="s">
        <v>1616</v>
      </c>
      <c r="Y662" s="98" t="s">
        <v>1671</v>
      </c>
      <c r="Z662" s="98" t="s">
        <v>1614</v>
      </c>
      <c r="AA662" s="98" t="s">
        <v>1613</v>
      </c>
      <c r="AB662" s="98" t="s">
        <v>468</v>
      </c>
      <c r="AC662" s="98" t="s">
        <v>435</v>
      </c>
    </row>
    <row r="663" spans="1:29" x14ac:dyDescent="0.25">
      <c r="A663" s="98">
        <v>19447482</v>
      </c>
      <c r="B663" s="98" t="s">
        <v>168</v>
      </c>
      <c r="C663" s="98" t="s">
        <v>169</v>
      </c>
      <c r="D663" s="98">
        <v>204411</v>
      </c>
      <c r="E663" s="98" t="s">
        <v>136</v>
      </c>
      <c r="F663" s="98" t="s">
        <v>110</v>
      </c>
      <c r="G663" s="98" t="s">
        <v>170</v>
      </c>
      <c r="H663" s="98">
        <v>100</v>
      </c>
      <c r="I663" s="98" t="s">
        <v>626</v>
      </c>
      <c r="J663" s="98">
        <v>2</v>
      </c>
      <c r="K663" s="98" t="s">
        <v>1683</v>
      </c>
      <c r="L663" s="98">
        <v>400</v>
      </c>
      <c r="M663" s="98" t="s">
        <v>1682</v>
      </c>
      <c r="N663" s="98">
        <v>429</v>
      </c>
      <c r="O663" s="98" t="s">
        <v>170</v>
      </c>
      <c r="P663" s="98">
        <v>0</v>
      </c>
      <c r="Q663" s="98" t="s">
        <v>1621</v>
      </c>
      <c r="R663" s="98">
        <v>1018447012</v>
      </c>
      <c r="S663" s="98" t="s">
        <v>1680</v>
      </c>
      <c r="T663" s="98" t="s">
        <v>1746</v>
      </c>
      <c r="U663" s="98" t="s">
        <v>1745</v>
      </c>
      <c r="V663" s="98" t="s">
        <v>1744</v>
      </c>
      <c r="W663" s="98">
        <f t="shared" ca="1" si="10"/>
        <v>64</v>
      </c>
      <c r="X663" s="98" t="s">
        <v>1636</v>
      </c>
      <c r="Y663" s="98" t="s">
        <v>1671</v>
      </c>
      <c r="Z663" s="98" t="s">
        <v>1614</v>
      </c>
      <c r="AA663" s="98" t="s">
        <v>1613</v>
      </c>
      <c r="AB663" s="98" t="s">
        <v>112</v>
      </c>
      <c r="AC663" s="98" t="s">
        <v>117</v>
      </c>
    </row>
    <row r="664" spans="1:29" x14ac:dyDescent="0.25">
      <c r="A664" s="98">
        <v>49733031</v>
      </c>
      <c r="B664" s="98" t="s">
        <v>337</v>
      </c>
      <c r="C664" s="98" t="s">
        <v>338</v>
      </c>
      <c r="D664" s="98">
        <v>204411</v>
      </c>
      <c r="E664" s="98" t="s">
        <v>136</v>
      </c>
      <c r="F664" s="98" t="s">
        <v>110</v>
      </c>
      <c r="G664" s="98" t="s">
        <v>339</v>
      </c>
      <c r="H664" s="98">
        <v>100</v>
      </c>
      <c r="I664" s="98" t="s">
        <v>626</v>
      </c>
      <c r="J664" s="98">
        <v>5</v>
      </c>
      <c r="K664" s="98" t="s">
        <v>480</v>
      </c>
      <c r="L664" s="98">
        <v>505</v>
      </c>
      <c r="M664" s="98" t="s">
        <v>1205</v>
      </c>
      <c r="N664" s="98">
        <v>511</v>
      </c>
      <c r="O664" s="98" t="s">
        <v>339</v>
      </c>
      <c r="P664" s="98">
        <v>0</v>
      </c>
      <c r="Q664" s="98" t="s">
        <v>1621</v>
      </c>
      <c r="R664" s="98">
        <v>52329486</v>
      </c>
      <c r="S664" s="98" t="s">
        <v>1720</v>
      </c>
      <c r="T664" s="98" t="s">
        <v>1743</v>
      </c>
      <c r="U664" s="98" t="s">
        <v>1742</v>
      </c>
      <c r="V664" s="98" t="s">
        <v>1741</v>
      </c>
      <c r="W664" s="98">
        <f t="shared" ca="1" si="10"/>
        <v>61</v>
      </c>
      <c r="X664" s="98" t="s">
        <v>1616</v>
      </c>
      <c r="Y664" s="98" t="s">
        <v>1615</v>
      </c>
      <c r="Z664" s="98" t="s">
        <v>1614</v>
      </c>
      <c r="AA664" s="98" t="s">
        <v>1613</v>
      </c>
      <c r="AB664" s="98" t="s">
        <v>112</v>
      </c>
      <c r="AC664" s="98" t="s">
        <v>117</v>
      </c>
    </row>
    <row r="665" spans="1:29" x14ac:dyDescent="0.25">
      <c r="A665" s="98">
        <v>1014220089</v>
      </c>
      <c r="B665" s="98" t="s">
        <v>1095</v>
      </c>
      <c r="C665" s="98" t="s">
        <v>1096</v>
      </c>
      <c r="D665" s="98">
        <v>404414</v>
      </c>
      <c r="E665" s="98" t="s">
        <v>186</v>
      </c>
      <c r="F665" s="98" t="s">
        <v>146</v>
      </c>
      <c r="G665" s="98" t="s">
        <v>339</v>
      </c>
      <c r="H665" s="98">
        <v>100</v>
      </c>
      <c r="I665" s="98" t="s">
        <v>626</v>
      </c>
      <c r="J665" s="98">
        <v>5</v>
      </c>
      <c r="K665" s="98" t="s">
        <v>480</v>
      </c>
      <c r="L665" s="98">
        <v>505</v>
      </c>
      <c r="M665" s="98" t="s">
        <v>1205</v>
      </c>
      <c r="N665" s="98">
        <v>511</v>
      </c>
      <c r="O665" s="98" t="s">
        <v>339</v>
      </c>
      <c r="P665" s="98">
        <v>0</v>
      </c>
      <c r="Q665" s="98" t="s">
        <v>1621</v>
      </c>
      <c r="R665" s="98">
        <v>52329486</v>
      </c>
      <c r="S665" s="98" t="s">
        <v>1720</v>
      </c>
      <c r="T665" s="98" t="s">
        <v>1740</v>
      </c>
      <c r="U665" s="98" t="s">
        <v>1739</v>
      </c>
      <c r="V665" s="98" t="s">
        <v>1738</v>
      </c>
      <c r="W665" s="98">
        <f t="shared" ca="1" si="10"/>
        <v>34</v>
      </c>
      <c r="X665" s="98" t="s">
        <v>1636</v>
      </c>
      <c r="Y665" s="98" t="s">
        <v>1615</v>
      </c>
      <c r="Z665" s="98" t="s">
        <v>1614</v>
      </c>
      <c r="AA665" s="98" t="s">
        <v>1613</v>
      </c>
      <c r="AB665" s="98" t="s">
        <v>447</v>
      </c>
      <c r="AC665" s="98" t="s">
        <v>448</v>
      </c>
    </row>
    <row r="666" spans="1:29" x14ac:dyDescent="0.25">
      <c r="A666" s="98">
        <v>1020793342</v>
      </c>
      <c r="B666" s="98" t="s">
        <v>568</v>
      </c>
      <c r="C666" s="98" t="s">
        <v>914</v>
      </c>
      <c r="D666" s="98">
        <v>20441</v>
      </c>
      <c r="E666" s="98" t="s">
        <v>136</v>
      </c>
      <c r="F666" s="98" t="s">
        <v>110</v>
      </c>
      <c r="G666" s="98" t="s">
        <v>339</v>
      </c>
      <c r="H666" s="98">
        <v>100</v>
      </c>
      <c r="I666" s="98" t="s">
        <v>626</v>
      </c>
      <c r="J666" s="98">
        <v>5</v>
      </c>
      <c r="K666" s="98" t="s">
        <v>480</v>
      </c>
      <c r="L666" s="98">
        <v>505</v>
      </c>
      <c r="M666" s="98" t="s">
        <v>1205</v>
      </c>
      <c r="N666" s="98">
        <v>511</v>
      </c>
      <c r="O666" s="98" t="s">
        <v>339</v>
      </c>
      <c r="P666" s="98">
        <v>0</v>
      </c>
      <c r="Q666" s="98" t="s">
        <v>1621</v>
      </c>
      <c r="R666" s="98">
        <v>52329486</v>
      </c>
      <c r="S666" s="98" t="s">
        <v>1720</v>
      </c>
      <c r="T666" s="98" t="s">
        <v>1632</v>
      </c>
      <c r="U666" s="98" t="s">
        <v>1737</v>
      </c>
      <c r="V666" s="98" t="s">
        <v>1736</v>
      </c>
      <c r="W666" s="98">
        <f t="shared" ca="1" si="10"/>
        <v>31</v>
      </c>
      <c r="X666" s="98" t="s">
        <v>1616</v>
      </c>
      <c r="Y666" s="98" t="s">
        <v>1671</v>
      </c>
      <c r="Z666" s="98" t="s">
        <v>1614</v>
      </c>
      <c r="AA666" s="98" t="s">
        <v>1613</v>
      </c>
      <c r="AB666" s="98" t="s">
        <v>447</v>
      </c>
      <c r="AC666" s="98" t="s">
        <v>448</v>
      </c>
    </row>
    <row r="667" spans="1:29" x14ac:dyDescent="0.25">
      <c r="A667" s="98">
        <v>80213648</v>
      </c>
      <c r="B667" s="98" t="s">
        <v>584</v>
      </c>
      <c r="C667" s="98" t="s">
        <v>585</v>
      </c>
      <c r="D667" s="98">
        <v>20441</v>
      </c>
      <c r="E667" s="98" t="s">
        <v>136</v>
      </c>
      <c r="F667" s="98" t="s">
        <v>110</v>
      </c>
      <c r="G667" s="98" t="s">
        <v>339</v>
      </c>
      <c r="H667" s="98">
        <v>100</v>
      </c>
      <c r="I667" s="98" t="s">
        <v>626</v>
      </c>
      <c r="J667" s="98">
        <v>5</v>
      </c>
      <c r="K667" s="98" t="s">
        <v>480</v>
      </c>
      <c r="L667" s="98">
        <v>505</v>
      </c>
      <c r="M667" s="98" t="s">
        <v>1205</v>
      </c>
      <c r="N667" s="98">
        <v>511</v>
      </c>
      <c r="O667" s="98" t="s">
        <v>339</v>
      </c>
      <c r="P667" s="98">
        <v>0</v>
      </c>
      <c r="Q667" s="98" t="s">
        <v>1621</v>
      </c>
      <c r="R667" s="98">
        <v>52329486</v>
      </c>
      <c r="S667" s="98" t="s">
        <v>1720</v>
      </c>
      <c r="T667" s="98" t="s">
        <v>1735</v>
      </c>
      <c r="U667" s="98" t="s">
        <v>1734</v>
      </c>
      <c r="V667" s="98" t="s">
        <v>1733</v>
      </c>
      <c r="W667" s="98">
        <f t="shared" ca="1" si="10"/>
        <v>41</v>
      </c>
      <c r="X667" s="98" t="s">
        <v>1636</v>
      </c>
      <c r="Y667" s="98" t="s">
        <v>1671</v>
      </c>
      <c r="Z667" s="98" t="s">
        <v>1614</v>
      </c>
      <c r="AA667" s="98" t="s">
        <v>1613</v>
      </c>
      <c r="AB667" s="98" t="s">
        <v>447</v>
      </c>
      <c r="AC667" s="98" t="s">
        <v>448</v>
      </c>
    </row>
    <row r="668" spans="1:29" x14ac:dyDescent="0.25">
      <c r="A668" s="98">
        <v>80857244</v>
      </c>
      <c r="B668" s="98" t="s">
        <v>740</v>
      </c>
      <c r="C668" s="98" t="s">
        <v>741</v>
      </c>
      <c r="D668" s="98">
        <v>204411</v>
      </c>
      <c r="E668" s="98" t="s">
        <v>136</v>
      </c>
      <c r="F668" s="98" t="s">
        <v>110</v>
      </c>
      <c r="G668" s="98" t="s">
        <v>339</v>
      </c>
      <c r="H668" s="98">
        <v>100</v>
      </c>
      <c r="I668" s="98" t="s">
        <v>626</v>
      </c>
      <c r="J668" s="98">
        <v>5</v>
      </c>
      <c r="K668" s="98" t="s">
        <v>480</v>
      </c>
      <c r="L668" s="98">
        <v>505</v>
      </c>
      <c r="M668" s="98" t="s">
        <v>1205</v>
      </c>
      <c r="N668" s="98">
        <v>511</v>
      </c>
      <c r="O668" s="98" t="s">
        <v>339</v>
      </c>
      <c r="P668" s="98">
        <v>0</v>
      </c>
      <c r="Q668" s="98" t="s">
        <v>1621</v>
      </c>
      <c r="R668" s="98">
        <v>52329486</v>
      </c>
      <c r="S668" s="98" t="s">
        <v>1720</v>
      </c>
      <c r="T668" s="98" t="s">
        <v>1732</v>
      </c>
      <c r="U668" s="98" t="s">
        <v>1731</v>
      </c>
      <c r="V668" s="98" t="s">
        <v>1730</v>
      </c>
      <c r="W668" s="98">
        <f t="shared" ca="1" si="10"/>
        <v>46</v>
      </c>
      <c r="X668" s="98" t="s">
        <v>1636</v>
      </c>
      <c r="Y668" s="98" t="s">
        <v>1615</v>
      </c>
      <c r="Z668" s="98" t="s">
        <v>1614</v>
      </c>
      <c r="AA668" s="98" t="s">
        <v>1613</v>
      </c>
      <c r="AB668" s="98" t="s">
        <v>112</v>
      </c>
      <c r="AC668" s="98" t="s">
        <v>117</v>
      </c>
    </row>
    <row r="669" spans="1:29" x14ac:dyDescent="0.25">
      <c r="A669" s="98">
        <v>52905300</v>
      </c>
      <c r="B669" s="98" t="s">
        <v>876</v>
      </c>
      <c r="C669" s="98" t="s">
        <v>877</v>
      </c>
      <c r="D669" s="98">
        <v>204407</v>
      </c>
      <c r="E669" s="98" t="s">
        <v>136</v>
      </c>
      <c r="F669" s="98" t="s">
        <v>110</v>
      </c>
      <c r="G669" s="98" t="s">
        <v>339</v>
      </c>
      <c r="H669" s="98">
        <v>100</v>
      </c>
      <c r="I669" s="98" t="s">
        <v>626</v>
      </c>
      <c r="J669" s="98">
        <v>5</v>
      </c>
      <c r="K669" s="98" t="s">
        <v>480</v>
      </c>
      <c r="L669" s="98">
        <v>505</v>
      </c>
      <c r="M669" s="98" t="s">
        <v>1205</v>
      </c>
      <c r="N669" s="98">
        <v>511</v>
      </c>
      <c r="O669" s="98" t="s">
        <v>339</v>
      </c>
      <c r="P669" s="98">
        <v>0</v>
      </c>
      <c r="Q669" s="98" t="s">
        <v>1621</v>
      </c>
      <c r="R669" s="98">
        <v>52329486</v>
      </c>
      <c r="S669" s="98" t="s">
        <v>1720</v>
      </c>
      <c r="T669" s="98" t="s">
        <v>1729</v>
      </c>
      <c r="U669" s="98" t="s">
        <v>1728</v>
      </c>
      <c r="V669" s="98" t="s">
        <v>1727</v>
      </c>
      <c r="W669" s="98">
        <f t="shared" ca="1" si="10"/>
        <v>42</v>
      </c>
      <c r="X669" s="98" t="s">
        <v>1616</v>
      </c>
      <c r="Y669" s="98" t="s">
        <v>1726</v>
      </c>
      <c r="Z669" s="98" t="s">
        <v>1614</v>
      </c>
      <c r="AA669" s="98" t="s">
        <v>1613</v>
      </c>
      <c r="AB669" s="98" t="s">
        <v>447</v>
      </c>
      <c r="AC669" s="98" t="s">
        <v>448</v>
      </c>
    </row>
    <row r="670" spans="1:29" x14ac:dyDescent="0.25">
      <c r="A670" s="98">
        <v>73201392</v>
      </c>
      <c r="B670" s="98" t="s">
        <v>1334</v>
      </c>
      <c r="C670" s="98" t="s">
        <v>1335</v>
      </c>
      <c r="D670" s="98">
        <v>20441</v>
      </c>
      <c r="E670" s="98" t="s">
        <v>136</v>
      </c>
      <c r="F670" s="98" t="s">
        <v>110</v>
      </c>
      <c r="G670" s="98" t="s">
        <v>339</v>
      </c>
      <c r="H670" s="98">
        <v>100</v>
      </c>
      <c r="I670" s="98" t="s">
        <v>626</v>
      </c>
      <c r="J670" s="98">
        <v>5</v>
      </c>
      <c r="K670" s="98" t="s">
        <v>480</v>
      </c>
      <c r="L670" s="98">
        <v>505</v>
      </c>
      <c r="M670" s="98" t="s">
        <v>1205</v>
      </c>
      <c r="N670" s="98">
        <v>511</v>
      </c>
      <c r="O670" s="98" t="s">
        <v>339</v>
      </c>
      <c r="P670" s="98">
        <v>0</v>
      </c>
      <c r="Q670" s="98" t="s">
        <v>1621</v>
      </c>
      <c r="R670" s="98">
        <v>52329486</v>
      </c>
      <c r="S670" s="98" t="s">
        <v>1720</v>
      </c>
      <c r="T670" s="98" t="s">
        <v>1725</v>
      </c>
      <c r="U670" s="98" t="s">
        <v>1724</v>
      </c>
      <c r="V670" s="98" t="s">
        <v>1723</v>
      </c>
      <c r="W670" s="98">
        <f t="shared" ca="1" si="10"/>
        <v>42</v>
      </c>
      <c r="X670" s="98" t="s">
        <v>1636</v>
      </c>
      <c r="Y670" s="98" t="s">
        <v>1671</v>
      </c>
      <c r="Z670" s="98" t="s">
        <v>1614</v>
      </c>
      <c r="AA670" s="98" t="s">
        <v>1613</v>
      </c>
      <c r="AB670" s="98" t="s">
        <v>447</v>
      </c>
      <c r="AC670" s="98" t="s">
        <v>448</v>
      </c>
    </row>
    <row r="671" spans="1:29" x14ac:dyDescent="0.25">
      <c r="A671" s="98">
        <v>52171355</v>
      </c>
      <c r="B671" s="98" t="s">
        <v>1722</v>
      </c>
      <c r="C671" s="98" t="s">
        <v>1721</v>
      </c>
      <c r="D671" s="98">
        <v>204407</v>
      </c>
      <c r="E671" s="98" t="s">
        <v>136</v>
      </c>
      <c r="F671" s="98" t="s">
        <v>110</v>
      </c>
      <c r="G671" s="98" t="s">
        <v>339</v>
      </c>
      <c r="H671" s="98">
        <v>100</v>
      </c>
      <c r="I671" s="98" t="s">
        <v>626</v>
      </c>
      <c r="J671" s="98">
        <v>5</v>
      </c>
      <c r="K671" s="98" t="s">
        <v>480</v>
      </c>
      <c r="L671" s="98">
        <v>505</v>
      </c>
      <c r="M671" s="98" t="s">
        <v>1205</v>
      </c>
      <c r="N671" s="98">
        <v>511</v>
      </c>
      <c r="O671" s="98" t="s">
        <v>339</v>
      </c>
      <c r="P671" s="98">
        <v>0</v>
      </c>
      <c r="Q671" s="98" t="s">
        <v>1621</v>
      </c>
      <c r="R671" s="98">
        <v>52329486</v>
      </c>
      <c r="S671" s="98" t="s">
        <v>1720</v>
      </c>
      <c r="T671" s="98" t="s">
        <v>1719</v>
      </c>
      <c r="U671" s="98" t="s">
        <v>1718</v>
      </c>
      <c r="V671" s="98" t="s">
        <v>1717</v>
      </c>
      <c r="W671" s="98">
        <f t="shared" ca="1" si="10"/>
        <v>52</v>
      </c>
      <c r="X671" s="98" t="s">
        <v>1616</v>
      </c>
      <c r="Y671" s="98" t="s">
        <v>1615</v>
      </c>
      <c r="Z671" s="98" t="s">
        <v>1614</v>
      </c>
      <c r="AA671" s="98" t="s">
        <v>1613</v>
      </c>
      <c r="AB671" s="98" t="s">
        <v>112</v>
      </c>
      <c r="AC671" s="98" t="s">
        <v>117</v>
      </c>
    </row>
    <row r="672" spans="1:29" x14ac:dyDescent="0.25">
      <c r="A672" s="98">
        <v>52329486</v>
      </c>
      <c r="B672" s="98" t="s">
        <v>371</v>
      </c>
      <c r="C672" s="98" t="s">
        <v>372</v>
      </c>
      <c r="D672" s="98">
        <v>202818</v>
      </c>
      <c r="E672" s="98" t="s">
        <v>109</v>
      </c>
      <c r="F672" s="98" t="s">
        <v>110</v>
      </c>
      <c r="G672" s="98" t="s">
        <v>339</v>
      </c>
      <c r="H672" s="98">
        <v>100</v>
      </c>
      <c r="I672" s="98" t="s">
        <v>626</v>
      </c>
      <c r="J672" s="98">
        <v>5</v>
      </c>
      <c r="K672" s="98" t="s">
        <v>480</v>
      </c>
      <c r="L672" s="98">
        <v>505</v>
      </c>
      <c r="M672" s="98" t="s">
        <v>1205</v>
      </c>
      <c r="N672" s="98">
        <v>511</v>
      </c>
      <c r="O672" s="98" t="s">
        <v>339</v>
      </c>
      <c r="P672" s="98">
        <v>0</v>
      </c>
      <c r="Q672" s="98" t="s">
        <v>1621</v>
      </c>
      <c r="R672" s="98">
        <v>52464012</v>
      </c>
      <c r="S672" s="98" t="s">
        <v>1675</v>
      </c>
      <c r="T672" s="98" t="s">
        <v>1716</v>
      </c>
      <c r="U672" s="98" t="s">
        <v>1715</v>
      </c>
      <c r="V672" s="98" t="s">
        <v>1714</v>
      </c>
      <c r="W672" s="98">
        <f t="shared" ca="1" si="10"/>
        <v>50</v>
      </c>
      <c r="X672" s="98" t="s">
        <v>1616</v>
      </c>
      <c r="Y672" s="98" t="s">
        <v>1622</v>
      </c>
      <c r="Z672" s="98" t="s">
        <v>1614</v>
      </c>
      <c r="AA672" s="98" t="s">
        <v>1613</v>
      </c>
      <c r="AB672" s="98" t="s">
        <v>112</v>
      </c>
      <c r="AC672" s="98" t="s">
        <v>117</v>
      </c>
    </row>
    <row r="673" spans="1:29" x14ac:dyDescent="0.25">
      <c r="A673" s="98">
        <v>1049606297</v>
      </c>
      <c r="B673" s="98" t="s">
        <v>932</v>
      </c>
      <c r="C673" s="98" t="s">
        <v>933</v>
      </c>
      <c r="D673" s="98">
        <v>204407</v>
      </c>
      <c r="E673" s="98" t="s">
        <v>136</v>
      </c>
      <c r="F673" s="98" t="s">
        <v>110</v>
      </c>
      <c r="G673" s="98" t="s">
        <v>1205</v>
      </c>
      <c r="H673" s="98">
        <v>100</v>
      </c>
      <c r="I673" s="98" t="s">
        <v>626</v>
      </c>
      <c r="J673" s="98">
        <v>5</v>
      </c>
      <c r="K673" s="98" t="s">
        <v>480</v>
      </c>
      <c r="L673" s="98">
        <v>505</v>
      </c>
      <c r="M673" s="98" t="s">
        <v>1205</v>
      </c>
      <c r="N673" s="98">
        <v>0</v>
      </c>
      <c r="O673" s="98" t="s">
        <v>1621</v>
      </c>
      <c r="P673" s="98">
        <v>0</v>
      </c>
      <c r="Q673" s="98" t="s">
        <v>1621</v>
      </c>
      <c r="R673" s="98">
        <v>52464012</v>
      </c>
      <c r="S673" s="98" t="s">
        <v>1675</v>
      </c>
      <c r="T673" s="98" t="s">
        <v>1713</v>
      </c>
      <c r="U673" s="98" t="s">
        <v>1712</v>
      </c>
      <c r="V673" s="98" t="s">
        <v>1711</v>
      </c>
      <c r="W673" s="98">
        <f t="shared" ca="1" si="10"/>
        <v>38</v>
      </c>
      <c r="X673" s="98" t="s">
        <v>1616</v>
      </c>
      <c r="Y673" s="98" t="s">
        <v>1622</v>
      </c>
      <c r="Z673" s="98" t="s">
        <v>1614</v>
      </c>
      <c r="AA673" s="98" t="s">
        <v>1613</v>
      </c>
      <c r="AB673" s="98" t="s">
        <v>468</v>
      </c>
      <c r="AC673" s="98" t="s">
        <v>435</v>
      </c>
    </row>
    <row r="674" spans="1:29" x14ac:dyDescent="0.25">
      <c r="A674" s="98">
        <v>1073689158</v>
      </c>
      <c r="B674" s="98" t="s">
        <v>1225</v>
      </c>
      <c r="C674" s="98" t="s">
        <v>1226</v>
      </c>
      <c r="D674" s="98">
        <v>404414</v>
      </c>
      <c r="E674" s="98" t="s">
        <v>186</v>
      </c>
      <c r="F674" s="98" t="s">
        <v>146</v>
      </c>
      <c r="G674" s="98" t="s">
        <v>1205</v>
      </c>
      <c r="H674" s="98">
        <v>100</v>
      </c>
      <c r="I674" s="98" t="s">
        <v>626</v>
      </c>
      <c r="J674" s="98">
        <v>5</v>
      </c>
      <c r="K674" s="98" t="s">
        <v>480</v>
      </c>
      <c r="L674" s="98">
        <v>505</v>
      </c>
      <c r="M674" s="98" t="s">
        <v>1205</v>
      </c>
      <c r="N674" s="98">
        <v>0</v>
      </c>
      <c r="O674" s="98" t="s">
        <v>1621</v>
      </c>
      <c r="P674" s="98">
        <v>0</v>
      </c>
      <c r="Q674" s="98" t="s">
        <v>1621</v>
      </c>
      <c r="R674" s="98">
        <v>52464012</v>
      </c>
      <c r="S674" s="98" t="s">
        <v>1675</v>
      </c>
      <c r="T674" s="98" t="s">
        <v>1710</v>
      </c>
      <c r="U674" s="98" t="s">
        <v>1709</v>
      </c>
      <c r="V674" s="98" t="s">
        <v>1708</v>
      </c>
      <c r="W674" s="98">
        <f t="shared" ca="1" si="10"/>
        <v>34</v>
      </c>
      <c r="X674" s="98" t="s">
        <v>1616</v>
      </c>
      <c r="Y674" s="98" t="s">
        <v>1622</v>
      </c>
      <c r="Z674" s="98" t="s">
        <v>1614</v>
      </c>
      <c r="AA674" s="98" t="s">
        <v>1613</v>
      </c>
      <c r="AB674" s="98" t="s">
        <v>468</v>
      </c>
      <c r="AC674" s="98" t="s">
        <v>435</v>
      </c>
    </row>
    <row r="675" spans="1:29" x14ac:dyDescent="0.25">
      <c r="A675" s="98">
        <v>1026306172</v>
      </c>
      <c r="B675" s="98" t="s">
        <v>1369</v>
      </c>
      <c r="C675" s="98" t="s">
        <v>1370</v>
      </c>
      <c r="D675" s="98">
        <v>102011</v>
      </c>
      <c r="E675" s="98" t="s">
        <v>181</v>
      </c>
      <c r="F675" s="98" t="s">
        <v>182</v>
      </c>
      <c r="G675" s="98" t="s">
        <v>1205</v>
      </c>
      <c r="H675" s="98">
        <v>100</v>
      </c>
      <c r="I675" s="98" t="s">
        <v>626</v>
      </c>
      <c r="J675" s="98">
        <v>5</v>
      </c>
      <c r="K675" s="98" t="s">
        <v>480</v>
      </c>
      <c r="L675" s="98">
        <v>505</v>
      </c>
      <c r="M675" s="98" t="s">
        <v>1205</v>
      </c>
      <c r="N675" s="98">
        <v>0</v>
      </c>
      <c r="O675" s="98" t="s">
        <v>1621</v>
      </c>
      <c r="P675" s="98">
        <v>0</v>
      </c>
      <c r="Q675" s="98" t="s">
        <v>1621</v>
      </c>
      <c r="R675" s="98">
        <v>52464012</v>
      </c>
      <c r="S675" s="98" t="s">
        <v>1675</v>
      </c>
      <c r="T675" s="98" t="s">
        <v>1707</v>
      </c>
      <c r="U675" s="98" t="s">
        <v>1706</v>
      </c>
      <c r="V675" s="98" t="s">
        <v>1705</v>
      </c>
      <c r="W675" s="98">
        <f t="shared" ca="1" si="10"/>
        <v>26</v>
      </c>
      <c r="X675" s="98" t="s">
        <v>1616</v>
      </c>
      <c r="Y675" s="98" t="s">
        <v>1615</v>
      </c>
      <c r="Z675" s="98" t="s">
        <v>1614</v>
      </c>
      <c r="AA675" s="98" t="s">
        <v>1613</v>
      </c>
      <c r="AB675" s="98" t="s">
        <v>439</v>
      </c>
      <c r="AC675" s="98" t="s">
        <v>440</v>
      </c>
    </row>
    <row r="676" spans="1:29" x14ac:dyDescent="0.25">
      <c r="A676" s="98">
        <v>53099417</v>
      </c>
      <c r="B676" s="98" t="s">
        <v>1203</v>
      </c>
      <c r="C676" s="98" t="s">
        <v>1204</v>
      </c>
      <c r="D676" s="98">
        <v>312416</v>
      </c>
      <c r="E676" s="98" t="s">
        <v>120</v>
      </c>
      <c r="F676" s="98" t="s">
        <v>121</v>
      </c>
      <c r="G676" s="98" t="s">
        <v>1205</v>
      </c>
      <c r="H676" s="98">
        <v>100</v>
      </c>
      <c r="I676" s="98" t="s">
        <v>626</v>
      </c>
      <c r="J676" s="98">
        <v>5</v>
      </c>
      <c r="K676" s="98" t="s">
        <v>480</v>
      </c>
      <c r="L676" s="98">
        <v>505</v>
      </c>
      <c r="M676" s="98" t="s">
        <v>1205</v>
      </c>
      <c r="N676" s="98">
        <v>0</v>
      </c>
      <c r="O676" s="98" t="s">
        <v>1621</v>
      </c>
      <c r="P676" s="98">
        <v>0</v>
      </c>
      <c r="Q676" s="98" t="s">
        <v>1621</v>
      </c>
      <c r="R676" s="98">
        <v>52464012</v>
      </c>
      <c r="S676" s="98" t="s">
        <v>1675</v>
      </c>
      <c r="T676" s="98" t="s">
        <v>1704</v>
      </c>
      <c r="U676" s="98" t="s">
        <v>1703</v>
      </c>
      <c r="V676" s="98" t="s">
        <v>1702</v>
      </c>
      <c r="W676" s="98">
        <f t="shared" ca="1" si="10"/>
        <v>40</v>
      </c>
      <c r="X676" s="98" t="s">
        <v>1616</v>
      </c>
      <c r="Y676" s="98" t="s">
        <v>1671</v>
      </c>
      <c r="Z676" s="98" t="s">
        <v>1614</v>
      </c>
      <c r="AA676" s="98" t="s">
        <v>1613</v>
      </c>
      <c r="AB676" s="98" t="s">
        <v>468</v>
      </c>
      <c r="AC676" s="98" t="s">
        <v>435</v>
      </c>
    </row>
    <row r="677" spans="1:29" x14ac:dyDescent="0.25">
      <c r="A677" s="98">
        <v>80125993</v>
      </c>
      <c r="B677" s="98" t="s">
        <v>1064</v>
      </c>
      <c r="C677" s="98" t="s">
        <v>1065</v>
      </c>
      <c r="D677" s="98">
        <v>204407</v>
      </c>
      <c r="E677" s="98" t="s">
        <v>136</v>
      </c>
      <c r="F677" s="98" t="s">
        <v>110</v>
      </c>
      <c r="G677" s="98" t="s">
        <v>721</v>
      </c>
      <c r="H677" s="98">
        <v>100</v>
      </c>
      <c r="I677" s="98" t="s">
        <v>626</v>
      </c>
      <c r="J677" s="98">
        <v>6</v>
      </c>
      <c r="K677" s="98" t="s">
        <v>1698</v>
      </c>
      <c r="L677" s="98">
        <v>162</v>
      </c>
      <c r="M677" s="98" t="s">
        <v>721</v>
      </c>
      <c r="N677" s="98">
        <v>0</v>
      </c>
      <c r="O677" s="98" t="s">
        <v>1621</v>
      </c>
      <c r="P677" s="98">
        <v>0</v>
      </c>
      <c r="Q677" s="98" t="s">
        <v>1621</v>
      </c>
      <c r="R677" s="98">
        <v>13514564</v>
      </c>
      <c r="S677" s="98" t="s">
        <v>1697</v>
      </c>
      <c r="T677" s="98" t="s">
        <v>1701</v>
      </c>
      <c r="U677" s="98" t="s">
        <v>1700</v>
      </c>
      <c r="V677" s="98" t="s">
        <v>1699</v>
      </c>
      <c r="W677" s="98">
        <f t="shared" ca="1" si="10"/>
        <v>43</v>
      </c>
      <c r="X677" s="98" t="s">
        <v>1636</v>
      </c>
      <c r="Y677" s="98" t="s">
        <v>1671</v>
      </c>
      <c r="Z677" s="98" t="s">
        <v>1614</v>
      </c>
      <c r="AA677" s="98" t="s">
        <v>1613</v>
      </c>
      <c r="AB677" s="98" t="s">
        <v>447</v>
      </c>
      <c r="AC677" s="98" t="s">
        <v>448</v>
      </c>
    </row>
    <row r="678" spans="1:29" x14ac:dyDescent="0.25">
      <c r="A678" s="98">
        <v>41729784</v>
      </c>
      <c r="B678" s="98" t="s">
        <v>153</v>
      </c>
      <c r="C678" s="98" t="s">
        <v>154</v>
      </c>
      <c r="D678" s="98">
        <v>421015</v>
      </c>
      <c r="E678" s="98" t="s">
        <v>145</v>
      </c>
      <c r="F678" s="98" t="s">
        <v>146</v>
      </c>
      <c r="G678" s="98" t="s">
        <v>155</v>
      </c>
      <c r="H678" s="98">
        <v>100</v>
      </c>
      <c r="I678" s="98" t="s">
        <v>626</v>
      </c>
      <c r="J678" s="98">
        <v>6</v>
      </c>
      <c r="K678" s="98" t="s">
        <v>1698</v>
      </c>
      <c r="L678" s="98">
        <v>0</v>
      </c>
      <c r="M678" s="98" t="s">
        <v>1621</v>
      </c>
      <c r="N678" s="98">
        <v>0</v>
      </c>
      <c r="O678" s="98" t="s">
        <v>1621</v>
      </c>
      <c r="P678" s="98">
        <v>0</v>
      </c>
      <c r="Q678" s="98" t="s">
        <v>1621</v>
      </c>
      <c r="R678" s="98">
        <v>13514564</v>
      </c>
      <c r="S678" s="98" t="s">
        <v>1697</v>
      </c>
      <c r="T678" s="98" t="s">
        <v>1696</v>
      </c>
      <c r="U678" s="98" t="s">
        <v>1695</v>
      </c>
      <c r="V678" s="98" t="s">
        <v>1694</v>
      </c>
      <c r="W678" s="98">
        <f t="shared" ca="1" si="10"/>
        <v>68</v>
      </c>
      <c r="X678" s="98" t="s">
        <v>1616</v>
      </c>
      <c r="Y678" s="98" t="s">
        <v>1615</v>
      </c>
      <c r="Z678" s="98" t="s">
        <v>1614</v>
      </c>
      <c r="AA678" s="98" t="s">
        <v>1613</v>
      </c>
      <c r="AB678" s="98" t="s">
        <v>112</v>
      </c>
      <c r="AC678" s="98" t="s">
        <v>113</v>
      </c>
    </row>
    <row r="679" spans="1:29" x14ac:dyDescent="0.25">
      <c r="A679" s="98">
        <v>33702784</v>
      </c>
      <c r="B679" s="98" t="s">
        <v>1359</v>
      </c>
      <c r="C679" s="98" t="s">
        <v>1360</v>
      </c>
      <c r="D679" s="98">
        <v>20441</v>
      </c>
      <c r="E679" s="98" t="s">
        <v>136</v>
      </c>
      <c r="F679" s="98" t="s">
        <v>110</v>
      </c>
      <c r="G679" s="98" t="s">
        <v>866</v>
      </c>
      <c r="H679" s="98">
        <v>100</v>
      </c>
      <c r="I679" s="98" t="s">
        <v>626</v>
      </c>
      <c r="J679" s="98">
        <v>5</v>
      </c>
      <c r="K679" s="98" t="s">
        <v>480</v>
      </c>
      <c r="L679" s="98">
        <v>556</v>
      </c>
      <c r="M679" s="98" t="s">
        <v>866</v>
      </c>
      <c r="N679" s="98">
        <v>0</v>
      </c>
      <c r="O679" s="98" t="s">
        <v>1621</v>
      </c>
      <c r="P679" s="98">
        <v>0</v>
      </c>
      <c r="Q679" s="98" t="s">
        <v>1621</v>
      </c>
      <c r="R679" s="98">
        <v>33369663</v>
      </c>
      <c r="S679" s="98" t="s">
        <v>1687</v>
      </c>
      <c r="T679" s="98" t="s">
        <v>1693</v>
      </c>
      <c r="U679" s="98" t="s">
        <v>1692</v>
      </c>
      <c r="V679" s="98" t="s">
        <v>1691</v>
      </c>
      <c r="W679" s="98">
        <f t="shared" ca="1" si="10"/>
        <v>41</v>
      </c>
      <c r="X679" s="98" t="s">
        <v>1616</v>
      </c>
      <c r="Y679" s="98" t="s">
        <v>1671</v>
      </c>
      <c r="Z679" s="98" t="s">
        <v>1614</v>
      </c>
      <c r="AA679" s="98" t="s">
        <v>1613</v>
      </c>
      <c r="AB679" s="98" t="s">
        <v>447</v>
      </c>
      <c r="AC679" s="98" t="s">
        <v>448</v>
      </c>
    </row>
    <row r="680" spans="1:29" x14ac:dyDescent="0.25">
      <c r="A680" s="98">
        <v>52840788</v>
      </c>
      <c r="B680" s="98" t="s">
        <v>864</v>
      </c>
      <c r="C680" s="98" t="s">
        <v>865</v>
      </c>
      <c r="D680" s="98">
        <v>421018</v>
      </c>
      <c r="E680" s="98" t="s">
        <v>145</v>
      </c>
      <c r="F680" s="98" t="s">
        <v>146</v>
      </c>
      <c r="G680" s="98" t="s">
        <v>866</v>
      </c>
      <c r="H680" s="98">
        <v>100</v>
      </c>
      <c r="I680" s="98" t="s">
        <v>626</v>
      </c>
      <c r="J680" s="98">
        <v>5</v>
      </c>
      <c r="K680" s="98" t="s">
        <v>480</v>
      </c>
      <c r="L680" s="98">
        <v>556</v>
      </c>
      <c r="M680" s="98" t="s">
        <v>866</v>
      </c>
      <c r="N680" s="98">
        <v>0</v>
      </c>
      <c r="O680" s="98" t="s">
        <v>1621</v>
      </c>
      <c r="P680" s="98">
        <v>0</v>
      </c>
      <c r="Q680" s="98" t="s">
        <v>1621</v>
      </c>
      <c r="R680" s="98">
        <v>33369663</v>
      </c>
      <c r="S680" s="98" t="s">
        <v>1687</v>
      </c>
      <c r="T680" s="98" t="s">
        <v>1690</v>
      </c>
      <c r="U680" s="98" t="s">
        <v>1689</v>
      </c>
      <c r="V680" s="98" t="s">
        <v>1688</v>
      </c>
      <c r="W680" s="98">
        <f t="shared" ca="1" si="10"/>
        <v>43</v>
      </c>
      <c r="X680" s="98" t="s">
        <v>1616</v>
      </c>
      <c r="Y680" s="98" t="s">
        <v>1615</v>
      </c>
      <c r="Z680" s="98" t="s">
        <v>1614</v>
      </c>
      <c r="AA680" s="98" t="s">
        <v>1613</v>
      </c>
      <c r="AB680" s="98" t="s">
        <v>447</v>
      </c>
      <c r="AC680" s="98" t="s">
        <v>448</v>
      </c>
    </row>
    <row r="681" spans="1:29" x14ac:dyDescent="0.25">
      <c r="A681" s="98">
        <v>1052960417</v>
      </c>
      <c r="B681" s="98" t="s">
        <v>1412</v>
      </c>
      <c r="C681" s="98" t="s">
        <v>1413</v>
      </c>
      <c r="D681" s="98">
        <v>20441</v>
      </c>
      <c r="E681" s="98" t="s">
        <v>136</v>
      </c>
      <c r="F681" s="98" t="s">
        <v>110</v>
      </c>
      <c r="G681" s="98" t="s">
        <v>866</v>
      </c>
      <c r="H681" s="98">
        <v>100</v>
      </c>
      <c r="I681" s="98" t="s">
        <v>626</v>
      </c>
      <c r="J681" s="98">
        <v>5</v>
      </c>
      <c r="K681" s="98" t="s">
        <v>480</v>
      </c>
      <c r="L681" s="98">
        <v>556</v>
      </c>
      <c r="M681" s="98" t="s">
        <v>866</v>
      </c>
      <c r="N681" s="98">
        <v>0</v>
      </c>
      <c r="O681" s="98" t="s">
        <v>1621</v>
      </c>
      <c r="P681" s="98">
        <v>0</v>
      </c>
      <c r="Q681" s="98" t="s">
        <v>1621</v>
      </c>
      <c r="R681" s="98">
        <v>33369663</v>
      </c>
      <c r="S681" s="98" t="s">
        <v>1687</v>
      </c>
      <c r="T681" s="98" t="s">
        <v>1686</v>
      </c>
      <c r="U681" s="98" t="s">
        <v>1685</v>
      </c>
      <c r="V681" s="98" t="s">
        <v>1684</v>
      </c>
      <c r="W681" s="98">
        <f t="shared" ca="1" si="10"/>
        <v>36</v>
      </c>
      <c r="X681" s="98" t="s">
        <v>1616</v>
      </c>
      <c r="Y681" s="98" t="s">
        <v>1622</v>
      </c>
      <c r="Z681" s="98" t="s">
        <v>1614</v>
      </c>
      <c r="AA681" s="98" t="s">
        <v>1613</v>
      </c>
      <c r="AB681" s="98" t="s">
        <v>447</v>
      </c>
      <c r="AC681" s="98" t="s">
        <v>448</v>
      </c>
    </row>
    <row r="682" spans="1:29" x14ac:dyDescent="0.25">
      <c r="A682" s="98">
        <v>1010215232</v>
      </c>
      <c r="B682" s="98" t="s">
        <v>1074</v>
      </c>
      <c r="C682" s="98" t="s">
        <v>1075</v>
      </c>
      <c r="D682" s="98">
        <v>204407</v>
      </c>
      <c r="E682" s="98" t="s">
        <v>136</v>
      </c>
      <c r="F682" s="98" t="s">
        <v>110</v>
      </c>
      <c r="G682" s="98" t="s">
        <v>227</v>
      </c>
      <c r="H682" s="98">
        <v>100</v>
      </c>
      <c r="I682" s="98" t="s">
        <v>626</v>
      </c>
      <c r="J682" s="98">
        <v>2</v>
      </c>
      <c r="K682" s="98" t="s">
        <v>1683</v>
      </c>
      <c r="L682" s="98">
        <v>400</v>
      </c>
      <c r="M682" s="98" t="s">
        <v>1682</v>
      </c>
      <c r="N682" s="98">
        <v>430</v>
      </c>
      <c r="O682" s="98" t="s">
        <v>1681</v>
      </c>
      <c r="P682" s="98">
        <v>0</v>
      </c>
      <c r="Q682" s="98" t="s">
        <v>1621</v>
      </c>
      <c r="R682" s="98">
        <v>1018447012</v>
      </c>
      <c r="S682" s="98" t="s">
        <v>1680</v>
      </c>
      <c r="T682" s="98" t="s">
        <v>1679</v>
      </c>
      <c r="U682" s="98" t="s">
        <v>1678</v>
      </c>
      <c r="V682" s="98" t="s">
        <v>1677</v>
      </c>
      <c r="W682" s="98">
        <f t="shared" ca="1" si="10"/>
        <v>31</v>
      </c>
      <c r="X682" s="98" t="s">
        <v>1616</v>
      </c>
      <c r="Y682" s="98" t="s">
        <v>1615</v>
      </c>
      <c r="Z682" s="98" t="s">
        <v>1614</v>
      </c>
      <c r="AA682" s="98" t="s">
        <v>1613</v>
      </c>
      <c r="AB682" s="98" t="s">
        <v>447</v>
      </c>
      <c r="AC682" s="98" t="s">
        <v>448</v>
      </c>
    </row>
    <row r="683" spans="1:29" x14ac:dyDescent="0.25">
      <c r="A683" s="98">
        <v>10545584</v>
      </c>
      <c r="B683" s="98" t="s">
        <v>798</v>
      </c>
      <c r="C683" s="98" t="s">
        <v>799</v>
      </c>
      <c r="D683" s="98">
        <v>102013</v>
      </c>
      <c r="E683" s="98" t="s">
        <v>181</v>
      </c>
      <c r="F683" s="98" t="s">
        <v>182</v>
      </c>
      <c r="G683" s="98" t="s">
        <v>290</v>
      </c>
      <c r="H683" s="98">
        <v>100</v>
      </c>
      <c r="I683" s="98" t="s">
        <v>626</v>
      </c>
      <c r="J683" s="98">
        <v>5</v>
      </c>
      <c r="K683" s="98" t="s">
        <v>480</v>
      </c>
      <c r="L683" s="98">
        <v>505</v>
      </c>
      <c r="M683" s="98" t="s">
        <v>1205</v>
      </c>
      <c r="N683" s="98">
        <v>510</v>
      </c>
      <c r="O683" s="98" t="s">
        <v>1676</v>
      </c>
      <c r="P683" s="98">
        <v>0</v>
      </c>
      <c r="Q683" s="98" t="s">
        <v>1621</v>
      </c>
      <c r="R683" s="98">
        <v>52464012</v>
      </c>
      <c r="S683" s="98" t="s">
        <v>1675</v>
      </c>
      <c r="T683" s="98" t="s">
        <v>1674</v>
      </c>
      <c r="U683" s="98" t="s">
        <v>1673</v>
      </c>
      <c r="V683" s="98" t="s">
        <v>1672</v>
      </c>
      <c r="W683" s="98">
        <f t="shared" ca="1" si="10"/>
        <v>61</v>
      </c>
      <c r="X683" s="98" t="s">
        <v>1636</v>
      </c>
      <c r="Y683" s="98" t="s">
        <v>1671</v>
      </c>
      <c r="Z683" s="98" t="s">
        <v>1614</v>
      </c>
      <c r="AA683" s="98" t="s">
        <v>1613</v>
      </c>
      <c r="AB683" s="98" t="s">
        <v>256</v>
      </c>
      <c r="AC683" s="98" t="s">
        <v>1670</v>
      </c>
    </row>
    <row r="684" spans="1:29" x14ac:dyDescent="0.25">
      <c r="A684" s="98">
        <v>1022969039</v>
      </c>
      <c r="B684" s="98" t="s">
        <v>654</v>
      </c>
      <c r="C684" s="98" t="s">
        <v>1299</v>
      </c>
      <c r="D684" s="98">
        <v>406408</v>
      </c>
      <c r="E684" s="98" t="s">
        <v>347</v>
      </c>
      <c r="F684" s="98" t="s">
        <v>146</v>
      </c>
      <c r="G684" s="98" t="s">
        <v>187</v>
      </c>
      <c r="H684" s="98">
        <v>100</v>
      </c>
      <c r="I684" s="98" t="s">
        <v>626</v>
      </c>
      <c r="J684" s="98">
        <v>5</v>
      </c>
      <c r="K684" s="98" t="s">
        <v>480</v>
      </c>
      <c r="L684" s="98">
        <v>513</v>
      </c>
      <c r="M684" s="98" t="s">
        <v>553</v>
      </c>
      <c r="N684" s="98">
        <v>547</v>
      </c>
      <c r="O684" s="98" t="s">
        <v>187</v>
      </c>
      <c r="P684" s="98">
        <v>0</v>
      </c>
      <c r="Q684" s="98" t="s">
        <v>1621</v>
      </c>
      <c r="R684" s="98">
        <v>53116861</v>
      </c>
      <c r="S684" s="98" t="s">
        <v>1626</v>
      </c>
      <c r="T684" s="98" t="s">
        <v>1669</v>
      </c>
      <c r="U684" s="98" t="s">
        <v>1668</v>
      </c>
      <c r="V684" s="98" t="s">
        <v>1667</v>
      </c>
      <c r="W684" s="98">
        <f t="shared" ca="1" si="10"/>
        <v>34</v>
      </c>
      <c r="X684" s="98" t="s">
        <v>1616</v>
      </c>
      <c r="Y684" s="98" t="s">
        <v>1622</v>
      </c>
      <c r="Z684" s="98" t="s">
        <v>1614</v>
      </c>
      <c r="AA684" s="98" t="s">
        <v>1613</v>
      </c>
      <c r="AB684" s="98" t="s">
        <v>447</v>
      </c>
      <c r="AC684" s="98" t="s">
        <v>448</v>
      </c>
    </row>
    <row r="685" spans="1:29" x14ac:dyDescent="0.25">
      <c r="A685" s="98">
        <v>1026264810</v>
      </c>
      <c r="B685" s="98" t="s">
        <v>1666</v>
      </c>
      <c r="C685" s="98" t="s">
        <v>1665</v>
      </c>
      <c r="D685" s="98">
        <v>421015</v>
      </c>
      <c r="E685" s="98" t="s">
        <v>145</v>
      </c>
      <c r="F685" s="98" t="s">
        <v>146</v>
      </c>
      <c r="G685" s="98" t="s">
        <v>553</v>
      </c>
      <c r="H685" s="98">
        <v>100</v>
      </c>
      <c r="I685" s="98" t="s">
        <v>626</v>
      </c>
      <c r="J685" s="98">
        <v>5</v>
      </c>
      <c r="K685" s="98" t="s">
        <v>480</v>
      </c>
      <c r="L685" s="98">
        <v>513</v>
      </c>
      <c r="M685" s="98" t="s">
        <v>553</v>
      </c>
      <c r="N685" s="98">
        <v>0</v>
      </c>
      <c r="O685" s="98" t="s">
        <v>1621</v>
      </c>
      <c r="P685" s="98">
        <v>0</v>
      </c>
      <c r="Q685" s="98" t="s">
        <v>1621</v>
      </c>
      <c r="R685" s="98">
        <v>33967126</v>
      </c>
      <c r="S685" s="98" t="s">
        <v>1620</v>
      </c>
      <c r="T685" s="98" t="s">
        <v>1664</v>
      </c>
      <c r="U685" s="98" t="s">
        <v>1663</v>
      </c>
      <c r="V685" s="98" t="s">
        <v>1662</v>
      </c>
      <c r="W685" s="98">
        <f t="shared" ca="1" si="10"/>
        <v>35</v>
      </c>
      <c r="X685" s="98" t="s">
        <v>1616</v>
      </c>
      <c r="Y685" s="98" t="s">
        <v>1622</v>
      </c>
      <c r="Z685" s="98" t="s">
        <v>1614</v>
      </c>
      <c r="AA685" s="98" t="s">
        <v>1613</v>
      </c>
      <c r="AB685" s="98" t="s">
        <v>468</v>
      </c>
      <c r="AC685" s="98" t="s">
        <v>435</v>
      </c>
    </row>
    <row r="686" spans="1:29" x14ac:dyDescent="0.25">
      <c r="A686" s="98">
        <v>80154811</v>
      </c>
      <c r="B686" s="98" t="s">
        <v>1047</v>
      </c>
      <c r="C686" s="98" t="s">
        <v>1048</v>
      </c>
      <c r="D686" s="98">
        <v>406408</v>
      </c>
      <c r="E686" s="98" t="s">
        <v>347</v>
      </c>
      <c r="F686" s="98" t="s">
        <v>146</v>
      </c>
      <c r="G686" s="98" t="s">
        <v>187</v>
      </c>
      <c r="H686" s="98">
        <v>100</v>
      </c>
      <c r="I686" s="98" t="s">
        <v>626</v>
      </c>
      <c r="J686" s="98">
        <v>5</v>
      </c>
      <c r="K686" s="98" t="s">
        <v>480</v>
      </c>
      <c r="L686" s="98">
        <v>513</v>
      </c>
      <c r="M686" s="98" t="s">
        <v>553</v>
      </c>
      <c r="N686" s="98">
        <v>547</v>
      </c>
      <c r="O686" s="98" t="s">
        <v>187</v>
      </c>
      <c r="P686" s="98">
        <v>0</v>
      </c>
      <c r="Q686" s="98" t="s">
        <v>1621</v>
      </c>
      <c r="R686" s="98">
        <v>53116861</v>
      </c>
      <c r="S686" s="98" t="s">
        <v>1626</v>
      </c>
      <c r="T686" s="98" t="s">
        <v>1661</v>
      </c>
      <c r="U686" s="98" t="s">
        <v>1660</v>
      </c>
      <c r="V686" s="98" t="s">
        <v>1659</v>
      </c>
      <c r="W686" s="98">
        <f t="shared" ca="1" si="10"/>
        <v>44</v>
      </c>
      <c r="X686" s="98" t="s">
        <v>1636</v>
      </c>
      <c r="Y686" s="98" t="s">
        <v>1622</v>
      </c>
      <c r="Z686" s="98" t="s">
        <v>1614</v>
      </c>
      <c r="AA686" s="98" t="s">
        <v>1613</v>
      </c>
      <c r="AB686" s="98" t="s">
        <v>468</v>
      </c>
      <c r="AC686" s="98" t="s">
        <v>435</v>
      </c>
    </row>
    <row r="687" spans="1:29" x14ac:dyDescent="0.25">
      <c r="A687" s="98">
        <v>80744724</v>
      </c>
      <c r="B687" s="98" t="s">
        <v>1238</v>
      </c>
      <c r="C687" s="98" t="s">
        <v>1239</v>
      </c>
      <c r="D687" s="98">
        <v>312416</v>
      </c>
      <c r="E687" s="98" t="s">
        <v>120</v>
      </c>
      <c r="F687" s="98" t="s">
        <v>121</v>
      </c>
      <c r="G687" s="98" t="s">
        <v>237</v>
      </c>
      <c r="H687" s="98">
        <v>100</v>
      </c>
      <c r="I687" s="98" t="s">
        <v>626</v>
      </c>
      <c r="J687" s="98">
        <v>5</v>
      </c>
      <c r="K687" s="98" t="s">
        <v>480</v>
      </c>
      <c r="L687" s="98">
        <v>513</v>
      </c>
      <c r="M687" s="98" t="s">
        <v>553</v>
      </c>
      <c r="N687" s="98">
        <v>550</v>
      </c>
      <c r="O687" s="98" t="s">
        <v>237</v>
      </c>
      <c r="P687" s="98">
        <v>0</v>
      </c>
      <c r="Q687" s="98" t="s">
        <v>1621</v>
      </c>
      <c r="R687" s="98">
        <v>52708723</v>
      </c>
      <c r="S687" s="98" t="s">
        <v>1640</v>
      </c>
      <c r="T687" s="98" t="s">
        <v>1658</v>
      </c>
      <c r="U687" s="98" t="s">
        <v>1657</v>
      </c>
      <c r="V687" s="98" t="s">
        <v>1656</v>
      </c>
      <c r="W687" s="98">
        <f t="shared" ca="1" si="10"/>
        <v>41</v>
      </c>
      <c r="X687" s="98" t="s">
        <v>1636</v>
      </c>
      <c r="Y687" s="98" t="s">
        <v>1615</v>
      </c>
      <c r="Z687" s="98" t="s">
        <v>1614</v>
      </c>
      <c r="AA687" s="98" t="s">
        <v>1613</v>
      </c>
      <c r="AB687" s="98" t="s">
        <v>468</v>
      </c>
      <c r="AC687" s="98" t="s">
        <v>435</v>
      </c>
    </row>
    <row r="688" spans="1:29" x14ac:dyDescent="0.25">
      <c r="A688" s="98">
        <v>1000119037</v>
      </c>
      <c r="B688" s="98" t="s">
        <v>1256</v>
      </c>
      <c r="C688" s="98" t="s">
        <v>1257</v>
      </c>
      <c r="D688" s="98">
        <v>406408</v>
      </c>
      <c r="E688" s="98" t="s">
        <v>347</v>
      </c>
      <c r="F688" s="98" t="s">
        <v>146</v>
      </c>
      <c r="G688" s="98" t="s">
        <v>187</v>
      </c>
      <c r="H688" s="98">
        <v>100</v>
      </c>
      <c r="I688" s="98" t="s">
        <v>626</v>
      </c>
      <c r="J688" s="98">
        <v>5</v>
      </c>
      <c r="K688" s="98" t="s">
        <v>480</v>
      </c>
      <c r="L688" s="98">
        <v>513</v>
      </c>
      <c r="M688" s="98" t="s">
        <v>553</v>
      </c>
      <c r="N688" s="98">
        <v>547</v>
      </c>
      <c r="O688" s="98" t="s">
        <v>187</v>
      </c>
      <c r="P688" s="98">
        <v>0</v>
      </c>
      <c r="Q688" s="98" t="s">
        <v>1621</v>
      </c>
      <c r="R688" s="98">
        <v>53116861</v>
      </c>
      <c r="S688" s="98" t="s">
        <v>1626</v>
      </c>
      <c r="T688" s="98" t="s">
        <v>1655</v>
      </c>
      <c r="U688" s="98" t="s">
        <v>1654</v>
      </c>
      <c r="V688" s="98" t="s">
        <v>1653</v>
      </c>
      <c r="W688" s="98">
        <f t="shared" ca="1" si="10"/>
        <v>26</v>
      </c>
      <c r="X688" s="98" t="s">
        <v>1616</v>
      </c>
      <c r="Y688" s="98" t="s">
        <v>1615</v>
      </c>
      <c r="Z688" s="98" t="s">
        <v>1614</v>
      </c>
      <c r="AA688" s="98" t="s">
        <v>1613</v>
      </c>
      <c r="AB688" s="98" t="s">
        <v>447</v>
      </c>
      <c r="AC688" s="98" t="s">
        <v>448</v>
      </c>
    </row>
    <row r="689" spans="1:29" x14ac:dyDescent="0.25">
      <c r="A689" s="98">
        <v>1015478145</v>
      </c>
      <c r="B689" s="98" t="s">
        <v>1223</v>
      </c>
      <c r="C689" s="98" t="s">
        <v>1224</v>
      </c>
      <c r="D689" s="98">
        <v>404414</v>
      </c>
      <c r="E689" s="98" t="s">
        <v>186</v>
      </c>
      <c r="F689" s="98" t="s">
        <v>146</v>
      </c>
      <c r="G689" s="98" t="s">
        <v>187</v>
      </c>
      <c r="H689" s="98">
        <v>100</v>
      </c>
      <c r="I689" s="98" t="s">
        <v>626</v>
      </c>
      <c r="J689" s="98">
        <v>5</v>
      </c>
      <c r="K689" s="98" t="s">
        <v>480</v>
      </c>
      <c r="L689" s="98">
        <v>513</v>
      </c>
      <c r="M689" s="98" t="s">
        <v>553</v>
      </c>
      <c r="N689" s="98">
        <v>547</v>
      </c>
      <c r="O689" s="98" t="s">
        <v>187</v>
      </c>
      <c r="P689" s="98">
        <v>0</v>
      </c>
      <c r="Q689" s="98" t="s">
        <v>1621</v>
      </c>
      <c r="R689" s="98">
        <v>53116861</v>
      </c>
      <c r="S689" s="98" t="s">
        <v>1626</v>
      </c>
      <c r="T689" s="98" t="s">
        <v>1652</v>
      </c>
      <c r="U689" s="98" t="s">
        <v>1651</v>
      </c>
      <c r="V689" s="98" t="s">
        <v>1650</v>
      </c>
      <c r="W689" s="98">
        <f t="shared" ca="1" si="10"/>
        <v>26</v>
      </c>
      <c r="X689" s="98" t="s">
        <v>1616</v>
      </c>
      <c r="Y689" s="98" t="s">
        <v>1615</v>
      </c>
      <c r="Z689" s="98" t="s">
        <v>1614</v>
      </c>
      <c r="AA689" s="98" t="s">
        <v>1613</v>
      </c>
      <c r="AB689" s="98" t="s">
        <v>468</v>
      </c>
      <c r="AC689" s="98" t="s">
        <v>435</v>
      </c>
    </row>
    <row r="690" spans="1:29" x14ac:dyDescent="0.25">
      <c r="A690" s="98">
        <v>79590624</v>
      </c>
      <c r="B690" s="98" t="s">
        <v>1406</v>
      </c>
      <c r="C690" s="98" t="s">
        <v>1407</v>
      </c>
      <c r="D690" s="98">
        <v>204407</v>
      </c>
      <c r="E690" s="98" t="s">
        <v>136</v>
      </c>
      <c r="F690" s="98" t="s">
        <v>110</v>
      </c>
      <c r="G690" s="98" t="s">
        <v>237</v>
      </c>
      <c r="H690" s="98">
        <v>100</v>
      </c>
      <c r="I690" s="98" t="s">
        <v>626</v>
      </c>
      <c r="J690" s="98">
        <v>5</v>
      </c>
      <c r="K690" s="98" t="s">
        <v>480</v>
      </c>
      <c r="L690" s="98">
        <v>513</v>
      </c>
      <c r="M690" s="98" t="s">
        <v>553</v>
      </c>
      <c r="N690" s="98">
        <v>550</v>
      </c>
      <c r="O690" s="98" t="s">
        <v>237</v>
      </c>
      <c r="P690" s="98">
        <v>0</v>
      </c>
      <c r="Q690" s="98" t="s">
        <v>1621</v>
      </c>
      <c r="R690" s="98">
        <v>52708723</v>
      </c>
      <c r="S690" s="98" t="s">
        <v>1640</v>
      </c>
      <c r="T690" s="98" t="s">
        <v>1649</v>
      </c>
      <c r="U690" s="98" t="s">
        <v>1648</v>
      </c>
      <c r="V690" s="98" t="s">
        <v>1647</v>
      </c>
      <c r="W690" s="98">
        <f t="shared" ca="1" si="10"/>
        <v>53</v>
      </c>
      <c r="X690" s="98" t="s">
        <v>1636</v>
      </c>
      <c r="Y690" s="98" t="s">
        <v>1622</v>
      </c>
      <c r="Z690" s="98" t="s">
        <v>1614</v>
      </c>
      <c r="AA690" s="98" t="s">
        <v>1613</v>
      </c>
      <c r="AB690" s="98" t="s">
        <v>447</v>
      </c>
      <c r="AC690" s="98" t="s">
        <v>448</v>
      </c>
    </row>
    <row r="691" spans="1:29" x14ac:dyDescent="0.25">
      <c r="A691" s="98">
        <v>79726074</v>
      </c>
      <c r="B691" s="98" t="s">
        <v>746</v>
      </c>
      <c r="C691" s="98" t="s">
        <v>747</v>
      </c>
      <c r="D691" s="98">
        <v>313214</v>
      </c>
      <c r="E691" s="98" t="s">
        <v>158</v>
      </c>
      <c r="F691" s="98" t="s">
        <v>121</v>
      </c>
      <c r="G691" s="98" t="s">
        <v>237</v>
      </c>
      <c r="H691" s="98">
        <v>100</v>
      </c>
      <c r="I691" s="98" t="s">
        <v>626</v>
      </c>
      <c r="J691" s="98">
        <v>5</v>
      </c>
      <c r="K691" s="98" t="s">
        <v>480</v>
      </c>
      <c r="L691" s="98">
        <v>513</v>
      </c>
      <c r="M691" s="98" t="s">
        <v>553</v>
      </c>
      <c r="N691" s="98">
        <v>550</v>
      </c>
      <c r="O691" s="98" t="s">
        <v>237</v>
      </c>
      <c r="P691" s="98">
        <v>0</v>
      </c>
      <c r="Q691" s="98" t="s">
        <v>1621</v>
      </c>
      <c r="R691" s="98">
        <v>52708723</v>
      </c>
      <c r="S691" s="98" t="s">
        <v>1640</v>
      </c>
      <c r="T691" s="98" t="s">
        <v>1646</v>
      </c>
      <c r="U691" s="98" t="s">
        <v>1645</v>
      </c>
      <c r="V691" s="98" t="s">
        <v>1644</v>
      </c>
      <c r="W691" s="98">
        <f t="shared" ca="1" si="10"/>
        <v>46</v>
      </c>
      <c r="X691" s="98" t="s">
        <v>1636</v>
      </c>
      <c r="Y691" s="98" t="s">
        <v>1622</v>
      </c>
      <c r="Z691" s="98" t="s">
        <v>1614</v>
      </c>
      <c r="AA691" s="98" t="s">
        <v>1613</v>
      </c>
      <c r="AB691" s="98" t="s">
        <v>112</v>
      </c>
      <c r="AC691" s="98" t="s">
        <v>113</v>
      </c>
    </row>
    <row r="692" spans="1:29" x14ac:dyDescent="0.25">
      <c r="A692" s="98">
        <v>79989448</v>
      </c>
      <c r="B692" s="98" t="s">
        <v>936</v>
      </c>
      <c r="C692" s="98" t="s">
        <v>1228</v>
      </c>
      <c r="D692" s="98">
        <v>406408</v>
      </c>
      <c r="E692" s="98" t="s">
        <v>347</v>
      </c>
      <c r="F692" s="98" t="s">
        <v>146</v>
      </c>
      <c r="G692" s="98" t="s">
        <v>237</v>
      </c>
      <c r="H692" s="98">
        <v>100</v>
      </c>
      <c r="I692" s="98" t="s">
        <v>626</v>
      </c>
      <c r="J692" s="98">
        <v>5</v>
      </c>
      <c r="K692" s="98" t="s">
        <v>480</v>
      </c>
      <c r="L692" s="98">
        <v>513</v>
      </c>
      <c r="M692" s="98" t="s">
        <v>553</v>
      </c>
      <c r="N692" s="98">
        <v>550</v>
      </c>
      <c r="O692" s="98" t="s">
        <v>237</v>
      </c>
      <c r="P692" s="98">
        <v>0</v>
      </c>
      <c r="Q692" s="98" t="s">
        <v>1621</v>
      </c>
      <c r="R692" s="98">
        <v>52708723</v>
      </c>
      <c r="S692" s="98" t="s">
        <v>1640</v>
      </c>
      <c r="T692" s="98" t="s">
        <v>1643</v>
      </c>
      <c r="U692" s="98" t="s">
        <v>1642</v>
      </c>
      <c r="V692" s="98" t="s">
        <v>1641</v>
      </c>
      <c r="W692" s="98">
        <f t="shared" ca="1" si="10"/>
        <v>43</v>
      </c>
      <c r="X692" s="98" t="s">
        <v>1636</v>
      </c>
      <c r="Y692" s="98" t="s">
        <v>1622</v>
      </c>
      <c r="Z692" s="98" t="s">
        <v>1614</v>
      </c>
      <c r="AA692" s="98" t="s">
        <v>1613</v>
      </c>
      <c r="AB692" s="98" t="s">
        <v>468</v>
      </c>
      <c r="AC692" s="98" t="s">
        <v>435</v>
      </c>
    </row>
    <row r="693" spans="1:29" x14ac:dyDescent="0.25">
      <c r="A693" s="98">
        <v>79998310</v>
      </c>
      <c r="B693" s="98" t="s">
        <v>1304</v>
      </c>
      <c r="C693" s="98" t="s">
        <v>1305</v>
      </c>
      <c r="D693" s="98">
        <v>406408</v>
      </c>
      <c r="E693" s="98" t="s">
        <v>347</v>
      </c>
      <c r="F693" s="98" t="s">
        <v>146</v>
      </c>
      <c r="G693" s="98" t="s">
        <v>237</v>
      </c>
      <c r="H693" s="98">
        <v>100</v>
      </c>
      <c r="I693" s="98" t="s">
        <v>626</v>
      </c>
      <c r="J693" s="98">
        <v>5</v>
      </c>
      <c r="K693" s="98" t="s">
        <v>480</v>
      </c>
      <c r="L693" s="98">
        <v>513</v>
      </c>
      <c r="M693" s="98" t="s">
        <v>553</v>
      </c>
      <c r="N693" s="98">
        <v>550</v>
      </c>
      <c r="O693" s="98" t="s">
        <v>237</v>
      </c>
      <c r="P693" s="98">
        <v>0</v>
      </c>
      <c r="Q693" s="98" t="s">
        <v>1621</v>
      </c>
      <c r="R693" s="98">
        <v>52708723</v>
      </c>
      <c r="S693" s="98" t="s">
        <v>1640</v>
      </c>
      <c r="T693" s="98" t="s">
        <v>1639</v>
      </c>
      <c r="U693" s="98" t="s">
        <v>1638</v>
      </c>
      <c r="V693" s="98" t="s">
        <v>1637</v>
      </c>
      <c r="W693" s="98">
        <f t="shared" ca="1" si="10"/>
        <v>43</v>
      </c>
      <c r="X693" s="98" t="s">
        <v>1636</v>
      </c>
      <c r="Y693" s="98" t="s">
        <v>1622</v>
      </c>
      <c r="Z693" s="98" t="s">
        <v>1614</v>
      </c>
      <c r="AA693" s="98" t="s">
        <v>1613</v>
      </c>
      <c r="AB693" s="98" t="s">
        <v>468</v>
      </c>
      <c r="AC693" s="98" t="s">
        <v>435</v>
      </c>
    </row>
    <row r="694" spans="1:29" x14ac:dyDescent="0.25">
      <c r="A694" s="98">
        <v>52935910</v>
      </c>
      <c r="B694" s="98" t="s">
        <v>1379</v>
      </c>
      <c r="C694" s="98" t="s">
        <v>1380</v>
      </c>
      <c r="D694" s="98">
        <v>421015</v>
      </c>
      <c r="E694" s="98" t="s">
        <v>145</v>
      </c>
      <c r="F694" s="98" t="s">
        <v>146</v>
      </c>
      <c r="G694" s="98" t="s">
        <v>187</v>
      </c>
      <c r="H694" s="98">
        <v>100</v>
      </c>
      <c r="I694" s="98" t="s">
        <v>626</v>
      </c>
      <c r="J694" s="98">
        <v>5</v>
      </c>
      <c r="K694" s="98" t="s">
        <v>480</v>
      </c>
      <c r="L694" s="98">
        <v>513</v>
      </c>
      <c r="M694" s="98" t="s">
        <v>553</v>
      </c>
      <c r="N694" s="98">
        <v>547</v>
      </c>
      <c r="O694" s="98" t="s">
        <v>187</v>
      </c>
      <c r="P694" s="98">
        <v>0</v>
      </c>
      <c r="Q694" s="98" t="s">
        <v>1621</v>
      </c>
      <c r="R694" s="98">
        <v>53116861</v>
      </c>
      <c r="S694" s="98" t="s">
        <v>1626</v>
      </c>
      <c r="T694" s="98" t="s">
        <v>1635</v>
      </c>
      <c r="U694" s="98" t="s">
        <v>1634</v>
      </c>
      <c r="V694" s="98" t="s">
        <v>1633</v>
      </c>
      <c r="W694" s="98">
        <f t="shared" ca="1" si="10"/>
        <v>42</v>
      </c>
      <c r="X694" s="98" t="s">
        <v>1616</v>
      </c>
      <c r="Y694" s="98" t="s">
        <v>1615</v>
      </c>
      <c r="Z694" s="98" t="s">
        <v>1614</v>
      </c>
      <c r="AA694" s="98" t="s">
        <v>1613</v>
      </c>
      <c r="AB694" s="98" t="s">
        <v>447</v>
      </c>
      <c r="AC694" s="98" t="s">
        <v>448</v>
      </c>
    </row>
    <row r="695" spans="1:29" x14ac:dyDescent="0.25">
      <c r="A695" s="98">
        <v>53045694</v>
      </c>
      <c r="B695" s="98" t="s">
        <v>915</v>
      </c>
      <c r="C695" s="98" t="s">
        <v>916</v>
      </c>
      <c r="D695" s="98">
        <v>421022</v>
      </c>
      <c r="E695" s="98" t="s">
        <v>145</v>
      </c>
      <c r="F695" s="98" t="s">
        <v>146</v>
      </c>
      <c r="G695" s="98" t="s">
        <v>187</v>
      </c>
      <c r="H695" s="98">
        <v>100</v>
      </c>
      <c r="I695" s="98" t="s">
        <v>626</v>
      </c>
      <c r="J695" s="98">
        <v>5</v>
      </c>
      <c r="K695" s="98" t="s">
        <v>480</v>
      </c>
      <c r="L695" s="98">
        <v>513</v>
      </c>
      <c r="M695" s="98" t="s">
        <v>553</v>
      </c>
      <c r="N695" s="98">
        <v>547</v>
      </c>
      <c r="O695" s="98" t="s">
        <v>187</v>
      </c>
      <c r="P695" s="98">
        <v>0</v>
      </c>
      <c r="Q695" s="98" t="s">
        <v>1621</v>
      </c>
      <c r="R695" s="98">
        <v>53116861</v>
      </c>
      <c r="S695" s="98" t="s">
        <v>1626</v>
      </c>
      <c r="T695" s="98" t="s">
        <v>1632</v>
      </c>
      <c r="U695" s="98" t="s">
        <v>1631</v>
      </c>
      <c r="V695" s="98" t="s">
        <v>1630</v>
      </c>
      <c r="W695" s="98">
        <f t="shared" ca="1" si="10"/>
        <v>41</v>
      </c>
      <c r="X695" s="98" t="s">
        <v>1616</v>
      </c>
      <c r="Y695" s="98" t="s">
        <v>1615</v>
      </c>
      <c r="Z695" s="98" t="s">
        <v>1614</v>
      </c>
      <c r="AA695" s="98" t="s">
        <v>1613</v>
      </c>
      <c r="AB695" s="98" t="s">
        <v>468</v>
      </c>
      <c r="AC695" s="98" t="s">
        <v>435</v>
      </c>
    </row>
    <row r="696" spans="1:29" x14ac:dyDescent="0.25">
      <c r="A696" s="98">
        <v>53116861</v>
      </c>
      <c r="B696" s="98" t="s">
        <v>484</v>
      </c>
      <c r="C696" s="98" t="s">
        <v>485</v>
      </c>
      <c r="D696" s="98">
        <v>204411</v>
      </c>
      <c r="E696" s="98" t="s">
        <v>136</v>
      </c>
      <c r="F696" s="98" t="s">
        <v>110</v>
      </c>
      <c r="G696" s="98" t="s">
        <v>187</v>
      </c>
      <c r="H696" s="98">
        <v>100</v>
      </c>
      <c r="I696" s="98" t="s">
        <v>626</v>
      </c>
      <c r="J696" s="98">
        <v>5</v>
      </c>
      <c r="K696" s="98" t="s">
        <v>480</v>
      </c>
      <c r="L696" s="98">
        <v>513</v>
      </c>
      <c r="M696" s="98" t="s">
        <v>553</v>
      </c>
      <c r="N696" s="98">
        <v>547</v>
      </c>
      <c r="O696" s="98" t="s">
        <v>187</v>
      </c>
      <c r="P696" s="98">
        <v>0</v>
      </c>
      <c r="Q696" s="98" t="s">
        <v>1621</v>
      </c>
      <c r="R696" s="98">
        <v>33967126</v>
      </c>
      <c r="S696" s="98" t="s">
        <v>1620</v>
      </c>
      <c r="T696" s="98" t="s">
        <v>1629</v>
      </c>
      <c r="U696" s="98" t="s">
        <v>1628</v>
      </c>
      <c r="V696" s="98" t="s">
        <v>1627</v>
      </c>
      <c r="W696" s="98">
        <f t="shared" ca="1" si="10"/>
        <v>40</v>
      </c>
      <c r="X696" s="98" t="s">
        <v>1616</v>
      </c>
      <c r="Y696" s="98" t="s">
        <v>1615</v>
      </c>
      <c r="Z696" s="98" t="s">
        <v>1614</v>
      </c>
      <c r="AA696" s="98" t="s">
        <v>1613</v>
      </c>
      <c r="AB696" s="98" t="s">
        <v>468</v>
      </c>
      <c r="AC696" s="98" t="s">
        <v>435</v>
      </c>
    </row>
    <row r="697" spans="1:29" x14ac:dyDescent="0.25">
      <c r="A697" s="98">
        <v>52690403</v>
      </c>
      <c r="B697" s="98" t="s">
        <v>959</v>
      </c>
      <c r="C697" s="98" t="s">
        <v>960</v>
      </c>
      <c r="D697" s="98">
        <v>20441</v>
      </c>
      <c r="E697" s="98" t="s">
        <v>136</v>
      </c>
      <c r="F697" s="98" t="s">
        <v>110</v>
      </c>
      <c r="G697" s="98" t="s">
        <v>187</v>
      </c>
      <c r="H697" s="98">
        <v>100</v>
      </c>
      <c r="I697" s="98" t="s">
        <v>626</v>
      </c>
      <c r="J697" s="98">
        <v>5</v>
      </c>
      <c r="K697" s="98" t="s">
        <v>480</v>
      </c>
      <c r="L697" s="98">
        <v>513</v>
      </c>
      <c r="M697" s="98" t="s">
        <v>553</v>
      </c>
      <c r="N697" s="98">
        <v>547</v>
      </c>
      <c r="O697" s="98" t="s">
        <v>187</v>
      </c>
      <c r="P697" s="98">
        <v>0</v>
      </c>
      <c r="Q697" s="98" t="s">
        <v>1621</v>
      </c>
      <c r="R697" s="98">
        <v>53116861</v>
      </c>
      <c r="S697" s="98" t="s">
        <v>1626</v>
      </c>
      <c r="T697" s="98" t="s">
        <v>1625</v>
      </c>
      <c r="U697" s="98" t="s">
        <v>1624</v>
      </c>
      <c r="V697" s="98" t="s">
        <v>1623</v>
      </c>
      <c r="W697" s="98">
        <f t="shared" ca="1" si="10"/>
        <v>46</v>
      </c>
      <c r="X697" s="98" t="s">
        <v>1616</v>
      </c>
      <c r="Y697" s="98" t="s">
        <v>1622</v>
      </c>
      <c r="Z697" s="98" t="s">
        <v>1614</v>
      </c>
      <c r="AA697" s="98" t="s">
        <v>1613</v>
      </c>
      <c r="AB697" s="98" t="s">
        <v>447</v>
      </c>
      <c r="AC697" s="98" t="s">
        <v>448</v>
      </c>
    </row>
    <row r="698" spans="1:29" x14ac:dyDescent="0.25">
      <c r="A698" s="98">
        <v>52708723</v>
      </c>
      <c r="B698" s="98" t="s">
        <v>1597</v>
      </c>
      <c r="C698" s="98" t="s">
        <v>1598</v>
      </c>
      <c r="D698" s="98">
        <v>204411</v>
      </c>
      <c r="E698" s="98" t="s">
        <v>136</v>
      </c>
      <c r="F698" s="98" t="s">
        <v>110</v>
      </c>
      <c r="G698" s="98" t="s">
        <v>237</v>
      </c>
      <c r="H698" s="98">
        <v>100</v>
      </c>
      <c r="I698" s="98" t="s">
        <v>626</v>
      </c>
      <c r="J698" s="98">
        <v>5</v>
      </c>
      <c r="K698" s="98" t="s">
        <v>480</v>
      </c>
      <c r="L698" s="98">
        <v>513</v>
      </c>
      <c r="M698" s="98" t="s">
        <v>553</v>
      </c>
      <c r="N698" s="98">
        <v>550</v>
      </c>
      <c r="O698" s="98" t="s">
        <v>237</v>
      </c>
      <c r="P698" s="98">
        <v>0</v>
      </c>
      <c r="Q698" s="98" t="s">
        <v>1621</v>
      </c>
      <c r="R698" s="98">
        <v>33967126</v>
      </c>
      <c r="S698" s="98" t="s">
        <v>1620</v>
      </c>
      <c r="T698" s="98" t="s">
        <v>1619</v>
      </c>
      <c r="U698" s="98" t="s">
        <v>1618</v>
      </c>
      <c r="V698" s="98" t="s">
        <v>1617</v>
      </c>
      <c r="W698" s="98">
        <f t="shared" ca="1" si="10"/>
        <v>45</v>
      </c>
      <c r="X698" s="98" t="s">
        <v>1616</v>
      </c>
      <c r="Y698" s="98" t="s">
        <v>1615</v>
      </c>
      <c r="Z698" s="98" t="s">
        <v>1614</v>
      </c>
      <c r="AA698" s="98" t="s">
        <v>1613</v>
      </c>
      <c r="AB698" s="98" t="s">
        <v>468</v>
      </c>
      <c r="AC698" s="98" t="s">
        <v>435</v>
      </c>
    </row>
  </sheetData>
  <autoFilter ref="A1:AC698" xr:uid="{038B7A89-B063-401E-B2B9-87B94AF0F3A8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2BA37-B30B-4F67-8F79-6F3EB85A68F0}">
  <dimension ref="A1:I697"/>
  <sheetViews>
    <sheetView workbookViewId="0">
      <selection activeCell="G1" sqref="G1:G1048576"/>
    </sheetView>
  </sheetViews>
  <sheetFormatPr baseColWidth="10" defaultColWidth="11.42578125" defaultRowHeight="15" x14ac:dyDescent="0.25"/>
  <cols>
    <col min="1" max="1" width="15.42578125" bestFit="1" customWidth="1"/>
    <col min="2" max="2" width="26.7109375" bestFit="1" customWidth="1"/>
    <col min="3" max="3" width="32.7109375" bestFit="1" customWidth="1"/>
    <col min="4" max="4" width="7.28515625" bestFit="1" customWidth="1"/>
    <col min="5" max="5" width="32.42578125" bestFit="1" customWidth="1"/>
    <col min="6" max="6" width="26" bestFit="1" customWidth="1"/>
    <col min="7" max="7" width="88.28515625" bestFit="1" customWidth="1"/>
    <col min="8" max="8" width="38.5703125" bestFit="1" customWidth="1"/>
    <col min="9" max="9" width="33.7109375" bestFit="1" customWidth="1"/>
  </cols>
  <sheetData>
    <row r="1" spans="1:9" x14ac:dyDescent="0.25">
      <c r="A1" s="24" t="s">
        <v>101</v>
      </c>
      <c r="B1" s="24" t="s">
        <v>102</v>
      </c>
      <c r="C1" s="24" t="s">
        <v>103</v>
      </c>
      <c r="D1" s="24" t="s">
        <v>104</v>
      </c>
      <c r="E1" s="24" t="s">
        <v>105</v>
      </c>
      <c r="F1" s="24" t="s">
        <v>55</v>
      </c>
      <c r="G1" s="24" t="s">
        <v>106</v>
      </c>
      <c r="H1" s="24" t="s">
        <v>107</v>
      </c>
      <c r="I1" s="24" t="s">
        <v>108</v>
      </c>
    </row>
    <row r="2" spans="1:9" x14ac:dyDescent="0.25">
      <c r="A2" s="98">
        <v>6219186</v>
      </c>
      <c r="B2" s="98" t="s">
        <v>1321</v>
      </c>
      <c r="C2" s="98" t="s">
        <v>1322</v>
      </c>
      <c r="D2" s="98">
        <v>102011</v>
      </c>
      <c r="E2" s="98" t="s">
        <v>181</v>
      </c>
      <c r="F2" s="98" t="s">
        <v>182</v>
      </c>
      <c r="G2" s="98" t="s">
        <v>162</v>
      </c>
      <c r="H2" s="98" t="s">
        <v>439</v>
      </c>
      <c r="I2" s="98" t="s">
        <v>440</v>
      </c>
    </row>
    <row r="3" spans="1:9" x14ac:dyDescent="0.25">
      <c r="A3" s="98">
        <v>10545584</v>
      </c>
      <c r="B3" s="98" t="s">
        <v>798</v>
      </c>
      <c r="C3" s="98" t="s">
        <v>799</v>
      </c>
      <c r="D3" s="98">
        <v>102013</v>
      </c>
      <c r="E3" s="98" t="s">
        <v>181</v>
      </c>
      <c r="F3" s="98" t="s">
        <v>182</v>
      </c>
      <c r="G3" s="98" t="s">
        <v>290</v>
      </c>
      <c r="H3" s="98" t="s">
        <v>256</v>
      </c>
      <c r="I3" s="98" t="s">
        <v>1670</v>
      </c>
    </row>
    <row r="4" spans="1:9" x14ac:dyDescent="0.25">
      <c r="A4" s="98">
        <v>11221861</v>
      </c>
      <c r="B4" s="98" t="s">
        <v>1328</v>
      </c>
      <c r="C4" s="98" t="s">
        <v>1329</v>
      </c>
      <c r="D4" s="98">
        <v>102015</v>
      </c>
      <c r="E4" s="98" t="s">
        <v>181</v>
      </c>
      <c r="F4" s="98" t="s">
        <v>182</v>
      </c>
      <c r="G4" s="98" t="s">
        <v>626</v>
      </c>
      <c r="H4" s="98" t="s">
        <v>439</v>
      </c>
      <c r="I4" s="98" t="s">
        <v>440</v>
      </c>
    </row>
    <row r="5" spans="1:9" x14ac:dyDescent="0.25">
      <c r="A5" s="98">
        <v>12964256</v>
      </c>
      <c r="B5" s="98" t="s">
        <v>278</v>
      </c>
      <c r="C5" s="98" t="s">
        <v>279</v>
      </c>
      <c r="D5" s="98">
        <v>102011</v>
      </c>
      <c r="E5" s="98" t="s">
        <v>181</v>
      </c>
      <c r="F5" s="98" t="s">
        <v>182</v>
      </c>
      <c r="G5" s="98" t="s">
        <v>111</v>
      </c>
      <c r="H5" s="98" t="s">
        <v>112</v>
      </c>
      <c r="I5" s="98" t="s">
        <v>117</v>
      </c>
    </row>
    <row r="6" spans="1:9" x14ac:dyDescent="0.25">
      <c r="A6" s="98">
        <v>19444897</v>
      </c>
      <c r="B6" s="98" t="s">
        <v>179</v>
      </c>
      <c r="C6" s="98" t="s">
        <v>180</v>
      </c>
      <c r="D6" s="98">
        <v>102011</v>
      </c>
      <c r="E6" s="98" t="s">
        <v>181</v>
      </c>
      <c r="F6" s="98" t="s">
        <v>182</v>
      </c>
      <c r="G6" s="98" t="s">
        <v>183</v>
      </c>
      <c r="H6" s="98" t="s">
        <v>112</v>
      </c>
      <c r="I6" s="98" t="s">
        <v>117</v>
      </c>
    </row>
    <row r="7" spans="1:9" x14ac:dyDescent="0.25">
      <c r="A7" s="98">
        <v>19489347</v>
      </c>
      <c r="B7" s="98" t="s">
        <v>1103</v>
      </c>
      <c r="C7" s="98" t="s">
        <v>1104</v>
      </c>
      <c r="D7" s="98">
        <v>102015</v>
      </c>
      <c r="E7" s="98" t="s">
        <v>181</v>
      </c>
      <c r="F7" s="98" t="s">
        <v>182</v>
      </c>
      <c r="G7" s="98" t="s">
        <v>626</v>
      </c>
      <c r="H7" s="98" t="s">
        <v>439</v>
      </c>
      <c r="I7" s="98" t="s">
        <v>440</v>
      </c>
    </row>
    <row r="8" spans="1:9" x14ac:dyDescent="0.25">
      <c r="A8" s="98">
        <v>29138212</v>
      </c>
      <c r="B8" s="98" t="s">
        <v>476</v>
      </c>
      <c r="C8" s="98" t="s">
        <v>477</v>
      </c>
      <c r="D8" s="98">
        <v>102011</v>
      </c>
      <c r="E8" s="98" t="s">
        <v>181</v>
      </c>
      <c r="F8" s="98" t="s">
        <v>182</v>
      </c>
      <c r="G8" s="98" t="s">
        <v>264</v>
      </c>
      <c r="H8" s="98" t="s">
        <v>256</v>
      </c>
      <c r="I8" s="98" t="s">
        <v>1670</v>
      </c>
    </row>
    <row r="9" spans="1:9" x14ac:dyDescent="0.25">
      <c r="A9" s="98">
        <v>31485527</v>
      </c>
      <c r="B9" s="98" t="s">
        <v>911</v>
      </c>
      <c r="C9" s="98" t="s">
        <v>912</v>
      </c>
      <c r="D9" s="98">
        <v>102011</v>
      </c>
      <c r="E9" s="98" t="s">
        <v>181</v>
      </c>
      <c r="F9" s="98" t="s">
        <v>182</v>
      </c>
      <c r="G9" s="98" t="s">
        <v>913</v>
      </c>
      <c r="H9" s="98" t="s">
        <v>439</v>
      </c>
      <c r="I9" s="98" t="s">
        <v>440</v>
      </c>
    </row>
    <row r="10" spans="1:9" x14ac:dyDescent="0.25">
      <c r="A10" s="98">
        <v>32851381</v>
      </c>
      <c r="B10" s="98" t="s">
        <v>1446</v>
      </c>
      <c r="C10" s="98" t="s">
        <v>1447</v>
      </c>
      <c r="D10" s="98">
        <v>104513</v>
      </c>
      <c r="E10" s="98" t="s">
        <v>963</v>
      </c>
      <c r="F10" s="98" t="s">
        <v>182</v>
      </c>
      <c r="G10" s="98" t="s">
        <v>320</v>
      </c>
      <c r="H10" s="98" t="s">
        <v>439</v>
      </c>
      <c r="I10" s="98" t="s">
        <v>440</v>
      </c>
    </row>
    <row r="11" spans="1:9" x14ac:dyDescent="0.25">
      <c r="A11" s="98">
        <v>39778996</v>
      </c>
      <c r="B11" s="98" t="s">
        <v>980</v>
      </c>
      <c r="C11" s="98" t="s">
        <v>981</v>
      </c>
      <c r="D11" s="98">
        <v>102015</v>
      </c>
      <c r="E11" s="98" t="s">
        <v>181</v>
      </c>
      <c r="F11" s="98" t="s">
        <v>182</v>
      </c>
      <c r="G11" s="98" t="s">
        <v>295</v>
      </c>
      <c r="H11" s="98" t="s">
        <v>439</v>
      </c>
      <c r="I11" s="98" t="s">
        <v>440</v>
      </c>
    </row>
    <row r="12" spans="1:9" x14ac:dyDescent="0.25">
      <c r="A12" s="98">
        <v>43997783</v>
      </c>
      <c r="B12" s="98" t="s">
        <v>687</v>
      </c>
      <c r="C12" s="98" t="s">
        <v>688</v>
      </c>
      <c r="D12" s="98">
        <v>102014</v>
      </c>
      <c r="E12" s="98" t="s">
        <v>181</v>
      </c>
      <c r="F12" s="98" t="s">
        <v>182</v>
      </c>
      <c r="G12" s="98" t="s">
        <v>619</v>
      </c>
      <c r="H12" s="98" t="s">
        <v>256</v>
      </c>
      <c r="I12" s="98" t="s">
        <v>1670</v>
      </c>
    </row>
    <row r="13" spans="1:9" x14ac:dyDescent="0.25">
      <c r="A13" s="98">
        <v>52114504</v>
      </c>
      <c r="B13" s="98" t="s">
        <v>1120</v>
      </c>
      <c r="C13" s="98" t="s">
        <v>1121</v>
      </c>
      <c r="D13" s="98">
        <v>102011</v>
      </c>
      <c r="E13" s="98" t="s">
        <v>181</v>
      </c>
      <c r="F13" s="98" t="s">
        <v>182</v>
      </c>
      <c r="G13" s="98" t="s">
        <v>1122</v>
      </c>
      <c r="H13" s="98" t="s">
        <v>439</v>
      </c>
      <c r="I13" s="98" t="s">
        <v>440</v>
      </c>
    </row>
    <row r="14" spans="1:9" x14ac:dyDescent="0.25">
      <c r="A14" s="98">
        <v>52394165</v>
      </c>
      <c r="B14" s="98" t="s">
        <v>1210</v>
      </c>
      <c r="C14" s="98" t="s">
        <v>3060</v>
      </c>
      <c r="D14" s="98">
        <v>102011</v>
      </c>
      <c r="E14" s="98" t="s">
        <v>181</v>
      </c>
      <c r="F14" s="98" t="s">
        <v>182</v>
      </c>
      <c r="G14" s="98" t="s">
        <v>480</v>
      </c>
      <c r="H14" s="98" t="s">
        <v>439</v>
      </c>
      <c r="I14" s="98" t="s">
        <v>440</v>
      </c>
    </row>
    <row r="15" spans="1:9" x14ac:dyDescent="0.25">
      <c r="A15" s="98">
        <v>52992138</v>
      </c>
      <c r="B15" s="98" t="s">
        <v>1118</v>
      </c>
      <c r="C15" s="98" t="s">
        <v>1119</v>
      </c>
      <c r="D15" s="98">
        <v>102014</v>
      </c>
      <c r="E15" s="98" t="s">
        <v>181</v>
      </c>
      <c r="F15" s="98" t="s">
        <v>182</v>
      </c>
      <c r="G15" s="98" t="s">
        <v>370</v>
      </c>
      <c r="H15" s="98" t="s">
        <v>439</v>
      </c>
      <c r="I15" s="98" t="s">
        <v>440</v>
      </c>
    </row>
    <row r="16" spans="1:9" x14ac:dyDescent="0.25">
      <c r="A16" s="98">
        <v>72346811</v>
      </c>
      <c r="B16" s="98" t="s">
        <v>3200</v>
      </c>
      <c r="C16" s="98" t="s">
        <v>3199</v>
      </c>
      <c r="D16" s="98">
        <v>102011</v>
      </c>
      <c r="E16" s="98" t="s">
        <v>181</v>
      </c>
      <c r="F16" s="98" t="s">
        <v>182</v>
      </c>
      <c r="G16" s="98" t="s">
        <v>519</v>
      </c>
      <c r="H16" s="98" t="s">
        <v>439</v>
      </c>
      <c r="I16" s="98" t="s">
        <v>440</v>
      </c>
    </row>
    <row r="17" spans="1:9" x14ac:dyDescent="0.25">
      <c r="A17" s="98">
        <v>79263733</v>
      </c>
      <c r="B17" s="98" t="s">
        <v>1114</v>
      </c>
      <c r="C17" s="98" t="s">
        <v>1115</v>
      </c>
      <c r="D17" s="98">
        <v>102016</v>
      </c>
      <c r="E17" s="98" t="s">
        <v>181</v>
      </c>
      <c r="F17" s="98" t="s">
        <v>182</v>
      </c>
      <c r="G17" s="98" t="s">
        <v>626</v>
      </c>
      <c r="H17" s="98" t="s">
        <v>439</v>
      </c>
      <c r="I17" s="98" t="s">
        <v>440</v>
      </c>
    </row>
    <row r="18" spans="1:9" x14ac:dyDescent="0.25">
      <c r="A18" s="98">
        <v>79303468</v>
      </c>
      <c r="B18" s="98" t="s">
        <v>1116</v>
      </c>
      <c r="C18" s="98" t="s">
        <v>1117</v>
      </c>
      <c r="D18" s="98">
        <v>102015</v>
      </c>
      <c r="E18" s="98" t="s">
        <v>181</v>
      </c>
      <c r="F18" s="98" t="s">
        <v>182</v>
      </c>
      <c r="G18" s="98" t="s">
        <v>626</v>
      </c>
      <c r="H18" s="98" t="s">
        <v>439</v>
      </c>
      <c r="I18" s="98" t="s">
        <v>440</v>
      </c>
    </row>
    <row r="19" spans="1:9" x14ac:dyDescent="0.25">
      <c r="A19" s="98">
        <v>80154433</v>
      </c>
      <c r="B19" s="98" t="s">
        <v>999</v>
      </c>
      <c r="C19" s="98" t="s">
        <v>1000</v>
      </c>
      <c r="D19" s="98">
        <v>102011</v>
      </c>
      <c r="E19" s="98" t="s">
        <v>181</v>
      </c>
      <c r="F19" s="98" t="s">
        <v>182</v>
      </c>
      <c r="G19" s="98" t="s">
        <v>298</v>
      </c>
      <c r="H19" s="98" t="s">
        <v>439</v>
      </c>
      <c r="I19" s="98" t="s">
        <v>440</v>
      </c>
    </row>
    <row r="20" spans="1:9" x14ac:dyDescent="0.25">
      <c r="A20" s="98">
        <v>80843870</v>
      </c>
      <c r="B20" s="98" t="s">
        <v>961</v>
      </c>
      <c r="C20" s="98" t="s">
        <v>962</v>
      </c>
      <c r="D20" s="98">
        <v>104513</v>
      </c>
      <c r="E20" s="98" t="s">
        <v>963</v>
      </c>
      <c r="F20" s="98" t="s">
        <v>182</v>
      </c>
      <c r="G20" s="98" t="s">
        <v>315</v>
      </c>
      <c r="H20" s="98" t="s">
        <v>439</v>
      </c>
      <c r="I20" s="98" t="s">
        <v>440</v>
      </c>
    </row>
    <row r="21" spans="1:9" x14ac:dyDescent="0.25">
      <c r="A21" s="98">
        <v>1016053834</v>
      </c>
      <c r="B21" s="98" t="s">
        <v>1444</v>
      </c>
      <c r="C21" s="98" t="s">
        <v>1445</v>
      </c>
      <c r="D21" s="98">
        <v>102011</v>
      </c>
      <c r="E21" s="98" t="s">
        <v>181</v>
      </c>
      <c r="F21" s="98" t="s">
        <v>182</v>
      </c>
      <c r="G21" s="98" t="s">
        <v>438</v>
      </c>
      <c r="H21" s="98" t="s">
        <v>439</v>
      </c>
      <c r="I21" s="98" t="s">
        <v>440</v>
      </c>
    </row>
    <row r="22" spans="1:9" x14ac:dyDescent="0.25">
      <c r="A22" s="98">
        <v>1020715141</v>
      </c>
      <c r="B22" s="98" t="s">
        <v>3409</v>
      </c>
      <c r="C22" s="98" t="s">
        <v>3408</v>
      </c>
      <c r="D22" s="98">
        <v>102011</v>
      </c>
      <c r="E22" s="98" t="s">
        <v>181</v>
      </c>
      <c r="F22" s="98" t="s">
        <v>182</v>
      </c>
      <c r="G22" s="98" t="s">
        <v>626</v>
      </c>
      <c r="H22" s="98" t="s">
        <v>439</v>
      </c>
      <c r="I22" s="98" t="s">
        <v>440</v>
      </c>
    </row>
    <row r="23" spans="1:9" x14ac:dyDescent="0.25">
      <c r="A23" s="98">
        <v>1020717793</v>
      </c>
      <c r="B23" s="98" t="s">
        <v>1442</v>
      </c>
      <c r="C23" s="98" t="s">
        <v>1443</v>
      </c>
      <c r="D23" s="98">
        <v>102011</v>
      </c>
      <c r="E23" s="98" t="s">
        <v>181</v>
      </c>
      <c r="F23" s="98" t="s">
        <v>182</v>
      </c>
      <c r="G23" s="98" t="s">
        <v>370</v>
      </c>
      <c r="H23" s="98" t="s">
        <v>439</v>
      </c>
      <c r="I23" s="98" t="s">
        <v>440</v>
      </c>
    </row>
    <row r="24" spans="1:9" x14ac:dyDescent="0.25">
      <c r="A24" s="98">
        <v>1023913323</v>
      </c>
      <c r="B24" s="98" t="s">
        <v>1367</v>
      </c>
      <c r="C24" s="98" t="s">
        <v>1368</v>
      </c>
      <c r="D24" s="98">
        <v>102011</v>
      </c>
      <c r="E24" s="98" t="s">
        <v>181</v>
      </c>
      <c r="F24" s="98" t="s">
        <v>182</v>
      </c>
      <c r="G24" s="98" t="s">
        <v>480</v>
      </c>
      <c r="H24" s="98" t="s">
        <v>439</v>
      </c>
      <c r="I24" s="98" t="s">
        <v>440</v>
      </c>
    </row>
    <row r="25" spans="1:9" x14ac:dyDescent="0.25">
      <c r="A25" s="98">
        <v>1026306172</v>
      </c>
      <c r="B25" s="98" t="s">
        <v>1369</v>
      </c>
      <c r="C25" s="98" t="s">
        <v>1370</v>
      </c>
      <c r="D25" s="98">
        <v>102011</v>
      </c>
      <c r="E25" s="98" t="s">
        <v>181</v>
      </c>
      <c r="F25" s="98" t="s">
        <v>182</v>
      </c>
      <c r="G25" s="98" t="s">
        <v>1205</v>
      </c>
      <c r="H25" s="98" t="s">
        <v>439</v>
      </c>
      <c r="I25" s="98" t="s">
        <v>440</v>
      </c>
    </row>
    <row r="26" spans="1:9" x14ac:dyDescent="0.25">
      <c r="A26" s="98">
        <v>1032414545</v>
      </c>
      <c r="B26" s="98" t="s">
        <v>1270</v>
      </c>
      <c r="C26" s="98" t="s">
        <v>1271</v>
      </c>
      <c r="D26" s="98">
        <v>102013</v>
      </c>
      <c r="E26" s="98" t="s">
        <v>181</v>
      </c>
      <c r="F26" s="98" t="s">
        <v>182</v>
      </c>
      <c r="G26" s="98" t="s">
        <v>540</v>
      </c>
      <c r="H26" s="98" t="s">
        <v>439</v>
      </c>
      <c r="I26" s="98" t="s">
        <v>440</v>
      </c>
    </row>
    <row r="27" spans="1:9" x14ac:dyDescent="0.25">
      <c r="A27" s="98">
        <v>1070325052</v>
      </c>
      <c r="B27" s="98" t="s">
        <v>1110</v>
      </c>
      <c r="C27" s="98" t="s">
        <v>1111</v>
      </c>
      <c r="D27" s="98">
        <v>102015</v>
      </c>
      <c r="E27" s="98" t="s">
        <v>181</v>
      </c>
      <c r="F27" s="98" t="s">
        <v>182</v>
      </c>
      <c r="G27" s="98" t="s">
        <v>626</v>
      </c>
      <c r="H27" s="98" t="s">
        <v>439</v>
      </c>
      <c r="I27" s="98" t="s">
        <v>440</v>
      </c>
    </row>
    <row r="28" spans="1:9" x14ac:dyDescent="0.25">
      <c r="A28" s="98">
        <v>1093741669</v>
      </c>
      <c r="B28" s="98" t="s">
        <v>1123</v>
      </c>
      <c r="C28" s="98" t="s">
        <v>1124</v>
      </c>
      <c r="D28" s="98">
        <v>102015</v>
      </c>
      <c r="E28" s="98" t="s">
        <v>181</v>
      </c>
      <c r="F28" s="98" t="s">
        <v>182</v>
      </c>
      <c r="G28" s="98" t="s">
        <v>438</v>
      </c>
      <c r="H28" s="98" t="s">
        <v>439</v>
      </c>
      <c r="I28" s="98" t="s">
        <v>440</v>
      </c>
    </row>
    <row r="29" spans="1:9" x14ac:dyDescent="0.25">
      <c r="A29" s="98">
        <v>1098621606</v>
      </c>
      <c r="B29" s="98" t="s">
        <v>1272</v>
      </c>
      <c r="C29" s="98" t="s">
        <v>1273</v>
      </c>
      <c r="D29" s="98">
        <v>102014</v>
      </c>
      <c r="E29" s="98" t="s">
        <v>181</v>
      </c>
      <c r="F29" s="98" t="s">
        <v>182</v>
      </c>
      <c r="G29" s="98" t="s">
        <v>288</v>
      </c>
      <c r="H29" s="98" t="s">
        <v>439</v>
      </c>
      <c r="I29" s="98" t="s">
        <v>440</v>
      </c>
    </row>
    <row r="30" spans="1:9" x14ac:dyDescent="0.25">
      <c r="A30" s="98">
        <v>1136881704</v>
      </c>
      <c r="B30" s="98" t="s">
        <v>640</v>
      </c>
      <c r="C30" s="98" t="s">
        <v>1338</v>
      </c>
      <c r="D30" s="98">
        <v>102011</v>
      </c>
      <c r="E30" s="98" t="s">
        <v>181</v>
      </c>
      <c r="F30" s="98" t="s">
        <v>182</v>
      </c>
      <c r="G30" s="98" t="s">
        <v>670</v>
      </c>
      <c r="H30" s="98" t="s">
        <v>439</v>
      </c>
      <c r="I30" s="98" t="s">
        <v>440</v>
      </c>
    </row>
    <row r="31" spans="1:9" x14ac:dyDescent="0.25">
      <c r="A31" s="98">
        <v>1140869640</v>
      </c>
      <c r="B31" s="98" t="s">
        <v>2912</v>
      </c>
      <c r="C31" s="98" t="s">
        <v>2911</v>
      </c>
      <c r="D31" s="98">
        <v>102011</v>
      </c>
      <c r="E31" s="98" t="s">
        <v>181</v>
      </c>
      <c r="F31" s="98" t="s">
        <v>182</v>
      </c>
      <c r="G31" s="98" t="s">
        <v>438</v>
      </c>
      <c r="H31" s="98" t="s">
        <v>439</v>
      </c>
      <c r="I31" s="98" t="s">
        <v>440</v>
      </c>
    </row>
    <row r="32" spans="1:9" x14ac:dyDescent="0.25">
      <c r="A32" s="98">
        <v>1143127395</v>
      </c>
      <c r="B32" s="98" t="s">
        <v>1401</v>
      </c>
      <c r="C32" s="98" t="s">
        <v>1402</v>
      </c>
      <c r="D32" s="98">
        <v>102011</v>
      </c>
      <c r="E32" s="98" t="s">
        <v>181</v>
      </c>
      <c r="F32" s="98" t="s">
        <v>182</v>
      </c>
      <c r="G32" s="98" t="s">
        <v>234</v>
      </c>
      <c r="H32" s="98" t="s">
        <v>439</v>
      </c>
      <c r="I32" s="98" t="s">
        <v>440</v>
      </c>
    </row>
    <row r="33" spans="1:9" x14ac:dyDescent="0.25">
      <c r="A33" s="98">
        <v>4133703</v>
      </c>
      <c r="B33" s="98" t="s">
        <v>184</v>
      </c>
      <c r="C33" s="98" t="s">
        <v>185</v>
      </c>
      <c r="D33" s="98">
        <v>404414</v>
      </c>
      <c r="E33" s="98" t="s">
        <v>186</v>
      </c>
      <c r="F33" s="98" t="s">
        <v>146</v>
      </c>
      <c r="G33" s="98" t="s">
        <v>187</v>
      </c>
      <c r="H33" s="98" t="s">
        <v>112</v>
      </c>
      <c r="I33" s="98" t="s">
        <v>117</v>
      </c>
    </row>
    <row r="34" spans="1:9" x14ac:dyDescent="0.25">
      <c r="A34" s="98">
        <v>6023069</v>
      </c>
      <c r="B34" s="98" t="s">
        <v>291</v>
      </c>
      <c r="C34" s="98" t="s">
        <v>292</v>
      </c>
      <c r="D34" s="98">
        <v>421018</v>
      </c>
      <c r="E34" s="98" t="s">
        <v>145</v>
      </c>
      <c r="F34" s="98" t="s">
        <v>146</v>
      </c>
      <c r="G34" s="98" t="s">
        <v>137</v>
      </c>
      <c r="H34" s="98" t="s">
        <v>112</v>
      </c>
      <c r="I34" s="98" t="s">
        <v>113</v>
      </c>
    </row>
    <row r="35" spans="1:9" x14ac:dyDescent="0.25">
      <c r="A35" s="98">
        <v>6767826</v>
      </c>
      <c r="B35" s="98" t="s">
        <v>188</v>
      </c>
      <c r="C35" s="98" t="s">
        <v>189</v>
      </c>
      <c r="D35" s="98">
        <v>421022</v>
      </c>
      <c r="E35" s="98" t="s">
        <v>145</v>
      </c>
      <c r="F35" s="98" t="s">
        <v>146</v>
      </c>
      <c r="G35" s="98" t="s">
        <v>237</v>
      </c>
      <c r="H35" s="98" t="s">
        <v>112</v>
      </c>
      <c r="I35" s="98" t="s">
        <v>117</v>
      </c>
    </row>
    <row r="36" spans="1:9" x14ac:dyDescent="0.25">
      <c r="A36" s="98">
        <v>8498783</v>
      </c>
      <c r="B36" s="98" t="s">
        <v>726</v>
      </c>
      <c r="C36" s="98" t="s">
        <v>727</v>
      </c>
      <c r="D36" s="98">
        <v>421018</v>
      </c>
      <c r="E36" s="98" t="s">
        <v>145</v>
      </c>
      <c r="F36" s="98" t="s">
        <v>146</v>
      </c>
      <c r="G36" s="98" t="s">
        <v>370</v>
      </c>
      <c r="H36" s="98" t="s">
        <v>468</v>
      </c>
      <c r="I36" s="98" t="s">
        <v>435</v>
      </c>
    </row>
    <row r="37" spans="1:9" x14ac:dyDescent="0.25">
      <c r="A37" s="98">
        <v>13851452</v>
      </c>
      <c r="B37" s="98" t="s">
        <v>624</v>
      </c>
      <c r="C37" s="98" t="s">
        <v>625</v>
      </c>
      <c r="D37" s="98">
        <v>410314</v>
      </c>
      <c r="E37" s="98" t="s">
        <v>263</v>
      </c>
      <c r="F37" s="98" t="s">
        <v>146</v>
      </c>
      <c r="G37" s="98" t="s">
        <v>626</v>
      </c>
      <c r="H37" s="98" t="s">
        <v>112</v>
      </c>
      <c r="I37" s="98" t="s">
        <v>113</v>
      </c>
    </row>
    <row r="38" spans="1:9" x14ac:dyDescent="0.25">
      <c r="A38" s="98">
        <v>17342281</v>
      </c>
      <c r="B38" s="98" t="s">
        <v>1240</v>
      </c>
      <c r="C38" s="98" t="s">
        <v>1241</v>
      </c>
      <c r="D38" s="98">
        <v>404414</v>
      </c>
      <c r="E38" s="98" t="s">
        <v>186</v>
      </c>
      <c r="F38" s="98" t="s">
        <v>146</v>
      </c>
      <c r="G38" s="98" t="s">
        <v>187</v>
      </c>
      <c r="H38" s="98" t="s">
        <v>468</v>
      </c>
      <c r="I38" s="98" t="s">
        <v>435</v>
      </c>
    </row>
    <row r="39" spans="1:9" x14ac:dyDescent="0.25">
      <c r="A39" s="98">
        <v>17974279</v>
      </c>
      <c r="B39" s="98" t="s">
        <v>402</v>
      </c>
      <c r="C39" s="98" t="s">
        <v>403</v>
      </c>
      <c r="D39" s="98">
        <v>421018</v>
      </c>
      <c r="E39" s="98" t="s">
        <v>145</v>
      </c>
      <c r="F39" s="98" t="s">
        <v>146</v>
      </c>
      <c r="G39" s="98" t="s">
        <v>2877</v>
      </c>
      <c r="H39" s="98" t="s">
        <v>112</v>
      </c>
      <c r="I39" s="98" t="s">
        <v>117</v>
      </c>
    </row>
    <row r="40" spans="1:9" x14ac:dyDescent="0.25">
      <c r="A40" s="98">
        <v>19409421</v>
      </c>
      <c r="B40" s="98" t="s">
        <v>310</v>
      </c>
      <c r="C40" s="98" t="s">
        <v>311</v>
      </c>
      <c r="D40" s="98">
        <v>421018</v>
      </c>
      <c r="E40" s="98" t="s">
        <v>145</v>
      </c>
      <c r="F40" s="98" t="s">
        <v>146</v>
      </c>
      <c r="G40" s="98" t="s">
        <v>312</v>
      </c>
      <c r="H40" s="98" t="s">
        <v>112</v>
      </c>
      <c r="I40" s="98" t="s">
        <v>117</v>
      </c>
    </row>
    <row r="41" spans="1:9" x14ac:dyDescent="0.25">
      <c r="A41" s="98">
        <v>19417728</v>
      </c>
      <c r="B41" s="98" t="s">
        <v>166</v>
      </c>
      <c r="C41" s="98" t="s">
        <v>167</v>
      </c>
      <c r="D41" s="98">
        <v>421018</v>
      </c>
      <c r="E41" s="98" t="s">
        <v>145</v>
      </c>
      <c r="F41" s="98" t="s">
        <v>146</v>
      </c>
      <c r="G41" s="98" t="s">
        <v>137</v>
      </c>
      <c r="H41" s="98" t="s">
        <v>112</v>
      </c>
      <c r="I41" s="98" t="s">
        <v>117</v>
      </c>
    </row>
    <row r="42" spans="1:9" x14ac:dyDescent="0.25">
      <c r="A42" s="98">
        <v>19452831</v>
      </c>
      <c r="B42" s="98" t="s">
        <v>143</v>
      </c>
      <c r="C42" s="98" t="s">
        <v>144</v>
      </c>
      <c r="D42" s="98">
        <v>421018</v>
      </c>
      <c r="E42" s="98" t="s">
        <v>145</v>
      </c>
      <c r="F42" s="98" t="s">
        <v>146</v>
      </c>
      <c r="G42" s="98" t="s">
        <v>147</v>
      </c>
      <c r="H42" s="98" t="s">
        <v>112</v>
      </c>
      <c r="I42" s="98" t="s">
        <v>117</v>
      </c>
    </row>
    <row r="43" spans="1:9" x14ac:dyDescent="0.25">
      <c r="A43" s="98">
        <v>19462253</v>
      </c>
      <c r="B43" s="98" t="s">
        <v>584</v>
      </c>
      <c r="C43" s="98" t="s">
        <v>1145</v>
      </c>
      <c r="D43" s="98">
        <v>417814</v>
      </c>
      <c r="E43" s="98" t="s">
        <v>1146</v>
      </c>
      <c r="F43" s="98" t="s">
        <v>146</v>
      </c>
      <c r="G43" s="98" t="s">
        <v>173</v>
      </c>
      <c r="H43" s="98" t="s">
        <v>447</v>
      </c>
      <c r="I43" s="98" t="s">
        <v>448</v>
      </c>
    </row>
    <row r="44" spans="1:9" x14ac:dyDescent="0.25">
      <c r="A44" s="98">
        <v>19490292</v>
      </c>
      <c r="B44" s="98" t="s">
        <v>478</v>
      </c>
      <c r="C44" s="98" t="s">
        <v>479</v>
      </c>
      <c r="D44" s="98">
        <v>410314</v>
      </c>
      <c r="E44" s="98" t="s">
        <v>263</v>
      </c>
      <c r="F44" s="98" t="s">
        <v>146</v>
      </c>
      <c r="G44" s="98" t="s">
        <v>480</v>
      </c>
      <c r="H44" s="98" t="s">
        <v>468</v>
      </c>
      <c r="I44" s="98" t="s">
        <v>435</v>
      </c>
    </row>
    <row r="45" spans="1:9" x14ac:dyDescent="0.25">
      <c r="A45" s="98">
        <v>19498885</v>
      </c>
      <c r="B45" s="98" t="s">
        <v>964</v>
      </c>
      <c r="C45" s="98" t="s">
        <v>965</v>
      </c>
      <c r="D45" s="98">
        <v>421015</v>
      </c>
      <c r="E45" s="98" t="s">
        <v>145</v>
      </c>
      <c r="F45" s="98" t="s">
        <v>146</v>
      </c>
      <c r="G45" s="98" t="s">
        <v>237</v>
      </c>
      <c r="H45" s="98" t="s">
        <v>468</v>
      </c>
      <c r="I45" s="98" t="s">
        <v>435</v>
      </c>
    </row>
    <row r="46" spans="1:9" x14ac:dyDescent="0.25">
      <c r="A46" s="98">
        <v>23874480</v>
      </c>
      <c r="B46" s="98" t="s">
        <v>207</v>
      </c>
      <c r="C46" s="98" t="s">
        <v>208</v>
      </c>
      <c r="D46" s="98">
        <v>421015</v>
      </c>
      <c r="E46" s="98" t="s">
        <v>145</v>
      </c>
      <c r="F46" s="98" t="s">
        <v>146</v>
      </c>
      <c r="G46" s="98" t="s">
        <v>209</v>
      </c>
      <c r="H46" s="98" t="s">
        <v>112</v>
      </c>
      <c r="I46" s="98" t="s">
        <v>117</v>
      </c>
    </row>
    <row r="47" spans="1:9" x14ac:dyDescent="0.25">
      <c r="A47" s="98">
        <v>25233840</v>
      </c>
      <c r="B47" s="98" t="s">
        <v>245</v>
      </c>
      <c r="C47" s="98" t="s">
        <v>246</v>
      </c>
      <c r="D47" s="98">
        <v>421022</v>
      </c>
      <c r="E47" s="98" t="s">
        <v>145</v>
      </c>
      <c r="F47" s="98" t="s">
        <v>146</v>
      </c>
      <c r="G47" s="98" t="s">
        <v>3443</v>
      </c>
      <c r="H47" s="98" t="s">
        <v>112</v>
      </c>
      <c r="I47" s="98" t="s">
        <v>117</v>
      </c>
    </row>
    <row r="48" spans="1:9" x14ac:dyDescent="0.25">
      <c r="A48" s="98">
        <v>26425268</v>
      </c>
      <c r="B48" s="98" t="s">
        <v>550</v>
      </c>
      <c r="C48" s="98" t="s">
        <v>551</v>
      </c>
      <c r="D48" s="98">
        <v>404414</v>
      </c>
      <c r="E48" s="98" t="s">
        <v>186</v>
      </c>
      <c r="F48" s="98" t="s">
        <v>146</v>
      </c>
      <c r="G48" s="98" t="s">
        <v>159</v>
      </c>
      <c r="H48" s="98" t="s">
        <v>468</v>
      </c>
      <c r="I48" s="98" t="s">
        <v>435</v>
      </c>
    </row>
    <row r="49" spans="1:9" x14ac:dyDescent="0.25">
      <c r="A49" s="98">
        <v>27388020</v>
      </c>
      <c r="B49" s="98" t="s">
        <v>896</v>
      </c>
      <c r="C49" s="98" t="s">
        <v>897</v>
      </c>
      <c r="D49" s="98">
        <v>404414</v>
      </c>
      <c r="E49" s="98" t="s">
        <v>186</v>
      </c>
      <c r="F49" s="98" t="s">
        <v>146</v>
      </c>
      <c r="G49" s="98" t="s">
        <v>173</v>
      </c>
      <c r="H49" s="98" t="s">
        <v>468</v>
      </c>
      <c r="I49" s="98" t="s">
        <v>435</v>
      </c>
    </row>
    <row r="50" spans="1:9" x14ac:dyDescent="0.25">
      <c r="A50" s="98">
        <v>28152582</v>
      </c>
      <c r="B50" s="98" t="s">
        <v>546</v>
      </c>
      <c r="C50" s="98" t="s">
        <v>1408</v>
      </c>
      <c r="D50" s="98">
        <v>406408</v>
      </c>
      <c r="E50" s="98" t="s">
        <v>347</v>
      </c>
      <c r="F50" s="98" t="s">
        <v>146</v>
      </c>
      <c r="G50" s="98" t="s">
        <v>2505</v>
      </c>
      <c r="H50" s="98" t="s">
        <v>447</v>
      </c>
      <c r="I50" s="98" t="s">
        <v>448</v>
      </c>
    </row>
    <row r="51" spans="1:9" x14ac:dyDescent="0.25">
      <c r="A51" s="98">
        <v>30313328</v>
      </c>
      <c r="B51" s="98" t="s">
        <v>352</v>
      </c>
      <c r="C51" s="98" t="s">
        <v>353</v>
      </c>
      <c r="D51" s="98">
        <v>406408</v>
      </c>
      <c r="E51" s="98" t="s">
        <v>347</v>
      </c>
      <c r="F51" s="98" t="s">
        <v>146</v>
      </c>
      <c r="G51" s="98" t="s">
        <v>3443</v>
      </c>
      <c r="H51" s="98" t="s">
        <v>112</v>
      </c>
      <c r="I51" s="98" t="s">
        <v>113</v>
      </c>
    </row>
    <row r="52" spans="1:9" x14ac:dyDescent="0.25">
      <c r="A52" s="98">
        <v>36168358</v>
      </c>
      <c r="B52" s="98" t="s">
        <v>486</v>
      </c>
      <c r="C52" s="98" t="s">
        <v>487</v>
      </c>
      <c r="D52" s="98">
        <v>421015</v>
      </c>
      <c r="E52" s="98" t="s">
        <v>145</v>
      </c>
      <c r="F52" s="98" t="s">
        <v>146</v>
      </c>
      <c r="G52" s="98" t="s">
        <v>187</v>
      </c>
      <c r="H52" s="98" t="s">
        <v>447</v>
      </c>
      <c r="I52" s="98" t="s">
        <v>448</v>
      </c>
    </row>
    <row r="53" spans="1:9" x14ac:dyDescent="0.25">
      <c r="A53" s="98">
        <v>38868348</v>
      </c>
      <c r="B53" s="98" t="s">
        <v>755</v>
      </c>
      <c r="C53" s="98" t="s">
        <v>756</v>
      </c>
      <c r="D53" s="98">
        <v>421018</v>
      </c>
      <c r="E53" s="98" t="s">
        <v>145</v>
      </c>
      <c r="F53" s="98" t="s">
        <v>146</v>
      </c>
      <c r="G53" s="98" t="s">
        <v>3297</v>
      </c>
      <c r="H53" s="98" t="s">
        <v>112</v>
      </c>
      <c r="I53" s="98" t="s">
        <v>113</v>
      </c>
    </row>
    <row r="54" spans="1:9" x14ac:dyDescent="0.25">
      <c r="A54" s="98">
        <v>39387018</v>
      </c>
      <c r="B54" s="98" t="s">
        <v>640</v>
      </c>
      <c r="C54" s="98" t="s">
        <v>641</v>
      </c>
      <c r="D54" s="98">
        <v>404414</v>
      </c>
      <c r="E54" s="98" t="s">
        <v>186</v>
      </c>
      <c r="F54" s="98" t="s">
        <v>146</v>
      </c>
      <c r="G54" s="98" t="s">
        <v>3297</v>
      </c>
      <c r="H54" s="98" t="s">
        <v>447</v>
      </c>
      <c r="I54" s="98" t="s">
        <v>448</v>
      </c>
    </row>
    <row r="55" spans="1:9" x14ac:dyDescent="0.25">
      <c r="A55" s="98">
        <v>39736610</v>
      </c>
      <c r="B55" s="98" t="s">
        <v>390</v>
      </c>
      <c r="C55" s="98" t="s">
        <v>391</v>
      </c>
      <c r="D55" s="98">
        <v>421015</v>
      </c>
      <c r="E55" s="98" t="s">
        <v>145</v>
      </c>
      <c r="F55" s="98" t="s">
        <v>146</v>
      </c>
      <c r="G55" s="98" t="s">
        <v>187</v>
      </c>
      <c r="H55" s="98" t="s">
        <v>112</v>
      </c>
      <c r="I55" s="98" t="s">
        <v>117</v>
      </c>
    </row>
    <row r="56" spans="1:9" x14ac:dyDescent="0.25">
      <c r="A56" s="98">
        <v>39752189</v>
      </c>
      <c r="B56" s="98" t="s">
        <v>247</v>
      </c>
      <c r="C56" s="98" t="s">
        <v>248</v>
      </c>
      <c r="D56" s="98">
        <v>421018</v>
      </c>
      <c r="E56" s="98" t="s">
        <v>145</v>
      </c>
      <c r="F56" s="98" t="s">
        <v>146</v>
      </c>
      <c r="G56" s="98" t="s">
        <v>173</v>
      </c>
      <c r="H56" s="98" t="s">
        <v>112</v>
      </c>
      <c r="I56" s="98" t="s">
        <v>117</v>
      </c>
    </row>
    <row r="57" spans="1:9" x14ac:dyDescent="0.25">
      <c r="A57" s="98">
        <v>41723934</v>
      </c>
      <c r="B57" s="98" t="s">
        <v>276</v>
      </c>
      <c r="C57" s="98" t="s">
        <v>277</v>
      </c>
      <c r="D57" s="98">
        <v>421018</v>
      </c>
      <c r="E57" s="98" t="s">
        <v>145</v>
      </c>
      <c r="F57" s="98" t="s">
        <v>146</v>
      </c>
      <c r="G57" s="98" t="s">
        <v>173</v>
      </c>
      <c r="H57" s="98" t="s">
        <v>112</v>
      </c>
      <c r="I57" s="98" t="s">
        <v>117</v>
      </c>
    </row>
    <row r="58" spans="1:9" x14ac:dyDescent="0.25">
      <c r="A58" s="98">
        <v>41729784</v>
      </c>
      <c r="B58" s="98" t="s">
        <v>153</v>
      </c>
      <c r="C58" s="98" t="s">
        <v>154</v>
      </c>
      <c r="D58" s="98">
        <v>421015</v>
      </c>
      <c r="E58" s="98" t="s">
        <v>145</v>
      </c>
      <c r="F58" s="98" t="s">
        <v>146</v>
      </c>
      <c r="G58" s="98" t="s">
        <v>155</v>
      </c>
      <c r="H58" s="98" t="s">
        <v>112</v>
      </c>
      <c r="I58" s="98" t="s">
        <v>113</v>
      </c>
    </row>
    <row r="59" spans="1:9" x14ac:dyDescent="0.25">
      <c r="A59" s="98">
        <v>41761182</v>
      </c>
      <c r="B59" s="98" t="s">
        <v>192</v>
      </c>
      <c r="C59" s="98" t="s">
        <v>193</v>
      </c>
      <c r="D59" s="98">
        <v>421022</v>
      </c>
      <c r="E59" s="98" t="s">
        <v>145</v>
      </c>
      <c r="F59" s="98" t="s">
        <v>146</v>
      </c>
      <c r="G59" s="98" t="s">
        <v>187</v>
      </c>
      <c r="H59" s="98" t="s">
        <v>112</v>
      </c>
      <c r="I59" s="98" t="s">
        <v>113</v>
      </c>
    </row>
    <row r="60" spans="1:9" x14ac:dyDescent="0.25">
      <c r="A60" s="98">
        <v>41795503</v>
      </c>
      <c r="B60" s="98" t="s">
        <v>343</v>
      </c>
      <c r="C60" s="98" t="s">
        <v>297</v>
      </c>
      <c r="D60" s="98">
        <v>421022</v>
      </c>
      <c r="E60" s="98" t="s">
        <v>145</v>
      </c>
      <c r="F60" s="98" t="s">
        <v>146</v>
      </c>
      <c r="G60" s="98" t="s">
        <v>344</v>
      </c>
      <c r="H60" s="98" t="s">
        <v>112</v>
      </c>
      <c r="I60" s="98" t="s">
        <v>113</v>
      </c>
    </row>
    <row r="61" spans="1:9" x14ac:dyDescent="0.25">
      <c r="A61" s="98">
        <v>43725163</v>
      </c>
      <c r="B61" s="98" t="s">
        <v>946</v>
      </c>
      <c r="C61" s="98" t="s">
        <v>947</v>
      </c>
      <c r="D61" s="98">
        <v>406408</v>
      </c>
      <c r="E61" s="98" t="s">
        <v>347</v>
      </c>
      <c r="F61" s="98" t="s">
        <v>146</v>
      </c>
      <c r="G61" s="98" t="s">
        <v>3297</v>
      </c>
      <c r="H61" s="98" t="s">
        <v>468</v>
      </c>
      <c r="I61" s="98" t="s">
        <v>435</v>
      </c>
    </row>
    <row r="62" spans="1:9" x14ac:dyDescent="0.25">
      <c r="A62" s="98">
        <v>45516577</v>
      </c>
      <c r="B62" s="98" t="s">
        <v>345</v>
      </c>
      <c r="C62" s="98" t="s">
        <v>346</v>
      </c>
      <c r="D62" s="98">
        <v>406408</v>
      </c>
      <c r="E62" s="98" t="s">
        <v>347</v>
      </c>
      <c r="F62" s="98" t="s">
        <v>146</v>
      </c>
      <c r="G62" s="98" t="s">
        <v>2844</v>
      </c>
      <c r="H62" s="98" t="s">
        <v>112</v>
      </c>
      <c r="I62" s="98" t="s">
        <v>113</v>
      </c>
    </row>
    <row r="63" spans="1:9" x14ac:dyDescent="0.25">
      <c r="A63" s="98">
        <v>51644661</v>
      </c>
      <c r="B63" s="98" t="s">
        <v>171</v>
      </c>
      <c r="C63" s="98" t="s">
        <v>172</v>
      </c>
      <c r="D63" s="98">
        <v>421018</v>
      </c>
      <c r="E63" s="98" t="s">
        <v>145</v>
      </c>
      <c r="F63" s="98" t="s">
        <v>146</v>
      </c>
      <c r="G63" s="98" t="s">
        <v>173</v>
      </c>
      <c r="H63" s="98" t="s">
        <v>112</v>
      </c>
      <c r="I63" s="98" t="s">
        <v>117</v>
      </c>
    </row>
    <row r="64" spans="1:9" x14ac:dyDescent="0.25">
      <c r="A64" s="98">
        <v>51692879</v>
      </c>
      <c r="B64" s="98" t="s">
        <v>190</v>
      </c>
      <c r="C64" s="98" t="s">
        <v>191</v>
      </c>
      <c r="D64" s="98">
        <v>421018</v>
      </c>
      <c r="E64" s="98" t="s">
        <v>145</v>
      </c>
      <c r="F64" s="98" t="s">
        <v>146</v>
      </c>
      <c r="G64" s="98" t="s">
        <v>131</v>
      </c>
      <c r="H64" s="98" t="s">
        <v>112</v>
      </c>
      <c r="I64" s="98" t="s">
        <v>117</v>
      </c>
    </row>
    <row r="65" spans="1:9" x14ac:dyDescent="0.25">
      <c r="A65" s="98">
        <v>51907954</v>
      </c>
      <c r="B65" s="98" t="s">
        <v>433</v>
      </c>
      <c r="C65" s="98" t="s">
        <v>434</v>
      </c>
      <c r="D65" s="98">
        <v>404414</v>
      </c>
      <c r="E65" s="98" t="s">
        <v>186</v>
      </c>
      <c r="F65" s="98" t="s">
        <v>146</v>
      </c>
      <c r="G65" s="98" t="s">
        <v>217</v>
      </c>
      <c r="H65" s="98" t="s">
        <v>468</v>
      </c>
      <c r="I65" s="98" t="s">
        <v>435</v>
      </c>
    </row>
    <row r="66" spans="1:9" x14ac:dyDescent="0.25">
      <c r="A66" s="98">
        <v>51948212</v>
      </c>
      <c r="B66" s="98" t="s">
        <v>1137</v>
      </c>
      <c r="C66" s="98" t="s">
        <v>1138</v>
      </c>
      <c r="D66" s="98">
        <v>421015</v>
      </c>
      <c r="E66" s="98" t="s">
        <v>145</v>
      </c>
      <c r="F66" s="98" t="s">
        <v>146</v>
      </c>
      <c r="G66" s="98" t="s">
        <v>519</v>
      </c>
      <c r="H66" s="98" t="s">
        <v>447</v>
      </c>
      <c r="I66" s="98" t="s">
        <v>448</v>
      </c>
    </row>
    <row r="67" spans="1:9" x14ac:dyDescent="0.25">
      <c r="A67" s="98">
        <v>51990252</v>
      </c>
      <c r="B67" s="98" t="s">
        <v>235</v>
      </c>
      <c r="C67" s="98" t="s">
        <v>510</v>
      </c>
      <c r="D67" s="98">
        <v>421015</v>
      </c>
      <c r="E67" s="98" t="s">
        <v>145</v>
      </c>
      <c r="F67" s="98" t="s">
        <v>146</v>
      </c>
      <c r="G67" s="98" t="s">
        <v>267</v>
      </c>
      <c r="H67" s="98" t="s">
        <v>447</v>
      </c>
      <c r="I67" s="98" t="s">
        <v>448</v>
      </c>
    </row>
    <row r="68" spans="1:9" x14ac:dyDescent="0.25">
      <c r="A68" s="98">
        <v>51991177</v>
      </c>
      <c r="B68" s="98" t="s">
        <v>1351</v>
      </c>
      <c r="C68" s="98" t="s">
        <v>1352</v>
      </c>
      <c r="D68" s="98">
        <v>406408</v>
      </c>
      <c r="E68" s="98" t="s">
        <v>347</v>
      </c>
      <c r="F68" s="98" t="s">
        <v>146</v>
      </c>
      <c r="G68" s="98" t="s">
        <v>159</v>
      </c>
      <c r="H68" s="98" t="s">
        <v>447</v>
      </c>
      <c r="I68" s="98" t="s">
        <v>448</v>
      </c>
    </row>
    <row r="69" spans="1:9" x14ac:dyDescent="0.25">
      <c r="A69" s="98">
        <v>52051014</v>
      </c>
      <c r="B69" s="98" t="s">
        <v>905</v>
      </c>
      <c r="C69" s="98" t="s">
        <v>906</v>
      </c>
      <c r="D69" s="98">
        <v>404414</v>
      </c>
      <c r="E69" s="98" t="s">
        <v>186</v>
      </c>
      <c r="F69" s="98" t="s">
        <v>146</v>
      </c>
      <c r="G69" s="98" t="s">
        <v>170</v>
      </c>
      <c r="H69" s="98" t="s">
        <v>468</v>
      </c>
      <c r="I69" s="98" t="s">
        <v>435</v>
      </c>
    </row>
    <row r="70" spans="1:9" x14ac:dyDescent="0.25">
      <c r="A70" s="98">
        <v>52052079</v>
      </c>
      <c r="B70" s="98" t="s">
        <v>1004</v>
      </c>
      <c r="C70" s="98" t="s">
        <v>1005</v>
      </c>
      <c r="D70" s="98">
        <v>421015</v>
      </c>
      <c r="E70" s="98" t="s">
        <v>145</v>
      </c>
      <c r="F70" s="98" t="s">
        <v>146</v>
      </c>
      <c r="G70" s="98" t="s">
        <v>150</v>
      </c>
      <c r="H70" s="98" t="s">
        <v>447</v>
      </c>
      <c r="I70" s="98" t="s">
        <v>448</v>
      </c>
    </row>
    <row r="71" spans="1:9" x14ac:dyDescent="0.25">
      <c r="A71" s="98">
        <v>52078820</v>
      </c>
      <c r="B71" s="98" t="s">
        <v>1276</v>
      </c>
      <c r="C71" s="98" t="s">
        <v>1277</v>
      </c>
      <c r="D71" s="98">
        <v>421015</v>
      </c>
      <c r="E71" s="98" t="s">
        <v>145</v>
      </c>
      <c r="F71" s="98" t="s">
        <v>146</v>
      </c>
      <c r="G71" s="98" t="s">
        <v>264</v>
      </c>
      <c r="H71" s="98" t="s">
        <v>447</v>
      </c>
      <c r="I71" s="98" t="s">
        <v>448</v>
      </c>
    </row>
    <row r="72" spans="1:9" x14ac:dyDescent="0.25">
      <c r="A72" s="98">
        <v>52257398</v>
      </c>
      <c r="B72" s="98" t="s">
        <v>650</v>
      </c>
      <c r="C72" s="98" t="s">
        <v>651</v>
      </c>
      <c r="D72" s="98">
        <v>406408</v>
      </c>
      <c r="E72" s="98" t="s">
        <v>347</v>
      </c>
      <c r="F72" s="98" t="s">
        <v>146</v>
      </c>
      <c r="G72" s="98" t="s">
        <v>187</v>
      </c>
      <c r="H72" s="98" t="s">
        <v>447</v>
      </c>
      <c r="I72" s="98" t="s">
        <v>448</v>
      </c>
    </row>
    <row r="73" spans="1:9" x14ac:dyDescent="0.25">
      <c r="A73" s="98">
        <v>52263851</v>
      </c>
      <c r="B73" s="98" t="s">
        <v>709</v>
      </c>
      <c r="C73" s="98" t="s">
        <v>710</v>
      </c>
      <c r="D73" s="98">
        <v>421015</v>
      </c>
      <c r="E73" s="98" t="s">
        <v>145</v>
      </c>
      <c r="F73" s="98" t="s">
        <v>146</v>
      </c>
      <c r="G73" s="98" t="s">
        <v>2505</v>
      </c>
      <c r="H73" s="98" t="s">
        <v>468</v>
      </c>
      <c r="I73" s="98" t="s">
        <v>435</v>
      </c>
    </row>
    <row r="74" spans="1:9" x14ac:dyDescent="0.25">
      <c r="A74" s="98">
        <v>52272625</v>
      </c>
      <c r="B74" s="98" t="s">
        <v>728</v>
      </c>
      <c r="C74" s="98" t="s">
        <v>729</v>
      </c>
      <c r="D74" s="98">
        <v>421018</v>
      </c>
      <c r="E74" s="98" t="s">
        <v>145</v>
      </c>
      <c r="F74" s="98" t="s">
        <v>146</v>
      </c>
      <c r="G74" s="98" t="s">
        <v>307</v>
      </c>
      <c r="H74" s="98" t="s">
        <v>447</v>
      </c>
      <c r="I74" s="98" t="s">
        <v>448</v>
      </c>
    </row>
    <row r="75" spans="1:9" x14ac:dyDescent="0.25">
      <c r="A75" s="98">
        <v>52278605</v>
      </c>
      <c r="B75" s="98" t="s">
        <v>679</v>
      </c>
      <c r="C75" s="98" t="s">
        <v>680</v>
      </c>
      <c r="D75" s="98">
        <v>406408</v>
      </c>
      <c r="E75" s="98" t="s">
        <v>347</v>
      </c>
      <c r="F75" s="98" t="s">
        <v>146</v>
      </c>
      <c r="G75" s="98" t="s">
        <v>187</v>
      </c>
      <c r="H75" s="98" t="s">
        <v>447</v>
      </c>
      <c r="I75" s="98" t="s">
        <v>448</v>
      </c>
    </row>
    <row r="76" spans="1:9" x14ac:dyDescent="0.25">
      <c r="A76" s="98">
        <v>52317440</v>
      </c>
      <c r="B76" s="98" t="s">
        <v>2088</v>
      </c>
      <c r="C76" s="98" t="s">
        <v>647</v>
      </c>
      <c r="D76" s="98">
        <v>404414</v>
      </c>
      <c r="E76" s="98" t="s">
        <v>186</v>
      </c>
      <c r="F76" s="98" t="s">
        <v>146</v>
      </c>
      <c r="G76" s="98" t="s">
        <v>162</v>
      </c>
      <c r="H76" s="98" t="s">
        <v>468</v>
      </c>
      <c r="I76" s="98" t="s">
        <v>435</v>
      </c>
    </row>
    <row r="77" spans="1:9" x14ac:dyDescent="0.25">
      <c r="A77" s="98">
        <v>52470704</v>
      </c>
      <c r="B77" s="98" t="s">
        <v>546</v>
      </c>
      <c r="C77" s="98" t="s">
        <v>691</v>
      </c>
      <c r="D77" s="98">
        <v>421015</v>
      </c>
      <c r="E77" s="98" t="s">
        <v>145</v>
      </c>
      <c r="F77" s="98" t="s">
        <v>146</v>
      </c>
      <c r="G77" s="98" t="s">
        <v>173</v>
      </c>
      <c r="H77" s="98" t="s">
        <v>447</v>
      </c>
      <c r="I77" s="98" t="s">
        <v>448</v>
      </c>
    </row>
    <row r="78" spans="1:9" x14ac:dyDescent="0.25">
      <c r="A78" s="98">
        <v>52493861</v>
      </c>
      <c r="B78" s="98" t="s">
        <v>1355</v>
      </c>
      <c r="C78" s="98" t="s">
        <v>1356</v>
      </c>
      <c r="D78" s="98">
        <v>406408</v>
      </c>
      <c r="E78" s="98" t="s">
        <v>347</v>
      </c>
      <c r="F78" s="98" t="s">
        <v>146</v>
      </c>
      <c r="G78" s="98" t="s">
        <v>934</v>
      </c>
      <c r="H78" s="98" t="s">
        <v>468</v>
      </c>
      <c r="I78" s="98" t="s">
        <v>435</v>
      </c>
    </row>
    <row r="79" spans="1:9" x14ac:dyDescent="0.25">
      <c r="A79" s="98">
        <v>52529836</v>
      </c>
      <c r="B79" s="98" t="s">
        <v>546</v>
      </c>
      <c r="C79" s="98" t="s">
        <v>1151</v>
      </c>
      <c r="D79" s="98">
        <v>421015</v>
      </c>
      <c r="E79" s="98" t="s">
        <v>145</v>
      </c>
      <c r="F79" s="98" t="s">
        <v>146</v>
      </c>
      <c r="G79" s="98" t="s">
        <v>1122</v>
      </c>
      <c r="H79" s="98" t="s">
        <v>447</v>
      </c>
      <c r="I79" s="98" t="s">
        <v>448</v>
      </c>
    </row>
    <row r="80" spans="1:9" x14ac:dyDescent="0.25">
      <c r="A80" s="98">
        <v>52733040</v>
      </c>
      <c r="B80" s="98" t="s">
        <v>2687</v>
      </c>
      <c r="C80" s="98" t="s">
        <v>2686</v>
      </c>
      <c r="D80" s="98">
        <v>421015</v>
      </c>
      <c r="E80" s="98" t="s">
        <v>145</v>
      </c>
      <c r="F80" s="98" t="s">
        <v>146</v>
      </c>
      <c r="G80" s="98" t="s">
        <v>288</v>
      </c>
      <c r="H80" s="98" t="s">
        <v>468</v>
      </c>
      <c r="I80" s="98" t="s">
        <v>448</v>
      </c>
    </row>
    <row r="81" spans="1:9" x14ac:dyDescent="0.25">
      <c r="A81" s="98">
        <v>52743646</v>
      </c>
      <c r="B81" s="98" t="s">
        <v>1218</v>
      </c>
      <c r="C81" s="98" t="s">
        <v>1219</v>
      </c>
      <c r="D81" s="98">
        <v>406408</v>
      </c>
      <c r="E81" s="98" t="s">
        <v>347</v>
      </c>
      <c r="F81" s="98" t="s">
        <v>146</v>
      </c>
      <c r="G81" s="98" t="s">
        <v>159</v>
      </c>
      <c r="H81" s="98" t="s">
        <v>468</v>
      </c>
      <c r="I81" s="98" t="s">
        <v>435</v>
      </c>
    </row>
    <row r="82" spans="1:9" x14ac:dyDescent="0.25">
      <c r="A82" s="98">
        <v>52801286</v>
      </c>
      <c r="B82" s="98" t="s">
        <v>1248</v>
      </c>
      <c r="C82" s="98" t="s">
        <v>1249</v>
      </c>
      <c r="D82" s="98">
        <v>404414</v>
      </c>
      <c r="E82" s="98" t="s">
        <v>186</v>
      </c>
      <c r="F82" s="98" t="s">
        <v>146</v>
      </c>
      <c r="G82" s="98" t="s">
        <v>209</v>
      </c>
      <c r="H82" s="98" t="s">
        <v>447</v>
      </c>
      <c r="I82" s="98" t="s">
        <v>448</v>
      </c>
    </row>
    <row r="83" spans="1:9" x14ac:dyDescent="0.25">
      <c r="A83" s="98">
        <v>52840788</v>
      </c>
      <c r="B83" s="98" t="s">
        <v>864</v>
      </c>
      <c r="C83" s="98" t="s">
        <v>865</v>
      </c>
      <c r="D83" s="98">
        <v>421018</v>
      </c>
      <c r="E83" s="98" t="s">
        <v>145</v>
      </c>
      <c r="F83" s="98" t="s">
        <v>146</v>
      </c>
      <c r="G83" s="98" t="s">
        <v>866</v>
      </c>
      <c r="H83" s="98" t="s">
        <v>447</v>
      </c>
      <c r="I83" s="98" t="s">
        <v>448</v>
      </c>
    </row>
    <row r="84" spans="1:9" x14ac:dyDescent="0.25">
      <c r="A84" s="98">
        <v>52932414</v>
      </c>
      <c r="B84" s="98" t="s">
        <v>911</v>
      </c>
      <c r="C84" s="98" t="s">
        <v>1590</v>
      </c>
      <c r="D84" s="98">
        <v>406408</v>
      </c>
      <c r="E84" s="98" t="s">
        <v>347</v>
      </c>
      <c r="F84" s="98" t="s">
        <v>146</v>
      </c>
      <c r="G84" s="98" t="s">
        <v>173</v>
      </c>
      <c r="H84" s="98" t="s">
        <v>447</v>
      </c>
      <c r="I84" s="98" t="s">
        <v>448</v>
      </c>
    </row>
    <row r="85" spans="1:9" x14ac:dyDescent="0.25">
      <c r="A85" s="98">
        <v>52935910</v>
      </c>
      <c r="B85" s="98" t="s">
        <v>1379</v>
      </c>
      <c r="C85" s="98" t="s">
        <v>1380</v>
      </c>
      <c r="D85" s="98">
        <v>421015</v>
      </c>
      <c r="E85" s="98" t="s">
        <v>145</v>
      </c>
      <c r="F85" s="98" t="s">
        <v>146</v>
      </c>
      <c r="G85" s="98" t="s">
        <v>187</v>
      </c>
      <c r="H85" s="98" t="s">
        <v>447</v>
      </c>
      <c r="I85" s="98" t="s">
        <v>448</v>
      </c>
    </row>
    <row r="86" spans="1:9" x14ac:dyDescent="0.25">
      <c r="A86" s="98">
        <v>52956417</v>
      </c>
      <c r="B86" s="98" t="s">
        <v>654</v>
      </c>
      <c r="C86" s="98" t="s">
        <v>676</v>
      </c>
      <c r="D86" s="98">
        <v>421018</v>
      </c>
      <c r="E86" s="98" t="s">
        <v>145</v>
      </c>
      <c r="F86" s="98" t="s">
        <v>146</v>
      </c>
      <c r="G86" s="98" t="s">
        <v>438</v>
      </c>
      <c r="H86" s="98" t="s">
        <v>447</v>
      </c>
      <c r="I86" s="98" t="s">
        <v>448</v>
      </c>
    </row>
    <row r="87" spans="1:9" x14ac:dyDescent="0.25">
      <c r="A87" s="98">
        <v>53003866</v>
      </c>
      <c r="B87" s="98" t="s">
        <v>882</v>
      </c>
      <c r="C87" s="98" t="s">
        <v>883</v>
      </c>
      <c r="D87" s="98">
        <v>404414</v>
      </c>
      <c r="E87" s="98" t="s">
        <v>186</v>
      </c>
      <c r="F87" s="98" t="s">
        <v>146</v>
      </c>
      <c r="G87" s="98" t="s">
        <v>122</v>
      </c>
      <c r="H87" s="98" t="s">
        <v>447</v>
      </c>
      <c r="I87" s="98" t="s">
        <v>448</v>
      </c>
    </row>
    <row r="88" spans="1:9" x14ac:dyDescent="0.25">
      <c r="A88" s="98">
        <v>53045694</v>
      </c>
      <c r="B88" s="98" t="s">
        <v>915</v>
      </c>
      <c r="C88" s="98" t="s">
        <v>916</v>
      </c>
      <c r="D88" s="98">
        <v>421022</v>
      </c>
      <c r="E88" s="98" t="s">
        <v>145</v>
      </c>
      <c r="F88" s="98" t="s">
        <v>146</v>
      </c>
      <c r="G88" s="98" t="s">
        <v>187</v>
      </c>
      <c r="H88" s="98" t="s">
        <v>468</v>
      </c>
      <c r="I88" s="98" t="s">
        <v>435</v>
      </c>
    </row>
    <row r="89" spans="1:9" x14ac:dyDescent="0.25">
      <c r="A89" s="98">
        <v>53063347</v>
      </c>
      <c r="B89" s="98" t="s">
        <v>917</v>
      </c>
      <c r="C89" s="98" t="s">
        <v>918</v>
      </c>
      <c r="D89" s="98">
        <v>404414</v>
      </c>
      <c r="E89" s="98" t="s">
        <v>186</v>
      </c>
      <c r="F89" s="98" t="s">
        <v>146</v>
      </c>
      <c r="G89" s="98" t="s">
        <v>173</v>
      </c>
      <c r="H89" s="98" t="s">
        <v>468</v>
      </c>
      <c r="I89" s="98" t="s">
        <v>435</v>
      </c>
    </row>
    <row r="90" spans="1:9" x14ac:dyDescent="0.25">
      <c r="A90" s="98">
        <v>53164623</v>
      </c>
      <c r="B90" s="98" t="s">
        <v>703</v>
      </c>
      <c r="C90" s="98" t="s">
        <v>704</v>
      </c>
      <c r="D90" s="98">
        <v>404414</v>
      </c>
      <c r="E90" s="98" t="s">
        <v>186</v>
      </c>
      <c r="F90" s="98" t="s">
        <v>146</v>
      </c>
      <c r="G90" s="98" t="s">
        <v>639</v>
      </c>
      <c r="H90" s="98" t="s">
        <v>468</v>
      </c>
      <c r="I90" s="98" t="s">
        <v>435</v>
      </c>
    </row>
    <row r="91" spans="1:9" x14ac:dyDescent="0.25">
      <c r="A91" s="98">
        <v>60381162</v>
      </c>
      <c r="B91" s="98" t="s">
        <v>615</v>
      </c>
      <c r="C91" s="98" t="s">
        <v>616</v>
      </c>
      <c r="D91" s="98">
        <v>406408</v>
      </c>
      <c r="E91" s="98" t="s">
        <v>347</v>
      </c>
      <c r="F91" s="98" t="s">
        <v>146</v>
      </c>
      <c r="G91" s="98" t="s">
        <v>507</v>
      </c>
      <c r="H91" s="98" t="s">
        <v>447</v>
      </c>
      <c r="I91" s="98" t="s">
        <v>448</v>
      </c>
    </row>
    <row r="92" spans="1:9" x14ac:dyDescent="0.25">
      <c r="A92" s="98">
        <v>66971402</v>
      </c>
      <c r="B92" s="98" t="s">
        <v>556</v>
      </c>
      <c r="C92" s="98" t="s">
        <v>557</v>
      </c>
      <c r="D92" s="98">
        <v>421022</v>
      </c>
      <c r="E92" s="98" t="s">
        <v>145</v>
      </c>
      <c r="F92" s="98" t="s">
        <v>146</v>
      </c>
      <c r="G92" s="98" t="s">
        <v>1948</v>
      </c>
      <c r="H92" s="98" t="s">
        <v>447</v>
      </c>
      <c r="I92" s="98" t="s">
        <v>448</v>
      </c>
    </row>
    <row r="93" spans="1:9" x14ac:dyDescent="0.25">
      <c r="A93" s="98">
        <v>71731109</v>
      </c>
      <c r="B93" s="98" t="s">
        <v>380</v>
      </c>
      <c r="C93" s="98" t="s">
        <v>381</v>
      </c>
      <c r="D93" s="98">
        <v>421018</v>
      </c>
      <c r="E93" s="98" t="s">
        <v>145</v>
      </c>
      <c r="F93" s="98" t="s">
        <v>146</v>
      </c>
      <c r="G93" s="98" t="s">
        <v>3297</v>
      </c>
      <c r="H93" s="98" t="s">
        <v>112</v>
      </c>
      <c r="I93" s="98" t="s">
        <v>117</v>
      </c>
    </row>
    <row r="94" spans="1:9" x14ac:dyDescent="0.25">
      <c r="A94" s="98">
        <v>72261437</v>
      </c>
      <c r="B94" s="98" t="s">
        <v>953</v>
      </c>
      <c r="C94" s="98" t="s">
        <v>954</v>
      </c>
      <c r="D94" s="98">
        <v>404414</v>
      </c>
      <c r="E94" s="98" t="s">
        <v>186</v>
      </c>
      <c r="F94" s="98" t="s">
        <v>146</v>
      </c>
      <c r="G94" s="98" t="s">
        <v>2877</v>
      </c>
      <c r="H94" s="98" t="s">
        <v>468</v>
      </c>
      <c r="I94" s="98" t="s">
        <v>435</v>
      </c>
    </row>
    <row r="95" spans="1:9" x14ac:dyDescent="0.25">
      <c r="A95" s="98">
        <v>79122115</v>
      </c>
      <c r="B95" s="98" t="s">
        <v>218</v>
      </c>
      <c r="C95" s="98" t="s">
        <v>219</v>
      </c>
      <c r="D95" s="98">
        <v>404414</v>
      </c>
      <c r="E95" s="98" t="s">
        <v>186</v>
      </c>
      <c r="F95" s="98" t="s">
        <v>146</v>
      </c>
      <c r="G95" s="98" t="s">
        <v>173</v>
      </c>
      <c r="H95" s="98" t="s">
        <v>112</v>
      </c>
      <c r="I95" s="98" t="s">
        <v>113</v>
      </c>
    </row>
    <row r="96" spans="1:9" x14ac:dyDescent="0.25">
      <c r="A96" s="98">
        <v>79131643</v>
      </c>
      <c r="B96" s="98" t="s">
        <v>648</v>
      </c>
      <c r="C96" s="98" t="s">
        <v>649</v>
      </c>
      <c r="D96" s="98">
        <v>410314</v>
      </c>
      <c r="E96" s="98" t="s">
        <v>263</v>
      </c>
      <c r="F96" s="98" t="s">
        <v>146</v>
      </c>
      <c r="G96" s="98" t="s">
        <v>307</v>
      </c>
      <c r="H96" s="98" t="s">
        <v>447</v>
      </c>
      <c r="I96" s="98" t="s">
        <v>448</v>
      </c>
    </row>
    <row r="97" spans="1:9" x14ac:dyDescent="0.25">
      <c r="A97" s="98">
        <v>79363565</v>
      </c>
      <c r="B97" s="98" t="s">
        <v>1099</v>
      </c>
      <c r="C97" s="98" t="s">
        <v>1100</v>
      </c>
      <c r="D97" s="98">
        <v>410314</v>
      </c>
      <c r="E97" s="98" t="s">
        <v>263</v>
      </c>
      <c r="F97" s="98" t="s">
        <v>146</v>
      </c>
      <c r="G97" s="98" t="s">
        <v>812</v>
      </c>
      <c r="H97" s="98" t="s">
        <v>447</v>
      </c>
      <c r="I97" s="98" t="s">
        <v>448</v>
      </c>
    </row>
    <row r="98" spans="1:9" x14ac:dyDescent="0.25">
      <c r="A98" s="98">
        <v>79432145</v>
      </c>
      <c r="B98" s="98" t="s">
        <v>368</v>
      </c>
      <c r="C98" s="98" t="s">
        <v>369</v>
      </c>
      <c r="D98" s="98">
        <v>421022</v>
      </c>
      <c r="E98" s="98" t="s">
        <v>145</v>
      </c>
      <c r="F98" s="98" t="s">
        <v>146</v>
      </c>
      <c r="G98" s="98" t="s">
        <v>370</v>
      </c>
      <c r="H98" s="98" t="s">
        <v>112</v>
      </c>
      <c r="I98" s="98" t="s">
        <v>117</v>
      </c>
    </row>
    <row r="99" spans="1:9" x14ac:dyDescent="0.25">
      <c r="A99" s="98">
        <v>79579014</v>
      </c>
      <c r="B99" s="98" t="s">
        <v>683</v>
      </c>
      <c r="C99" s="98" t="s">
        <v>684</v>
      </c>
      <c r="D99" s="98">
        <v>421015</v>
      </c>
      <c r="E99" s="98" t="s">
        <v>145</v>
      </c>
      <c r="F99" s="98" t="s">
        <v>146</v>
      </c>
      <c r="G99" s="98" t="s">
        <v>183</v>
      </c>
      <c r="H99" s="98" t="s">
        <v>468</v>
      </c>
      <c r="I99" s="98" t="s">
        <v>435</v>
      </c>
    </row>
    <row r="100" spans="1:9" x14ac:dyDescent="0.25">
      <c r="A100" s="98">
        <v>79584212</v>
      </c>
      <c r="B100" s="98" t="s">
        <v>3243</v>
      </c>
      <c r="C100" s="98" t="s">
        <v>3242</v>
      </c>
      <c r="D100" s="98">
        <v>406408</v>
      </c>
      <c r="E100" s="98" t="s">
        <v>347</v>
      </c>
      <c r="F100" s="98" t="s">
        <v>146</v>
      </c>
      <c r="G100" s="98" t="s">
        <v>159</v>
      </c>
      <c r="H100" s="98" t="s">
        <v>447</v>
      </c>
      <c r="I100" s="98" t="s">
        <v>448</v>
      </c>
    </row>
    <row r="101" spans="1:9" x14ac:dyDescent="0.25">
      <c r="A101" s="98">
        <v>79642671</v>
      </c>
      <c r="B101" s="98" t="s">
        <v>586</v>
      </c>
      <c r="C101" s="98" t="s">
        <v>587</v>
      </c>
      <c r="D101" s="98">
        <v>410314</v>
      </c>
      <c r="E101" s="98" t="s">
        <v>263</v>
      </c>
      <c r="F101" s="98" t="s">
        <v>146</v>
      </c>
      <c r="G101" s="98" t="s">
        <v>438</v>
      </c>
      <c r="H101" s="98" t="s">
        <v>439</v>
      </c>
      <c r="I101" s="98" t="s">
        <v>440</v>
      </c>
    </row>
    <row r="102" spans="1:9" x14ac:dyDescent="0.25">
      <c r="A102" s="98">
        <v>79765378</v>
      </c>
      <c r="B102" s="98" t="s">
        <v>834</v>
      </c>
      <c r="C102" s="98" t="s">
        <v>1061</v>
      </c>
      <c r="D102" s="98">
        <v>406408</v>
      </c>
      <c r="E102" s="98" t="s">
        <v>347</v>
      </c>
      <c r="F102" s="98" t="s">
        <v>146</v>
      </c>
      <c r="G102" s="98" t="s">
        <v>173</v>
      </c>
      <c r="H102" s="98" t="s">
        <v>468</v>
      </c>
      <c r="I102" s="98" t="s">
        <v>435</v>
      </c>
    </row>
    <row r="103" spans="1:9" x14ac:dyDescent="0.25">
      <c r="A103" s="98">
        <v>79784015</v>
      </c>
      <c r="B103" s="98" t="s">
        <v>573</v>
      </c>
      <c r="C103" s="98" t="s">
        <v>574</v>
      </c>
      <c r="D103" s="98">
        <v>421015</v>
      </c>
      <c r="E103" s="98" t="s">
        <v>145</v>
      </c>
      <c r="F103" s="98" t="s">
        <v>146</v>
      </c>
      <c r="G103" s="98" t="s">
        <v>173</v>
      </c>
      <c r="H103" s="98" t="s">
        <v>468</v>
      </c>
      <c r="I103" s="98" t="s">
        <v>435</v>
      </c>
    </row>
    <row r="104" spans="1:9" x14ac:dyDescent="0.25">
      <c r="A104" s="98">
        <v>79799714</v>
      </c>
      <c r="B104" s="98" t="s">
        <v>1375</v>
      </c>
      <c r="C104" s="98" t="s">
        <v>1376</v>
      </c>
      <c r="D104" s="98">
        <v>406408</v>
      </c>
      <c r="E104" s="98" t="s">
        <v>347</v>
      </c>
      <c r="F104" s="98" t="s">
        <v>146</v>
      </c>
      <c r="G104" s="98" t="s">
        <v>173</v>
      </c>
      <c r="H104" s="98" t="s">
        <v>447</v>
      </c>
      <c r="I104" s="98" t="s">
        <v>448</v>
      </c>
    </row>
    <row r="105" spans="1:9" x14ac:dyDescent="0.25">
      <c r="A105" s="98">
        <v>79913613</v>
      </c>
      <c r="B105" s="98" t="s">
        <v>629</v>
      </c>
      <c r="C105" s="98" t="s">
        <v>630</v>
      </c>
      <c r="D105" s="98">
        <v>406408</v>
      </c>
      <c r="E105" s="98" t="s">
        <v>347</v>
      </c>
      <c r="F105" s="98" t="s">
        <v>146</v>
      </c>
      <c r="G105" s="98" t="s">
        <v>631</v>
      </c>
      <c r="H105" s="98" t="s">
        <v>447</v>
      </c>
      <c r="I105" s="98" t="s">
        <v>448</v>
      </c>
    </row>
    <row r="106" spans="1:9" x14ac:dyDescent="0.25">
      <c r="A106" s="98">
        <v>79939972</v>
      </c>
      <c r="B106" s="98" t="s">
        <v>1601</v>
      </c>
      <c r="C106" s="98" t="s">
        <v>1602</v>
      </c>
      <c r="D106" s="98">
        <v>421015</v>
      </c>
      <c r="E106" s="98" t="s">
        <v>145</v>
      </c>
      <c r="F106" s="98" t="s">
        <v>146</v>
      </c>
      <c r="G106" s="98" t="s">
        <v>626</v>
      </c>
      <c r="H106" s="98" t="s">
        <v>447</v>
      </c>
      <c r="I106" s="98" t="s">
        <v>448</v>
      </c>
    </row>
    <row r="107" spans="1:9" x14ac:dyDescent="0.25">
      <c r="A107" s="98">
        <v>79970291</v>
      </c>
      <c r="B107" s="98" t="s">
        <v>841</v>
      </c>
      <c r="C107" s="98" t="s">
        <v>842</v>
      </c>
      <c r="D107" s="98">
        <v>421015</v>
      </c>
      <c r="E107" s="98" t="s">
        <v>145</v>
      </c>
      <c r="F107" s="98" t="s">
        <v>146</v>
      </c>
      <c r="G107" s="98" t="s">
        <v>1948</v>
      </c>
      <c r="H107" s="98" t="s">
        <v>468</v>
      </c>
      <c r="I107" s="98" t="s">
        <v>435</v>
      </c>
    </row>
    <row r="108" spans="1:9" x14ac:dyDescent="0.25">
      <c r="A108" s="98">
        <v>79989448</v>
      </c>
      <c r="B108" s="98" t="s">
        <v>936</v>
      </c>
      <c r="C108" s="98" t="s">
        <v>1228</v>
      </c>
      <c r="D108" s="98">
        <v>406408</v>
      </c>
      <c r="E108" s="98" t="s">
        <v>347</v>
      </c>
      <c r="F108" s="98" t="s">
        <v>146</v>
      </c>
      <c r="G108" s="98" t="s">
        <v>237</v>
      </c>
      <c r="H108" s="98" t="s">
        <v>468</v>
      </c>
      <c r="I108" s="98" t="s">
        <v>435</v>
      </c>
    </row>
    <row r="109" spans="1:9" x14ac:dyDescent="0.25">
      <c r="A109" s="98">
        <v>79998310</v>
      </c>
      <c r="B109" s="98" t="s">
        <v>1304</v>
      </c>
      <c r="C109" s="98" t="s">
        <v>1305</v>
      </c>
      <c r="D109" s="98">
        <v>406408</v>
      </c>
      <c r="E109" s="98" t="s">
        <v>347</v>
      </c>
      <c r="F109" s="98" t="s">
        <v>146</v>
      </c>
      <c r="G109" s="98" t="s">
        <v>237</v>
      </c>
      <c r="H109" s="98" t="s">
        <v>468</v>
      </c>
      <c r="I109" s="98" t="s">
        <v>435</v>
      </c>
    </row>
    <row r="110" spans="1:9" x14ac:dyDescent="0.25">
      <c r="A110" s="98">
        <v>80031883</v>
      </c>
      <c r="B110" s="98" t="s">
        <v>1339</v>
      </c>
      <c r="C110" s="98" t="s">
        <v>1340</v>
      </c>
      <c r="D110" s="98">
        <v>421018</v>
      </c>
      <c r="E110" s="98" t="s">
        <v>145</v>
      </c>
      <c r="F110" s="98" t="s">
        <v>146</v>
      </c>
      <c r="G110" s="98" t="s">
        <v>209</v>
      </c>
      <c r="H110" s="98" t="s">
        <v>447</v>
      </c>
      <c r="I110" s="98" t="s">
        <v>448</v>
      </c>
    </row>
    <row r="111" spans="1:9" x14ac:dyDescent="0.25">
      <c r="A111" s="98">
        <v>80095086</v>
      </c>
      <c r="B111" s="98" t="s">
        <v>847</v>
      </c>
      <c r="C111" s="98" t="s">
        <v>848</v>
      </c>
      <c r="D111" s="98">
        <v>410314</v>
      </c>
      <c r="E111" s="98" t="s">
        <v>263</v>
      </c>
      <c r="F111" s="98" t="s">
        <v>146</v>
      </c>
      <c r="G111" s="98" t="s">
        <v>370</v>
      </c>
      <c r="H111" s="98" t="s">
        <v>447</v>
      </c>
      <c r="I111" s="98" t="s">
        <v>448</v>
      </c>
    </row>
    <row r="112" spans="1:9" x14ac:dyDescent="0.25">
      <c r="A112" s="98">
        <v>80154811</v>
      </c>
      <c r="B112" s="98" t="s">
        <v>1047</v>
      </c>
      <c r="C112" s="98" t="s">
        <v>1048</v>
      </c>
      <c r="D112" s="98">
        <v>406408</v>
      </c>
      <c r="E112" s="98" t="s">
        <v>347</v>
      </c>
      <c r="F112" s="98" t="s">
        <v>146</v>
      </c>
      <c r="G112" s="98" t="s">
        <v>187</v>
      </c>
      <c r="H112" s="98" t="s">
        <v>468</v>
      </c>
      <c r="I112" s="98" t="s">
        <v>435</v>
      </c>
    </row>
    <row r="113" spans="1:9" x14ac:dyDescent="0.25">
      <c r="A113" s="98">
        <v>80381043</v>
      </c>
      <c r="B113" s="98" t="s">
        <v>1097</v>
      </c>
      <c r="C113" s="98" t="s">
        <v>1098</v>
      </c>
      <c r="D113" s="98">
        <v>410314</v>
      </c>
      <c r="E113" s="98" t="s">
        <v>263</v>
      </c>
      <c r="F113" s="98" t="s">
        <v>146</v>
      </c>
      <c r="G113" s="98" t="s">
        <v>264</v>
      </c>
      <c r="H113" s="98" t="s">
        <v>447</v>
      </c>
      <c r="I113" s="98" t="s">
        <v>448</v>
      </c>
    </row>
    <row r="114" spans="1:9" x14ac:dyDescent="0.25">
      <c r="A114" s="98">
        <v>93236194</v>
      </c>
      <c r="B114" s="98" t="s">
        <v>3426</v>
      </c>
      <c r="C114" s="98" t="s">
        <v>3425</v>
      </c>
      <c r="D114" s="98">
        <v>410314</v>
      </c>
      <c r="E114" s="98" t="s">
        <v>263</v>
      </c>
      <c r="F114" s="98" t="s">
        <v>146</v>
      </c>
      <c r="G114" s="98" t="s">
        <v>626</v>
      </c>
      <c r="H114" s="98" t="s">
        <v>447</v>
      </c>
      <c r="I114" s="98" t="s">
        <v>448</v>
      </c>
    </row>
    <row r="115" spans="1:9" x14ac:dyDescent="0.25">
      <c r="A115" s="98">
        <v>94313563</v>
      </c>
      <c r="B115" s="98" t="s">
        <v>1372</v>
      </c>
      <c r="C115" s="98" t="s">
        <v>1322</v>
      </c>
      <c r="D115" s="98">
        <v>404414</v>
      </c>
      <c r="E115" s="98" t="s">
        <v>186</v>
      </c>
      <c r="F115" s="98" t="s">
        <v>146</v>
      </c>
      <c r="G115" s="98" t="s">
        <v>1948</v>
      </c>
      <c r="H115" s="98" t="s">
        <v>447</v>
      </c>
      <c r="I115" s="98" t="s">
        <v>448</v>
      </c>
    </row>
    <row r="116" spans="1:9" x14ac:dyDescent="0.25">
      <c r="A116" s="98">
        <v>1000119037</v>
      </c>
      <c r="B116" s="98" t="s">
        <v>1256</v>
      </c>
      <c r="C116" s="98" t="s">
        <v>1257</v>
      </c>
      <c r="D116" s="98">
        <v>406408</v>
      </c>
      <c r="E116" s="98" t="s">
        <v>347</v>
      </c>
      <c r="F116" s="98" t="s">
        <v>146</v>
      </c>
      <c r="G116" s="98" t="s">
        <v>187</v>
      </c>
      <c r="H116" s="98" t="s">
        <v>447</v>
      </c>
      <c r="I116" s="98" t="s">
        <v>448</v>
      </c>
    </row>
    <row r="117" spans="1:9" x14ac:dyDescent="0.25">
      <c r="A117" s="98">
        <v>1000236455</v>
      </c>
      <c r="B117" s="98" t="s">
        <v>1606</v>
      </c>
      <c r="C117" s="98" t="s">
        <v>1607</v>
      </c>
      <c r="D117" s="98">
        <v>404414</v>
      </c>
      <c r="E117" s="98" t="s">
        <v>186</v>
      </c>
      <c r="F117" s="98" t="s">
        <v>146</v>
      </c>
      <c r="G117" s="98" t="s">
        <v>267</v>
      </c>
      <c r="H117" s="98" t="s">
        <v>468</v>
      </c>
      <c r="I117" s="98" t="s">
        <v>435</v>
      </c>
    </row>
    <row r="118" spans="1:9" x14ac:dyDescent="0.25">
      <c r="A118" s="98">
        <v>1000518955</v>
      </c>
      <c r="B118" s="98" t="s">
        <v>1341</v>
      </c>
      <c r="C118" s="98" t="s">
        <v>1431</v>
      </c>
      <c r="D118" s="98">
        <v>406408</v>
      </c>
      <c r="E118" s="98" t="s">
        <v>347</v>
      </c>
      <c r="F118" s="98" t="s">
        <v>146</v>
      </c>
      <c r="G118" s="98" t="s">
        <v>332</v>
      </c>
      <c r="H118" s="98" t="s">
        <v>447</v>
      </c>
      <c r="I118" s="98" t="s">
        <v>448</v>
      </c>
    </row>
    <row r="119" spans="1:9" x14ac:dyDescent="0.25">
      <c r="A119" s="98">
        <v>1000572992</v>
      </c>
      <c r="B119" s="98" t="s">
        <v>2643</v>
      </c>
      <c r="C119" s="98" t="s">
        <v>2642</v>
      </c>
      <c r="D119" s="98">
        <v>404414</v>
      </c>
      <c r="E119" s="98" t="s">
        <v>186</v>
      </c>
      <c r="F119" s="98" t="s">
        <v>146</v>
      </c>
      <c r="G119" s="98" t="s">
        <v>1215</v>
      </c>
      <c r="H119" s="98" t="s">
        <v>468</v>
      </c>
      <c r="I119" s="98" t="s">
        <v>435</v>
      </c>
    </row>
    <row r="120" spans="1:9" x14ac:dyDescent="0.25">
      <c r="A120" s="98">
        <v>1000593193</v>
      </c>
      <c r="B120" s="98" t="s">
        <v>3623</v>
      </c>
      <c r="C120" s="98" t="s">
        <v>3624</v>
      </c>
      <c r="D120" s="98">
        <v>1</v>
      </c>
      <c r="E120" s="98" t="s">
        <v>1438</v>
      </c>
      <c r="F120" s="98" t="s">
        <v>146</v>
      </c>
      <c r="G120" s="98" t="s">
        <v>312</v>
      </c>
      <c r="H120" s="98" t="s">
        <v>1439</v>
      </c>
      <c r="I120" s="98" t="s">
        <v>1440</v>
      </c>
    </row>
    <row r="121" spans="1:9" x14ac:dyDescent="0.25">
      <c r="A121" s="98">
        <v>1000594331</v>
      </c>
      <c r="B121" s="98" t="s">
        <v>1421</v>
      </c>
      <c r="C121" s="98" t="s">
        <v>1422</v>
      </c>
      <c r="D121" s="98">
        <v>406408</v>
      </c>
      <c r="E121" s="98" t="s">
        <v>347</v>
      </c>
      <c r="F121" s="98" t="s">
        <v>146</v>
      </c>
      <c r="G121" s="98" t="s">
        <v>370</v>
      </c>
      <c r="H121" s="98" t="s">
        <v>447</v>
      </c>
      <c r="I121" s="98" t="s">
        <v>448</v>
      </c>
    </row>
    <row r="122" spans="1:9" x14ac:dyDescent="0.25">
      <c r="A122" s="98">
        <v>1001870987</v>
      </c>
      <c r="B122" s="98" t="s">
        <v>1148</v>
      </c>
      <c r="C122" s="98" t="s">
        <v>1603</v>
      </c>
      <c r="D122" s="98">
        <v>404414</v>
      </c>
      <c r="E122" s="98" t="s">
        <v>186</v>
      </c>
      <c r="F122" s="98" t="s">
        <v>146</v>
      </c>
      <c r="G122" s="98" t="s">
        <v>370</v>
      </c>
      <c r="H122" s="98" t="s">
        <v>447</v>
      </c>
      <c r="I122" s="98" t="s">
        <v>448</v>
      </c>
    </row>
    <row r="123" spans="1:9" x14ac:dyDescent="0.25">
      <c r="A123" s="98">
        <v>1002972212</v>
      </c>
      <c r="B123" s="98" t="s">
        <v>1860</v>
      </c>
      <c r="C123" s="98" t="s">
        <v>1859</v>
      </c>
      <c r="D123" s="98">
        <v>1</v>
      </c>
      <c r="E123" s="98" t="s">
        <v>1438</v>
      </c>
      <c r="F123" s="98" t="s">
        <v>146</v>
      </c>
      <c r="G123" s="98" t="s">
        <v>122</v>
      </c>
      <c r="H123" s="98" t="s">
        <v>1439</v>
      </c>
      <c r="I123" s="98" t="s">
        <v>448</v>
      </c>
    </row>
    <row r="124" spans="1:9" x14ac:dyDescent="0.25">
      <c r="A124" s="98">
        <v>1005679895</v>
      </c>
      <c r="B124" s="98" t="s">
        <v>1599</v>
      </c>
      <c r="C124" s="98" t="s">
        <v>1600</v>
      </c>
      <c r="D124" s="98">
        <v>406408</v>
      </c>
      <c r="E124" s="98" t="s">
        <v>347</v>
      </c>
      <c r="F124" s="98" t="s">
        <v>146</v>
      </c>
      <c r="G124" s="98" t="s">
        <v>3297</v>
      </c>
      <c r="H124" s="98" t="s">
        <v>447</v>
      </c>
      <c r="I124" s="98" t="s">
        <v>448</v>
      </c>
    </row>
    <row r="125" spans="1:9" x14ac:dyDescent="0.25">
      <c r="A125" s="98">
        <v>1010169298</v>
      </c>
      <c r="B125" s="98" t="s">
        <v>673</v>
      </c>
      <c r="C125" s="98" t="s">
        <v>875</v>
      </c>
      <c r="D125" s="98">
        <v>421015</v>
      </c>
      <c r="E125" s="98" t="s">
        <v>145</v>
      </c>
      <c r="F125" s="98" t="s">
        <v>146</v>
      </c>
      <c r="G125" s="98" t="s">
        <v>734</v>
      </c>
      <c r="H125" s="98" t="s">
        <v>447</v>
      </c>
      <c r="I125" s="98" t="s">
        <v>448</v>
      </c>
    </row>
    <row r="126" spans="1:9" x14ac:dyDescent="0.25">
      <c r="A126" s="98">
        <v>1010184946</v>
      </c>
      <c r="B126" s="98" t="s">
        <v>689</v>
      </c>
      <c r="C126" s="98" t="s">
        <v>690</v>
      </c>
      <c r="D126" s="98">
        <v>404414</v>
      </c>
      <c r="E126" s="98" t="s">
        <v>186</v>
      </c>
      <c r="F126" s="98" t="s">
        <v>146</v>
      </c>
      <c r="G126" s="98" t="s">
        <v>290</v>
      </c>
      <c r="H126" s="98" t="s">
        <v>468</v>
      </c>
      <c r="I126" s="98" t="s">
        <v>435</v>
      </c>
    </row>
    <row r="127" spans="1:9" x14ac:dyDescent="0.25">
      <c r="A127" s="98">
        <v>1012320635</v>
      </c>
      <c r="B127" s="98" t="s">
        <v>713</v>
      </c>
      <c r="C127" s="98" t="s">
        <v>714</v>
      </c>
      <c r="D127" s="98">
        <v>421018</v>
      </c>
      <c r="E127" s="98" t="s">
        <v>145</v>
      </c>
      <c r="F127" s="98" t="s">
        <v>146</v>
      </c>
      <c r="G127" s="98" t="s">
        <v>173</v>
      </c>
      <c r="H127" s="98" t="s">
        <v>468</v>
      </c>
      <c r="I127" s="98" t="s">
        <v>435</v>
      </c>
    </row>
    <row r="128" spans="1:9" x14ac:dyDescent="0.25">
      <c r="A128" s="98">
        <v>1013604177</v>
      </c>
      <c r="B128" s="98" t="s">
        <v>1083</v>
      </c>
      <c r="C128" s="98" t="s">
        <v>1084</v>
      </c>
      <c r="D128" s="98">
        <v>421015</v>
      </c>
      <c r="E128" s="98" t="s">
        <v>145</v>
      </c>
      <c r="F128" s="98" t="s">
        <v>146</v>
      </c>
      <c r="G128" s="98" t="s">
        <v>934</v>
      </c>
      <c r="H128" s="98" t="s">
        <v>468</v>
      </c>
      <c r="I128" s="98" t="s">
        <v>435</v>
      </c>
    </row>
    <row r="129" spans="1:9" x14ac:dyDescent="0.25">
      <c r="A129" s="98">
        <v>1014195193</v>
      </c>
      <c r="B129" s="98" t="s">
        <v>1022</v>
      </c>
      <c r="C129" s="98" t="s">
        <v>1023</v>
      </c>
      <c r="D129" s="98">
        <v>421022</v>
      </c>
      <c r="E129" s="98" t="s">
        <v>145</v>
      </c>
      <c r="F129" s="98" t="s">
        <v>146</v>
      </c>
      <c r="G129" s="98" t="s">
        <v>913</v>
      </c>
      <c r="H129" s="98" t="s">
        <v>439</v>
      </c>
      <c r="I129" s="98" t="s">
        <v>440</v>
      </c>
    </row>
    <row r="130" spans="1:9" x14ac:dyDescent="0.25">
      <c r="A130" s="98">
        <v>1014220089</v>
      </c>
      <c r="B130" s="98" t="s">
        <v>1095</v>
      </c>
      <c r="C130" s="98" t="s">
        <v>1096</v>
      </c>
      <c r="D130" s="98">
        <v>404414</v>
      </c>
      <c r="E130" s="98" t="s">
        <v>186</v>
      </c>
      <c r="F130" s="98" t="s">
        <v>146</v>
      </c>
      <c r="G130" s="98" t="s">
        <v>339</v>
      </c>
      <c r="H130" s="98" t="s">
        <v>447</v>
      </c>
      <c r="I130" s="98" t="s">
        <v>448</v>
      </c>
    </row>
    <row r="131" spans="1:9" x14ac:dyDescent="0.25">
      <c r="A131" s="98">
        <v>1014223527</v>
      </c>
      <c r="B131" s="98" t="s">
        <v>1268</v>
      </c>
      <c r="C131" s="98" t="s">
        <v>1269</v>
      </c>
      <c r="D131" s="98">
        <v>421018</v>
      </c>
      <c r="E131" s="98" t="s">
        <v>145</v>
      </c>
      <c r="F131" s="98" t="s">
        <v>146</v>
      </c>
      <c r="G131" s="98" t="s">
        <v>913</v>
      </c>
      <c r="H131" s="98" t="s">
        <v>447</v>
      </c>
      <c r="I131" s="98" t="s">
        <v>448</v>
      </c>
    </row>
    <row r="132" spans="1:9" x14ac:dyDescent="0.25">
      <c r="A132" s="98">
        <v>1014272636</v>
      </c>
      <c r="B132" s="98" t="s">
        <v>1434</v>
      </c>
      <c r="C132" s="98" t="s">
        <v>1435</v>
      </c>
      <c r="D132" s="98">
        <v>406408</v>
      </c>
      <c r="E132" s="98" t="s">
        <v>347</v>
      </c>
      <c r="F132" s="98" t="s">
        <v>146</v>
      </c>
      <c r="G132" s="98" t="s">
        <v>173</v>
      </c>
      <c r="H132" s="98" t="s">
        <v>468</v>
      </c>
      <c r="I132" s="98" t="s">
        <v>435</v>
      </c>
    </row>
    <row r="133" spans="1:9" x14ac:dyDescent="0.25">
      <c r="A133" s="98">
        <v>1015435373</v>
      </c>
      <c r="B133" s="98" t="s">
        <v>1849</v>
      </c>
      <c r="C133" s="98" t="s">
        <v>1848</v>
      </c>
      <c r="D133" s="98">
        <v>404414</v>
      </c>
      <c r="E133" s="98" t="s">
        <v>186</v>
      </c>
      <c r="F133" s="98" t="s">
        <v>146</v>
      </c>
      <c r="G133" s="98" t="s">
        <v>659</v>
      </c>
      <c r="H133" s="98" t="s">
        <v>447</v>
      </c>
      <c r="I133" s="98" t="s">
        <v>448</v>
      </c>
    </row>
    <row r="134" spans="1:9" x14ac:dyDescent="0.25">
      <c r="A134" s="98">
        <v>1015478145</v>
      </c>
      <c r="B134" s="98" t="s">
        <v>1223</v>
      </c>
      <c r="C134" s="98" t="s">
        <v>1224</v>
      </c>
      <c r="D134" s="98">
        <v>404414</v>
      </c>
      <c r="E134" s="98" t="s">
        <v>186</v>
      </c>
      <c r="F134" s="98" t="s">
        <v>146</v>
      </c>
      <c r="G134" s="98" t="s">
        <v>187</v>
      </c>
      <c r="H134" s="98" t="s">
        <v>468</v>
      </c>
      <c r="I134" s="98" t="s">
        <v>435</v>
      </c>
    </row>
    <row r="135" spans="1:9" x14ac:dyDescent="0.25">
      <c r="A135" s="98">
        <v>1016065539</v>
      </c>
      <c r="B135" s="98" t="s">
        <v>942</v>
      </c>
      <c r="C135" s="98" t="s">
        <v>943</v>
      </c>
      <c r="D135" s="98">
        <v>406408</v>
      </c>
      <c r="E135" s="98" t="s">
        <v>347</v>
      </c>
      <c r="F135" s="98" t="s">
        <v>146</v>
      </c>
      <c r="G135" s="98" t="s">
        <v>183</v>
      </c>
      <c r="H135" s="98" t="s">
        <v>447</v>
      </c>
      <c r="I135" s="98" t="s">
        <v>448</v>
      </c>
    </row>
    <row r="136" spans="1:9" x14ac:dyDescent="0.25">
      <c r="A136" s="98">
        <v>1016070235</v>
      </c>
      <c r="B136" s="98" t="s">
        <v>1415</v>
      </c>
      <c r="C136" s="98" t="s">
        <v>1416</v>
      </c>
      <c r="D136" s="98">
        <v>421018</v>
      </c>
      <c r="E136" s="98" t="s">
        <v>145</v>
      </c>
      <c r="F136" s="98" t="s">
        <v>146</v>
      </c>
      <c r="G136" s="98" t="s">
        <v>173</v>
      </c>
      <c r="H136" s="98" t="s">
        <v>447</v>
      </c>
      <c r="I136" s="98" t="s">
        <v>448</v>
      </c>
    </row>
    <row r="137" spans="1:9" x14ac:dyDescent="0.25">
      <c r="A137" s="98">
        <v>1018515636</v>
      </c>
      <c r="B137" s="98" t="s">
        <v>2462</v>
      </c>
      <c r="C137" s="98" t="s">
        <v>2461</v>
      </c>
      <c r="D137" s="98">
        <v>404414</v>
      </c>
      <c r="E137" s="98" t="s">
        <v>186</v>
      </c>
      <c r="F137" s="98" t="s">
        <v>146</v>
      </c>
      <c r="G137" s="98" t="s">
        <v>913</v>
      </c>
      <c r="H137" s="98" t="s">
        <v>439</v>
      </c>
      <c r="I137" s="98" t="s">
        <v>440</v>
      </c>
    </row>
    <row r="138" spans="1:9" x14ac:dyDescent="0.25">
      <c r="A138" s="98">
        <v>1019114831</v>
      </c>
      <c r="B138" s="98" t="s">
        <v>3499</v>
      </c>
      <c r="C138" s="98" t="s">
        <v>3498</v>
      </c>
      <c r="D138" s="98">
        <v>421015</v>
      </c>
      <c r="E138" s="98" t="s">
        <v>145</v>
      </c>
      <c r="F138" s="98" t="s">
        <v>146</v>
      </c>
      <c r="G138" s="98" t="s">
        <v>231</v>
      </c>
      <c r="H138" s="98" t="s">
        <v>468</v>
      </c>
      <c r="I138" s="98" t="s">
        <v>448</v>
      </c>
    </row>
    <row r="139" spans="1:9" x14ac:dyDescent="0.25">
      <c r="A139" s="98">
        <v>1019130812</v>
      </c>
      <c r="B139" s="98" t="s">
        <v>1829</v>
      </c>
      <c r="C139" s="98" t="s">
        <v>1828</v>
      </c>
      <c r="D139" s="98">
        <v>421015</v>
      </c>
      <c r="E139" s="98" t="s">
        <v>145</v>
      </c>
      <c r="F139" s="98" t="s">
        <v>146</v>
      </c>
      <c r="G139" s="98" t="s">
        <v>670</v>
      </c>
      <c r="H139" s="98" t="s">
        <v>468</v>
      </c>
      <c r="I139" s="98" t="s">
        <v>435</v>
      </c>
    </row>
    <row r="140" spans="1:9" x14ac:dyDescent="0.25">
      <c r="A140" s="98">
        <v>1022342317</v>
      </c>
      <c r="B140" s="98" t="s">
        <v>1242</v>
      </c>
      <c r="C140" s="98" t="s">
        <v>1243</v>
      </c>
      <c r="D140" s="98">
        <v>406408</v>
      </c>
      <c r="E140" s="98" t="s">
        <v>347</v>
      </c>
      <c r="F140" s="98" t="s">
        <v>146</v>
      </c>
      <c r="G140" s="98" t="s">
        <v>131</v>
      </c>
      <c r="H140" s="98" t="s">
        <v>447</v>
      </c>
      <c r="I140" s="98" t="s">
        <v>448</v>
      </c>
    </row>
    <row r="141" spans="1:9" x14ac:dyDescent="0.25">
      <c r="A141" s="98">
        <v>1022377977</v>
      </c>
      <c r="B141" s="98" t="s">
        <v>978</v>
      </c>
      <c r="C141" s="98" t="s">
        <v>979</v>
      </c>
      <c r="D141" s="98">
        <v>406408</v>
      </c>
      <c r="E141" s="98" t="s">
        <v>347</v>
      </c>
      <c r="F141" s="98" t="s">
        <v>146</v>
      </c>
      <c r="G141" s="98" t="s">
        <v>670</v>
      </c>
      <c r="H141" s="98" t="s">
        <v>447</v>
      </c>
      <c r="I141" s="98" t="s">
        <v>448</v>
      </c>
    </row>
    <row r="142" spans="1:9" x14ac:dyDescent="0.25">
      <c r="A142" s="98">
        <v>1022391143</v>
      </c>
      <c r="B142" s="98" t="s">
        <v>1246</v>
      </c>
      <c r="C142" s="98" t="s">
        <v>1247</v>
      </c>
      <c r="D142" s="98">
        <v>404414</v>
      </c>
      <c r="E142" s="98" t="s">
        <v>186</v>
      </c>
      <c r="F142" s="98" t="s">
        <v>146</v>
      </c>
      <c r="G142" s="98" t="s">
        <v>913</v>
      </c>
      <c r="H142" s="98" t="s">
        <v>468</v>
      </c>
      <c r="I142" s="98" t="s">
        <v>435</v>
      </c>
    </row>
    <row r="143" spans="1:9" x14ac:dyDescent="0.25">
      <c r="A143" s="98">
        <v>1022428715</v>
      </c>
      <c r="B143" s="98" t="s">
        <v>1398</v>
      </c>
      <c r="C143" s="98" t="s">
        <v>1399</v>
      </c>
      <c r="D143" s="98">
        <v>421022</v>
      </c>
      <c r="E143" s="98" t="s">
        <v>145</v>
      </c>
      <c r="F143" s="98" t="s">
        <v>146</v>
      </c>
      <c r="G143" s="98" t="s">
        <v>631</v>
      </c>
      <c r="H143" s="98" t="s">
        <v>439</v>
      </c>
      <c r="I143" s="98" t="s">
        <v>440</v>
      </c>
    </row>
    <row r="144" spans="1:9" x14ac:dyDescent="0.25">
      <c r="A144" s="98">
        <v>1022969039</v>
      </c>
      <c r="B144" s="98" t="s">
        <v>654</v>
      </c>
      <c r="C144" s="98" t="s">
        <v>1299</v>
      </c>
      <c r="D144" s="98">
        <v>406408</v>
      </c>
      <c r="E144" s="98" t="s">
        <v>347</v>
      </c>
      <c r="F144" s="98" t="s">
        <v>146</v>
      </c>
      <c r="G144" s="98" t="s">
        <v>187</v>
      </c>
      <c r="H144" s="98" t="s">
        <v>447</v>
      </c>
      <c r="I144" s="98" t="s">
        <v>448</v>
      </c>
    </row>
    <row r="145" spans="1:9" x14ac:dyDescent="0.25">
      <c r="A145" s="98">
        <v>1024483562</v>
      </c>
      <c r="B145" s="98" t="s">
        <v>3630</v>
      </c>
      <c r="C145" s="98" t="s">
        <v>3631</v>
      </c>
      <c r="D145" s="98">
        <v>421015</v>
      </c>
      <c r="E145" s="98" t="s">
        <v>145</v>
      </c>
      <c r="F145" s="98" t="s">
        <v>146</v>
      </c>
      <c r="G145" s="98" t="s">
        <v>155</v>
      </c>
      <c r="H145" s="98" t="s">
        <v>194</v>
      </c>
      <c r="I145" s="98" t="s">
        <v>448</v>
      </c>
    </row>
    <row r="146" spans="1:9" x14ac:dyDescent="0.25">
      <c r="A146" s="98">
        <v>1024517064</v>
      </c>
      <c r="B146" s="98" t="s">
        <v>1385</v>
      </c>
      <c r="C146" s="98" t="s">
        <v>1386</v>
      </c>
      <c r="D146" s="98">
        <v>406408</v>
      </c>
      <c r="E146" s="98" t="s">
        <v>347</v>
      </c>
      <c r="F146" s="98" t="s">
        <v>146</v>
      </c>
      <c r="G146" s="98" t="s">
        <v>290</v>
      </c>
      <c r="H146" s="98" t="s">
        <v>468</v>
      </c>
      <c r="I146" s="98" t="s">
        <v>435</v>
      </c>
    </row>
    <row r="147" spans="1:9" x14ac:dyDescent="0.25">
      <c r="A147" s="98">
        <v>1026264810</v>
      </c>
      <c r="B147" s="98" t="s">
        <v>1666</v>
      </c>
      <c r="C147" s="98" t="s">
        <v>1665</v>
      </c>
      <c r="D147" s="98">
        <v>421015</v>
      </c>
      <c r="E147" s="98" t="s">
        <v>145</v>
      </c>
      <c r="F147" s="98" t="s">
        <v>146</v>
      </c>
      <c r="G147" s="98" t="s">
        <v>553</v>
      </c>
      <c r="H147" s="98" t="s">
        <v>468</v>
      </c>
      <c r="I147" s="98" t="s">
        <v>435</v>
      </c>
    </row>
    <row r="148" spans="1:9" x14ac:dyDescent="0.25">
      <c r="A148" s="98">
        <v>1030546061</v>
      </c>
      <c r="B148" s="98" t="s">
        <v>2312</v>
      </c>
      <c r="C148" s="98" t="s">
        <v>2311</v>
      </c>
      <c r="D148" s="98">
        <v>404414</v>
      </c>
      <c r="E148" s="98" t="s">
        <v>186</v>
      </c>
      <c r="F148" s="98" t="s">
        <v>146</v>
      </c>
      <c r="G148" s="98" t="s">
        <v>173</v>
      </c>
      <c r="H148" s="98" t="s">
        <v>468</v>
      </c>
      <c r="I148" s="98" t="s">
        <v>448</v>
      </c>
    </row>
    <row r="149" spans="1:9" x14ac:dyDescent="0.25">
      <c r="A149" s="98">
        <v>1030584614</v>
      </c>
      <c r="B149" s="98" t="s">
        <v>843</v>
      </c>
      <c r="C149" s="98" t="s">
        <v>844</v>
      </c>
      <c r="D149" s="98">
        <v>406408</v>
      </c>
      <c r="E149" s="98" t="s">
        <v>347</v>
      </c>
      <c r="F149" s="98" t="s">
        <v>146</v>
      </c>
      <c r="G149" s="98" t="s">
        <v>787</v>
      </c>
      <c r="H149" s="98" t="s">
        <v>447</v>
      </c>
      <c r="I149" s="98" t="s">
        <v>448</v>
      </c>
    </row>
    <row r="150" spans="1:9" x14ac:dyDescent="0.25">
      <c r="A150" s="98">
        <v>1030674429</v>
      </c>
      <c r="B150" s="98" t="s">
        <v>1306</v>
      </c>
      <c r="C150" s="98" t="s">
        <v>1307</v>
      </c>
      <c r="D150" s="98">
        <v>421015</v>
      </c>
      <c r="E150" s="98" t="s">
        <v>145</v>
      </c>
      <c r="F150" s="98" t="s">
        <v>146</v>
      </c>
      <c r="G150" s="98" t="s">
        <v>116</v>
      </c>
      <c r="H150" s="98" t="s">
        <v>468</v>
      </c>
      <c r="I150" s="98" t="s">
        <v>435</v>
      </c>
    </row>
    <row r="151" spans="1:9" x14ac:dyDescent="0.25">
      <c r="A151" s="98">
        <v>1032423466</v>
      </c>
      <c r="B151" s="98" t="s">
        <v>1323</v>
      </c>
      <c r="C151" s="98" t="s">
        <v>1324</v>
      </c>
      <c r="D151" s="98">
        <v>421018</v>
      </c>
      <c r="E151" s="98" t="s">
        <v>145</v>
      </c>
      <c r="F151" s="98" t="s">
        <v>146</v>
      </c>
      <c r="G151" s="98" t="s">
        <v>639</v>
      </c>
      <c r="H151" s="98" t="s">
        <v>447</v>
      </c>
      <c r="I151" s="98" t="s">
        <v>448</v>
      </c>
    </row>
    <row r="152" spans="1:9" x14ac:dyDescent="0.25">
      <c r="A152" s="98">
        <v>1032448519</v>
      </c>
      <c r="B152" s="98" t="s">
        <v>1148</v>
      </c>
      <c r="C152" s="98" t="s">
        <v>1233</v>
      </c>
      <c r="D152" s="98">
        <v>421015</v>
      </c>
      <c r="E152" s="98" t="s">
        <v>145</v>
      </c>
      <c r="F152" s="98" t="s">
        <v>146</v>
      </c>
      <c r="G152" s="98" t="s">
        <v>288</v>
      </c>
      <c r="H152" s="98" t="s">
        <v>468</v>
      </c>
      <c r="I152" s="98" t="s">
        <v>435</v>
      </c>
    </row>
    <row r="153" spans="1:9" x14ac:dyDescent="0.25">
      <c r="A153" s="98">
        <v>1032459564</v>
      </c>
      <c r="B153" s="98" t="s">
        <v>1105</v>
      </c>
      <c r="C153" s="98" t="s">
        <v>1106</v>
      </c>
      <c r="D153" s="98">
        <v>421015</v>
      </c>
      <c r="E153" s="98" t="s">
        <v>145</v>
      </c>
      <c r="F153" s="98" t="s">
        <v>146</v>
      </c>
      <c r="G153" s="98" t="s">
        <v>187</v>
      </c>
      <c r="H153" s="98" t="s">
        <v>468</v>
      </c>
      <c r="I153" s="98" t="s">
        <v>435</v>
      </c>
    </row>
    <row r="154" spans="1:9" x14ac:dyDescent="0.25">
      <c r="A154" s="98">
        <v>1032471892</v>
      </c>
      <c r="B154" s="98" t="s">
        <v>1081</v>
      </c>
      <c r="C154" s="98" t="s">
        <v>1082</v>
      </c>
      <c r="D154" s="98">
        <v>421018</v>
      </c>
      <c r="E154" s="98" t="s">
        <v>145</v>
      </c>
      <c r="F154" s="98" t="s">
        <v>146</v>
      </c>
      <c r="G154" s="98" t="s">
        <v>173</v>
      </c>
      <c r="H154" s="98" t="s">
        <v>447</v>
      </c>
      <c r="I154" s="98" t="s">
        <v>448</v>
      </c>
    </row>
    <row r="155" spans="1:9" x14ac:dyDescent="0.25">
      <c r="A155" s="98">
        <v>1033704616</v>
      </c>
      <c r="B155" s="98" t="s">
        <v>1053</v>
      </c>
      <c r="C155" s="98" t="s">
        <v>1054</v>
      </c>
      <c r="D155" s="98">
        <v>404414</v>
      </c>
      <c r="E155" s="98" t="s">
        <v>186</v>
      </c>
      <c r="F155" s="98" t="s">
        <v>146</v>
      </c>
      <c r="G155" s="98" t="s">
        <v>507</v>
      </c>
      <c r="H155" s="98" t="s">
        <v>468</v>
      </c>
      <c r="I155" s="98" t="s">
        <v>435</v>
      </c>
    </row>
    <row r="156" spans="1:9" x14ac:dyDescent="0.25">
      <c r="A156" s="98">
        <v>1033737765</v>
      </c>
      <c r="B156" s="98" t="s">
        <v>1143</v>
      </c>
      <c r="C156" s="98" t="s">
        <v>1144</v>
      </c>
      <c r="D156" s="98">
        <v>421018</v>
      </c>
      <c r="E156" s="98" t="s">
        <v>145</v>
      </c>
      <c r="F156" s="98" t="s">
        <v>146</v>
      </c>
      <c r="G156" s="98" t="s">
        <v>264</v>
      </c>
      <c r="H156" s="98" t="s">
        <v>468</v>
      </c>
      <c r="I156" s="98" t="s">
        <v>435</v>
      </c>
    </row>
    <row r="157" spans="1:9" x14ac:dyDescent="0.25">
      <c r="A157" s="98">
        <v>1033768221</v>
      </c>
      <c r="B157" s="98" t="s">
        <v>944</v>
      </c>
      <c r="C157" s="98" t="s">
        <v>945</v>
      </c>
      <c r="D157" s="98">
        <v>404414</v>
      </c>
      <c r="E157" s="98" t="s">
        <v>186</v>
      </c>
      <c r="F157" s="98" t="s">
        <v>146</v>
      </c>
      <c r="G157" s="98" t="s">
        <v>224</v>
      </c>
      <c r="H157" s="98" t="s">
        <v>468</v>
      </c>
      <c r="I157" s="98" t="s">
        <v>435</v>
      </c>
    </row>
    <row r="158" spans="1:9" x14ac:dyDescent="0.25">
      <c r="A158" s="98">
        <v>1042426089</v>
      </c>
      <c r="B158" s="98" t="s">
        <v>1166</v>
      </c>
      <c r="C158" s="98" t="s">
        <v>3378</v>
      </c>
      <c r="D158" s="98">
        <v>406408</v>
      </c>
      <c r="E158" s="98" t="s">
        <v>347</v>
      </c>
      <c r="F158" s="98" t="s">
        <v>146</v>
      </c>
      <c r="G158" s="98" t="s">
        <v>2877</v>
      </c>
      <c r="H158" s="98" t="s">
        <v>468</v>
      </c>
      <c r="I158" s="98" t="s">
        <v>448</v>
      </c>
    </row>
    <row r="159" spans="1:9" x14ac:dyDescent="0.25">
      <c r="A159" s="98">
        <v>1054658806</v>
      </c>
      <c r="B159" s="98" t="s">
        <v>707</v>
      </c>
      <c r="C159" s="98" t="s">
        <v>708</v>
      </c>
      <c r="D159" s="98">
        <v>421015</v>
      </c>
      <c r="E159" s="98" t="s">
        <v>145</v>
      </c>
      <c r="F159" s="98" t="s">
        <v>146</v>
      </c>
      <c r="G159" s="98" t="s">
        <v>2368</v>
      </c>
      <c r="H159" s="98" t="s">
        <v>447</v>
      </c>
      <c r="I159" s="98" t="s">
        <v>448</v>
      </c>
    </row>
    <row r="160" spans="1:9" x14ac:dyDescent="0.25">
      <c r="A160" s="98">
        <v>1072447064</v>
      </c>
      <c r="B160" s="98" t="s">
        <v>1206</v>
      </c>
      <c r="C160" s="98" t="s">
        <v>1207</v>
      </c>
      <c r="D160" s="98">
        <v>421015</v>
      </c>
      <c r="E160" s="98" t="s">
        <v>145</v>
      </c>
      <c r="F160" s="98" t="s">
        <v>146</v>
      </c>
      <c r="G160" s="98" t="s">
        <v>639</v>
      </c>
      <c r="H160" s="98" t="s">
        <v>447</v>
      </c>
      <c r="I160" s="98" t="s">
        <v>448</v>
      </c>
    </row>
    <row r="161" spans="1:9" x14ac:dyDescent="0.25">
      <c r="A161" s="98">
        <v>1073380473</v>
      </c>
      <c r="B161" s="98" t="s">
        <v>851</v>
      </c>
      <c r="C161" s="98" t="s">
        <v>1430</v>
      </c>
      <c r="D161" s="98">
        <v>410314</v>
      </c>
      <c r="E161" s="98" t="s">
        <v>263</v>
      </c>
      <c r="F161" s="98" t="s">
        <v>146</v>
      </c>
      <c r="G161" s="98" t="s">
        <v>159</v>
      </c>
      <c r="H161" s="98" t="s">
        <v>439</v>
      </c>
      <c r="I161" s="98" t="s">
        <v>440</v>
      </c>
    </row>
    <row r="162" spans="1:9" x14ac:dyDescent="0.25">
      <c r="A162" s="98">
        <v>1073689158</v>
      </c>
      <c r="B162" s="98" t="s">
        <v>1225</v>
      </c>
      <c r="C162" s="98" t="s">
        <v>1226</v>
      </c>
      <c r="D162" s="98">
        <v>404414</v>
      </c>
      <c r="E162" s="98" t="s">
        <v>186</v>
      </c>
      <c r="F162" s="98" t="s">
        <v>146</v>
      </c>
      <c r="G162" s="98" t="s">
        <v>1205</v>
      </c>
      <c r="H162" s="98" t="s">
        <v>468</v>
      </c>
      <c r="I162" s="98" t="s">
        <v>435</v>
      </c>
    </row>
    <row r="163" spans="1:9" x14ac:dyDescent="0.25">
      <c r="A163" s="98">
        <v>1090434111</v>
      </c>
      <c r="B163" s="98" t="s">
        <v>1436</v>
      </c>
      <c r="C163" s="98" t="s">
        <v>1437</v>
      </c>
      <c r="D163" s="98">
        <v>421015</v>
      </c>
      <c r="E163" s="98" t="s">
        <v>145</v>
      </c>
      <c r="F163" s="98" t="s">
        <v>146</v>
      </c>
      <c r="G163" s="98" t="s">
        <v>752</v>
      </c>
      <c r="H163" s="98" t="s">
        <v>447</v>
      </c>
      <c r="I163" s="98" t="s">
        <v>448</v>
      </c>
    </row>
    <row r="164" spans="1:9" x14ac:dyDescent="0.25">
      <c r="A164" s="98">
        <v>1098611581</v>
      </c>
      <c r="B164" s="98" t="s">
        <v>362</v>
      </c>
      <c r="C164" s="98" t="s">
        <v>696</v>
      </c>
      <c r="D164" s="98">
        <v>406408</v>
      </c>
      <c r="E164" s="98" t="s">
        <v>347</v>
      </c>
      <c r="F164" s="98" t="s">
        <v>146</v>
      </c>
      <c r="G164" s="98" t="s">
        <v>2505</v>
      </c>
      <c r="H164" s="98" t="s">
        <v>447</v>
      </c>
      <c r="I164" s="98" t="s">
        <v>448</v>
      </c>
    </row>
    <row r="165" spans="1:9" x14ac:dyDescent="0.25">
      <c r="A165" s="98">
        <v>1101683370</v>
      </c>
      <c r="B165" s="98" t="s">
        <v>1381</v>
      </c>
      <c r="C165" s="98" t="s">
        <v>1382</v>
      </c>
      <c r="D165" s="98">
        <v>421015</v>
      </c>
      <c r="E165" s="98" t="s">
        <v>145</v>
      </c>
      <c r="F165" s="98" t="s">
        <v>146</v>
      </c>
      <c r="G165" s="98" t="s">
        <v>315</v>
      </c>
      <c r="H165" s="98" t="s">
        <v>447</v>
      </c>
      <c r="I165" s="98" t="s">
        <v>448</v>
      </c>
    </row>
    <row r="166" spans="1:9" x14ac:dyDescent="0.25">
      <c r="A166" s="98">
        <v>1104706367</v>
      </c>
      <c r="B166" s="98" t="s">
        <v>953</v>
      </c>
      <c r="C166" s="98" t="s">
        <v>1091</v>
      </c>
      <c r="D166" s="98">
        <v>404414</v>
      </c>
      <c r="E166" s="98" t="s">
        <v>186</v>
      </c>
      <c r="F166" s="98" t="s">
        <v>146</v>
      </c>
      <c r="G166" s="98" t="s">
        <v>178</v>
      </c>
      <c r="H166" s="98" t="s">
        <v>447</v>
      </c>
      <c r="I166" s="98" t="s">
        <v>448</v>
      </c>
    </row>
    <row r="167" spans="1:9" x14ac:dyDescent="0.25">
      <c r="A167" s="98">
        <v>1111193241</v>
      </c>
      <c r="B167" s="98" t="s">
        <v>1383</v>
      </c>
      <c r="C167" s="98" t="s">
        <v>1384</v>
      </c>
      <c r="D167" s="98">
        <v>421018</v>
      </c>
      <c r="E167" s="98" t="s">
        <v>145</v>
      </c>
      <c r="F167" s="98" t="s">
        <v>146</v>
      </c>
      <c r="G167" s="98" t="s">
        <v>934</v>
      </c>
      <c r="H167" s="98" t="s">
        <v>468</v>
      </c>
      <c r="I167" s="98" t="s">
        <v>435</v>
      </c>
    </row>
    <row r="168" spans="1:9" x14ac:dyDescent="0.25">
      <c r="A168" s="98">
        <v>1121887826</v>
      </c>
      <c r="B168" s="98" t="s">
        <v>1403</v>
      </c>
      <c r="C168" s="98" t="s">
        <v>1404</v>
      </c>
      <c r="D168" s="98">
        <v>404414</v>
      </c>
      <c r="E168" s="98" t="s">
        <v>186</v>
      </c>
      <c r="F168" s="98" t="s">
        <v>146</v>
      </c>
      <c r="G168" s="98" t="s">
        <v>209</v>
      </c>
      <c r="H168" s="98" t="s">
        <v>447</v>
      </c>
      <c r="I168" s="98" t="s">
        <v>448</v>
      </c>
    </row>
    <row r="169" spans="1:9" x14ac:dyDescent="0.25">
      <c r="A169" s="98">
        <v>1144091761</v>
      </c>
      <c r="B169" s="98" t="s">
        <v>982</v>
      </c>
      <c r="C169" s="98" t="s">
        <v>983</v>
      </c>
      <c r="D169" s="98">
        <v>404414</v>
      </c>
      <c r="E169" s="98" t="s">
        <v>186</v>
      </c>
      <c r="F169" s="98" t="s">
        <v>146</v>
      </c>
      <c r="G169" s="98" t="s">
        <v>1948</v>
      </c>
      <c r="H169" s="98" t="s">
        <v>447</v>
      </c>
      <c r="I169" s="98" t="s">
        <v>448</v>
      </c>
    </row>
    <row r="170" spans="1:9" x14ac:dyDescent="0.25">
      <c r="A170" s="98">
        <v>1144093645</v>
      </c>
      <c r="B170" s="98" t="s">
        <v>1220</v>
      </c>
      <c r="C170" s="98" t="s">
        <v>1199</v>
      </c>
      <c r="D170" s="98">
        <v>404414</v>
      </c>
      <c r="E170" s="98" t="s">
        <v>186</v>
      </c>
      <c r="F170" s="98" t="s">
        <v>146</v>
      </c>
      <c r="G170" s="98" t="s">
        <v>1948</v>
      </c>
      <c r="H170" s="98" t="s">
        <v>447</v>
      </c>
      <c r="I170" s="98" t="s">
        <v>448</v>
      </c>
    </row>
    <row r="171" spans="1:9" x14ac:dyDescent="0.25">
      <c r="A171" s="98">
        <v>1144179813</v>
      </c>
      <c r="B171" s="98" t="s">
        <v>1070</v>
      </c>
      <c r="C171" s="98" t="s">
        <v>1071</v>
      </c>
      <c r="D171" s="98">
        <v>404414</v>
      </c>
      <c r="E171" s="98" t="s">
        <v>186</v>
      </c>
      <c r="F171" s="98" t="s">
        <v>146</v>
      </c>
      <c r="G171" s="98" t="s">
        <v>1948</v>
      </c>
      <c r="H171" s="98" t="s">
        <v>468</v>
      </c>
      <c r="I171" s="98" t="s">
        <v>435</v>
      </c>
    </row>
    <row r="172" spans="1:9" x14ac:dyDescent="0.25">
      <c r="A172" s="98">
        <v>1148445048</v>
      </c>
      <c r="B172" s="98" t="s">
        <v>1377</v>
      </c>
      <c r="C172" s="98" t="s">
        <v>1378</v>
      </c>
      <c r="D172" s="98">
        <v>404414</v>
      </c>
      <c r="E172" s="98" t="s">
        <v>186</v>
      </c>
      <c r="F172" s="98" t="s">
        <v>146</v>
      </c>
      <c r="G172" s="98" t="s">
        <v>116</v>
      </c>
      <c r="H172" s="98" t="s">
        <v>468</v>
      </c>
      <c r="I172" s="98" t="s">
        <v>435</v>
      </c>
    </row>
    <row r="173" spans="1:9" x14ac:dyDescent="0.25">
      <c r="A173" s="98">
        <v>7218074</v>
      </c>
      <c r="B173" s="98" t="s">
        <v>1037</v>
      </c>
      <c r="C173" s="98" t="s">
        <v>1109</v>
      </c>
      <c r="D173" s="98">
        <v>13820</v>
      </c>
      <c r="E173" s="98" t="s">
        <v>459</v>
      </c>
      <c r="F173" s="98" t="s">
        <v>254</v>
      </c>
      <c r="G173" s="98" t="s">
        <v>3443</v>
      </c>
      <c r="H173" s="98" t="s">
        <v>439</v>
      </c>
      <c r="I173" s="98" t="s">
        <v>440</v>
      </c>
    </row>
    <row r="174" spans="1:9" x14ac:dyDescent="0.25">
      <c r="A174" s="98">
        <v>13514564</v>
      </c>
      <c r="B174" s="98" t="s">
        <v>3470</v>
      </c>
      <c r="C174" s="98" t="s">
        <v>3469</v>
      </c>
      <c r="D174" s="98">
        <v>10519</v>
      </c>
      <c r="E174" s="98" t="s">
        <v>253</v>
      </c>
      <c r="F174" s="98" t="s">
        <v>254</v>
      </c>
      <c r="G174" s="98" t="s">
        <v>155</v>
      </c>
      <c r="H174" s="98" t="s">
        <v>439</v>
      </c>
      <c r="I174" s="98" t="s">
        <v>440</v>
      </c>
    </row>
    <row r="175" spans="1:9" x14ac:dyDescent="0.25">
      <c r="A175" s="98">
        <v>14296688</v>
      </c>
      <c r="B175" s="98" t="s">
        <v>1591</v>
      </c>
      <c r="C175" s="98" t="s">
        <v>1592</v>
      </c>
      <c r="D175" s="98">
        <v>10519</v>
      </c>
      <c r="E175" s="98" t="s">
        <v>253</v>
      </c>
      <c r="F175" s="98" t="s">
        <v>254</v>
      </c>
      <c r="G175" s="98" t="s">
        <v>298</v>
      </c>
      <c r="H175" s="98" t="s">
        <v>439</v>
      </c>
      <c r="I175" s="98" t="s">
        <v>440</v>
      </c>
    </row>
    <row r="176" spans="1:9" x14ac:dyDescent="0.25">
      <c r="A176" s="98">
        <v>19427793</v>
      </c>
      <c r="B176" s="98" t="s">
        <v>636</v>
      </c>
      <c r="C176" s="98" t="s">
        <v>637</v>
      </c>
      <c r="D176" s="98">
        <v>100192</v>
      </c>
      <c r="E176" s="98" t="s">
        <v>638</v>
      </c>
      <c r="F176" s="98" t="s">
        <v>254</v>
      </c>
      <c r="G176" s="98" t="s">
        <v>639</v>
      </c>
      <c r="H176" s="98" t="s">
        <v>439</v>
      </c>
      <c r="I176" s="98" t="s">
        <v>440</v>
      </c>
    </row>
    <row r="177" spans="1:9" x14ac:dyDescent="0.25">
      <c r="A177" s="98">
        <v>19467764</v>
      </c>
      <c r="B177" s="98" t="s">
        <v>1092</v>
      </c>
      <c r="C177" s="98" t="s">
        <v>1093</v>
      </c>
      <c r="D177" s="98">
        <v>3025</v>
      </c>
      <c r="E177" s="98" t="s">
        <v>1094</v>
      </c>
      <c r="F177" s="98" t="s">
        <v>254</v>
      </c>
      <c r="G177" s="98" t="s">
        <v>626</v>
      </c>
      <c r="H177" s="98" t="s">
        <v>439</v>
      </c>
      <c r="I177" s="98" t="s">
        <v>440</v>
      </c>
    </row>
    <row r="178" spans="1:9" x14ac:dyDescent="0.25">
      <c r="A178" s="98">
        <v>22468766</v>
      </c>
      <c r="B178" s="98" t="s">
        <v>457</v>
      </c>
      <c r="C178" s="98" t="s">
        <v>458</v>
      </c>
      <c r="D178" s="98">
        <v>13820</v>
      </c>
      <c r="E178" s="98" t="s">
        <v>459</v>
      </c>
      <c r="F178" s="98" t="s">
        <v>254</v>
      </c>
      <c r="G178" s="98" t="s">
        <v>2877</v>
      </c>
      <c r="H178" s="98" t="s">
        <v>256</v>
      </c>
      <c r="I178" s="98" t="s">
        <v>1670</v>
      </c>
    </row>
    <row r="179" spans="1:9" x14ac:dyDescent="0.25">
      <c r="A179" s="98">
        <v>32142078</v>
      </c>
      <c r="B179" s="98" t="s">
        <v>522</v>
      </c>
      <c r="C179" s="98" t="s">
        <v>523</v>
      </c>
      <c r="D179" s="98">
        <v>13820</v>
      </c>
      <c r="E179" s="98" t="s">
        <v>459</v>
      </c>
      <c r="F179" s="98" t="s">
        <v>254</v>
      </c>
      <c r="G179" s="98" t="s">
        <v>3297</v>
      </c>
      <c r="H179" s="98" t="s">
        <v>256</v>
      </c>
      <c r="I179" s="98" t="s">
        <v>1670</v>
      </c>
    </row>
    <row r="180" spans="1:9" x14ac:dyDescent="0.25">
      <c r="A180" s="98">
        <v>33967126</v>
      </c>
      <c r="B180" s="98" t="s">
        <v>1289</v>
      </c>
      <c r="C180" s="98" t="s">
        <v>1290</v>
      </c>
      <c r="D180" s="98">
        <v>100191</v>
      </c>
      <c r="E180" s="98" t="s">
        <v>1291</v>
      </c>
      <c r="F180" s="98" t="s">
        <v>254</v>
      </c>
      <c r="G180" s="98" t="s">
        <v>553</v>
      </c>
      <c r="H180" s="98" t="s">
        <v>439</v>
      </c>
      <c r="I180" s="98" t="s">
        <v>440</v>
      </c>
    </row>
    <row r="181" spans="1:9" x14ac:dyDescent="0.25">
      <c r="A181" s="98">
        <v>39759810</v>
      </c>
      <c r="B181" s="98" t="s">
        <v>1287</v>
      </c>
      <c r="C181" s="98" t="s">
        <v>1288</v>
      </c>
      <c r="D181" s="98">
        <v>11023</v>
      </c>
      <c r="E181" s="98" t="s">
        <v>413</v>
      </c>
      <c r="F181" s="98" t="s">
        <v>254</v>
      </c>
      <c r="G181" s="98" t="s">
        <v>264</v>
      </c>
      <c r="H181" s="98" t="s">
        <v>439</v>
      </c>
      <c r="I181" s="98" t="s">
        <v>440</v>
      </c>
    </row>
    <row r="182" spans="1:9" x14ac:dyDescent="0.25">
      <c r="A182" s="98">
        <v>51778098</v>
      </c>
      <c r="B182" s="98" t="s">
        <v>991</v>
      </c>
      <c r="C182" s="98" t="s">
        <v>992</v>
      </c>
      <c r="D182" s="98">
        <v>13719</v>
      </c>
      <c r="E182" s="98" t="s">
        <v>993</v>
      </c>
      <c r="F182" s="98" t="s">
        <v>254</v>
      </c>
      <c r="G182" s="98" t="s">
        <v>150</v>
      </c>
      <c r="H182" s="98" t="s">
        <v>439</v>
      </c>
      <c r="I182" s="98" t="s">
        <v>440</v>
      </c>
    </row>
    <row r="183" spans="1:9" x14ac:dyDescent="0.25">
      <c r="A183" s="98">
        <v>51938674</v>
      </c>
      <c r="B183" s="98" t="s">
        <v>796</v>
      </c>
      <c r="C183" s="98" t="s">
        <v>1200</v>
      </c>
      <c r="D183" s="98">
        <v>10519</v>
      </c>
      <c r="E183" s="98" t="s">
        <v>253</v>
      </c>
      <c r="F183" s="98" t="s">
        <v>254</v>
      </c>
      <c r="G183" s="98" t="s">
        <v>675</v>
      </c>
      <c r="H183" s="98" t="s">
        <v>439</v>
      </c>
      <c r="I183" s="98" t="s">
        <v>440</v>
      </c>
    </row>
    <row r="184" spans="1:9" x14ac:dyDescent="0.25">
      <c r="A184" s="98">
        <v>52112577</v>
      </c>
      <c r="B184" s="98" t="s">
        <v>411</v>
      </c>
      <c r="C184" s="98" t="s">
        <v>412</v>
      </c>
      <c r="D184" s="98">
        <v>11023</v>
      </c>
      <c r="E184" s="98" t="s">
        <v>413</v>
      </c>
      <c r="F184" s="98" t="s">
        <v>254</v>
      </c>
      <c r="G184" s="98" t="s">
        <v>307</v>
      </c>
      <c r="H184" s="98" t="s">
        <v>256</v>
      </c>
      <c r="I184" s="98" t="s">
        <v>1670</v>
      </c>
    </row>
    <row r="185" spans="1:9" x14ac:dyDescent="0.25">
      <c r="A185" s="98">
        <v>52389727</v>
      </c>
      <c r="B185" s="98" t="s">
        <v>767</v>
      </c>
      <c r="C185" s="98" t="s">
        <v>1426</v>
      </c>
      <c r="D185" s="98">
        <v>3723</v>
      </c>
      <c r="E185" s="98" t="s">
        <v>1427</v>
      </c>
      <c r="F185" s="98" t="s">
        <v>254</v>
      </c>
      <c r="G185" s="98" t="s">
        <v>480</v>
      </c>
      <c r="H185" s="98" t="s">
        <v>439</v>
      </c>
      <c r="I185" s="98" t="s">
        <v>440</v>
      </c>
    </row>
    <row r="186" spans="1:9" x14ac:dyDescent="0.25">
      <c r="A186" s="98">
        <v>52464012</v>
      </c>
      <c r="B186" s="98" t="s">
        <v>1345</v>
      </c>
      <c r="C186" s="98" t="s">
        <v>1346</v>
      </c>
      <c r="D186" s="98">
        <v>100193</v>
      </c>
      <c r="E186" s="98" t="s">
        <v>1347</v>
      </c>
      <c r="F186" s="98" t="s">
        <v>254</v>
      </c>
      <c r="G186" s="98" t="s">
        <v>1205</v>
      </c>
      <c r="H186" s="98" t="s">
        <v>439</v>
      </c>
      <c r="I186" s="98" t="s">
        <v>440</v>
      </c>
    </row>
    <row r="187" spans="1:9" x14ac:dyDescent="0.25">
      <c r="A187" s="98">
        <v>53000222</v>
      </c>
      <c r="B187" s="98" t="s">
        <v>909</v>
      </c>
      <c r="C187" s="98" t="s">
        <v>910</v>
      </c>
      <c r="D187" s="98">
        <v>10519</v>
      </c>
      <c r="E187" s="98" t="s">
        <v>253</v>
      </c>
      <c r="F187" s="98" t="s">
        <v>254</v>
      </c>
      <c r="G187" s="98" t="s">
        <v>659</v>
      </c>
      <c r="H187" s="98" t="s">
        <v>439</v>
      </c>
      <c r="I187" s="98" t="s">
        <v>440</v>
      </c>
    </row>
    <row r="188" spans="1:9" x14ac:dyDescent="0.25">
      <c r="A188" s="98">
        <v>66812246</v>
      </c>
      <c r="B188" s="98" t="s">
        <v>792</v>
      </c>
      <c r="C188" s="98" t="s">
        <v>793</v>
      </c>
      <c r="D188" s="98">
        <v>13820</v>
      </c>
      <c r="E188" s="98" t="s">
        <v>459</v>
      </c>
      <c r="F188" s="98" t="s">
        <v>254</v>
      </c>
      <c r="G188" s="98" t="s">
        <v>1948</v>
      </c>
      <c r="H188" s="98" t="s">
        <v>256</v>
      </c>
      <c r="I188" s="98" t="s">
        <v>1670</v>
      </c>
    </row>
    <row r="189" spans="1:9" x14ac:dyDescent="0.25">
      <c r="A189" s="98">
        <v>70095209</v>
      </c>
      <c r="B189" s="98" t="s">
        <v>436</v>
      </c>
      <c r="C189" s="98" t="s">
        <v>437</v>
      </c>
      <c r="D189" s="98">
        <v>11023</v>
      </c>
      <c r="E189" s="98" t="s">
        <v>413</v>
      </c>
      <c r="F189" s="98" t="s">
        <v>254</v>
      </c>
      <c r="G189" s="98" t="s">
        <v>438</v>
      </c>
      <c r="H189" s="98" t="s">
        <v>439</v>
      </c>
      <c r="I189" s="98" t="s">
        <v>440</v>
      </c>
    </row>
    <row r="190" spans="1:9" x14ac:dyDescent="0.25">
      <c r="A190" s="98">
        <v>73582703</v>
      </c>
      <c r="B190" s="98" t="s">
        <v>530</v>
      </c>
      <c r="C190" s="98" t="s">
        <v>531</v>
      </c>
      <c r="D190" s="98">
        <v>13820</v>
      </c>
      <c r="E190" s="98" t="s">
        <v>459</v>
      </c>
      <c r="F190" s="98" t="s">
        <v>254</v>
      </c>
      <c r="G190" s="98" t="s">
        <v>2844</v>
      </c>
      <c r="H190" s="98" t="s">
        <v>439</v>
      </c>
      <c r="I190" s="98" t="s">
        <v>440</v>
      </c>
    </row>
    <row r="191" spans="1:9" x14ac:dyDescent="0.25">
      <c r="A191" s="98">
        <v>79384448</v>
      </c>
      <c r="B191" s="98" t="s">
        <v>251</v>
      </c>
      <c r="C191" s="98" t="s">
        <v>252</v>
      </c>
      <c r="D191" s="98">
        <v>10519</v>
      </c>
      <c r="E191" s="98" t="s">
        <v>253</v>
      </c>
      <c r="F191" s="98" t="s">
        <v>254</v>
      </c>
      <c r="G191" s="98" t="s">
        <v>255</v>
      </c>
      <c r="H191" s="98" t="s">
        <v>256</v>
      </c>
      <c r="I191" s="98" t="s">
        <v>1670</v>
      </c>
    </row>
    <row r="192" spans="1:9" x14ac:dyDescent="0.25">
      <c r="A192" s="98">
        <v>79554571</v>
      </c>
      <c r="B192" s="98" t="s">
        <v>1107</v>
      </c>
      <c r="C192" s="98" t="s">
        <v>1108</v>
      </c>
      <c r="D192" s="98">
        <v>11023</v>
      </c>
      <c r="E192" s="98" t="s">
        <v>413</v>
      </c>
      <c r="F192" s="98" t="s">
        <v>254</v>
      </c>
      <c r="G192" s="98" t="s">
        <v>370</v>
      </c>
      <c r="H192" s="98" t="s">
        <v>439</v>
      </c>
      <c r="I192" s="98" t="s">
        <v>440</v>
      </c>
    </row>
    <row r="193" spans="1:9" x14ac:dyDescent="0.25">
      <c r="A193" s="98">
        <v>80067751</v>
      </c>
      <c r="B193" s="98" t="s">
        <v>1112</v>
      </c>
      <c r="C193" s="98" t="s">
        <v>1113</v>
      </c>
      <c r="D193" s="98">
        <v>11023</v>
      </c>
      <c r="E193" s="98" t="s">
        <v>413</v>
      </c>
      <c r="F193" s="98" t="s">
        <v>254</v>
      </c>
      <c r="G193" s="98" t="s">
        <v>812</v>
      </c>
      <c r="H193" s="98" t="s">
        <v>439</v>
      </c>
      <c r="I193" s="98" t="s">
        <v>440</v>
      </c>
    </row>
    <row r="194" spans="1:9" x14ac:dyDescent="0.25">
      <c r="A194" s="98">
        <v>80182549</v>
      </c>
      <c r="B194" s="98" t="s">
        <v>884</v>
      </c>
      <c r="C194" s="98" t="s">
        <v>1441</v>
      </c>
      <c r="D194" s="98">
        <v>10519</v>
      </c>
      <c r="E194" s="98" t="s">
        <v>253</v>
      </c>
      <c r="F194" s="98" t="s">
        <v>254</v>
      </c>
      <c r="G194" s="98" t="s">
        <v>857</v>
      </c>
      <c r="H194" s="98" t="s">
        <v>439</v>
      </c>
      <c r="I194" s="98" t="s">
        <v>440</v>
      </c>
    </row>
    <row r="195" spans="1:9" x14ac:dyDescent="0.25">
      <c r="A195" s="98">
        <v>80410740</v>
      </c>
      <c r="B195" s="98" t="s">
        <v>1213</v>
      </c>
      <c r="C195" s="98" t="s">
        <v>1214</v>
      </c>
      <c r="D195" s="98">
        <v>13719</v>
      </c>
      <c r="E195" s="98" t="s">
        <v>993</v>
      </c>
      <c r="F195" s="98" t="s">
        <v>254</v>
      </c>
      <c r="G195" s="98" t="s">
        <v>1215</v>
      </c>
      <c r="H195" s="98" t="s">
        <v>439</v>
      </c>
      <c r="I195" s="98" t="s">
        <v>440</v>
      </c>
    </row>
    <row r="196" spans="1:9" x14ac:dyDescent="0.25">
      <c r="A196" s="98">
        <v>80421865</v>
      </c>
      <c r="B196" s="98" t="s">
        <v>418</v>
      </c>
      <c r="C196" s="98" t="s">
        <v>419</v>
      </c>
      <c r="D196" s="98">
        <v>10519</v>
      </c>
      <c r="E196" s="98" t="s">
        <v>253</v>
      </c>
      <c r="F196" s="98" t="s">
        <v>254</v>
      </c>
      <c r="G196" s="98" t="s">
        <v>420</v>
      </c>
      <c r="H196" s="98" t="s">
        <v>256</v>
      </c>
      <c r="I196" s="98" t="s">
        <v>1670</v>
      </c>
    </row>
    <row r="197" spans="1:9" x14ac:dyDescent="0.25">
      <c r="A197" s="98">
        <v>80770896</v>
      </c>
      <c r="B197" s="98" t="s">
        <v>558</v>
      </c>
      <c r="C197" s="98" t="s">
        <v>559</v>
      </c>
      <c r="D197" s="98">
        <v>10519</v>
      </c>
      <c r="E197" s="98" t="s">
        <v>253</v>
      </c>
      <c r="F197" s="98" t="s">
        <v>254</v>
      </c>
      <c r="G197" s="98" t="s">
        <v>619</v>
      </c>
      <c r="H197" s="98" t="s">
        <v>439</v>
      </c>
      <c r="I197" s="98" t="s">
        <v>440</v>
      </c>
    </row>
    <row r="198" spans="1:9" x14ac:dyDescent="0.25">
      <c r="A198" s="98">
        <v>80875014</v>
      </c>
      <c r="B198" s="98" t="s">
        <v>919</v>
      </c>
      <c r="C198" s="98" t="s">
        <v>920</v>
      </c>
      <c r="D198" s="98">
        <v>10519</v>
      </c>
      <c r="E198" s="98" t="s">
        <v>253</v>
      </c>
      <c r="F198" s="98" t="s">
        <v>254</v>
      </c>
      <c r="G198" s="98" t="s">
        <v>3098</v>
      </c>
      <c r="H198" s="98" t="s">
        <v>439</v>
      </c>
      <c r="I198" s="98" t="s">
        <v>440</v>
      </c>
    </row>
    <row r="199" spans="1:9" x14ac:dyDescent="0.25">
      <c r="A199" s="98">
        <v>91497695</v>
      </c>
      <c r="B199" s="98" t="s">
        <v>1330</v>
      </c>
      <c r="C199" s="98" t="s">
        <v>1331</v>
      </c>
      <c r="D199" s="98">
        <v>13820</v>
      </c>
      <c r="E199" s="98" t="s">
        <v>459</v>
      </c>
      <c r="F199" s="98" t="s">
        <v>254</v>
      </c>
      <c r="G199" s="98" t="s">
        <v>2505</v>
      </c>
      <c r="H199" s="98" t="s">
        <v>439</v>
      </c>
      <c r="I199" s="98" t="s">
        <v>440</v>
      </c>
    </row>
    <row r="200" spans="1:9" x14ac:dyDescent="0.25">
      <c r="A200" s="98">
        <v>92548679</v>
      </c>
      <c r="B200" s="98" t="s">
        <v>1037</v>
      </c>
      <c r="C200" s="98" t="s">
        <v>1259</v>
      </c>
      <c r="D200" s="98">
        <v>10519</v>
      </c>
      <c r="E200" s="98" t="s">
        <v>253</v>
      </c>
      <c r="F200" s="98" t="s">
        <v>254</v>
      </c>
      <c r="G200" s="98" t="s">
        <v>802</v>
      </c>
      <c r="H200" s="98" t="s">
        <v>439</v>
      </c>
      <c r="I200" s="98" t="s">
        <v>440</v>
      </c>
    </row>
    <row r="201" spans="1:9" x14ac:dyDescent="0.25">
      <c r="A201" s="98">
        <v>1015422727</v>
      </c>
      <c r="B201" s="98" t="s">
        <v>3627</v>
      </c>
      <c r="C201" s="98" t="s">
        <v>3628</v>
      </c>
      <c r="D201" s="98">
        <v>10519</v>
      </c>
      <c r="E201" s="98" t="s">
        <v>253</v>
      </c>
      <c r="F201" s="98" t="s">
        <v>254</v>
      </c>
      <c r="G201" s="98" t="s">
        <v>344</v>
      </c>
      <c r="H201" s="98" t="s">
        <v>439</v>
      </c>
      <c r="I201" s="98" t="s">
        <v>440</v>
      </c>
    </row>
    <row r="202" spans="1:9" x14ac:dyDescent="0.25">
      <c r="A202" s="98">
        <v>1018447012</v>
      </c>
      <c r="B202" s="98" t="s">
        <v>664</v>
      </c>
      <c r="C202" s="98" t="s">
        <v>665</v>
      </c>
      <c r="D202" s="98">
        <v>10519</v>
      </c>
      <c r="E202" s="98" t="s">
        <v>253</v>
      </c>
      <c r="F202" s="98" t="s">
        <v>254</v>
      </c>
      <c r="G202" s="98" t="s">
        <v>170</v>
      </c>
      <c r="H202" s="98" t="s">
        <v>439</v>
      </c>
      <c r="I202" s="98" t="s">
        <v>440</v>
      </c>
    </row>
    <row r="203" spans="1:9" x14ac:dyDescent="0.25">
      <c r="A203" s="98">
        <v>1020715755</v>
      </c>
      <c r="B203" s="98" t="s">
        <v>705</v>
      </c>
      <c r="C203" s="98" t="s">
        <v>706</v>
      </c>
      <c r="D203" s="98">
        <v>10519</v>
      </c>
      <c r="E203" s="98" t="s">
        <v>253</v>
      </c>
      <c r="F203" s="98" t="s">
        <v>254</v>
      </c>
      <c r="G203" s="98" t="s">
        <v>312</v>
      </c>
      <c r="H203" s="98" t="s">
        <v>439</v>
      </c>
      <c r="I203" s="98" t="s">
        <v>440</v>
      </c>
    </row>
    <row r="204" spans="1:9" x14ac:dyDescent="0.25">
      <c r="A204" s="98">
        <v>1061688217</v>
      </c>
      <c r="B204" s="98" t="s">
        <v>982</v>
      </c>
      <c r="C204" s="98" t="s">
        <v>998</v>
      </c>
      <c r="D204" s="98">
        <v>10519</v>
      </c>
      <c r="E204" s="98" t="s">
        <v>253</v>
      </c>
      <c r="F204" s="98" t="s">
        <v>254</v>
      </c>
      <c r="G204" s="98" t="s">
        <v>224</v>
      </c>
      <c r="H204" s="98" t="s">
        <v>439</v>
      </c>
      <c r="I204" s="98" t="s">
        <v>440</v>
      </c>
    </row>
    <row r="205" spans="1:9" x14ac:dyDescent="0.25">
      <c r="A205" s="98">
        <v>1110553900</v>
      </c>
      <c r="B205" s="98" t="s">
        <v>909</v>
      </c>
      <c r="C205" s="98" t="s">
        <v>1400</v>
      </c>
      <c r="D205" s="98">
        <v>10519</v>
      </c>
      <c r="E205" s="98" t="s">
        <v>253</v>
      </c>
      <c r="F205" s="98" t="s">
        <v>254</v>
      </c>
      <c r="G205" s="98" t="s">
        <v>626</v>
      </c>
      <c r="H205" s="98" t="s">
        <v>439</v>
      </c>
      <c r="I205" s="98" t="s">
        <v>440</v>
      </c>
    </row>
    <row r="206" spans="1:9" x14ac:dyDescent="0.25">
      <c r="A206" s="98">
        <v>1140831927</v>
      </c>
      <c r="B206" s="98" t="s">
        <v>986</v>
      </c>
      <c r="C206" s="98" t="s">
        <v>987</v>
      </c>
      <c r="D206" s="98">
        <v>10519</v>
      </c>
      <c r="E206" s="98" t="s">
        <v>253</v>
      </c>
      <c r="F206" s="98" t="s">
        <v>254</v>
      </c>
      <c r="G206" s="98" t="s">
        <v>988</v>
      </c>
      <c r="H206" s="98" t="s">
        <v>439</v>
      </c>
      <c r="I206" s="98" t="s">
        <v>440</v>
      </c>
    </row>
    <row r="207" spans="1:9" x14ac:dyDescent="0.25">
      <c r="A207" s="98">
        <v>4613213</v>
      </c>
      <c r="B207" s="98" t="s">
        <v>894</v>
      </c>
      <c r="C207" s="98" t="s">
        <v>895</v>
      </c>
      <c r="D207" s="98">
        <v>202820</v>
      </c>
      <c r="E207" s="98" t="s">
        <v>109</v>
      </c>
      <c r="F207" s="98" t="s">
        <v>110</v>
      </c>
      <c r="G207" s="98" t="s">
        <v>267</v>
      </c>
      <c r="H207" s="98" t="s">
        <v>112</v>
      </c>
      <c r="I207" s="98" t="s">
        <v>113</v>
      </c>
    </row>
    <row r="208" spans="1:9" x14ac:dyDescent="0.25">
      <c r="A208" s="98">
        <v>6617672</v>
      </c>
      <c r="B208" s="98" t="s">
        <v>316</v>
      </c>
      <c r="C208" s="98" t="s">
        <v>317</v>
      </c>
      <c r="D208" s="98">
        <v>202814</v>
      </c>
      <c r="E208" s="98" t="s">
        <v>109</v>
      </c>
      <c r="F208" s="98" t="s">
        <v>110</v>
      </c>
      <c r="G208" s="98" t="s">
        <v>150</v>
      </c>
      <c r="H208" s="98" t="s">
        <v>112</v>
      </c>
      <c r="I208" s="98" t="s">
        <v>117</v>
      </c>
    </row>
    <row r="209" spans="1:9" x14ac:dyDescent="0.25">
      <c r="A209" s="98">
        <v>6890260</v>
      </c>
      <c r="B209" s="98" t="s">
        <v>366</v>
      </c>
      <c r="C209" s="98" t="s">
        <v>367</v>
      </c>
      <c r="D209" s="98">
        <v>204411</v>
      </c>
      <c r="E209" s="98" t="s">
        <v>136</v>
      </c>
      <c r="F209" s="98" t="s">
        <v>110</v>
      </c>
      <c r="G209" s="98" t="s">
        <v>140</v>
      </c>
      <c r="H209" s="98" t="s">
        <v>112</v>
      </c>
      <c r="I209" s="98" t="s">
        <v>113</v>
      </c>
    </row>
    <row r="210" spans="1:9" x14ac:dyDescent="0.25">
      <c r="A210" s="98">
        <v>7128386</v>
      </c>
      <c r="B210" s="98" t="s">
        <v>464</v>
      </c>
      <c r="C210" s="98" t="s">
        <v>465</v>
      </c>
      <c r="D210" s="98">
        <v>204411</v>
      </c>
      <c r="E210" s="98" t="s">
        <v>136</v>
      </c>
      <c r="F210" s="98" t="s">
        <v>110</v>
      </c>
      <c r="G210" s="98" t="s">
        <v>116</v>
      </c>
      <c r="H210" s="98" t="s">
        <v>447</v>
      </c>
      <c r="I210" s="98" t="s">
        <v>448</v>
      </c>
    </row>
    <row r="211" spans="1:9" x14ac:dyDescent="0.25">
      <c r="A211" s="98">
        <v>7178654</v>
      </c>
      <c r="B211" s="98" t="s">
        <v>845</v>
      </c>
      <c r="C211" s="98" t="s">
        <v>846</v>
      </c>
      <c r="D211" s="98">
        <v>202816</v>
      </c>
      <c r="E211" s="98" t="s">
        <v>109</v>
      </c>
      <c r="F211" s="98" t="s">
        <v>110</v>
      </c>
      <c r="G211" s="98" t="s">
        <v>375</v>
      </c>
      <c r="H211" s="98" t="s">
        <v>112</v>
      </c>
      <c r="I211" s="98" t="s">
        <v>113</v>
      </c>
    </row>
    <row r="212" spans="1:9" x14ac:dyDescent="0.25">
      <c r="A212" s="98">
        <v>7311878</v>
      </c>
      <c r="B212" s="98" t="s">
        <v>681</v>
      </c>
      <c r="C212" s="98" t="s">
        <v>682</v>
      </c>
      <c r="D212" s="98">
        <v>204411</v>
      </c>
      <c r="E212" s="98" t="s">
        <v>136</v>
      </c>
      <c r="F212" s="98" t="s">
        <v>110</v>
      </c>
      <c r="G212" s="98" t="s">
        <v>231</v>
      </c>
      <c r="H212" s="98" t="s">
        <v>447</v>
      </c>
      <c r="I212" s="98" t="s">
        <v>448</v>
      </c>
    </row>
    <row r="213" spans="1:9" x14ac:dyDescent="0.25">
      <c r="A213" s="98">
        <v>7527667</v>
      </c>
      <c r="B213" s="98" t="s">
        <v>757</v>
      </c>
      <c r="C213" s="98" t="s">
        <v>758</v>
      </c>
      <c r="D213" s="98">
        <v>202820</v>
      </c>
      <c r="E213" s="98" t="s">
        <v>109</v>
      </c>
      <c r="F213" s="98" t="s">
        <v>110</v>
      </c>
      <c r="G213" s="98" t="s">
        <v>197</v>
      </c>
      <c r="H213" s="98" t="s">
        <v>112</v>
      </c>
      <c r="I213" s="98" t="s">
        <v>113</v>
      </c>
    </row>
    <row r="214" spans="1:9" x14ac:dyDescent="0.25">
      <c r="A214" s="98">
        <v>7693613</v>
      </c>
      <c r="B214" s="98" t="s">
        <v>257</v>
      </c>
      <c r="C214" s="98" t="s">
        <v>258</v>
      </c>
      <c r="D214" s="98">
        <v>204411</v>
      </c>
      <c r="E214" s="98" t="s">
        <v>136</v>
      </c>
      <c r="F214" s="98" t="s">
        <v>110</v>
      </c>
      <c r="G214" s="98" t="s">
        <v>125</v>
      </c>
      <c r="H214" s="98" t="s">
        <v>112</v>
      </c>
      <c r="I214" s="98" t="s">
        <v>117</v>
      </c>
    </row>
    <row r="215" spans="1:9" x14ac:dyDescent="0.25">
      <c r="A215" s="98">
        <v>7714360</v>
      </c>
      <c r="B215" s="98" t="s">
        <v>788</v>
      </c>
      <c r="C215" s="98" t="s">
        <v>789</v>
      </c>
      <c r="D215" s="98">
        <v>202816</v>
      </c>
      <c r="E215" s="98" t="s">
        <v>109</v>
      </c>
      <c r="F215" s="98" t="s">
        <v>110</v>
      </c>
      <c r="G215" s="98" t="s">
        <v>217</v>
      </c>
      <c r="H215" s="98" t="s">
        <v>112</v>
      </c>
      <c r="I215" s="98" t="s">
        <v>117</v>
      </c>
    </row>
    <row r="216" spans="1:9" x14ac:dyDescent="0.25">
      <c r="A216" s="98">
        <v>8487719</v>
      </c>
      <c r="B216" s="98" t="s">
        <v>1002</v>
      </c>
      <c r="C216" s="98" t="s">
        <v>1003</v>
      </c>
      <c r="D216" s="98">
        <v>204407</v>
      </c>
      <c r="E216" s="98" t="s">
        <v>136</v>
      </c>
      <c r="F216" s="98" t="s">
        <v>110</v>
      </c>
      <c r="G216" s="98" t="s">
        <v>2877</v>
      </c>
      <c r="H216" s="98" t="s">
        <v>447</v>
      </c>
      <c r="I216" s="98" t="s">
        <v>448</v>
      </c>
    </row>
    <row r="217" spans="1:9" x14ac:dyDescent="0.25">
      <c r="A217" s="98">
        <v>8767281</v>
      </c>
      <c r="B217" s="98" t="s">
        <v>496</v>
      </c>
      <c r="C217" s="98" t="s">
        <v>497</v>
      </c>
      <c r="D217" s="98">
        <v>204411</v>
      </c>
      <c r="E217" s="98" t="s">
        <v>136</v>
      </c>
      <c r="F217" s="98" t="s">
        <v>110</v>
      </c>
      <c r="G217" s="98" t="s">
        <v>2877</v>
      </c>
      <c r="H217" s="98" t="s">
        <v>447</v>
      </c>
      <c r="I217" s="98" t="s">
        <v>448</v>
      </c>
    </row>
    <row r="218" spans="1:9" x14ac:dyDescent="0.25">
      <c r="A218" s="98">
        <v>9037956</v>
      </c>
      <c r="B218" s="98" t="s">
        <v>268</v>
      </c>
      <c r="C218" s="98" t="s">
        <v>269</v>
      </c>
      <c r="D218" s="98">
        <v>202816</v>
      </c>
      <c r="E218" s="98" t="s">
        <v>109</v>
      </c>
      <c r="F218" s="98" t="s">
        <v>110</v>
      </c>
      <c r="G218" s="98" t="s">
        <v>231</v>
      </c>
      <c r="H218" s="98" t="s">
        <v>112</v>
      </c>
      <c r="I218" s="98" t="s">
        <v>117</v>
      </c>
    </row>
    <row r="219" spans="1:9" x14ac:dyDescent="0.25">
      <c r="A219" s="98">
        <v>10129432</v>
      </c>
      <c r="B219" s="98" t="s">
        <v>272</v>
      </c>
      <c r="C219" s="98" t="s">
        <v>273</v>
      </c>
      <c r="D219" s="98">
        <v>204407</v>
      </c>
      <c r="E219" s="98" t="s">
        <v>136</v>
      </c>
      <c r="F219" s="98" t="s">
        <v>110</v>
      </c>
      <c r="G219" s="98" t="s">
        <v>1948</v>
      </c>
      <c r="H219" s="98" t="s">
        <v>112</v>
      </c>
      <c r="I219" s="98" t="s">
        <v>117</v>
      </c>
    </row>
    <row r="220" spans="1:9" x14ac:dyDescent="0.25">
      <c r="A220" s="98">
        <v>11429923</v>
      </c>
      <c r="B220" s="98" t="s">
        <v>238</v>
      </c>
      <c r="C220" s="98" t="s">
        <v>239</v>
      </c>
      <c r="D220" s="98">
        <v>202820</v>
      </c>
      <c r="E220" s="98" t="s">
        <v>109</v>
      </c>
      <c r="F220" s="98" t="s">
        <v>110</v>
      </c>
      <c r="G220" s="98" t="s">
        <v>240</v>
      </c>
      <c r="H220" s="98" t="s">
        <v>112</v>
      </c>
      <c r="I220" s="98" t="s">
        <v>117</v>
      </c>
    </row>
    <row r="221" spans="1:9" x14ac:dyDescent="0.25">
      <c r="A221" s="98">
        <v>11797428</v>
      </c>
      <c r="B221" s="98" t="s">
        <v>305</v>
      </c>
      <c r="C221" s="98" t="s">
        <v>306</v>
      </c>
      <c r="D221" s="98">
        <v>202816</v>
      </c>
      <c r="E221" s="98" t="s">
        <v>109</v>
      </c>
      <c r="F221" s="98" t="s">
        <v>110</v>
      </c>
      <c r="G221" s="98" t="s">
        <v>307</v>
      </c>
      <c r="H221" s="98" t="s">
        <v>112</v>
      </c>
      <c r="I221" s="98" t="s">
        <v>117</v>
      </c>
    </row>
    <row r="222" spans="1:9" x14ac:dyDescent="0.25">
      <c r="A222" s="98">
        <v>11801914</v>
      </c>
      <c r="B222" s="98" t="s">
        <v>402</v>
      </c>
      <c r="C222" s="98" t="s">
        <v>803</v>
      </c>
      <c r="D222" s="98">
        <v>202820</v>
      </c>
      <c r="E222" s="98" t="s">
        <v>109</v>
      </c>
      <c r="F222" s="98" t="s">
        <v>110</v>
      </c>
      <c r="G222" s="98" t="s">
        <v>320</v>
      </c>
      <c r="H222" s="98" t="s">
        <v>112</v>
      </c>
      <c r="I222" s="98" t="s">
        <v>113</v>
      </c>
    </row>
    <row r="223" spans="1:9" x14ac:dyDescent="0.25">
      <c r="A223" s="98">
        <v>12209753</v>
      </c>
      <c r="B223" s="98" t="s">
        <v>538</v>
      </c>
      <c r="C223" s="98" t="s">
        <v>539</v>
      </c>
      <c r="D223" s="98">
        <v>204411</v>
      </c>
      <c r="E223" s="98" t="s">
        <v>136</v>
      </c>
      <c r="F223" s="98" t="s">
        <v>110</v>
      </c>
      <c r="G223" s="98" t="s">
        <v>116</v>
      </c>
      <c r="H223" s="98" t="s">
        <v>447</v>
      </c>
      <c r="I223" s="98" t="s">
        <v>448</v>
      </c>
    </row>
    <row r="224" spans="1:9" x14ac:dyDescent="0.25">
      <c r="A224" s="98">
        <v>12236969</v>
      </c>
      <c r="B224" s="98" t="s">
        <v>627</v>
      </c>
      <c r="C224" s="98" t="s">
        <v>628</v>
      </c>
      <c r="D224" s="98">
        <v>204407</v>
      </c>
      <c r="E224" s="98" t="s">
        <v>136</v>
      </c>
      <c r="F224" s="98" t="s">
        <v>110</v>
      </c>
      <c r="G224" s="98" t="s">
        <v>307</v>
      </c>
      <c r="H224" s="98" t="s">
        <v>447</v>
      </c>
      <c r="I224" s="98" t="s">
        <v>448</v>
      </c>
    </row>
    <row r="225" spans="1:9" x14ac:dyDescent="0.25">
      <c r="A225" s="98">
        <v>12241164</v>
      </c>
      <c r="B225" s="98" t="s">
        <v>541</v>
      </c>
      <c r="C225" s="98" t="s">
        <v>542</v>
      </c>
      <c r="D225" s="98">
        <v>204411</v>
      </c>
      <c r="E225" s="98" t="s">
        <v>136</v>
      </c>
      <c r="F225" s="98" t="s">
        <v>110</v>
      </c>
      <c r="G225" s="98" t="s">
        <v>214</v>
      </c>
      <c r="H225" s="98" t="s">
        <v>447</v>
      </c>
      <c r="I225" s="98" t="s">
        <v>448</v>
      </c>
    </row>
    <row r="226" spans="1:9" x14ac:dyDescent="0.25">
      <c r="A226" s="98">
        <v>15027238</v>
      </c>
      <c r="B226" s="98" t="s">
        <v>301</v>
      </c>
      <c r="C226" s="98" t="s">
        <v>302</v>
      </c>
      <c r="D226" s="98">
        <v>204411</v>
      </c>
      <c r="E226" s="98" t="s">
        <v>136</v>
      </c>
      <c r="F226" s="98" t="s">
        <v>110</v>
      </c>
      <c r="G226" s="98" t="s">
        <v>3297</v>
      </c>
      <c r="H226" s="98" t="s">
        <v>112</v>
      </c>
      <c r="I226" s="98" t="s">
        <v>113</v>
      </c>
    </row>
    <row r="227" spans="1:9" x14ac:dyDescent="0.25">
      <c r="A227" s="98">
        <v>15038709</v>
      </c>
      <c r="B227" s="98" t="s">
        <v>398</v>
      </c>
      <c r="C227" s="98" t="s">
        <v>399</v>
      </c>
      <c r="D227" s="98">
        <v>204411</v>
      </c>
      <c r="E227" s="98" t="s">
        <v>136</v>
      </c>
      <c r="F227" s="98" t="s">
        <v>110</v>
      </c>
      <c r="G227" s="98" t="s">
        <v>140</v>
      </c>
      <c r="H227" s="98" t="s">
        <v>112</v>
      </c>
      <c r="I227" s="98" t="s">
        <v>117</v>
      </c>
    </row>
    <row r="228" spans="1:9" x14ac:dyDescent="0.25">
      <c r="A228" s="98">
        <v>15039081</v>
      </c>
      <c r="B228" s="98" t="s">
        <v>396</v>
      </c>
      <c r="C228" s="98" t="s">
        <v>397</v>
      </c>
      <c r="D228" s="98">
        <v>202814</v>
      </c>
      <c r="E228" s="98" t="s">
        <v>109</v>
      </c>
      <c r="F228" s="98" t="s">
        <v>110</v>
      </c>
      <c r="G228" s="98" t="s">
        <v>480</v>
      </c>
      <c r="H228" s="98" t="s">
        <v>112</v>
      </c>
      <c r="I228" s="98" t="s">
        <v>117</v>
      </c>
    </row>
    <row r="229" spans="1:9" x14ac:dyDescent="0.25">
      <c r="A229" s="98">
        <v>15988257</v>
      </c>
      <c r="B229" s="98" t="s">
        <v>382</v>
      </c>
      <c r="C229" s="98" t="s">
        <v>383</v>
      </c>
      <c r="D229" s="98">
        <v>204411</v>
      </c>
      <c r="E229" s="98" t="s">
        <v>136</v>
      </c>
      <c r="F229" s="98" t="s">
        <v>110</v>
      </c>
      <c r="G229" s="98" t="s">
        <v>3443</v>
      </c>
      <c r="H229" s="98" t="s">
        <v>112</v>
      </c>
      <c r="I229" s="98" t="s">
        <v>117</v>
      </c>
    </row>
    <row r="230" spans="1:9" x14ac:dyDescent="0.25">
      <c r="A230" s="98">
        <v>17970688</v>
      </c>
      <c r="B230" s="98" t="s">
        <v>293</v>
      </c>
      <c r="C230" s="98" t="s">
        <v>294</v>
      </c>
      <c r="D230" s="98">
        <v>202814</v>
      </c>
      <c r="E230" s="98" t="s">
        <v>109</v>
      </c>
      <c r="F230" s="98" t="s">
        <v>110</v>
      </c>
      <c r="G230" s="98" t="s">
        <v>295</v>
      </c>
      <c r="H230" s="98" t="s">
        <v>112</v>
      </c>
      <c r="I230" s="98" t="s">
        <v>117</v>
      </c>
    </row>
    <row r="231" spans="1:9" x14ac:dyDescent="0.25">
      <c r="A231" s="98">
        <v>19260897</v>
      </c>
      <c r="B231" s="98" t="s">
        <v>205</v>
      </c>
      <c r="C231" s="98" t="s">
        <v>206</v>
      </c>
      <c r="D231" s="98">
        <v>202816</v>
      </c>
      <c r="E231" s="98" t="s">
        <v>109</v>
      </c>
      <c r="F231" s="98" t="s">
        <v>110</v>
      </c>
      <c r="G231" s="98" t="s">
        <v>200</v>
      </c>
      <c r="H231" s="98" t="s">
        <v>112</v>
      </c>
      <c r="I231" s="98" t="s">
        <v>113</v>
      </c>
    </row>
    <row r="232" spans="1:9" x14ac:dyDescent="0.25">
      <c r="A232" s="98">
        <v>19304942</v>
      </c>
      <c r="B232" s="98" t="s">
        <v>198</v>
      </c>
      <c r="C232" s="98" t="s">
        <v>199</v>
      </c>
      <c r="D232" s="98">
        <v>204411</v>
      </c>
      <c r="E232" s="98" t="s">
        <v>136</v>
      </c>
      <c r="F232" s="98" t="s">
        <v>110</v>
      </c>
      <c r="G232" s="98" t="s">
        <v>200</v>
      </c>
      <c r="H232" s="98" t="s">
        <v>112</v>
      </c>
      <c r="I232" s="98" t="s">
        <v>113</v>
      </c>
    </row>
    <row r="233" spans="1:9" x14ac:dyDescent="0.25">
      <c r="A233" s="98">
        <v>19327664</v>
      </c>
      <c r="B233" s="98" t="s">
        <v>303</v>
      </c>
      <c r="C233" s="98" t="s">
        <v>304</v>
      </c>
      <c r="D233" s="98">
        <v>202814</v>
      </c>
      <c r="E233" s="98" t="s">
        <v>109</v>
      </c>
      <c r="F233" s="98" t="s">
        <v>110</v>
      </c>
      <c r="G233" s="98" t="s">
        <v>420</v>
      </c>
      <c r="H233" s="98" t="s">
        <v>112</v>
      </c>
      <c r="I233" s="98" t="s">
        <v>113</v>
      </c>
    </row>
    <row r="234" spans="1:9" x14ac:dyDescent="0.25">
      <c r="A234" s="98">
        <v>19427994</v>
      </c>
      <c r="B234" s="98" t="s">
        <v>222</v>
      </c>
      <c r="C234" s="98" t="s">
        <v>223</v>
      </c>
      <c r="D234" s="98">
        <v>202816</v>
      </c>
      <c r="E234" s="98" t="s">
        <v>109</v>
      </c>
      <c r="F234" s="98" t="s">
        <v>110</v>
      </c>
      <c r="G234" s="98" t="s">
        <v>224</v>
      </c>
      <c r="H234" s="98" t="s">
        <v>112</v>
      </c>
      <c r="I234" s="98" t="s">
        <v>113</v>
      </c>
    </row>
    <row r="235" spans="1:9" x14ac:dyDescent="0.25">
      <c r="A235" s="98">
        <v>19439265</v>
      </c>
      <c r="B235" s="98" t="s">
        <v>123</v>
      </c>
      <c r="C235" s="98" t="s">
        <v>124</v>
      </c>
      <c r="D235" s="98">
        <v>202820</v>
      </c>
      <c r="E235" s="98" t="s">
        <v>109</v>
      </c>
      <c r="F235" s="98" t="s">
        <v>110</v>
      </c>
      <c r="G235" s="98" t="s">
        <v>329</v>
      </c>
      <c r="H235" s="98" t="s">
        <v>112</v>
      </c>
      <c r="I235" s="98" t="s">
        <v>117</v>
      </c>
    </row>
    <row r="236" spans="1:9" x14ac:dyDescent="0.25">
      <c r="A236" s="98">
        <v>19442294</v>
      </c>
      <c r="B236" s="98" t="s">
        <v>232</v>
      </c>
      <c r="C236" s="98" t="s">
        <v>233</v>
      </c>
      <c r="D236" s="98">
        <v>202816</v>
      </c>
      <c r="E236" s="98" t="s">
        <v>109</v>
      </c>
      <c r="F236" s="98" t="s">
        <v>110</v>
      </c>
      <c r="G236" s="98" t="s">
        <v>234</v>
      </c>
      <c r="H236" s="98" t="s">
        <v>112</v>
      </c>
      <c r="I236" s="98" t="s">
        <v>117</v>
      </c>
    </row>
    <row r="237" spans="1:9" x14ac:dyDescent="0.25">
      <c r="A237" s="98">
        <v>19447482</v>
      </c>
      <c r="B237" s="98" t="s">
        <v>168</v>
      </c>
      <c r="C237" s="98" t="s">
        <v>169</v>
      </c>
      <c r="D237" s="98">
        <v>204411</v>
      </c>
      <c r="E237" s="98" t="s">
        <v>136</v>
      </c>
      <c r="F237" s="98" t="s">
        <v>110</v>
      </c>
      <c r="G237" s="98" t="s">
        <v>170</v>
      </c>
      <c r="H237" s="98" t="s">
        <v>112</v>
      </c>
      <c r="I237" s="98" t="s">
        <v>117</v>
      </c>
    </row>
    <row r="238" spans="1:9" x14ac:dyDescent="0.25">
      <c r="A238" s="98">
        <v>19448772</v>
      </c>
      <c r="B238" s="98" t="s">
        <v>126</v>
      </c>
      <c r="C238" s="98" t="s">
        <v>127</v>
      </c>
      <c r="D238" s="98">
        <v>202820</v>
      </c>
      <c r="E238" s="98" t="s">
        <v>109</v>
      </c>
      <c r="F238" s="98" t="s">
        <v>110</v>
      </c>
      <c r="G238" s="98" t="s">
        <v>128</v>
      </c>
      <c r="H238" s="98" t="s">
        <v>112</v>
      </c>
      <c r="I238" s="98" t="s">
        <v>113</v>
      </c>
    </row>
    <row r="239" spans="1:9" x14ac:dyDescent="0.25">
      <c r="A239" s="98">
        <v>19448775</v>
      </c>
      <c r="B239" s="98" t="s">
        <v>284</v>
      </c>
      <c r="C239" s="98" t="s">
        <v>285</v>
      </c>
      <c r="D239" s="98">
        <v>202814</v>
      </c>
      <c r="E239" s="98" t="s">
        <v>109</v>
      </c>
      <c r="F239" s="98" t="s">
        <v>110</v>
      </c>
      <c r="G239" s="98" t="s">
        <v>147</v>
      </c>
      <c r="H239" s="98" t="s">
        <v>112</v>
      </c>
      <c r="I239" s="98" t="s">
        <v>117</v>
      </c>
    </row>
    <row r="240" spans="1:9" x14ac:dyDescent="0.25">
      <c r="A240" s="98">
        <v>19455782</v>
      </c>
      <c r="B240" s="98" t="s">
        <v>160</v>
      </c>
      <c r="C240" s="98" t="s">
        <v>161</v>
      </c>
      <c r="D240" s="98">
        <v>202816</v>
      </c>
      <c r="E240" s="98" t="s">
        <v>109</v>
      </c>
      <c r="F240" s="98" t="s">
        <v>110</v>
      </c>
      <c r="G240" s="98" t="s">
        <v>162</v>
      </c>
      <c r="H240" s="98" t="s">
        <v>112</v>
      </c>
      <c r="I240" s="98" t="s">
        <v>117</v>
      </c>
    </row>
    <row r="241" spans="1:9" x14ac:dyDescent="0.25">
      <c r="A241" s="98">
        <v>19459207</v>
      </c>
      <c r="B241" s="98" t="s">
        <v>834</v>
      </c>
      <c r="C241" s="98" t="s">
        <v>835</v>
      </c>
      <c r="D241" s="98">
        <v>202816</v>
      </c>
      <c r="E241" s="98" t="s">
        <v>109</v>
      </c>
      <c r="F241" s="98" t="s">
        <v>110</v>
      </c>
      <c r="G241" s="98" t="s">
        <v>1122</v>
      </c>
      <c r="H241" s="98" t="s">
        <v>112</v>
      </c>
      <c r="I241" s="98" t="s">
        <v>113</v>
      </c>
    </row>
    <row r="242" spans="1:9" x14ac:dyDescent="0.25">
      <c r="A242" s="98">
        <v>19475536</v>
      </c>
      <c r="B242" s="98" t="s">
        <v>280</v>
      </c>
      <c r="C242" s="98" t="s">
        <v>281</v>
      </c>
      <c r="D242" s="98">
        <v>202820</v>
      </c>
      <c r="E242" s="98" t="s">
        <v>109</v>
      </c>
      <c r="F242" s="98" t="s">
        <v>110</v>
      </c>
      <c r="G242" s="98" t="s">
        <v>116</v>
      </c>
      <c r="H242" s="98" t="s">
        <v>112</v>
      </c>
      <c r="I242" s="98" t="s">
        <v>117</v>
      </c>
    </row>
    <row r="243" spans="1:9" x14ac:dyDescent="0.25">
      <c r="A243" s="98">
        <v>20643921</v>
      </c>
      <c r="B243" s="98" t="s">
        <v>201</v>
      </c>
      <c r="C243" s="98" t="s">
        <v>202</v>
      </c>
      <c r="D243" s="98">
        <v>202816</v>
      </c>
      <c r="E243" s="98" t="s">
        <v>109</v>
      </c>
      <c r="F243" s="98" t="s">
        <v>110</v>
      </c>
      <c r="G243" s="98" t="s">
        <v>128</v>
      </c>
      <c r="H243" s="98" t="s">
        <v>112</v>
      </c>
      <c r="I243" s="98" t="s">
        <v>117</v>
      </c>
    </row>
    <row r="244" spans="1:9" x14ac:dyDescent="0.25">
      <c r="A244" s="98">
        <v>22448705</v>
      </c>
      <c r="B244" s="98" t="s">
        <v>455</v>
      </c>
      <c r="C244" s="98" t="s">
        <v>456</v>
      </c>
      <c r="D244" s="98">
        <v>204411</v>
      </c>
      <c r="E244" s="98" t="s">
        <v>136</v>
      </c>
      <c r="F244" s="98" t="s">
        <v>110</v>
      </c>
      <c r="G244" s="98" t="s">
        <v>734</v>
      </c>
      <c r="H244" s="98" t="s">
        <v>447</v>
      </c>
      <c r="I244" s="98" t="s">
        <v>448</v>
      </c>
    </row>
    <row r="245" spans="1:9" x14ac:dyDescent="0.25">
      <c r="A245" s="98">
        <v>23689301</v>
      </c>
      <c r="B245" s="98" t="s">
        <v>114</v>
      </c>
      <c r="C245" s="98" t="s">
        <v>115</v>
      </c>
      <c r="D245" s="98">
        <v>202816</v>
      </c>
      <c r="E245" s="98" t="s">
        <v>109</v>
      </c>
      <c r="F245" s="98" t="s">
        <v>110</v>
      </c>
      <c r="G245" s="98" t="s">
        <v>116</v>
      </c>
      <c r="H245" s="98" t="s">
        <v>112</v>
      </c>
      <c r="I245" s="98" t="s">
        <v>117</v>
      </c>
    </row>
    <row r="246" spans="1:9" x14ac:dyDescent="0.25">
      <c r="A246" s="98">
        <v>23694448</v>
      </c>
      <c r="B246" s="98" t="s">
        <v>503</v>
      </c>
      <c r="C246" s="98" t="s">
        <v>504</v>
      </c>
      <c r="D246" s="98">
        <v>204411</v>
      </c>
      <c r="E246" s="98" t="s">
        <v>136</v>
      </c>
      <c r="F246" s="98" t="s">
        <v>110</v>
      </c>
      <c r="G246" s="98" t="s">
        <v>787</v>
      </c>
      <c r="H246" s="98" t="s">
        <v>447</v>
      </c>
      <c r="I246" s="98" t="s">
        <v>448</v>
      </c>
    </row>
    <row r="247" spans="1:9" x14ac:dyDescent="0.25">
      <c r="A247" s="98">
        <v>24372542</v>
      </c>
      <c r="B247" s="98" t="s">
        <v>862</v>
      </c>
      <c r="C247" s="98" t="s">
        <v>863</v>
      </c>
      <c r="D247" s="98">
        <v>204411</v>
      </c>
      <c r="E247" s="98" t="s">
        <v>136</v>
      </c>
      <c r="F247" s="98" t="s">
        <v>110</v>
      </c>
      <c r="G247" s="98" t="s">
        <v>200</v>
      </c>
      <c r="H247" s="98" t="s">
        <v>112</v>
      </c>
      <c r="I247" s="98" t="s">
        <v>117</v>
      </c>
    </row>
    <row r="248" spans="1:9" x14ac:dyDescent="0.25">
      <c r="A248" s="98">
        <v>24870452</v>
      </c>
      <c r="B248" s="98" t="s">
        <v>921</v>
      </c>
      <c r="C248" s="98" t="s">
        <v>922</v>
      </c>
      <c r="D248" s="98">
        <v>202818</v>
      </c>
      <c r="E248" s="98" t="s">
        <v>109</v>
      </c>
      <c r="F248" s="98" t="s">
        <v>110</v>
      </c>
      <c r="G248" s="98" t="s">
        <v>3443</v>
      </c>
      <c r="H248" s="98" t="s">
        <v>112</v>
      </c>
      <c r="I248" s="98" t="s">
        <v>113</v>
      </c>
    </row>
    <row r="249" spans="1:9" x14ac:dyDescent="0.25">
      <c r="A249" s="98">
        <v>26027053</v>
      </c>
      <c r="B249" s="98" t="s">
        <v>394</v>
      </c>
      <c r="C249" s="98" t="s">
        <v>395</v>
      </c>
      <c r="D249" s="98">
        <v>204411</v>
      </c>
      <c r="E249" s="98" t="s">
        <v>136</v>
      </c>
      <c r="F249" s="98" t="s">
        <v>110</v>
      </c>
      <c r="G249" s="98" t="s">
        <v>200</v>
      </c>
      <c r="H249" s="98" t="s">
        <v>112</v>
      </c>
      <c r="I249" s="98" t="s">
        <v>117</v>
      </c>
    </row>
    <row r="250" spans="1:9" x14ac:dyDescent="0.25">
      <c r="A250" s="98">
        <v>27683529</v>
      </c>
      <c r="B250" s="98" t="s">
        <v>826</v>
      </c>
      <c r="C250" s="98" t="s">
        <v>827</v>
      </c>
      <c r="D250" s="98">
        <v>202814</v>
      </c>
      <c r="E250" s="98" t="s">
        <v>109</v>
      </c>
      <c r="F250" s="98" t="s">
        <v>110</v>
      </c>
      <c r="G250" s="98" t="s">
        <v>224</v>
      </c>
      <c r="H250" s="98" t="s">
        <v>112</v>
      </c>
      <c r="I250" s="98" t="s">
        <v>117</v>
      </c>
    </row>
    <row r="251" spans="1:9" x14ac:dyDescent="0.25">
      <c r="A251" s="98">
        <v>28539692</v>
      </c>
      <c r="B251" s="98" t="s">
        <v>1066</v>
      </c>
      <c r="C251" s="98" t="s">
        <v>1067</v>
      </c>
      <c r="D251" s="98">
        <v>204407</v>
      </c>
      <c r="E251" s="98" t="s">
        <v>136</v>
      </c>
      <c r="F251" s="98" t="s">
        <v>110</v>
      </c>
      <c r="G251" s="98" t="s">
        <v>200</v>
      </c>
      <c r="H251" s="98" t="s">
        <v>468</v>
      </c>
      <c r="I251" s="98" t="s">
        <v>435</v>
      </c>
    </row>
    <row r="252" spans="1:9" x14ac:dyDescent="0.25">
      <c r="A252" s="98">
        <v>28686105</v>
      </c>
      <c r="B252" s="98" t="s">
        <v>761</v>
      </c>
      <c r="C252" s="98" t="s">
        <v>762</v>
      </c>
      <c r="D252" s="98">
        <v>202820</v>
      </c>
      <c r="E252" s="98" t="s">
        <v>109</v>
      </c>
      <c r="F252" s="98" t="s">
        <v>110</v>
      </c>
      <c r="G252" s="98" t="s">
        <v>162</v>
      </c>
      <c r="H252" s="98" t="s">
        <v>112</v>
      </c>
      <c r="I252" s="98" t="s">
        <v>113</v>
      </c>
    </row>
    <row r="253" spans="1:9" x14ac:dyDescent="0.25">
      <c r="A253" s="98">
        <v>30280203</v>
      </c>
      <c r="B253" s="98" t="s">
        <v>600</v>
      </c>
      <c r="C253" s="98" t="s">
        <v>751</v>
      </c>
      <c r="D253" s="98">
        <v>202820</v>
      </c>
      <c r="E253" s="98" t="s">
        <v>109</v>
      </c>
      <c r="F253" s="98" t="s">
        <v>110</v>
      </c>
      <c r="G253" s="98" t="s">
        <v>752</v>
      </c>
      <c r="H253" s="98" t="s">
        <v>112</v>
      </c>
      <c r="I253" s="98" t="s">
        <v>113</v>
      </c>
    </row>
    <row r="254" spans="1:9" x14ac:dyDescent="0.25">
      <c r="A254" s="98">
        <v>30653790</v>
      </c>
      <c r="B254" s="98" t="s">
        <v>308</v>
      </c>
      <c r="C254" s="98" t="s">
        <v>309</v>
      </c>
      <c r="D254" s="98">
        <v>202814</v>
      </c>
      <c r="E254" s="98" t="s">
        <v>109</v>
      </c>
      <c r="F254" s="98" t="s">
        <v>110</v>
      </c>
      <c r="G254" s="98" t="s">
        <v>2844</v>
      </c>
      <c r="H254" s="98" t="s">
        <v>112</v>
      </c>
      <c r="I254" s="98" t="s">
        <v>117</v>
      </c>
    </row>
    <row r="255" spans="1:9" x14ac:dyDescent="0.25">
      <c r="A255" s="98">
        <v>30722469</v>
      </c>
      <c r="B255" s="98" t="s">
        <v>388</v>
      </c>
      <c r="C255" s="98" t="s">
        <v>389</v>
      </c>
      <c r="D255" s="98">
        <v>204411</v>
      </c>
      <c r="E255" s="98" t="s">
        <v>136</v>
      </c>
      <c r="F255" s="98" t="s">
        <v>110</v>
      </c>
      <c r="G255" s="98" t="s">
        <v>200</v>
      </c>
      <c r="H255" s="98" t="s">
        <v>112</v>
      </c>
      <c r="I255" s="98" t="s">
        <v>117</v>
      </c>
    </row>
    <row r="256" spans="1:9" x14ac:dyDescent="0.25">
      <c r="A256" s="98">
        <v>30840696</v>
      </c>
      <c r="B256" s="98" t="s">
        <v>1448</v>
      </c>
      <c r="C256" s="98" t="s">
        <v>1449</v>
      </c>
      <c r="D256" s="98">
        <v>204407</v>
      </c>
      <c r="E256" s="98" t="s">
        <v>136</v>
      </c>
      <c r="F256" s="98" t="s">
        <v>110</v>
      </c>
      <c r="G256" s="98" t="s">
        <v>150</v>
      </c>
      <c r="H256" s="98" t="s">
        <v>447</v>
      </c>
      <c r="I256" s="98" t="s">
        <v>448</v>
      </c>
    </row>
    <row r="257" spans="1:9" x14ac:dyDescent="0.25">
      <c r="A257" s="98">
        <v>32760953</v>
      </c>
      <c r="B257" s="98" t="s">
        <v>340</v>
      </c>
      <c r="C257" s="98" t="s">
        <v>341</v>
      </c>
      <c r="D257" s="98">
        <v>202820</v>
      </c>
      <c r="E257" s="98" t="s">
        <v>109</v>
      </c>
      <c r="F257" s="98" t="s">
        <v>110</v>
      </c>
      <c r="G257" s="98" t="s">
        <v>675</v>
      </c>
      <c r="H257" s="98" t="s">
        <v>112</v>
      </c>
      <c r="I257" s="98" t="s">
        <v>117</v>
      </c>
    </row>
    <row r="258" spans="1:9" x14ac:dyDescent="0.25">
      <c r="A258" s="98">
        <v>32936270</v>
      </c>
      <c r="B258" s="98" t="s">
        <v>717</v>
      </c>
      <c r="C258" s="98" t="s">
        <v>997</v>
      </c>
      <c r="D258" s="98">
        <v>20441</v>
      </c>
      <c r="E258" s="98" t="s">
        <v>136</v>
      </c>
      <c r="F258" s="98" t="s">
        <v>110</v>
      </c>
      <c r="G258" s="98" t="s">
        <v>2844</v>
      </c>
      <c r="H258" s="98" t="s">
        <v>447</v>
      </c>
      <c r="I258" s="98" t="s">
        <v>448</v>
      </c>
    </row>
    <row r="259" spans="1:9" x14ac:dyDescent="0.25">
      <c r="A259" s="98">
        <v>33104109</v>
      </c>
      <c r="B259" s="98" t="s">
        <v>1295</v>
      </c>
      <c r="C259" s="98" t="s">
        <v>1296</v>
      </c>
      <c r="D259" s="98">
        <v>204407</v>
      </c>
      <c r="E259" s="98" t="s">
        <v>136</v>
      </c>
      <c r="F259" s="98" t="s">
        <v>110</v>
      </c>
      <c r="G259" s="98" t="s">
        <v>237</v>
      </c>
      <c r="H259" s="98" t="s">
        <v>447</v>
      </c>
      <c r="I259" s="98" t="s">
        <v>448</v>
      </c>
    </row>
    <row r="260" spans="1:9" x14ac:dyDescent="0.25">
      <c r="A260" s="98">
        <v>33369663</v>
      </c>
      <c r="B260" s="98" t="s">
        <v>1072</v>
      </c>
      <c r="C260" s="98" t="s">
        <v>1073</v>
      </c>
      <c r="D260" s="98">
        <v>204407</v>
      </c>
      <c r="E260" s="98" t="s">
        <v>136</v>
      </c>
      <c r="F260" s="98" t="s">
        <v>110</v>
      </c>
      <c r="G260" s="98" t="s">
        <v>866</v>
      </c>
      <c r="H260" s="98" t="s">
        <v>447</v>
      </c>
      <c r="I260" s="98" t="s">
        <v>448</v>
      </c>
    </row>
    <row r="261" spans="1:9" x14ac:dyDescent="0.25">
      <c r="A261" s="98">
        <v>33702784</v>
      </c>
      <c r="B261" s="98" t="s">
        <v>1359</v>
      </c>
      <c r="C261" s="98" t="s">
        <v>1360</v>
      </c>
      <c r="D261" s="98">
        <v>20441</v>
      </c>
      <c r="E261" s="98" t="s">
        <v>136</v>
      </c>
      <c r="F261" s="98" t="s">
        <v>110</v>
      </c>
      <c r="G261" s="98" t="s">
        <v>866</v>
      </c>
      <c r="H261" s="98" t="s">
        <v>447</v>
      </c>
      <c r="I261" s="98" t="s">
        <v>448</v>
      </c>
    </row>
    <row r="262" spans="1:9" x14ac:dyDescent="0.25">
      <c r="A262" s="98">
        <v>35415256</v>
      </c>
      <c r="B262" s="98" t="s">
        <v>1089</v>
      </c>
      <c r="C262" s="98" t="s">
        <v>1090</v>
      </c>
      <c r="D262" s="98">
        <v>20441</v>
      </c>
      <c r="E262" s="98" t="s">
        <v>136</v>
      </c>
      <c r="F262" s="98" t="s">
        <v>110</v>
      </c>
      <c r="G262" s="98" t="s">
        <v>290</v>
      </c>
      <c r="H262" s="98" t="s">
        <v>447</v>
      </c>
      <c r="I262" s="98" t="s">
        <v>448</v>
      </c>
    </row>
    <row r="263" spans="1:9" x14ac:dyDescent="0.25">
      <c r="A263" s="98">
        <v>35511363</v>
      </c>
      <c r="B263" s="98" t="s">
        <v>330</v>
      </c>
      <c r="C263" s="98" t="s">
        <v>331</v>
      </c>
      <c r="D263" s="98">
        <v>204411</v>
      </c>
      <c r="E263" s="98" t="s">
        <v>136</v>
      </c>
      <c r="F263" s="98" t="s">
        <v>110</v>
      </c>
      <c r="G263" s="98" t="s">
        <v>332</v>
      </c>
      <c r="H263" s="98" t="s">
        <v>112</v>
      </c>
      <c r="I263" s="98" t="s">
        <v>117</v>
      </c>
    </row>
    <row r="264" spans="1:9" x14ac:dyDescent="0.25">
      <c r="A264" s="98">
        <v>36287722</v>
      </c>
      <c r="B264" s="98" t="s">
        <v>1176</v>
      </c>
      <c r="C264" s="98" t="s">
        <v>1177</v>
      </c>
      <c r="D264" s="98">
        <v>20441</v>
      </c>
      <c r="E264" s="98" t="s">
        <v>136</v>
      </c>
      <c r="F264" s="98" t="s">
        <v>110</v>
      </c>
      <c r="G264" s="98" t="s">
        <v>116</v>
      </c>
      <c r="H264" s="98" t="s">
        <v>447</v>
      </c>
      <c r="I264" s="98" t="s">
        <v>448</v>
      </c>
    </row>
    <row r="265" spans="1:9" x14ac:dyDescent="0.25">
      <c r="A265" s="98">
        <v>36381839</v>
      </c>
      <c r="B265" s="98" t="s">
        <v>604</v>
      </c>
      <c r="C265" s="98" t="s">
        <v>605</v>
      </c>
      <c r="D265" s="98">
        <v>204407</v>
      </c>
      <c r="E265" s="98" t="s">
        <v>136</v>
      </c>
      <c r="F265" s="98" t="s">
        <v>110</v>
      </c>
      <c r="G265" s="98" t="s">
        <v>200</v>
      </c>
      <c r="H265" s="98" t="s">
        <v>468</v>
      </c>
      <c r="I265" s="98" t="s">
        <v>435</v>
      </c>
    </row>
    <row r="266" spans="1:9" x14ac:dyDescent="0.25">
      <c r="A266" s="98">
        <v>36758398</v>
      </c>
      <c r="B266" s="98" t="s">
        <v>1135</v>
      </c>
      <c r="C266" s="98" t="s">
        <v>1136</v>
      </c>
      <c r="D266" s="98">
        <v>204407</v>
      </c>
      <c r="E266" s="98" t="s">
        <v>136</v>
      </c>
      <c r="F266" s="98" t="s">
        <v>110</v>
      </c>
      <c r="G266" s="98" t="s">
        <v>159</v>
      </c>
      <c r="H266" s="98" t="s">
        <v>447</v>
      </c>
      <c r="I266" s="98" t="s">
        <v>448</v>
      </c>
    </row>
    <row r="267" spans="1:9" x14ac:dyDescent="0.25">
      <c r="A267" s="98">
        <v>37395857</v>
      </c>
      <c r="B267" s="98" t="s">
        <v>606</v>
      </c>
      <c r="C267" s="98" t="s">
        <v>607</v>
      </c>
      <c r="D267" s="98">
        <v>204407</v>
      </c>
      <c r="E267" s="98" t="s">
        <v>136</v>
      </c>
      <c r="F267" s="98" t="s">
        <v>110</v>
      </c>
      <c r="G267" s="98" t="s">
        <v>2505</v>
      </c>
      <c r="H267" s="98" t="s">
        <v>468</v>
      </c>
      <c r="I267" s="98" t="s">
        <v>435</v>
      </c>
    </row>
    <row r="268" spans="1:9" x14ac:dyDescent="0.25">
      <c r="A268" s="98">
        <v>37645076</v>
      </c>
      <c r="B268" s="98" t="s">
        <v>276</v>
      </c>
      <c r="C268" s="98" t="s">
        <v>355</v>
      </c>
      <c r="D268" s="98">
        <v>204411</v>
      </c>
      <c r="E268" s="98" t="s">
        <v>136</v>
      </c>
      <c r="F268" s="98" t="s">
        <v>110</v>
      </c>
      <c r="G268" s="98" t="s">
        <v>2505</v>
      </c>
      <c r="H268" s="98" t="s">
        <v>112</v>
      </c>
      <c r="I268" s="98" t="s">
        <v>117</v>
      </c>
    </row>
    <row r="269" spans="1:9" x14ac:dyDescent="0.25">
      <c r="A269" s="98">
        <v>37864490</v>
      </c>
      <c r="B269" s="98" t="s">
        <v>770</v>
      </c>
      <c r="C269" s="98" t="s">
        <v>771</v>
      </c>
      <c r="D269" s="98">
        <v>202818</v>
      </c>
      <c r="E269" s="98" t="s">
        <v>109</v>
      </c>
      <c r="F269" s="98" t="s">
        <v>110</v>
      </c>
      <c r="G269" s="98" t="s">
        <v>267</v>
      </c>
      <c r="H269" s="98" t="s">
        <v>112</v>
      </c>
      <c r="I269" s="98" t="s">
        <v>117</v>
      </c>
    </row>
    <row r="270" spans="1:9" x14ac:dyDescent="0.25">
      <c r="A270" s="98">
        <v>38870855</v>
      </c>
      <c r="B270" s="98" t="s">
        <v>692</v>
      </c>
      <c r="C270" s="98" t="s">
        <v>693</v>
      </c>
      <c r="D270" s="98">
        <v>202816</v>
      </c>
      <c r="E270" s="98" t="s">
        <v>109</v>
      </c>
      <c r="F270" s="98" t="s">
        <v>110</v>
      </c>
      <c r="G270" s="98" t="s">
        <v>1948</v>
      </c>
      <c r="H270" s="98" t="s">
        <v>447</v>
      </c>
      <c r="I270" s="98" t="s">
        <v>448</v>
      </c>
    </row>
    <row r="271" spans="1:9" x14ac:dyDescent="0.25">
      <c r="A271" s="98">
        <v>39046546</v>
      </c>
      <c r="B271" s="98" t="s">
        <v>765</v>
      </c>
      <c r="C271" s="98" t="s">
        <v>766</v>
      </c>
      <c r="D271" s="98">
        <v>202820</v>
      </c>
      <c r="E271" s="98" t="s">
        <v>109</v>
      </c>
      <c r="F271" s="98" t="s">
        <v>110</v>
      </c>
      <c r="G271" s="98" t="s">
        <v>471</v>
      </c>
      <c r="H271" s="98" t="s">
        <v>112</v>
      </c>
      <c r="I271" s="98" t="s">
        <v>113</v>
      </c>
    </row>
    <row r="272" spans="1:9" x14ac:dyDescent="0.25">
      <c r="A272" s="98">
        <v>39532384</v>
      </c>
      <c r="B272" s="98" t="s">
        <v>249</v>
      </c>
      <c r="C272" s="98" t="s">
        <v>250</v>
      </c>
      <c r="D272" s="98">
        <v>204411</v>
      </c>
      <c r="E272" s="98" t="s">
        <v>136</v>
      </c>
      <c r="F272" s="98" t="s">
        <v>110</v>
      </c>
      <c r="G272" s="98" t="s">
        <v>298</v>
      </c>
      <c r="H272" s="98" t="s">
        <v>112</v>
      </c>
      <c r="I272" s="98" t="s">
        <v>117</v>
      </c>
    </row>
    <row r="273" spans="1:9" x14ac:dyDescent="0.25">
      <c r="A273" s="98">
        <v>39547379</v>
      </c>
      <c r="B273" s="98" t="s">
        <v>243</v>
      </c>
      <c r="C273" s="98" t="s">
        <v>244</v>
      </c>
      <c r="D273" s="98">
        <v>204411</v>
      </c>
      <c r="E273" s="98" t="s">
        <v>136</v>
      </c>
      <c r="F273" s="98" t="s">
        <v>110</v>
      </c>
      <c r="G273" s="98" t="s">
        <v>200</v>
      </c>
      <c r="H273" s="98" t="s">
        <v>112</v>
      </c>
      <c r="I273" s="98" t="s">
        <v>117</v>
      </c>
    </row>
    <row r="274" spans="1:9" x14ac:dyDescent="0.25">
      <c r="A274" s="98">
        <v>39548662</v>
      </c>
      <c r="B274" s="98" t="s">
        <v>220</v>
      </c>
      <c r="C274" s="98" t="s">
        <v>221</v>
      </c>
      <c r="D274" s="98">
        <v>202820</v>
      </c>
      <c r="E274" s="98" t="s">
        <v>109</v>
      </c>
      <c r="F274" s="98" t="s">
        <v>110</v>
      </c>
      <c r="G274" s="98" t="s">
        <v>137</v>
      </c>
      <c r="H274" s="98" t="s">
        <v>112</v>
      </c>
      <c r="I274" s="98" t="s">
        <v>113</v>
      </c>
    </row>
    <row r="275" spans="1:9" x14ac:dyDescent="0.25">
      <c r="A275" s="98">
        <v>39744699</v>
      </c>
      <c r="B275" s="98" t="s">
        <v>1018</v>
      </c>
      <c r="C275" s="98" t="s">
        <v>1019</v>
      </c>
      <c r="D275" s="98">
        <v>204407</v>
      </c>
      <c r="E275" s="98" t="s">
        <v>136</v>
      </c>
      <c r="F275" s="98" t="s">
        <v>110</v>
      </c>
      <c r="G275" s="98" t="s">
        <v>739</v>
      </c>
      <c r="H275" s="98" t="s">
        <v>447</v>
      </c>
      <c r="I275" s="98" t="s">
        <v>448</v>
      </c>
    </row>
    <row r="276" spans="1:9" x14ac:dyDescent="0.25">
      <c r="A276" s="98">
        <v>39785588</v>
      </c>
      <c r="B276" s="98" t="s">
        <v>481</v>
      </c>
      <c r="C276" s="98" t="s">
        <v>482</v>
      </c>
      <c r="D276" s="98">
        <v>204407</v>
      </c>
      <c r="E276" s="98" t="s">
        <v>136</v>
      </c>
      <c r="F276" s="98" t="s">
        <v>110</v>
      </c>
      <c r="G276" s="98" t="s">
        <v>519</v>
      </c>
      <c r="H276" s="98" t="s">
        <v>468</v>
      </c>
      <c r="I276" s="98" t="s">
        <v>435</v>
      </c>
    </row>
    <row r="277" spans="1:9" x14ac:dyDescent="0.25">
      <c r="A277" s="98">
        <v>39818302</v>
      </c>
      <c r="B277" s="98" t="s">
        <v>620</v>
      </c>
      <c r="C277" s="98" t="s">
        <v>621</v>
      </c>
      <c r="D277" s="98">
        <v>204407</v>
      </c>
      <c r="E277" s="98" t="s">
        <v>136</v>
      </c>
      <c r="F277" s="98" t="s">
        <v>110</v>
      </c>
      <c r="G277" s="98" t="s">
        <v>162</v>
      </c>
      <c r="H277" s="98" t="s">
        <v>447</v>
      </c>
      <c r="I277" s="98" t="s">
        <v>448</v>
      </c>
    </row>
    <row r="278" spans="1:9" x14ac:dyDescent="0.25">
      <c r="A278" s="98">
        <v>40028914</v>
      </c>
      <c r="B278" s="98" t="s">
        <v>299</v>
      </c>
      <c r="C278" s="98" t="s">
        <v>300</v>
      </c>
      <c r="D278" s="98">
        <v>202820</v>
      </c>
      <c r="E278" s="98" t="s">
        <v>109</v>
      </c>
      <c r="F278" s="98" t="s">
        <v>110</v>
      </c>
      <c r="G278" s="98" t="s">
        <v>240</v>
      </c>
      <c r="H278" s="98" t="s">
        <v>112</v>
      </c>
      <c r="I278" s="98" t="s">
        <v>113</v>
      </c>
    </row>
    <row r="279" spans="1:9" x14ac:dyDescent="0.25">
      <c r="A279" s="98">
        <v>40044306</v>
      </c>
      <c r="B279" s="98" t="s">
        <v>560</v>
      </c>
      <c r="C279" s="98" t="s">
        <v>561</v>
      </c>
      <c r="D279" s="98">
        <v>204411</v>
      </c>
      <c r="E279" s="98" t="s">
        <v>136</v>
      </c>
      <c r="F279" s="98" t="s">
        <v>110</v>
      </c>
      <c r="G279" s="98" t="s">
        <v>298</v>
      </c>
      <c r="H279" s="98" t="s">
        <v>447</v>
      </c>
      <c r="I279" s="98" t="s">
        <v>448</v>
      </c>
    </row>
    <row r="280" spans="1:9" x14ac:dyDescent="0.25">
      <c r="A280" s="98">
        <v>40385846</v>
      </c>
      <c r="B280" s="98" t="s">
        <v>902</v>
      </c>
      <c r="C280" s="98" t="s">
        <v>903</v>
      </c>
      <c r="D280" s="98">
        <v>202820</v>
      </c>
      <c r="E280" s="98" t="s">
        <v>109</v>
      </c>
      <c r="F280" s="98" t="s">
        <v>110</v>
      </c>
      <c r="G280" s="98" t="s">
        <v>332</v>
      </c>
      <c r="H280" s="98" t="s">
        <v>112</v>
      </c>
      <c r="I280" s="98" t="s">
        <v>113</v>
      </c>
    </row>
    <row r="281" spans="1:9" x14ac:dyDescent="0.25">
      <c r="A281" s="98">
        <v>41240880</v>
      </c>
      <c r="B281" s="98" t="s">
        <v>1373</v>
      </c>
      <c r="C281" s="98" t="s">
        <v>1374</v>
      </c>
      <c r="D281" s="98">
        <v>20441</v>
      </c>
      <c r="E281" s="98" t="s">
        <v>136</v>
      </c>
      <c r="F281" s="98" t="s">
        <v>110</v>
      </c>
      <c r="G281" s="98" t="s">
        <v>3297</v>
      </c>
      <c r="H281" s="98" t="s">
        <v>468</v>
      </c>
      <c r="I281" s="98" t="s">
        <v>435</v>
      </c>
    </row>
    <row r="282" spans="1:9" x14ac:dyDescent="0.25">
      <c r="A282" s="98">
        <v>42756572</v>
      </c>
      <c r="B282" s="98" t="s">
        <v>174</v>
      </c>
      <c r="C282" s="98" t="s">
        <v>175</v>
      </c>
      <c r="D282" s="98">
        <v>204411</v>
      </c>
      <c r="E282" s="98" t="s">
        <v>136</v>
      </c>
      <c r="F282" s="98" t="s">
        <v>110</v>
      </c>
      <c r="G282" s="98" t="s">
        <v>3297</v>
      </c>
      <c r="H282" s="98" t="s">
        <v>112</v>
      </c>
      <c r="I282" s="98" t="s">
        <v>113</v>
      </c>
    </row>
    <row r="283" spans="1:9" x14ac:dyDescent="0.25">
      <c r="A283" s="98">
        <v>42791738</v>
      </c>
      <c r="B283" s="98" t="s">
        <v>429</v>
      </c>
      <c r="C283" s="98" t="s">
        <v>430</v>
      </c>
      <c r="D283" s="98">
        <v>202816</v>
      </c>
      <c r="E283" s="98" t="s">
        <v>109</v>
      </c>
      <c r="F283" s="98" t="s">
        <v>110</v>
      </c>
      <c r="G283" s="98" t="s">
        <v>3297</v>
      </c>
      <c r="H283" s="98" t="s">
        <v>112</v>
      </c>
      <c r="I283" s="98" t="s">
        <v>117</v>
      </c>
    </row>
    <row r="284" spans="1:9" x14ac:dyDescent="0.25">
      <c r="A284" s="98">
        <v>42967383</v>
      </c>
      <c r="B284" s="98" t="s">
        <v>296</v>
      </c>
      <c r="C284" s="98" t="s">
        <v>577</v>
      </c>
      <c r="D284" s="98">
        <v>204411</v>
      </c>
      <c r="E284" s="98" t="s">
        <v>136</v>
      </c>
      <c r="F284" s="98" t="s">
        <v>110</v>
      </c>
      <c r="G284" s="98" t="s">
        <v>3297</v>
      </c>
      <c r="H284" s="98" t="s">
        <v>447</v>
      </c>
      <c r="I284" s="98" t="s">
        <v>448</v>
      </c>
    </row>
    <row r="285" spans="1:9" x14ac:dyDescent="0.25">
      <c r="A285" s="98">
        <v>43031603</v>
      </c>
      <c r="B285" s="98" t="s">
        <v>427</v>
      </c>
      <c r="C285" s="98" t="s">
        <v>428</v>
      </c>
      <c r="D285" s="98">
        <v>202816</v>
      </c>
      <c r="E285" s="98" t="s">
        <v>109</v>
      </c>
      <c r="F285" s="98" t="s">
        <v>110</v>
      </c>
      <c r="G285" s="98" t="s">
        <v>3297</v>
      </c>
      <c r="H285" s="98" t="s">
        <v>112</v>
      </c>
      <c r="I285" s="98" t="s">
        <v>113</v>
      </c>
    </row>
    <row r="286" spans="1:9" x14ac:dyDescent="0.25">
      <c r="A286" s="98">
        <v>43200461</v>
      </c>
      <c r="B286" s="98" t="s">
        <v>1012</v>
      </c>
      <c r="C286" s="98" t="s">
        <v>1013</v>
      </c>
      <c r="D286" s="98">
        <v>204407</v>
      </c>
      <c r="E286" s="98" t="s">
        <v>136</v>
      </c>
      <c r="F286" s="98" t="s">
        <v>110</v>
      </c>
      <c r="G286" s="98" t="s">
        <v>3297</v>
      </c>
      <c r="H286" s="98" t="s">
        <v>468</v>
      </c>
      <c r="I286" s="98" t="s">
        <v>435</v>
      </c>
    </row>
    <row r="287" spans="1:9" x14ac:dyDescent="0.25">
      <c r="A287" s="98">
        <v>43204113</v>
      </c>
      <c r="B287" s="98" t="s">
        <v>820</v>
      </c>
      <c r="C287" s="98" t="s">
        <v>821</v>
      </c>
      <c r="D287" s="98">
        <v>202820</v>
      </c>
      <c r="E287" s="98" t="s">
        <v>109</v>
      </c>
      <c r="F287" s="98" t="s">
        <v>110</v>
      </c>
      <c r="G287" s="98" t="s">
        <v>3297</v>
      </c>
      <c r="H287" s="98" t="s">
        <v>112</v>
      </c>
      <c r="I287" s="98" t="s">
        <v>113</v>
      </c>
    </row>
    <row r="288" spans="1:9" x14ac:dyDescent="0.25">
      <c r="A288" s="98">
        <v>43573859</v>
      </c>
      <c r="B288" s="98" t="s">
        <v>490</v>
      </c>
      <c r="C288" s="98" t="s">
        <v>491</v>
      </c>
      <c r="D288" s="98">
        <v>204407</v>
      </c>
      <c r="E288" s="98" t="s">
        <v>136</v>
      </c>
      <c r="F288" s="98" t="s">
        <v>110</v>
      </c>
      <c r="G288" s="98" t="s">
        <v>3297</v>
      </c>
      <c r="H288" s="98" t="s">
        <v>447</v>
      </c>
      <c r="I288" s="98" t="s">
        <v>448</v>
      </c>
    </row>
    <row r="289" spans="1:9" x14ac:dyDescent="0.25">
      <c r="A289" s="98">
        <v>43585785</v>
      </c>
      <c r="B289" s="98" t="s">
        <v>796</v>
      </c>
      <c r="C289" s="98" t="s">
        <v>797</v>
      </c>
      <c r="D289" s="98">
        <v>202814</v>
      </c>
      <c r="E289" s="98" t="s">
        <v>109</v>
      </c>
      <c r="F289" s="98" t="s">
        <v>110</v>
      </c>
      <c r="G289" s="98" t="s">
        <v>3297</v>
      </c>
      <c r="H289" s="98" t="s">
        <v>112</v>
      </c>
      <c r="I289" s="98" t="s">
        <v>113</v>
      </c>
    </row>
    <row r="290" spans="1:9" x14ac:dyDescent="0.25">
      <c r="A290" s="98">
        <v>43631617</v>
      </c>
      <c r="B290" s="98" t="s">
        <v>1308</v>
      </c>
      <c r="C290" s="98" t="s">
        <v>1309</v>
      </c>
      <c r="D290" s="98">
        <v>204407</v>
      </c>
      <c r="E290" s="98" t="s">
        <v>136</v>
      </c>
      <c r="F290" s="98" t="s">
        <v>110</v>
      </c>
      <c r="G290" s="98" t="s">
        <v>3297</v>
      </c>
      <c r="H290" s="98" t="s">
        <v>447</v>
      </c>
      <c r="I290" s="98" t="s">
        <v>448</v>
      </c>
    </row>
    <row r="291" spans="1:9" x14ac:dyDescent="0.25">
      <c r="A291" s="98">
        <v>43655033</v>
      </c>
      <c r="B291" s="98" t="s">
        <v>1423</v>
      </c>
      <c r="C291" s="98" t="s">
        <v>1424</v>
      </c>
      <c r="D291" s="98">
        <v>204407</v>
      </c>
      <c r="E291" s="98" t="s">
        <v>136</v>
      </c>
      <c r="F291" s="98" t="s">
        <v>110</v>
      </c>
      <c r="G291" s="98" t="s">
        <v>3297</v>
      </c>
      <c r="H291" s="98" t="s">
        <v>447</v>
      </c>
      <c r="I291" s="98" t="s">
        <v>448</v>
      </c>
    </row>
    <row r="292" spans="1:9" x14ac:dyDescent="0.25">
      <c r="A292" s="98">
        <v>43875726</v>
      </c>
      <c r="B292" s="98" t="s">
        <v>824</v>
      </c>
      <c r="C292" s="98" t="s">
        <v>825</v>
      </c>
      <c r="D292" s="98">
        <v>204411</v>
      </c>
      <c r="E292" s="98" t="s">
        <v>136</v>
      </c>
      <c r="F292" s="98" t="s">
        <v>110</v>
      </c>
      <c r="G292" s="98" t="s">
        <v>3297</v>
      </c>
      <c r="H292" s="98" t="s">
        <v>447</v>
      </c>
      <c r="I292" s="98" t="s">
        <v>448</v>
      </c>
    </row>
    <row r="293" spans="1:9" x14ac:dyDescent="0.25">
      <c r="A293" s="98">
        <v>43876032</v>
      </c>
      <c r="B293" s="98" t="s">
        <v>1010</v>
      </c>
      <c r="C293" s="98" t="s">
        <v>1011</v>
      </c>
      <c r="D293" s="98">
        <v>204407</v>
      </c>
      <c r="E293" s="98" t="s">
        <v>136</v>
      </c>
      <c r="F293" s="98" t="s">
        <v>110</v>
      </c>
      <c r="G293" s="98" t="s">
        <v>3297</v>
      </c>
      <c r="H293" s="98" t="s">
        <v>447</v>
      </c>
      <c r="I293" s="98" t="s">
        <v>448</v>
      </c>
    </row>
    <row r="294" spans="1:9" x14ac:dyDescent="0.25">
      <c r="A294" s="98">
        <v>45523720</v>
      </c>
      <c r="B294" s="98" t="s">
        <v>1201</v>
      </c>
      <c r="C294" s="98" t="s">
        <v>1202</v>
      </c>
      <c r="D294" s="98">
        <v>20441</v>
      </c>
      <c r="E294" s="98" t="s">
        <v>136</v>
      </c>
      <c r="F294" s="98" t="s">
        <v>110</v>
      </c>
      <c r="G294" s="98" t="s">
        <v>290</v>
      </c>
      <c r="H294" s="98" t="s">
        <v>447</v>
      </c>
      <c r="I294" s="98" t="s">
        <v>448</v>
      </c>
    </row>
    <row r="295" spans="1:9" x14ac:dyDescent="0.25">
      <c r="A295" s="98">
        <v>45688413</v>
      </c>
      <c r="B295" s="98" t="s">
        <v>634</v>
      </c>
      <c r="C295" s="98" t="s">
        <v>635</v>
      </c>
      <c r="D295" s="98">
        <v>204411</v>
      </c>
      <c r="E295" s="98" t="s">
        <v>136</v>
      </c>
      <c r="F295" s="98" t="s">
        <v>110</v>
      </c>
      <c r="G295" s="98" t="s">
        <v>812</v>
      </c>
      <c r="H295" s="98" t="s">
        <v>447</v>
      </c>
      <c r="I295" s="98" t="s">
        <v>448</v>
      </c>
    </row>
    <row r="296" spans="1:9" x14ac:dyDescent="0.25">
      <c r="A296" s="98">
        <v>49733031</v>
      </c>
      <c r="B296" s="98" t="s">
        <v>337</v>
      </c>
      <c r="C296" s="98" t="s">
        <v>338</v>
      </c>
      <c r="D296" s="98">
        <v>204411</v>
      </c>
      <c r="E296" s="98" t="s">
        <v>136</v>
      </c>
      <c r="F296" s="98" t="s">
        <v>110</v>
      </c>
      <c r="G296" s="98" t="s">
        <v>339</v>
      </c>
      <c r="H296" s="98" t="s">
        <v>112</v>
      </c>
      <c r="I296" s="98" t="s">
        <v>117</v>
      </c>
    </row>
    <row r="297" spans="1:9" x14ac:dyDescent="0.25">
      <c r="A297" s="98">
        <v>51595056</v>
      </c>
      <c r="B297" s="98" t="s">
        <v>210</v>
      </c>
      <c r="C297" s="98" t="s">
        <v>211</v>
      </c>
      <c r="D297" s="98">
        <v>204411</v>
      </c>
      <c r="E297" s="98" t="s">
        <v>136</v>
      </c>
      <c r="F297" s="98" t="s">
        <v>110</v>
      </c>
      <c r="G297" s="98" t="s">
        <v>170</v>
      </c>
      <c r="H297" s="98" t="s">
        <v>112</v>
      </c>
      <c r="I297" s="98" t="s">
        <v>117</v>
      </c>
    </row>
    <row r="298" spans="1:9" x14ac:dyDescent="0.25">
      <c r="A298" s="98">
        <v>51596055</v>
      </c>
      <c r="B298" s="98" t="s">
        <v>451</v>
      </c>
      <c r="C298" s="98" t="s">
        <v>452</v>
      </c>
      <c r="D298" s="98">
        <v>202814</v>
      </c>
      <c r="E298" s="98" t="s">
        <v>109</v>
      </c>
      <c r="F298" s="98" t="s">
        <v>110</v>
      </c>
      <c r="G298" s="98" t="s">
        <v>288</v>
      </c>
      <c r="H298" s="98" t="s">
        <v>112</v>
      </c>
      <c r="I298" s="98" t="s">
        <v>117</v>
      </c>
    </row>
    <row r="299" spans="1:9" x14ac:dyDescent="0.25">
      <c r="A299" s="98">
        <v>51601469</v>
      </c>
      <c r="B299" s="98" t="s">
        <v>286</v>
      </c>
      <c r="C299" s="98" t="s">
        <v>287</v>
      </c>
      <c r="D299" s="98">
        <v>202814</v>
      </c>
      <c r="E299" s="98" t="s">
        <v>109</v>
      </c>
      <c r="F299" s="98" t="s">
        <v>110</v>
      </c>
      <c r="G299" s="98" t="s">
        <v>288</v>
      </c>
      <c r="H299" s="98" t="s">
        <v>112</v>
      </c>
      <c r="I299" s="98" t="s">
        <v>117</v>
      </c>
    </row>
    <row r="300" spans="1:9" x14ac:dyDescent="0.25">
      <c r="A300" s="98">
        <v>51633696</v>
      </c>
      <c r="B300" s="98" t="s">
        <v>421</v>
      </c>
      <c r="C300" s="98" t="s">
        <v>422</v>
      </c>
      <c r="D300" s="98">
        <v>202814</v>
      </c>
      <c r="E300" s="98" t="s">
        <v>109</v>
      </c>
      <c r="F300" s="98" t="s">
        <v>110</v>
      </c>
      <c r="G300" s="98" t="s">
        <v>137</v>
      </c>
      <c r="H300" s="98" t="s">
        <v>112</v>
      </c>
      <c r="I300" s="98" t="s">
        <v>117</v>
      </c>
    </row>
    <row r="301" spans="1:9" x14ac:dyDescent="0.25">
      <c r="A301" s="98">
        <v>51851011</v>
      </c>
      <c r="B301" s="98" t="s">
        <v>528</v>
      </c>
      <c r="C301" s="98" t="s">
        <v>529</v>
      </c>
      <c r="D301" s="98">
        <v>204411</v>
      </c>
      <c r="E301" s="98" t="s">
        <v>136</v>
      </c>
      <c r="F301" s="98" t="s">
        <v>110</v>
      </c>
      <c r="G301" s="98" t="s">
        <v>320</v>
      </c>
      <c r="H301" s="98" t="s">
        <v>447</v>
      </c>
      <c r="I301" s="98" t="s">
        <v>448</v>
      </c>
    </row>
    <row r="302" spans="1:9" x14ac:dyDescent="0.25">
      <c r="A302" s="98">
        <v>51853051</v>
      </c>
      <c r="B302" s="98" t="s">
        <v>151</v>
      </c>
      <c r="C302" s="98" t="s">
        <v>152</v>
      </c>
      <c r="D302" s="98">
        <v>204411</v>
      </c>
      <c r="E302" s="98" t="s">
        <v>136</v>
      </c>
      <c r="F302" s="98" t="s">
        <v>110</v>
      </c>
      <c r="G302" s="98" t="s">
        <v>131</v>
      </c>
      <c r="H302" s="98" t="s">
        <v>112</v>
      </c>
      <c r="I302" s="98" t="s">
        <v>117</v>
      </c>
    </row>
    <row r="303" spans="1:9" x14ac:dyDescent="0.25">
      <c r="A303" s="98">
        <v>51874643</v>
      </c>
      <c r="B303" s="98" t="s">
        <v>796</v>
      </c>
      <c r="C303" s="98" t="s">
        <v>1405</v>
      </c>
      <c r="D303" s="98">
        <v>204407</v>
      </c>
      <c r="E303" s="98" t="s">
        <v>136</v>
      </c>
      <c r="F303" s="98" t="s">
        <v>110</v>
      </c>
      <c r="G303" s="98" t="s">
        <v>173</v>
      </c>
      <c r="H303" s="98" t="s">
        <v>468</v>
      </c>
      <c r="I303" s="98" t="s">
        <v>435</v>
      </c>
    </row>
    <row r="304" spans="1:9" x14ac:dyDescent="0.25">
      <c r="A304" s="98">
        <v>51883142</v>
      </c>
      <c r="B304" s="98" t="s">
        <v>313</v>
      </c>
      <c r="C304" s="98" t="s">
        <v>314</v>
      </c>
      <c r="D304" s="98">
        <v>202820</v>
      </c>
      <c r="E304" s="98" t="s">
        <v>109</v>
      </c>
      <c r="F304" s="98" t="s">
        <v>110</v>
      </c>
      <c r="G304" s="98" t="s">
        <v>197</v>
      </c>
      <c r="H304" s="98" t="s">
        <v>112</v>
      </c>
      <c r="I304" s="98" t="s">
        <v>113</v>
      </c>
    </row>
    <row r="305" spans="1:9" x14ac:dyDescent="0.25">
      <c r="A305" s="98">
        <v>51900381</v>
      </c>
      <c r="B305" s="98" t="s">
        <v>235</v>
      </c>
      <c r="C305" s="98" t="s">
        <v>236</v>
      </c>
      <c r="D305" s="98">
        <v>202816</v>
      </c>
      <c r="E305" s="98" t="s">
        <v>109</v>
      </c>
      <c r="F305" s="98" t="s">
        <v>110</v>
      </c>
      <c r="G305" s="98" t="s">
        <v>173</v>
      </c>
      <c r="H305" s="98" t="s">
        <v>112</v>
      </c>
      <c r="I305" s="98" t="s">
        <v>117</v>
      </c>
    </row>
    <row r="306" spans="1:9" x14ac:dyDescent="0.25">
      <c r="A306" s="98">
        <v>51932244</v>
      </c>
      <c r="B306" s="98" t="s">
        <v>148</v>
      </c>
      <c r="C306" s="98" t="s">
        <v>149</v>
      </c>
      <c r="D306" s="98">
        <v>204411</v>
      </c>
      <c r="E306" s="98" t="s">
        <v>136</v>
      </c>
      <c r="F306" s="98" t="s">
        <v>110</v>
      </c>
      <c r="G306" s="98" t="s">
        <v>150</v>
      </c>
      <c r="H306" s="98" t="s">
        <v>112</v>
      </c>
      <c r="I306" s="98" t="s">
        <v>117</v>
      </c>
    </row>
    <row r="307" spans="1:9" x14ac:dyDescent="0.25">
      <c r="A307" s="98">
        <v>51940947</v>
      </c>
      <c r="B307" s="98" t="s">
        <v>423</v>
      </c>
      <c r="C307" s="98" t="s">
        <v>424</v>
      </c>
      <c r="D307" s="98">
        <v>202814</v>
      </c>
      <c r="E307" s="98" t="s">
        <v>109</v>
      </c>
      <c r="F307" s="98" t="s">
        <v>110</v>
      </c>
      <c r="G307" s="98" t="s">
        <v>540</v>
      </c>
      <c r="H307" s="98" t="s">
        <v>112</v>
      </c>
      <c r="I307" s="98" t="s">
        <v>117</v>
      </c>
    </row>
    <row r="308" spans="1:9" x14ac:dyDescent="0.25">
      <c r="A308" s="98">
        <v>51952404</v>
      </c>
      <c r="B308" s="98" t="s">
        <v>1030</v>
      </c>
      <c r="C308" s="98" t="s">
        <v>1172</v>
      </c>
      <c r="D308" s="98">
        <v>204407</v>
      </c>
      <c r="E308" s="98" t="s">
        <v>136</v>
      </c>
      <c r="F308" s="98" t="s">
        <v>110</v>
      </c>
      <c r="G308" s="98" t="s">
        <v>934</v>
      </c>
      <c r="H308" s="98" t="s">
        <v>447</v>
      </c>
      <c r="I308" s="98" t="s">
        <v>448</v>
      </c>
    </row>
    <row r="309" spans="1:9" x14ac:dyDescent="0.25">
      <c r="A309" s="98">
        <v>51969065</v>
      </c>
      <c r="B309" s="98" t="s">
        <v>717</v>
      </c>
      <c r="C309" s="98" t="s">
        <v>718</v>
      </c>
      <c r="D309" s="98">
        <v>204411</v>
      </c>
      <c r="E309" s="98" t="s">
        <v>136</v>
      </c>
      <c r="F309" s="98" t="s">
        <v>110</v>
      </c>
      <c r="G309" s="98" t="s">
        <v>290</v>
      </c>
      <c r="H309" s="98" t="s">
        <v>447</v>
      </c>
      <c r="I309" s="98" t="s">
        <v>448</v>
      </c>
    </row>
    <row r="310" spans="1:9" x14ac:dyDescent="0.25">
      <c r="A310" s="98">
        <v>52011673</v>
      </c>
      <c r="B310" s="98" t="s">
        <v>1190</v>
      </c>
      <c r="C310" s="98" t="s">
        <v>1191</v>
      </c>
      <c r="D310" s="98">
        <v>204407</v>
      </c>
      <c r="E310" s="98" t="s">
        <v>136</v>
      </c>
      <c r="F310" s="98" t="s">
        <v>110</v>
      </c>
      <c r="G310" s="98" t="s">
        <v>739</v>
      </c>
      <c r="H310" s="98" t="s">
        <v>447</v>
      </c>
      <c r="I310" s="98" t="s">
        <v>448</v>
      </c>
    </row>
    <row r="311" spans="1:9" x14ac:dyDescent="0.25">
      <c r="A311" s="98">
        <v>52057179</v>
      </c>
      <c r="B311" s="98" t="s">
        <v>376</v>
      </c>
      <c r="C311" s="98" t="s">
        <v>377</v>
      </c>
      <c r="D311" s="98">
        <v>202820</v>
      </c>
      <c r="E311" s="98" t="s">
        <v>109</v>
      </c>
      <c r="F311" s="98" t="s">
        <v>110</v>
      </c>
      <c r="G311" s="98" t="s">
        <v>197</v>
      </c>
      <c r="H311" s="98" t="s">
        <v>112</v>
      </c>
      <c r="I311" s="98" t="s">
        <v>113</v>
      </c>
    </row>
    <row r="312" spans="1:9" x14ac:dyDescent="0.25">
      <c r="A312" s="98">
        <v>52057602</v>
      </c>
      <c r="B312" s="98" t="s">
        <v>386</v>
      </c>
      <c r="C312" s="98" t="s">
        <v>387</v>
      </c>
      <c r="D312" s="98">
        <v>202820</v>
      </c>
      <c r="E312" s="98" t="s">
        <v>109</v>
      </c>
      <c r="F312" s="98" t="s">
        <v>110</v>
      </c>
      <c r="G312" s="98" t="s">
        <v>370</v>
      </c>
      <c r="H312" s="98" t="s">
        <v>112</v>
      </c>
      <c r="I312" s="98" t="s">
        <v>117</v>
      </c>
    </row>
    <row r="313" spans="1:9" x14ac:dyDescent="0.25">
      <c r="A313" s="98">
        <v>52059857</v>
      </c>
      <c r="B313" s="98" t="s">
        <v>373</v>
      </c>
      <c r="C313" s="98" t="s">
        <v>374</v>
      </c>
      <c r="D313" s="98">
        <v>202816</v>
      </c>
      <c r="E313" s="98" t="s">
        <v>109</v>
      </c>
      <c r="F313" s="98" t="s">
        <v>110</v>
      </c>
      <c r="G313" s="98" t="s">
        <v>128</v>
      </c>
      <c r="H313" s="98" t="s">
        <v>112</v>
      </c>
      <c r="I313" s="98" t="s">
        <v>117</v>
      </c>
    </row>
    <row r="314" spans="1:9" x14ac:dyDescent="0.25">
      <c r="A314" s="98">
        <v>52083990</v>
      </c>
      <c r="B314" s="98" t="s">
        <v>323</v>
      </c>
      <c r="C314" s="98" t="s">
        <v>324</v>
      </c>
      <c r="D314" s="98">
        <v>202814</v>
      </c>
      <c r="E314" s="98" t="s">
        <v>109</v>
      </c>
      <c r="F314" s="98" t="s">
        <v>110</v>
      </c>
      <c r="G314" s="98" t="s">
        <v>227</v>
      </c>
      <c r="H314" s="98" t="s">
        <v>112</v>
      </c>
      <c r="I314" s="98" t="s">
        <v>117</v>
      </c>
    </row>
    <row r="315" spans="1:9" x14ac:dyDescent="0.25">
      <c r="A315" s="98">
        <v>52111466</v>
      </c>
      <c r="B315" s="98" t="s">
        <v>406</v>
      </c>
      <c r="C315" s="98" t="s">
        <v>407</v>
      </c>
      <c r="D315" s="98">
        <v>204411</v>
      </c>
      <c r="E315" s="98" t="s">
        <v>136</v>
      </c>
      <c r="F315" s="98" t="s">
        <v>110</v>
      </c>
      <c r="G315" s="98" t="s">
        <v>173</v>
      </c>
      <c r="H315" s="98" t="s">
        <v>112</v>
      </c>
      <c r="I315" s="98" t="s">
        <v>117</v>
      </c>
    </row>
    <row r="316" spans="1:9" x14ac:dyDescent="0.25">
      <c r="A316" s="98">
        <v>52146401</v>
      </c>
      <c r="B316" s="98" t="s">
        <v>1184</v>
      </c>
      <c r="C316" s="98" t="s">
        <v>1185</v>
      </c>
      <c r="D316" s="98">
        <v>204407</v>
      </c>
      <c r="E316" s="98" t="s">
        <v>136</v>
      </c>
      <c r="F316" s="98" t="s">
        <v>110</v>
      </c>
      <c r="G316" s="98" t="s">
        <v>137</v>
      </c>
      <c r="H316" s="98" t="s">
        <v>447</v>
      </c>
      <c r="I316" s="98" t="s">
        <v>448</v>
      </c>
    </row>
    <row r="317" spans="1:9" x14ac:dyDescent="0.25">
      <c r="A317" s="98">
        <v>52148330</v>
      </c>
      <c r="B317" s="98" t="s">
        <v>333</v>
      </c>
      <c r="C317" s="98" t="s">
        <v>334</v>
      </c>
      <c r="D317" s="98">
        <v>202818</v>
      </c>
      <c r="E317" s="98" t="s">
        <v>109</v>
      </c>
      <c r="F317" s="98" t="s">
        <v>110</v>
      </c>
      <c r="G317" s="98" t="s">
        <v>307</v>
      </c>
      <c r="H317" s="98" t="s">
        <v>112</v>
      </c>
      <c r="I317" s="98" t="s">
        <v>117</v>
      </c>
    </row>
    <row r="318" spans="1:9" x14ac:dyDescent="0.25">
      <c r="A318" s="98">
        <v>52171355</v>
      </c>
      <c r="B318" s="98" t="s">
        <v>1722</v>
      </c>
      <c r="C318" s="98" t="s">
        <v>1721</v>
      </c>
      <c r="D318" s="98">
        <v>204407</v>
      </c>
      <c r="E318" s="98" t="s">
        <v>136</v>
      </c>
      <c r="F318" s="98" t="s">
        <v>110</v>
      </c>
      <c r="G318" s="98" t="s">
        <v>339</v>
      </c>
      <c r="H318" s="98" t="s">
        <v>112</v>
      </c>
      <c r="I318" s="98" t="s">
        <v>117</v>
      </c>
    </row>
    <row r="319" spans="1:9" x14ac:dyDescent="0.25">
      <c r="A319" s="98">
        <v>52182601</v>
      </c>
      <c r="B319" s="98" t="s">
        <v>1041</v>
      </c>
      <c r="C319" s="98" t="s">
        <v>1042</v>
      </c>
      <c r="D319" s="98">
        <v>204407</v>
      </c>
      <c r="E319" s="98" t="s">
        <v>136</v>
      </c>
      <c r="F319" s="98" t="s">
        <v>110</v>
      </c>
      <c r="G319" s="98" t="s">
        <v>329</v>
      </c>
      <c r="H319" s="98" t="s">
        <v>447</v>
      </c>
      <c r="I319" s="98" t="s">
        <v>448</v>
      </c>
    </row>
    <row r="320" spans="1:9" x14ac:dyDescent="0.25">
      <c r="A320" s="98">
        <v>52201174</v>
      </c>
      <c r="B320" s="98" t="s">
        <v>534</v>
      </c>
      <c r="C320" s="98" t="s">
        <v>535</v>
      </c>
      <c r="D320" s="98">
        <v>204407</v>
      </c>
      <c r="E320" s="98" t="s">
        <v>136</v>
      </c>
      <c r="F320" s="98" t="s">
        <v>110</v>
      </c>
      <c r="G320" s="98" t="s">
        <v>131</v>
      </c>
      <c r="H320" s="98" t="s">
        <v>447</v>
      </c>
      <c r="I320" s="98" t="s">
        <v>448</v>
      </c>
    </row>
    <row r="321" spans="1:9" x14ac:dyDescent="0.25">
      <c r="A321" s="98">
        <v>52206560</v>
      </c>
      <c r="B321" s="98" t="s">
        <v>1174</v>
      </c>
      <c r="C321" s="98" t="s">
        <v>1175</v>
      </c>
      <c r="D321" s="98">
        <v>204411</v>
      </c>
      <c r="E321" s="98" t="s">
        <v>136</v>
      </c>
      <c r="F321" s="98" t="s">
        <v>110</v>
      </c>
      <c r="G321" s="98" t="s">
        <v>165</v>
      </c>
      <c r="H321" s="98" t="s">
        <v>468</v>
      </c>
      <c r="I321" s="98" t="s">
        <v>435</v>
      </c>
    </row>
    <row r="322" spans="1:9" x14ac:dyDescent="0.25">
      <c r="A322" s="98">
        <v>52214673</v>
      </c>
      <c r="B322" s="98" t="s">
        <v>804</v>
      </c>
      <c r="C322" s="98" t="s">
        <v>805</v>
      </c>
      <c r="D322" s="98">
        <v>202820</v>
      </c>
      <c r="E322" s="98" t="s">
        <v>109</v>
      </c>
      <c r="F322" s="98" t="s">
        <v>110</v>
      </c>
      <c r="G322" s="98" t="s">
        <v>209</v>
      </c>
      <c r="H322" s="98" t="s">
        <v>112</v>
      </c>
      <c r="I322" s="98" t="s">
        <v>113</v>
      </c>
    </row>
    <row r="323" spans="1:9" x14ac:dyDescent="0.25">
      <c r="A323" s="98">
        <v>52249285</v>
      </c>
      <c r="B323" s="98" t="s">
        <v>1222</v>
      </c>
      <c r="C323" s="98" t="s">
        <v>1149</v>
      </c>
      <c r="D323" s="98">
        <v>20441</v>
      </c>
      <c r="E323" s="98" t="s">
        <v>136</v>
      </c>
      <c r="F323" s="98" t="s">
        <v>110</v>
      </c>
      <c r="G323" s="98" t="s">
        <v>214</v>
      </c>
      <c r="H323" s="98" t="s">
        <v>468</v>
      </c>
      <c r="I323" s="98" t="s">
        <v>435</v>
      </c>
    </row>
    <row r="324" spans="1:9" x14ac:dyDescent="0.25">
      <c r="A324" s="98">
        <v>52250504</v>
      </c>
      <c r="B324" s="98" t="s">
        <v>1313</v>
      </c>
      <c r="C324" s="98" t="s">
        <v>1314</v>
      </c>
      <c r="D324" s="98">
        <v>204407</v>
      </c>
      <c r="E324" s="98" t="s">
        <v>136</v>
      </c>
      <c r="F324" s="98" t="s">
        <v>110</v>
      </c>
      <c r="G324" s="98" t="s">
        <v>116</v>
      </c>
      <c r="H324" s="98" t="s">
        <v>447</v>
      </c>
      <c r="I324" s="98" t="s">
        <v>448</v>
      </c>
    </row>
    <row r="325" spans="1:9" x14ac:dyDescent="0.25">
      <c r="A325" s="98">
        <v>52328478</v>
      </c>
      <c r="B325" s="98" t="s">
        <v>1281</v>
      </c>
      <c r="C325" s="98" t="s">
        <v>1282</v>
      </c>
      <c r="D325" s="98">
        <v>204411</v>
      </c>
      <c r="E325" s="98" t="s">
        <v>136</v>
      </c>
      <c r="F325" s="98" t="s">
        <v>110</v>
      </c>
      <c r="G325" s="98" t="s">
        <v>675</v>
      </c>
      <c r="H325" s="98" t="s">
        <v>468</v>
      </c>
      <c r="I325" s="98" t="s">
        <v>435</v>
      </c>
    </row>
    <row r="326" spans="1:9" x14ac:dyDescent="0.25">
      <c r="A326" s="98">
        <v>52329486</v>
      </c>
      <c r="B326" s="98" t="s">
        <v>371</v>
      </c>
      <c r="C326" s="98" t="s">
        <v>372</v>
      </c>
      <c r="D326" s="98">
        <v>202818</v>
      </c>
      <c r="E326" s="98" t="s">
        <v>109</v>
      </c>
      <c r="F326" s="98" t="s">
        <v>110</v>
      </c>
      <c r="G326" s="98" t="s">
        <v>339</v>
      </c>
      <c r="H326" s="98" t="s">
        <v>112</v>
      </c>
      <c r="I326" s="98" t="s">
        <v>117</v>
      </c>
    </row>
    <row r="327" spans="1:9" x14ac:dyDescent="0.25">
      <c r="A327" s="98">
        <v>52342535</v>
      </c>
      <c r="B327" s="98" t="s">
        <v>515</v>
      </c>
      <c r="C327" s="98" t="s">
        <v>516</v>
      </c>
      <c r="D327" s="98">
        <v>202816</v>
      </c>
      <c r="E327" s="98" t="s">
        <v>109</v>
      </c>
      <c r="F327" s="98" t="s">
        <v>110</v>
      </c>
      <c r="G327" s="98" t="s">
        <v>173</v>
      </c>
      <c r="H327" s="98" t="s">
        <v>447</v>
      </c>
      <c r="I327" s="98" t="s">
        <v>448</v>
      </c>
    </row>
    <row r="328" spans="1:9" x14ac:dyDescent="0.25">
      <c r="A328" s="98">
        <v>52366937</v>
      </c>
      <c r="B328" s="98" t="s">
        <v>1133</v>
      </c>
      <c r="C328" s="98" t="s">
        <v>1134</v>
      </c>
      <c r="D328" s="98">
        <v>20441</v>
      </c>
      <c r="E328" s="98" t="s">
        <v>136</v>
      </c>
      <c r="F328" s="98" t="s">
        <v>110</v>
      </c>
      <c r="G328" s="98" t="s">
        <v>2368</v>
      </c>
      <c r="H328" s="98" t="s">
        <v>447</v>
      </c>
      <c r="I328" s="98" t="s">
        <v>448</v>
      </c>
    </row>
    <row r="329" spans="1:9" x14ac:dyDescent="0.25">
      <c r="A329" s="98">
        <v>52410581</v>
      </c>
      <c r="B329" s="98" t="s">
        <v>554</v>
      </c>
      <c r="C329" s="98" t="s">
        <v>555</v>
      </c>
      <c r="D329" s="98">
        <v>204411</v>
      </c>
      <c r="E329" s="98" t="s">
        <v>136</v>
      </c>
      <c r="F329" s="98" t="s">
        <v>110</v>
      </c>
      <c r="G329" s="98" t="s">
        <v>214</v>
      </c>
      <c r="H329" s="98" t="s">
        <v>112</v>
      </c>
      <c r="I329" s="98" t="s">
        <v>117</v>
      </c>
    </row>
    <row r="330" spans="1:9" x14ac:dyDescent="0.25">
      <c r="A330" s="98">
        <v>52440822</v>
      </c>
      <c r="B330" s="98" t="s">
        <v>505</v>
      </c>
      <c r="C330" s="98" t="s">
        <v>506</v>
      </c>
      <c r="D330" s="98">
        <v>202814</v>
      </c>
      <c r="E330" s="98" t="s">
        <v>109</v>
      </c>
      <c r="F330" s="98" t="s">
        <v>110</v>
      </c>
      <c r="G330" s="98" t="s">
        <v>507</v>
      </c>
      <c r="H330" s="98" t="s">
        <v>447</v>
      </c>
      <c r="I330" s="98" t="s">
        <v>448</v>
      </c>
    </row>
    <row r="331" spans="1:9" x14ac:dyDescent="0.25">
      <c r="A331" s="98">
        <v>52475111</v>
      </c>
      <c r="B331" s="98" t="s">
        <v>566</v>
      </c>
      <c r="C331" s="98" t="s">
        <v>567</v>
      </c>
      <c r="D331" s="98">
        <v>204407</v>
      </c>
      <c r="E331" s="98" t="s">
        <v>136</v>
      </c>
      <c r="F331" s="98" t="s">
        <v>110</v>
      </c>
      <c r="G331" s="98" t="s">
        <v>290</v>
      </c>
      <c r="H331" s="98" t="s">
        <v>447</v>
      </c>
      <c r="I331" s="98" t="s">
        <v>448</v>
      </c>
    </row>
    <row r="332" spans="1:9" x14ac:dyDescent="0.25">
      <c r="A332" s="98">
        <v>52476706</v>
      </c>
      <c r="B332" s="98" t="s">
        <v>1148</v>
      </c>
      <c r="C332" s="98" t="s">
        <v>1149</v>
      </c>
      <c r="D332" s="98">
        <v>20441</v>
      </c>
      <c r="E332" s="98" t="s">
        <v>136</v>
      </c>
      <c r="F332" s="98" t="s">
        <v>110</v>
      </c>
      <c r="G332" s="98" t="s">
        <v>290</v>
      </c>
      <c r="H332" s="98" t="s">
        <v>447</v>
      </c>
      <c r="I332" s="98" t="s">
        <v>448</v>
      </c>
    </row>
    <row r="333" spans="1:9" x14ac:dyDescent="0.25">
      <c r="A333" s="98">
        <v>52516975</v>
      </c>
      <c r="B333" s="98" t="s">
        <v>1123</v>
      </c>
      <c r="C333" s="98" t="s">
        <v>1316</v>
      </c>
      <c r="D333" s="98">
        <v>204407</v>
      </c>
      <c r="E333" s="98" t="s">
        <v>136</v>
      </c>
      <c r="F333" s="98" t="s">
        <v>110</v>
      </c>
      <c r="G333" s="98" t="s">
        <v>1122</v>
      </c>
      <c r="H333" s="98" t="s">
        <v>447</v>
      </c>
      <c r="I333" s="98" t="s">
        <v>448</v>
      </c>
    </row>
    <row r="334" spans="1:9" x14ac:dyDescent="0.25">
      <c r="A334" s="98">
        <v>52517750</v>
      </c>
      <c r="B334" s="98" t="s">
        <v>308</v>
      </c>
      <c r="C334" s="98" t="s">
        <v>453</v>
      </c>
      <c r="D334" s="98">
        <v>202816</v>
      </c>
      <c r="E334" s="98" t="s">
        <v>109</v>
      </c>
      <c r="F334" s="98" t="s">
        <v>110</v>
      </c>
      <c r="G334" s="98" t="s">
        <v>298</v>
      </c>
      <c r="H334" s="98" t="s">
        <v>447</v>
      </c>
      <c r="I334" s="98" t="s">
        <v>448</v>
      </c>
    </row>
    <row r="335" spans="1:9" x14ac:dyDescent="0.25">
      <c r="A335" s="98">
        <v>52527885</v>
      </c>
      <c r="B335" s="98" t="s">
        <v>1194</v>
      </c>
      <c r="C335" s="98" t="s">
        <v>1195</v>
      </c>
      <c r="D335" s="98">
        <v>204407</v>
      </c>
      <c r="E335" s="98" t="s">
        <v>136</v>
      </c>
      <c r="F335" s="98" t="s">
        <v>110</v>
      </c>
      <c r="G335" s="98" t="s">
        <v>159</v>
      </c>
      <c r="H335" s="98" t="s">
        <v>447</v>
      </c>
      <c r="I335" s="98" t="s">
        <v>448</v>
      </c>
    </row>
    <row r="336" spans="1:9" x14ac:dyDescent="0.25">
      <c r="A336" s="98">
        <v>52553712</v>
      </c>
      <c r="B336" s="98" t="s">
        <v>215</v>
      </c>
      <c r="C336" s="98" t="s">
        <v>216</v>
      </c>
      <c r="D336" s="98">
        <v>204411</v>
      </c>
      <c r="E336" s="98" t="s">
        <v>136</v>
      </c>
      <c r="F336" s="98" t="s">
        <v>110</v>
      </c>
      <c r="G336" s="98" t="s">
        <v>217</v>
      </c>
      <c r="H336" s="98" t="s">
        <v>112</v>
      </c>
      <c r="I336" s="98" t="s">
        <v>117</v>
      </c>
    </row>
    <row r="337" spans="1:9" x14ac:dyDescent="0.25">
      <c r="A337" s="98">
        <v>52585396</v>
      </c>
      <c r="B337" s="98" t="s">
        <v>1085</v>
      </c>
      <c r="C337" s="98" t="s">
        <v>1086</v>
      </c>
      <c r="D337" s="98">
        <v>20441</v>
      </c>
      <c r="E337" s="98" t="s">
        <v>136</v>
      </c>
      <c r="F337" s="98" t="s">
        <v>110</v>
      </c>
      <c r="G337" s="98" t="s">
        <v>332</v>
      </c>
      <c r="H337" s="98" t="s">
        <v>447</v>
      </c>
      <c r="I337" s="98" t="s">
        <v>448</v>
      </c>
    </row>
    <row r="338" spans="1:9" x14ac:dyDescent="0.25">
      <c r="A338" s="98">
        <v>52690403</v>
      </c>
      <c r="B338" s="98" t="s">
        <v>959</v>
      </c>
      <c r="C338" s="98" t="s">
        <v>960</v>
      </c>
      <c r="D338" s="98">
        <v>20441</v>
      </c>
      <c r="E338" s="98" t="s">
        <v>136</v>
      </c>
      <c r="F338" s="98" t="s">
        <v>110</v>
      </c>
      <c r="G338" s="98" t="s">
        <v>187</v>
      </c>
      <c r="H338" s="98" t="s">
        <v>447</v>
      </c>
      <c r="I338" s="98" t="s">
        <v>448</v>
      </c>
    </row>
    <row r="339" spans="1:9" x14ac:dyDescent="0.25">
      <c r="A339" s="98">
        <v>52699477</v>
      </c>
      <c r="B339" s="98" t="s">
        <v>546</v>
      </c>
      <c r="C339" s="98" t="s">
        <v>547</v>
      </c>
      <c r="D339" s="98">
        <v>204411</v>
      </c>
      <c r="E339" s="98" t="s">
        <v>136</v>
      </c>
      <c r="F339" s="98" t="s">
        <v>110</v>
      </c>
      <c r="G339" s="98" t="s">
        <v>2368</v>
      </c>
      <c r="H339" s="98" t="s">
        <v>447</v>
      </c>
      <c r="I339" s="98" t="s">
        <v>448</v>
      </c>
    </row>
    <row r="340" spans="1:9" x14ac:dyDescent="0.25">
      <c r="A340" s="98">
        <v>52700743</v>
      </c>
      <c r="B340" s="98" t="s">
        <v>772</v>
      </c>
      <c r="C340" s="98" t="s">
        <v>773</v>
      </c>
      <c r="D340" s="98">
        <v>202818</v>
      </c>
      <c r="E340" s="98" t="s">
        <v>109</v>
      </c>
      <c r="F340" s="98" t="s">
        <v>110</v>
      </c>
      <c r="G340" s="98" t="s">
        <v>344</v>
      </c>
      <c r="H340" s="98" t="s">
        <v>112</v>
      </c>
      <c r="I340" s="98" t="s">
        <v>117</v>
      </c>
    </row>
    <row r="341" spans="1:9" x14ac:dyDescent="0.25">
      <c r="A341" s="98">
        <v>52708723</v>
      </c>
      <c r="B341" s="98" t="s">
        <v>1597</v>
      </c>
      <c r="C341" s="98" t="s">
        <v>1598</v>
      </c>
      <c r="D341" s="98">
        <v>204411</v>
      </c>
      <c r="E341" s="98" t="s">
        <v>136</v>
      </c>
      <c r="F341" s="98" t="s">
        <v>110</v>
      </c>
      <c r="G341" s="98" t="s">
        <v>237</v>
      </c>
      <c r="H341" s="98" t="s">
        <v>468</v>
      </c>
      <c r="I341" s="98" t="s">
        <v>435</v>
      </c>
    </row>
    <row r="342" spans="1:9" x14ac:dyDescent="0.25">
      <c r="A342" s="98">
        <v>52715101</v>
      </c>
      <c r="B342" s="98" t="s">
        <v>818</v>
      </c>
      <c r="C342" s="98" t="s">
        <v>819</v>
      </c>
      <c r="D342" s="98">
        <v>202820</v>
      </c>
      <c r="E342" s="98" t="s">
        <v>109</v>
      </c>
      <c r="F342" s="98" t="s">
        <v>110</v>
      </c>
      <c r="G342" s="98" t="s">
        <v>370</v>
      </c>
      <c r="H342" s="98" t="s">
        <v>112</v>
      </c>
      <c r="I342" s="98" t="s">
        <v>113</v>
      </c>
    </row>
    <row r="343" spans="1:9" x14ac:dyDescent="0.25">
      <c r="A343" s="98">
        <v>52715156</v>
      </c>
      <c r="B343" s="98" t="s">
        <v>1164</v>
      </c>
      <c r="C343" s="98" t="s">
        <v>1165</v>
      </c>
      <c r="D343" s="98">
        <v>20441</v>
      </c>
      <c r="E343" s="98" t="s">
        <v>136</v>
      </c>
      <c r="F343" s="98" t="s">
        <v>110</v>
      </c>
      <c r="G343" s="98" t="s">
        <v>2368</v>
      </c>
      <c r="H343" s="98" t="s">
        <v>447</v>
      </c>
      <c r="I343" s="98" t="s">
        <v>448</v>
      </c>
    </row>
    <row r="344" spans="1:9" x14ac:dyDescent="0.25">
      <c r="A344" s="98">
        <v>52717091</v>
      </c>
      <c r="B344" s="98" t="s">
        <v>790</v>
      </c>
      <c r="C344" s="98" t="s">
        <v>791</v>
      </c>
      <c r="D344" s="98">
        <v>204411</v>
      </c>
      <c r="E344" s="98" t="s">
        <v>136</v>
      </c>
      <c r="F344" s="98" t="s">
        <v>110</v>
      </c>
      <c r="G344" s="98" t="s">
        <v>128</v>
      </c>
      <c r="H344" s="98" t="s">
        <v>112</v>
      </c>
      <c r="I344" s="98" t="s">
        <v>117</v>
      </c>
    </row>
    <row r="345" spans="1:9" x14ac:dyDescent="0.25">
      <c r="A345" s="98">
        <v>52727276</v>
      </c>
      <c r="B345" s="98" t="s">
        <v>970</v>
      </c>
      <c r="C345" s="98" t="s">
        <v>3622</v>
      </c>
      <c r="D345" s="98">
        <v>20441</v>
      </c>
      <c r="E345" s="98" t="s">
        <v>136</v>
      </c>
      <c r="F345" s="98" t="s">
        <v>110</v>
      </c>
      <c r="G345" s="98" t="s">
        <v>173</v>
      </c>
      <c r="H345" s="98" t="s">
        <v>447</v>
      </c>
      <c r="I345" s="98" t="s">
        <v>448</v>
      </c>
    </row>
    <row r="346" spans="1:9" x14ac:dyDescent="0.25">
      <c r="A346" s="98">
        <v>52734072</v>
      </c>
      <c r="B346" s="98" t="s">
        <v>1006</v>
      </c>
      <c r="C346" s="98" t="s">
        <v>1007</v>
      </c>
      <c r="D346" s="98">
        <v>20441</v>
      </c>
      <c r="E346" s="98" t="s">
        <v>136</v>
      </c>
      <c r="F346" s="98" t="s">
        <v>110</v>
      </c>
      <c r="G346" s="98" t="s">
        <v>111</v>
      </c>
      <c r="H346" s="98" t="s">
        <v>447</v>
      </c>
      <c r="I346" s="98" t="s">
        <v>448</v>
      </c>
    </row>
    <row r="347" spans="1:9" x14ac:dyDescent="0.25">
      <c r="A347" s="98">
        <v>52758233</v>
      </c>
      <c r="B347" s="98" t="s">
        <v>1196</v>
      </c>
      <c r="C347" s="98" t="s">
        <v>1197</v>
      </c>
      <c r="D347" s="98">
        <v>20441</v>
      </c>
      <c r="E347" s="98" t="s">
        <v>136</v>
      </c>
      <c r="F347" s="98" t="s">
        <v>110</v>
      </c>
      <c r="G347" s="98" t="s">
        <v>787</v>
      </c>
      <c r="H347" s="98" t="s">
        <v>447</v>
      </c>
      <c r="I347" s="98" t="s">
        <v>448</v>
      </c>
    </row>
    <row r="348" spans="1:9" x14ac:dyDescent="0.25">
      <c r="A348" s="98">
        <v>52762350</v>
      </c>
      <c r="B348" s="98" t="s">
        <v>622</v>
      </c>
      <c r="C348" s="98" t="s">
        <v>623</v>
      </c>
      <c r="D348" s="98">
        <v>202816</v>
      </c>
      <c r="E348" s="98" t="s">
        <v>109</v>
      </c>
      <c r="F348" s="98" t="s">
        <v>110</v>
      </c>
      <c r="G348" s="98" t="s">
        <v>133</v>
      </c>
      <c r="H348" s="98" t="s">
        <v>112</v>
      </c>
      <c r="I348" s="98" t="s">
        <v>117</v>
      </c>
    </row>
    <row r="349" spans="1:9" x14ac:dyDescent="0.25">
      <c r="A349" s="98">
        <v>52777630</v>
      </c>
      <c r="B349" s="98" t="s">
        <v>763</v>
      </c>
      <c r="C349" s="98" t="s">
        <v>764</v>
      </c>
      <c r="D349" s="98">
        <v>202816</v>
      </c>
      <c r="E349" s="98" t="s">
        <v>109</v>
      </c>
      <c r="F349" s="98" t="s">
        <v>110</v>
      </c>
      <c r="G349" s="98" t="s">
        <v>240</v>
      </c>
      <c r="H349" s="98" t="s">
        <v>112</v>
      </c>
      <c r="I349" s="98" t="s">
        <v>113</v>
      </c>
    </row>
    <row r="350" spans="1:9" x14ac:dyDescent="0.25">
      <c r="A350" s="98">
        <v>52796639</v>
      </c>
      <c r="B350" s="98" t="s">
        <v>671</v>
      </c>
      <c r="C350" s="98" t="s">
        <v>672</v>
      </c>
      <c r="D350" s="98">
        <v>204411</v>
      </c>
      <c r="E350" s="98" t="s">
        <v>136</v>
      </c>
      <c r="F350" s="98" t="s">
        <v>110</v>
      </c>
      <c r="G350" s="98" t="s">
        <v>209</v>
      </c>
      <c r="H350" s="98" t="s">
        <v>447</v>
      </c>
      <c r="I350" s="98" t="s">
        <v>448</v>
      </c>
    </row>
    <row r="351" spans="1:9" x14ac:dyDescent="0.25">
      <c r="A351" s="98">
        <v>52802154</v>
      </c>
      <c r="B351" s="98" t="s">
        <v>469</v>
      </c>
      <c r="C351" s="98" t="s">
        <v>470</v>
      </c>
      <c r="D351" s="98">
        <v>204411</v>
      </c>
      <c r="E351" s="98" t="s">
        <v>136</v>
      </c>
      <c r="F351" s="98" t="s">
        <v>110</v>
      </c>
      <c r="G351" s="98" t="s">
        <v>471</v>
      </c>
      <c r="H351" s="98" t="s">
        <v>112</v>
      </c>
      <c r="I351" s="98" t="s">
        <v>117</v>
      </c>
    </row>
    <row r="352" spans="1:9" x14ac:dyDescent="0.25">
      <c r="A352" s="98">
        <v>52816586</v>
      </c>
      <c r="B352" s="98" t="s">
        <v>800</v>
      </c>
      <c r="C352" s="98" t="s">
        <v>801</v>
      </c>
      <c r="D352" s="98">
        <v>202820</v>
      </c>
      <c r="E352" s="98" t="s">
        <v>109</v>
      </c>
      <c r="F352" s="98" t="s">
        <v>110</v>
      </c>
      <c r="G352" s="98" t="s">
        <v>802</v>
      </c>
      <c r="H352" s="98" t="s">
        <v>112</v>
      </c>
      <c r="I352" s="98" t="s">
        <v>113</v>
      </c>
    </row>
    <row r="353" spans="1:9" x14ac:dyDescent="0.25">
      <c r="A353" s="98">
        <v>52818931</v>
      </c>
      <c r="B353" s="98" t="s">
        <v>568</v>
      </c>
      <c r="C353" s="98" t="s">
        <v>569</v>
      </c>
      <c r="D353" s="98">
        <v>202816</v>
      </c>
      <c r="E353" s="98" t="s">
        <v>109</v>
      </c>
      <c r="F353" s="98" t="s">
        <v>110</v>
      </c>
      <c r="G353" s="98" t="s">
        <v>128</v>
      </c>
      <c r="H353" s="98" t="s">
        <v>112</v>
      </c>
      <c r="I353" s="98" t="s">
        <v>117</v>
      </c>
    </row>
    <row r="354" spans="1:9" x14ac:dyDescent="0.25">
      <c r="A354" s="98">
        <v>52833087</v>
      </c>
      <c r="B354" s="98" t="s">
        <v>724</v>
      </c>
      <c r="C354" s="98" t="s">
        <v>725</v>
      </c>
      <c r="D354" s="98">
        <v>204407</v>
      </c>
      <c r="E354" s="98" t="s">
        <v>136</v>
      </c>
      <c r="F354" s="98" t="s">
        <v>110</v>
      </c>
      <c r="G354" s="98" t="s">
        <v>320</v>
      </c>
      <c r="H354" s="98" t="s">
        <v>447</v>
      </c>
      <c r="I354" s="98" t="s">
        <v>448</v>
      </c>
    </row>
    <row r="355" spans="1:9" x14ac:dyDescent="0.25">
      <c r="A355" s="98">
        <v>52841969</v>
      </c>
      <c r="B355" s="98" t="s">
        <v>694</v>
      </c>
      <c r="C355" s="98" t="s">
        <v>695</v>
      </c>
      <c r="D355" s="98">
        <v>204411</v>
      </c>
      <c r="E355" s="98" t="s">
        <v>136</v>
      </c>
      <c r="F355" s="98" t="s">
        <v>110</v>
      </c>
      <c r="G355" s="98" t="s">
        <v>320</v>
      </c>
      <c r="H355" s="98" t="s">
        <v>447</v>
      </c>
      <c r="I355" s="98" t="s">
        <v>448</v>
      </c>
    </row>
    <row r="356" spans="1:9" x14ac:dyDescent="0.25">
      <c r="A356" s="98">
        <v>52868047</v>
      </c>
      <c r="B356" s="98" t="s">
        <v>858</v>
      </c>
      <c r="C356" s="98" t="s">
        <v>859</v>
      </c>
      <c r="D356" s="98">
        <v>204411</v>
      </c>
      <c r="E356" s="98" t="s">
        <v>136</v>
      </c>
      <c r="F356" s="98" t="s">
        <v>110</v>
      </c>
      <c r="G356" s="98" t="s">
        <v>147</v>
      </c>
      <c r="H356" s="98" t="s">
        <v>112</v>
      </c>
      <c r="I356" s="98" t="s">
        <v>117</v>
      </c>
    </row>
    <row r="357" spans="1:9" x14ac:dyDescent="0.25">
      <c r="A357" s="98">
        <v>52881200</v>
      </c>
      <c r="B357" s="98" t="s">
        <v>715</v>
      </c>
      <c r="C357" s="98" t="s">
        <v>716</v>
      </c>
      <c r="D357" s="98">
        <v>204411</v>
      </c>
      <c r="E357" s="98" t="s">
        <v>136</v>
      </c>
      <c r="F357" s="98" t="s">
        <v>110</v>
      </c>
      <c r="G357" s="98" t="s">
        <v>131</v>
      </c>
      <c r="H357" s="98" t="s">
        <v>447</v>
      </c>
      <c r="I357" s="98" t="s">
        <v>448</v>
      </c>
    </row>
    <row r="358" spans="1:9" x14ac:dyDescent="0.25">
      <c r="A358" s="98">
        <v>52889870</v>
      </c>
      <c r="B358" s="98" t="s">
        <v>1252</v>
      </c>
      <c r="C358" s="98" t="s">
        <v>1253</v>
      </c>
      <c r="D358" s="98">
        <v>204407</v>
      </c>
      <c r="E358" s="98" t="s">
        <v>136</v>
      </c>
      <c r="F358" s="98" t="s">
        <v>110</v>
      </c>
      <c r="G358" s="98" t="s">
        <v>240</v>
      </c>
      <c r="H358" s="98" t="s">
        <v>447</v>
      </c>
      <c r="I358" s="98" t="s">
        <v>448</v>
      </c>
    </row>
    <row r="359" spans="1:9" x14ac:dyDescent="0.25">
      <c r="A359" s="98">
        <v>52898815</v>
      </c>
      <c r="B359" s="98" t="s">
        <v>494</v>
      </c>
      <c r="C359" s="98" t="s">
        <v>495</v>
      </c>
      <c r="D359" s="98">
        <v>20441</v>
      </c>
      <c r="E359" s="98" t="s">
        <v>136</v>
      </c>
      <c r="F359" s="98" t="s">
        <v>110</v>
      </c>
      <c r="G359" s="98" t="s">
        <v>2368</v>
      </c>
      <c r="H359" s="98" t="s">
        <v>447</v>
      </c>
      <c r="I359" s="98" t="s">
        <v>448</v>
      </c>
    </row>
    <row r="360" spans="1:9" x14ac:dyDescent="0.25">
      <c r="A360" s="98">
        <v>52905300</v>
      </c>
      <c r="B360" s="98" t="s">
        <v>876</v>
      </c>
      <c r="C360" s="98" t="s">
        <v>877</v>
      </c>
      <c r="D360" s="98">
        <v>204407</v>
      </c>
      <c r="E360" s="98" t="s">
        <v>136</v>
      </c>
      <c r="F360" s="98" t="s">
        <v>110</v>
      </c>
      <c r="G360" s="98" t="s">
        <v>339</v>
      </c>
      <c r="H360" s="98" t="s">
        <v>447</v>
      </c>
      <c r="I360" s="98" t="s">
        <v>448</v>
      </c>
    </row>
    <row r="361" spans="1:9" x14ac:dyDescent="0.25">
      <c r="A361" s="98">
        <v>52915101</v>
      </c>
      <c r="B361" s="98" t="s">
        <v>598</v>
      </c>
      <c r="C361" s="98" t="s">
        <v>599</v>
      </c>
      <c r="D361" s="98">
        <v>202816</v>
      </c>
      <c r="E361" s="98" t="s">
        <v>109</v>
      </c>
      <c r="F361" s="98" t="s">
        <v>110</v>
      </c>
      <c r="G361" s="98" t="s">
        <v>159</v>
      </c>
      <c r="H361" s="98" t="s">
        <v>447</v>
      </c>
      <c r="I361" s="98" t="s">
        <v>448</v>
      </c>
    </row>
    <row r="362" spans="1:9" x14ac:dyDescent="0.25">
      <c r="A362" s="98">
        <v>52952916</v>
      </c>
      <c r="B362" s="98" t="s">
        <v>1076</v>
      </c>
      <c r="C362" s="98" t="s">
        <v>1077</v>
      </c>
      <c r="D362" s="98">
        <v>20441</v>
      </c>
      <c r="E362" s="98" t="s">
        <v>136</v>
      </c>
      <c r="F362" s="98" t="s">
        <v>110</v>
      </c>
      <c r="G362" s="98" t="s">
        <v>787</v>
      </c>
      <c r="H362" s="98" t="s">
        <v>447</v>
      </c>
      <c r="I362" s="98" t="s">
        <v>448</v>
      </c>
    </row>
    <row r="363" spans="1:9" x14ac:dyDescent="0.25">
      <c r="A363" s="98">
        <v>52961649</v>
      </c>
      <c r="B363" s="98" t="s">
        <v>617</v>
      </c>
      <c r="C363" s="98" t="s">
        <v>618</v>
      </c>
      <c r="D363" s="98">
        <v>204411</v>
      </c>
      <c r="E363" s="98" t="s">
        <v>136</v>
      </c>
      <c r="F363" s="98" t="s">
        <v>110</v>
      </c>
      <c r="G363" s="98" t="s">
        <v>619</v>
      </c>
      <c r="H363" s="98" t="s">
        <v>447</v>
      </c>
      <c r="I363" s="98" t="s">
        <v>448</v>
      </c>
    </row>
    <row r="364" spans="1:9" x14ac:dyDescent="0.25">
      <c r="A364" s="98">
        <v>53015282</v>
      </c>
      <c r="B364" s="98" t="s">
        <v>783</v>
      </c>
      <c r="C364" s="98" t="s">
        <v>784</v>
      </c>
      <c r="D364" s="98">
        <v>204407</v>
      </c>
      <c r="E364" s="98" t="s">
        <v>136</v>
      </c>
      <c r="F364" s="98" t="s">
        <v>110</v>
      </c>
      <c r="G364" s="98" t="s">
        <v>298</v>
      </c>
      <c r="H364" s="98" t="s">
        <v>112</v>
      </c>
      <c r="I364" s="98" t="s">
        <v>117</v>
      </c>
    </row>
    <row r="365" spans="1:9" x14ac:dyDescent="0.25">
      <c r="A365" s="98">
        <v>53017215</v>
      </c>
      <c r="B365" s="98" t="s">
        <v>660</v>
      </c>
      <c r="C365" s="98" t="s">
        <v>661</v>
      </c>
      <c r="D365" s="98">
        <v>204411</v>
      </c>
      <c r="E365" s="98" t="s">
        <v>136</v>
      </c>
      <c r="F365" s="98" t="s">
        <v>110</v>
      </c>
      <c r="G365" s="98" t="s">
        <v>200</v>
      </c>
      <c r="H365" s="98" t="s">
        <v>447</v>
      </c>
      <c r="I365" s="98" t="s">
        <v>448</v>
      </c>
    </row>
    <row r="366" spans="1:9" x14ac:dyDescent="0.25">
      <c r="A366" s="98">
        <v>53068643</v>
      </c>
      <c r="B366" s="98" t="s">
        <v>886</v>
      </c>
      <c r="C366" s="98" t="s">
        <v>887</v>
      </c>
      <c r="D366" s="98">
        <v>204407</v>
      </c>
      <c r="E366" s="98" t="s">
        <v>136</v>
      </c>
      <c r="F366" s="98" t="s">
        <v>110</v>
      </c>
      <c r="G366" s="98" t="s">
        <v>675</v>
      </c>
      <c r="H366" s="98" t="s">
        <v>447</v>
      </c>
      <c r="I366" s="98" t="s">
        <v>448</v>
      </c>
    </row>
    <row r="367" spans="1:9" x14ac:dyDescent="0.25">
      <c r="A367" s="98">
        <v>53083181</v>
      </c>
      <c r="B367" s="98" t="s">
        <v>673</v>
      </c>
      <c r="C367" s="98" t="s">
        <v>923</v>
      </c>
      <c r="D367" s="98">
        <v>204407</v>
      </c>
      <c r="E367" s="98" t="s">
        <v>136</v>
      </c>
      <c r="F367" s="98" t="s">
        <v>110</v>
      </c>
      <c r="G367" s="98" t="s">
        <v>315</v>
      </c>
      <c r="H367" s="98" t="s">
        <v>447</v>
      </c>
      <c r="I367" s="98" t="s">
        <v>448</v>
      </c>
    </row>
    <row r="368" spans="1:9" x14ac:dyDescent="0.25">
      <c r="A368" s="98">
        <v>53105886</v>
      </c>
      <c r="B368" s="98" t="s">
        <v>909</v>
      </c>
      <c r="C368" s="98" t="s">
        <v>3077</v>
      </c>
      <c r="D368" s="98">
        <v>204407</v>
      </c>
      <c r="E368" s="98" t="s">
        <v>136</v>
      </c>
      <c r="F368" s="98" t="s">
        <v>110</v>
      </c>
      <c r="G368" s="98" t="s">
        <v>1122</v>
      </c>
      <c r="H368" s="98" t="s">
        <v>447</v>
      </c>
      <c r="I368" s="98" t="s">
        <v>448</v>
      </c>
    </row>
    <row r="369" spans="1:9" x14ac:dyDescent="0.25">
      <c r="A369" s="98">
        <v>53116861</v>
      </c>
      <c r="B369" s="98" t="s">
        <v>484</v>
      </c>
      <c r="C369" s="98" t="s">
        <v>485</v>
      </c>
      <c r="D369" s="98">
        <v>204411</v>
      </c>
      <c r="E369" s="98" t="s">
        <v>136</v>
      </c>
      <c r="F369" s="98" t="s">
        <v>110</v>
      </c>
      <c r="G369" s="98" t="s">
        <v>187</v>
      </c>
      <c r="H369" s="98" t="s">
        <v>468</v>
      </c>
      <c r="I369" s="98" t="s">
        <v>435</v>
      </c>
    </row>
    <row r="370" spans="1:9" x14ac:dyDescent="0.25">
      <c r="A370" s="98">
        <v>53119782</v>
      </c>
      <c r="B370" s="98" t="s">
        <v>492</v>
      </c>
      <c r="C370" s="98" t="s">
        <v>493</v>
      </c>
      <c r="D370" s="98">
        <v>204411</v>
      </c>
      <c r="E370" s="98" t="s">
        <v>136</v>
      </c>
      <c r="F370" s="98" t="s">
        <v>110</v>
      </c>
      <c r="G370" s="98" t="s">
        <v>483</v>
      </c>
      <c r="H370" s="98" t="s">
        <v>447</v>
      </c>
      <c r="I370" s="98" t="s">
        <v>448</v>
      </c>
    </row>
    <row r="371" spans="1:9" x14ac:dyDescent="0.25">
      <c r="A371" s="98">
        <v>55144168</v>
      </c>
      <c r="B371" s="98" t="s">
        <v>474</v>
      </c>
      <c r="C371" s="98" t="s">
        <v>475</v>
      </c>
      <c r="D371" s="98">
        <v>204411</v>
      </c>
      <c r="E371" s="98" t="s">
        <v>136</v>
      </c>
      <c r="F371" s="98" t="s">
        <v>110</v>
      </c>
      <c r="G371" s="98" t="s">
        <v>3297</v>
      </c>
      <c r="H371" s="98" t="s">
        <v>447</v>
      </c>
      <c r="I371" s="98" t="s">
        <v>448</v>
      </c>
    </row>
    <row r="372" spans="1:9" x14ac:dyDescent="0.25">
      <c r="A372" s="98">
        <v>55169806</v>
      </c>
      <c r="B372" s="98" t="s">
        <v>318</v>
      </c>
      <c r="C372" s="98" t="s">
        <v>319</v>
      </c>
      <c r="D372" s="98">
        <v>204411</v>
      </c>
      <c r="E372" s="98" t="s">
        <v>136</v>
      </c>
      <c r="F372" s="98" t="s">
        <v>110</v>
      </c>
      <c r="G372" s="98" t="s">
        <v>320</v>
      </c>
      <c r="H372" s="98" t="s">
        <v>112</v>
      </c>
      <c r="I372" s="98" t="s">
        <v>117</v>
      </c>
    </row>
    <row r="373" spans="1:9" x14ac:dyDescent="0.25">
      <c r="A373" s="98">
        <v>57303372</v>
      </c>
      <c r="B373" s="98" t="s">
        <v>548</v>
      </c>
      <c r="C373" s="98" t="s">
        <v>549</v>
      </c>
      <c r="D373" s="98">
        <v>204411</v>
      </c>
      <c r="E373" s="98" t="s">
        <v>136</v>
      </c>
      <c r="F373" s="98" t="s">
        <v>110</v>
      </c>
      <c r="G373" s="98" t="s">
        <v>2877</v>
      </c>
      <c r="H373" s="98" t="s">
        <v>447</v>
      </c>
      <c r="I373" s="98" t="s">
        <v>448</v>
      </c>
    </row>
    <row r="374" spans="1:9" x14ac:dyDescent="0.25">
      <c r="A374" s="98">
        <v>57438504</v>
      </c>
      <c r="B374" s="98" t="s">
        <v>350</v>
      </c>
      <c r="C374" s="98" t="s">
        <v>351</v>
      </c>
      <c r="D374" s="98">
        <v>202814</v>
      </c>
      <c r="E374" s="98" t="s">
        <v>109</v>
      </c>
      <c r="F374" s="98" t="s">
        <v>110</v>
      </c>
      <c r="G374" s="98" t="s">
        <v>2877</v>
      </c>
      <c r="H374" s="98" t="s">
        <v>112</v>
      </c>
      <c r="I374" s="98" t="s">
        <v>113</v>
      </c>
    </row>
    <row r="375" spans="1:9" x14ac:dyDescent="0.25">
      <c r="A375" s="98">
        <v>60326737</v>
      </c>
      <c r="B375" s="98" t="s">
        <v>404</v>
      </c>
      <c r="C375" s="98" t="s">
        <v>405</v>
      </c>
      <c r="D375" s="98">
        <v>202814</v>
      </c>
      <c r="E375" s="98" t="s">
        <v>109</v>
      </c>
      <c r="F375" s="98" t="s">
        <v>110</v>
      </c>
      <c r="G375" s="98" t="s">
        <v>344</v>
      </c>
      <c r="H375" s="98" t="s">
        <v>112</v>
      </c>
      <c r="I375" s="98" t="s">
        <v>117</v>
      </c>
    </row>
    <row r="376" spans="1:9" x14ac:dyDescent="0.25">
      <c r="A376" s="98">
        <v>60341094</v>
      </c>
      <c r="B376" s="98" t="s">
        <v>774</v>
      </c>
      <c r="C376" s="98" t="s">
        <v>775</v>
      </c>
      <c r="D376" s="98">
        <v>202816</v>
      </c>
      <c r="E376" s="98" t="s">
        <v>109</v>
      </c>
      <c r="F376" s="98" t="s">
        <v>110</v>
      </c>
      <c r="G376" s="98" t="s">
        <v>721</v>
      </c>
      <c r="H376" s="98" t="s">
        <v>112</v>
      </c>
      <c r="I376" s="98" t="s">
        <v>113</v>
      </c>
    </row>
    <row r="377" spans="1:9" x14ac:dyDescent="0.25">
      <c r="A377" s="98">
        <v>60351476</v>
      </c>
      <c r="B377" s="98" t="s">
        <v>462</v>
      </c>
      <c r="C377" s="98" t="s">
        <v>463</v>
      </c>
      <c r="D377" s="98">
        <v>20441</v>
      </c>
      <c r="E377" s="98" t="s">
        <v>136</v>
      </c>
      <c r="F377" s="98" t="s">
        <v>110</v>
      </c>
      <c r="G377" s="98" t="s">
        <v>2505</v>
      </c>
      <c r="H377" s="98" t="s">
        <v>447</v>
      </c>
      <c r="I377" s="98" t="s">
        <v>448</v>
      </c>
    </row>
    <row r="378" spans="1:9" x14ac:dyDescent="0.25">
      <c r="A378" s="98">
        <v>60372216</v>
      </c>
      <c r="B378" s="98" t="s">
        <v>327</v>
      </c>
      <c r="C378" s="98" t="s">
        <v>328</v>
      </c>
      <c r="D378" s="98">
        <v>204411</v>
      </c>
      <c r="E378" s="98" t="s">
        <v>136</v>
      </c>
      <c r="F378" s="98" t="s">
        <v>110</v>
      </c>
      <c r="G378" s="98" t="s">
        <v>639</v>
      </c>
      <c r="H378" s="98" t="s">
        <v>112</v>
      </c>
      <c r="I378" s="98" t="s">
        <v>117</v>
      </c>
    </row>
    <row r="379" spans="1:9" x14ac:dyDescent="0.25">
      <c r="A379" s="98">
        <v>63305358</v>
      </c>
      <c r="B379" s="98" t="s">
        <v>414</v>
      </c>
      <c r="C379" s="98" t="s">
        <v>415</v>
      </c>
      <c r="D379" s="98">
        <v>202818</v>
      </c>
      <c r="E379" s="98" t="s">
        <v>109</v>
      </c>
      <c r="F379" s="98" t="s">
        <v>110</v>
      </c>
      <c r="G379" s="98" t="s">
        <v>162</v>
      </c>
      <c r="H379" s="98" t="s">
        <v>112</v>
      </c>
      <c r="I379" s="98" t="s">
        <v>113</v>
      </c>
    </row>
    <row r="380" spans="1:9" x14ac:dyDescent="0.25">
      <c r="A380" s="98">
        <v>63323356</v>
      </c>
      <c r="B380" s="98" t="s">
        <v>141</v>
      </c>
      <c r="C380" s="98" t="s">
        <v>142</v>
      </c>
      <c r="D380" s="98">
        <v>202816</v>
      </c>
      <c r="E380" s="98" t="s">
        <v>109</v>
      </c>
      <c r="F380" s="98" t="s">
        <v>110</v>
      </c>
      <c r="G380" s="98" t="s">
        <v>2505</v>
      </c>
      <c r="H380" s="98" t="s">
        <v>112</v>
      </c>
      <c r="I380" s="98" t="s">
        <v>113</v>
      </c>
    </row>
    <row r="381" spans="1:9" x14ac:dyDescent="0.25">
      <c r="A381" s="98">
        <v>65699373</v>
      </c>
      <c r="B381" s="98" t="s">
        <v>330</v>
      </c>
      <c r="C381" s="98" t="s">
        <v>612</v>
      </c>
      <c r="D381" s="98">
        <v>204407</v>
      </c>
      <c r="E381" s="98" t="s">
        <v>136</v>
      </c>
      <c r="F381" s="98" t="s">
        <v>110</v>
      </c>
      <c r="G381" s="98" t="s">
        <v>131</v>
      </c>
      <c r="H381" s="98" t="s">
        <v>447</v>
      </c>
      <c r="I381" s="98" t="s">
        <v>448</v>
      </c>
    </row>
    <row r="382" spans="1:9" x14ac:dyDescent="0.25">
      <c r="A382" s="98">
        <v>65701916</v>
      </c>
      <c r="B382" s="98" t="s">
        <v>594</v>
      </c>
      <c r="C382" s="98" t="s">
        <v>595</v>
      </c>
      <c r="D382" s="98">
        <v>204411</v>
      </c>
      <c r="E382" s="98" t="s">
        <v>136</v>
      </c>
      <c r="F382" s="98" t="s">
        <v>110</v>
      </c>
      <c r="G382" s="98" t="s">
        <v>217</v>
      </c>
      <c r="H382" s="98" t="s">
        <v>447</v>
      </c>
      <c r="I382" s="98" t="s">
        <v>448</v>
      </c>
    </row>
    <row r="383" spans="1:9" x14ac:dyDescent="0.25">
      <c r="A383" s="98">
        <v>65745491</v>
      </c>
      <c r="B383" s="98" t="s">
        <v>1166</v>
      </c>
      <c r="C383" s="98" t="s">
        <v>1167</v>
      </c>
      <c r="D383" s="98">
        <v>204407</v>
      </c>
      <c r="E383" s="98" t="s">
        <v>136</v>
      </c>
      <c r="F383" s="98" t="s">
        <v>110</v>
      </c>
      <c r="G383" s="98" t="s">
        <v>2368</v>
      </c>
      <c r="H383" s="98" t="s">
        <v>447</v>
      </c>
      <c r="I383" s="98" t="s">
        <v>448</v>
      </c>
    </row>
    <row r="384" spans="1:9" x14ac:dyDescent="0.25">
      <c r="A384" s="98">
        <v>66884390</v>
      </c>
      <c r="B384" s="98" t="s">
        <v>590</v>
      </c>
      <c r="C384" s="98" t="s">
        <v>591</v>
      </c>
      <c r="D384" s="98">
        <v>204407</v>
      </c>
      <c r="E384" s="98" t="s">
        <v>136</v>
      </c>
      <c r="F384" s="98" t="s">
        <v>110</v>
      </c>
      <c r="G384" s="98" t="s">
        <v>787</v>
      </c>
      <c r="H384" s="98" t="s">
        <v>447</v>
      </c>
      <c r="I384" s="98" t="s">
        <v>448</v>
      </c>
    </row>
    <row r="385" spans="1:9" x14ac:dyDescent="0.25">
      <c r="A385" s="98">
        <v>66949128</v>
      </c>
      <c r="B385" s="98" t="s">
        <v>488</v>
      </c>
      <c r="C385" s="98" t="s">
        <v>489</v>
      </c>
      <c r="D385" s="98">
        <v>204407</v>
      </c>
      <c r="E385" s="98" t="s">
        <v>136</v>
      </c>
      <c r="F385" s="98" t="s">
        <v>110</v>
      </c>
      <c r="G385" s="98" t="s">
        <v>1948</v>
      </c>
      <c r="H385" s="98" t="s">
        <v>447</v>
      </c>
      <c r="I385" s="98" t="s">
        <v>448</v>
      </c>
    </row>
    <row r="386" spans="1:9" x14ac:dyDescent="0.25">
      <c r="A386" s="98">
        <v>70127401</v>
      </c>
      <c r="B386" s="98" t="s">
        <v>225</v>
      </c>
      <c r="C386" s="98" t="s">
        <v>226</v>
      </c>
      <c r="D386" s="98">
        <v>204411</v>
      </c>
      <c r="E386" s="98" t="s">
        <v>136</v>
      </c>
      <c r="F386" s="98" t="s">
        <v>110</v>
      </c>
      <c r="G386" s="98" t="s">
        <v>227</v>
      </c>
      <c r="H386" s="98" t="s">
        <v>112</v>
      </c>
      <c r="I386" s="98" t="s">
        <v>113</v>
      </c>
    </row>
    <row r="387" spans="1:9" x14ac:dyDescent="0.25">
      <c r="A387" s="98">
        <v>70906776</v>
      </c>
      <c r="B387" s="98" t="s">
        <v>1302</v>
      </c>
      <c r="C387" s="98" t="s">
        <v>1303</v>
      </c>
      <c r="D387" s="98">
        <v>204407</v>
      </c>
      <c r="E387" s="98" t="s">
        <v>136</v>
      </c>
      <c r="F387" s="98" t="s">
        <v>110</v>
      </c>
      <c r="G387" s="98" t="s">
        <v>3297</v>
      </c>
      <c r="H387" s="98" t="s">
        <v>468</v>
      </c>
      <c r="I387" s="98" t="s">
        <v>435</v>
      </c>
    </row>
    <row r="388" spans="1:9" x14ac:dyDescent="0.25">
      <c r="A388" s="98">
        <v>71370269</v>
      </c>
      <c r="B388" s="98" t="s">
        <v>1371</v>
      </c>
      <c r="C388" s="98" t="s">
        <v>1387</v>
      </c>
      <c r="D388" s="98">
        <v>204407</v>
      </c>
      <c r="E388" s="98" t="s">
        <v>136</v>
      </c>
      <c r="F388" s="98" t="s">
        <v>110</v>
      </c>
      <c r="G388" s="98" t="s">
        <v>214</v>
      </c>
      <c r="H388" s="98" t="s">
        <v>447</v>
      </c>
      <c r="I388" s="98" t="s">
        <v>448</v>
      </c>
    </row>
    <row r="389" spans="1:9" x14ac:dyDescent="0.25">
      <c r="A389" s="98">
        <v>71776435</v>
      </c>
      <c r="B389" s="98" t="s">
        <v>596</v>
      </c>
      <c r="C389" s="98" t="s">
        <v>597</v>
      </c>
      <c r="D389" s="98">
        <v>202814</v>
      </c>
      <c r="E389" s="98" t="s">
        <v>109</v>
      </c>
      <c r="F389" s="98" t="s">
        <v>110</v>
      </c>
      <c r="G389" s="98" t="s">
        <v>471</v>
      </c>
      <c r="H389" s="98" t="s">
        <v>112</v>
      </c>
      <c r="I389" s="98" t="s">
        <v>117</v>
      </c>
    </row>
    <row r="390" spans="1:9" x14ac:dyDescent="0.25">
      <c r="A390" s="98">
        <v>71877046</v>
      </c>
      <c r="B390" s="98" t="s">
        <v>580</v>
      </c>
      <c r="C390" s="98" t="s">
        <v>581</v>
      </c>
      <c r="D390" s="98">
        <v>202814</v>
      </c>
      <c r="E390" s="98" t="s">
        <v>109</v>
      </c>
      <c r="F390" s="98" t="s">
        <v>110</v>
      </c>
      <c r="G390" s="98" t="s">
        <v>3297</v>
      </c>
      <c r="H390" s="98" t="s">
        <v>112</v>
      </c>
      <c r="I390" s="98" t="s">
        <v>117</v>
      </c>
    </row>
    <row r="391" spans="1:9" x14ac:dyDescent="0.25">
      <c r="A391" s="98">
        <v>72098770</v>
      </c>
      <c r="B391" s="98" t="s">
        <v>1087</v>
      </c>
      <c r="C391" s="98" t="s">
        <v>1088</v>
      </c>
      <c r="D391" s="98">
        <v>204407</v>
      </c>
      <c r="E391" s="98" t="s">
        <v>136</v>
      </c>
      <c r="F391" s="98" t="s">
        <v>110</v>
      </c>
      <c r="G391" s="98" t="s">
        <v>778</v>
      </c>
      <c r="H391" s="98" t="s">
        <v>447</v>
      </c>
      <c r="I391" s="98" t="s">
        <v>448</v>
      </c>
    </row>
    <row r="392" spans="1:9" x14ac:dyDescent="0.25">
      <c r="A392" s="98">
        <v>72179974</v>
      </c>
      <c r="B392" s="98" t="s">
        <v>364</v>
      </c>
      <c r="C392" s="98" t="s">
        <v>365</v>
      </c>
      <c r="D392" s="98">
        <v>202820</v>
      </c>
      <c r="E392" s="98" t="s">
        <v>109</v>
      </c>
      <c r="F392" s="98" t="s">
        <v>110</v>
      </c>
      <c r="G392" s="98" t="s">
        <v>197</v>
      </c>
      <c r="H392" s="98" t="s">
        <v>112</v>
      </c>
      <c r="I392" s="98" t="s">
        <v>117</v>
      </c>
    </row>
    <row r="393" spans="1:9" x14ac:dyDescent="0.25">
      <c r="A393" s="98">
        <v>72357593</v>
      </c>
      <c r="B393" s="98" t="s">
        <v>1020</v>
      </c>
      <c r="C393" s="98" t="s">
        <v>1021</v>
      </c>
      <c r="D393" s="98">
        <v>20441</v>
      </c>
      <c r="E393" s="98" t="s">
        <v>136</v>
      </c>
      <c r="F393" s="98" t="s">
        <v>110</v>
      </c>
      <c r="G393" s="98" t="s">
        <v>2877</v>
      </c>
      <c r="H393" s="98" t="s">
        <v>447</v>
      </c>
      <c r="I393" s="98" t="s">
        <v>448</v>
      </c>
    </row>
    <row r="394" spans="1:9" x14ac:dyDescent="0.25">
      <c r="A394" s="98">
        <v>73092984</v>
      </c>
      <c r="B394" s="98" t="s">
        <v>228</v>
      </c>
      <c r="C394" s="98" t="s">
        <v>229</v>
      </c>
      <c r="D394" s="98">
        <v>202816</v>
      </c>
      <c r="E394" s="98" t="s">
        <v>109</v>
      </c>
      <c r="F394" s="98" t="s">
        <v>110</v>
      </c>
      <c r="G394" s="98" t="s">
        <v>2844</v>
      </c>
      <c r="H394" s="98" t="s">
        <v>112</v>
      </c>
      <c r="I394" s="98" t="s">
        <v>113</v>
      </c>
    </row>
    <row r="395" spans="1:9" x14ac:dyDescent="0.25">
      <c r="A395" s="98">
        <v>73113518</v>
      </c>
      <c r="B395" s="98" t="s">
        <v>936</v>
      </c>
      <c r="C395" s="98" t="s">
        <v>937</v>
      </c>
      <c r="D395" s="98">
        <v>20441</v>
      </c>
      <c r="E395" s="98" t="s">
        <v>136</v>
      </c>
      <c r="F395" s="98" t="s">
        <v>110</v>
      </c>
      <c r="G395" s="98" t="s">
        <v>2844</v>
      </c>
      <c r="H395" s="98" t="s">
        <v>447</v>
      </c>
      <c r="I395" s="98" t="s">
        <v>448</v>
      </c>
    </row>
    <row r="396" spans="1:9" x14ac:dyDescent="0.25">
      <c r="A396" s="98">
        <v>73165755</v>
      </c>
      <c r="B396" s="98" t="s">
        <v>358</v>
      </c>
      <c r="C396" s="98" t="s">
        <v>359</v>
      </c>
      <c r="D396" s="98">
        <v>204407</v>
      </c>
      <c r="E396" s="98" t="s">
        <v>136</v>
      </c>
      <c r="F396" s="98" t="s">
        <v>110</v>
      </c>
      <c r="G396" s="98" t="s">
        <v>2844</v>
      </c>
      <c r="H396" s="98" t="s">
        <v>112</v>
      </c>
      <c r="I396" s="98" t="s">
        <v>117</v>
      </c>
    </row>
    <row r="397" spans="1:9" x14ac:dyDescent="0.25">
      <c r="A397" s="98">
        <v>73199092</v>
      </c>
      <c r="B397" s="98" t="s">
        <v>1078</v>
      </c>
      <c r="C397" s="98" t="s">
        <v>1079</v>
      </c>
      <c r="D397" s="98">
        <v>204411</v>
      </c>
      <c r="E397" s="98" t="s">
        <v>136</v>
      </c>
      <c r="F397" s="98" t="s">
        <v>110</v>
      </c>
      <c r="G397" s="98" t="s">
        <v>295</v>
      </c>
      <c r="H397" s="98" t="s">
        <v>447</v>
      </c>
      <c r="I397" s="98" t="s">
        <v>448</v>
      </c>
    </row>
    <row r="398" spans="1:9" x14ac:dyDescent="0.25">
      <c r="A398" s="98">
        <v>73201392</v>
      </c>
      <c r="B398" s="98" t="s">
        <v>1334</v>
      </c>
      <c r="C398" s="98" t="s">
        <v>1335</v>
      </c>
      <c r="D398" s="98">
        <v>20441</v>
      </c>
      <c r="E398" s="98" t="s">
        <v>136</v>
      </c>
      <c r="F398" s="98" t="s">
        <v>110</v>
      </c>
      <c r="G398" s="98" t="s">
        <v>339</v>
      </c>
      <c r="H398" s="98" t="s">
        <v>447</v>
      </c>
      <c r="I398" s="98" t="s">
        <v>448</v>
      </c>
    </row>
    <row r="399" spans="1:9" x14ac:dyDescent="0.25">
      <c r="A399" s="98">
        <v>73231589</v>
      </c>
      <c r="B399" s="98" t="s">
        <v>608</v>
      </c>
      <c r="C399" s="98" t="s">
        <v>609</v>
      </c>
      <c r="D399" s="98">
        <v>202818</v>
      </c>
      <c r="E399" s="98" t="s">
        <v>109</v>
      </c>
      <c r="F399" s="98" t="s">
        <v>110</v>
      </c>
      <c r="G399" s="98" t="s">
        <v>3443</v>
      </c>
      <c r="H399" s="98" t="s">
        <v>112</v>
      </c>
      <c r="I399" s="98" t="s">
        <v>117</v>
      </c>
    </row>
    <row r="400" spans="1:9" x14ac:dyDescent="0.25">
      <c r="A400" s="98">
        <v>74376178</v>
      </c>
      <c r="B400" s="98" t="s">
        <v>1152</v>
      </c>
      <c r="C400" s="98" t="s">
        <v>1153</v>
      </c>
      <c r="D400" s="98">
        <v>204407</v>
      </c>
      <c r="E400" s="98" t="s">
        <v>136</v>
      </c>
      <c r="F400" s="98" t="s">
        <v>110</v>
      </c>
      <c r="G400" s="98" t="s">
        <v>1122</v>
      </c>
      <c r="H400" s="98" t="s">
        <v>447</v>
      </c>
      <c r="I400" s="98" t="s">
        <v>448</v>
      </c>
    </row>
    <row r="401" spans="1:9" x14ac:dyDescent="0.25">
      <c r="A401" s="98">
        <v>75076630</v>
      </c>
      <c r="B401" s="98" t="s">
        <v>748</v>
      </c>
      <c r="C401" s="98" t="s">
        <v>749</v>
      </c>
      <c r="D401" s="98">
        <v>202818</v>
      </c>
      <c r="E401" s="98" t="s">
        <v>109</v>
      </c>
      <c r="F401" s="98" t="s">
        <v>110</v>
      </c>
      <c r="G401" s="98" t="s">
        <v>3443</v>
      </c>
      <c r="H401" s="98" t="s">
        <v>112</v>
      </c>
      <c r="I401" s="98" t="s">
        <v>113</v>
      </c>
    </row>
    <row r="402" spans="1:9" x14ac:dyDescent="0.25">
      <c r="A402" s="98">
        <v>76292490</v>
      </c>
      <c r="B402" s="98" t="s">
        <v>794</v>
      </c>
      <c r="C402" s="98" t="s">
        <v>795</v>
      </c>
      <c r="D402" s="98">
        <v>204411</v>
      </c>
      <c r="E402" s="98" t="s">
        <v>136</v>
      </c>
      <c r="F402" s="98" t="s">
        <v>110</v>
      </c>
      <c r="G402" s="98" t="s">
        <v>778</v>
      </c>
      <c r="H402" s="98" t="s">
        <v>112</v>
      </c>
      <c r="I402" s="98" t="s">
        <v>117</v>
      </c>
    </row>
    <row r="403" spans="1:9" x14ac:dyDescent="0.25">
      <c r="A403" s="98">
        <v>77100934</v>
      </c>
      <c r="B403" s="98" t="s">
        <v>356</v>
      </c>
      <c r="C403" s="98" t="s">
        <v>357</v>
      </c>
      <c r="D403" s="98">
        <v>202816</v>
      </c>
      <c r="E403" s="98" t="s">
        <v>109</v>
      </c>
      <c r="F403" s="98" t="s">
        <v>110</v>
      </c>
      <c r="G403" s="98" t="s">
        <v>639</v>
      </c>
      <c r="H403" s="98" t="s">
        <v>112</v>
      </c>
      <c r="I403" s="98" t="s">
        <v>117</v>
      </c>
    </row>
    <row r="404" spans="1:9" x14ac:dyDescent="0.25">
      <c r="A404" s="98">
        <v>78702439</v>
      </c>
      <c r="B404" s="98" t="s">
        <v>360</v>
      </c>
      <c r="C404" s="98" t="s">
        <v>361</v>
      </c>
      <c r="D404" s="98">
        <v>202814</v>
      </c>
      <c r="E404" s="98" t="s">
        <v>109</v>
      </c>
      <c r="F404" s="98" t="s">
        <v>110</v>
      </c>
      <c r="G404" s="98" t="s">
        <v>320</v>
      </c>
      <c r="H404" s="98" t="s">
        <v>112</v>
      </c>
      <c r="I404" s="98" t="s">
        <v>117</v>
      </c>
    </row>
    <row r="405" spans="1:9" x14ac:dyDescent="0.25">
      <c r="A405" s="98">
        <v>79136940</v>
      </c>
      <c r="B405" s="98" t="s">
        <v>321</v>
      </c>
      <c r="C405" s="98" t="s">
        <v>322</v>
      </c>
      <c r="D405" s="98">
        <v>202814</v>
      </c>
      <c r="E405" s="98" t="s">
        <v>109</v>
      </c>
      <c r="F405" s="98" t="s">
        <v>110</v>
      </c>
      <c r="G405" s="98" t="s">
        <v>200</v>
      </c>
      <c r="H405" s="98" t="s">
        <v>112</v>
      </c>
      <c r="I405" s="98" t="s">
        <v>117</v>
      </c>
    </row>
    <row r="406" spans="1:9" x14ac:dyDescent="0.25">
      <c r="A406" s="98">
        <v>79154529</v>
      </c>
      <c r="B406" s="98" t="s">
        <v>392</v>
      </c>
      <c r="C406" s="98" t="s">
        <v>393</v>
      </c>
      <c r="D406" s="98">
        <v>204407</v>
      </c>
      <c r="E406" s="98" t="s">
        <v>136</v>
      </c>
      <c r="F406" s="98" t="s">
        <v>110</v>
      </c>
      <c r="G406" s="98" t="s">
        <v>111</v>
      </c>
      <c r="H406" s="98" t="s">
        <v>112</v>
      </c>
      <c r="I406" s="98" t="s">
        <v>117</v>
      </c>
    </row>
    <row r="407" spans="1:9" x14ac:dyDescent="0.25">
      <c r="A407" s="98">
        <v>79157301</v>
      </c>
      <c r="B407" s="98" t="s">
        <v>134</v>
      </c>
      <c r="C407" s="98" t="s">
        <v>135</v>
      </c>
      <c r="D407" s="98">
        <v>204407</v>
      </c>
      <c r="E407" s="98" t="s">
        <v>136</v>
      </c>
      <c r="F407" s="98" t="s">
        <v>110</v>
      </c>
      <c r="G407" s="98" t="s">
        <v>137</v>
      </c>
      <c r="H407" s="98" t="s">
        <v>112</v>
      </c>
      <c r="I407" s="98" t="s">
        <v>117</v>
      </c>
    </row>
    <row r="408" spans="1:9" x14ac:dyDescent="0.25">
      <c r="A408" s="98">
        <v>79219253</v>
      </c>
      <c r="B408" s="98" t="s">
        <v>1125</v>
      </c>
      <c r="C408" s="98" t="s">
        <v>1216</v>
      </c>
      <c r="D408" s="98">
        <v>20441</v>
      </c>
      <c r="E408" s="98" t="s">
        <v>136</v>
      </c>
      <c r="F408" s="98" t="s">
        <v>110</v>
      </c>
      <c r="G408" s="98" t="s">
        <v>410</v>
      </c>
      <c r="H408" s="98" t="s">
        <v>447</v>
      </c>
      <c r="I408" s="98" t="s">
        <v>448</v>
      </c>
    </row>
    <row r="409" spans="1:9" x14ac:dyDescent="0.25">
      <c r="A409" s="98">
        <v>79280732</v>
      </c>
      <c r="B409" s="98" t="s">
        <v>1158</v>
      </c>
      <c r="C409" s="98" t="s">
        <v>1159</v>
      </c>
      <c r="D409" s="98">
        <v>204407</v>
      </c>
      <c r="E409" s="98" t="s">
        <v>136</v>
      </c>
      <c r="F409" s="98" t="s">
        <v>110</v>
      </c>
      <c r="G409" s="98" t="s">
        <v>288</v>
      </c>
      <c r="H409" s="98" t="s">
        <v>447</v>
      </c>
      <c r="I409" s="98" t="s">
        <v>448</v>
      </c>
    </row>
    <row r="410" spans="1:9" x14ac:dyDescent="0.25">
      <c r="A410" s="98">
        <v>79295334</v>
      </c>
      <c r="B410" s="98" t="s">
        <v>259</v>
      </c>
      <c r="C410" s="98" t="s">
        <v>260</v>
      </c>
      <c r="D410" s="98">
        <v>202814</v>
      </c>
      <c r="E410" s="98" t="s">
        <v>109</v>
      </c>
      <c r="F410" s="98" t="s">
        <v>110</v>
      </c>
      <c r="G410" s="98" t="s">
        <v>224</v>
      </c>
      <c r="H410" s="98" t="s">
        <v>112</v>
      </c>
      <c r="I410" s="98" t="s">
        <v>117</v>
      </c>
    </row>
    <row r="411" spans="1:9" x14ac:dyDescent="0.25">
      <c r="A411" s="98">
        <v>79300089</v>
      </c>
      <c r="B411" s="98" t="s">
        <v>822</v>
      </c>
      <c r="C411" s="98" t="s">
        <v>823</v>
      </c>
      <c r="D411" s="98">
        <v>202820</v>
      </c>
      <c r="E411" s="98" t="s">
        <v>109</v>
      </c>
      <c r="F411" s="98" t="s">
        <v>110</v>
      </c>
      <c r="G411" s="98" t="s">
        <v>639</v>
      </c>
      <c r="H411" s="98" t="s">
        <v>112</v>
      </c>
      <c r="I411" s="98" t="s">
        <v>113</v>
      </c>
    </row>
    <row r="412" spans="1:9" x14ac:dyDescent="0.25">
      <c r="A412" s="98">
        <v>79303913</v>
      </c>
      <c r="B412" s="98" t="s">
        <v>261</v>
      </c>
      <c r="C412" s="98" t="s">
        <v>262</v>
      </c>
      <c r="D412" s="98">
        <v>204411</v>
      </c>
      <c r="E412" s="98" t="s">
        <v>136</v>
      </c>
      <c r="F412" s="98" t="s">
        <v>110</v>
      </c>
      <c r="G412" s="98" t="s">
        <v>2368</v>
      </c>
      <c r="H412" s="98" t="s">
        <v>112</v>
      </c>
      <c r="I412" s="98" t="s">
        <v>113</v>
      </c>
    </row>
    <row r="413" spans="1:9" x14ac:dyDescent="0.25">
      <c r="A413" s="98">
        <v>79368595</v>
      </c>
      <c r="B413" s="98" t="s">
        <v>138</v>
      </c>
      <c r="C413" s="98" t="s">
        <v>139</v>
      </c>
      <c r="D413" s="98">
        <v>204411</v>
      </c>
      <c r="E413" s="98" t="s">
        <v>136</v>
      </c>
      <c r="F413" s="98" t="s">
        <v>110</v>
      </c>
      <c r="G413" s="98" t="s">
        <v>787</v>
      </c>
      <c r="H413" s="98" t="s">
        <v>112</v>
      </c>
      <c r="I413" s="98" t="s">
        <v>117</v>
      </c>
    </row>
    <row r="414" spans="1:9" x14ac:dyDescent="0.25">
      <c r="A414" s="98">
        <v>79398091</v>
      </c>
      <c r="B414" s="98" t="s">
        <v>176</v>
      </c>
      <c r="C414" s="98" t="s">
        <v>177</v>
      </c>
      <c r="D414" s="98">
        <v>202814</v>
      </c>
      <c r="E414" s="98" t="s">
        <v>109</v>
      </c>
      <c r="F414" s="98" t="s">
        <v>110</v>
      </c>
      <c r="G414" s="98" t="s">
        <v>178</v>
      </c>
      <c r="H414" s="98" t="s">
        <v>112</v>
      </c>
      <c r="I414" s="98" t="s">
        <v>117</v>
      </c>
    </row>
    <row r="415" spans="1:9" x14ac:dyDescent="0.25">
      <c r="A415" s="98">
        <v>79444946</v>
      </c>
      <c r="B415" s="98" t="s">
        <v>1348</v>
      </c>
      <c r="C415" s="98" t="s">
        <v>1349</v>
      </c>
      <c r="D415" s="98">
        <v>204407</v>
      </c>
      <c r="E415" s="98" t="s">
        <v>136</v>
      </c>
      <c r="F415" s="98" t="s">
        <v>110</v>
      </c>
      <c r="G415" s="98" t="s">
        <v>769</v>
      </c>
      <c r="H415" s="98" t="s">
        <v>447</v>
      </c>
      <c r="I415" s="98" t="s">
        <v>448</v>
      </c>
    </row>
    <row r="416" spans="1:9" x14ac:dyDescent="0.25">
      <c r="A416" s="98">
        <v>79447532</v>
      </c>
      <c r="B416" s="98" t="s">
        <v>1353</v>
      </c>
      <c r="C416" s="98" t="s">
        <v>1354</v>
      </c>
      <c r="D416" s="98">
        <v>20441</v>
      </c>
      <c r="E416" s="98" t="s">
        <v>136</v>
      </c>
      <c r="F416" s="98" t="s">
        <v>110</v>
      </c>
      <c r="G416" s="98" t="s">
        <v>111</v>
      </c>
      <c r="H416" s="98" t="s">
        <v>447</v>
      </c>
      <c r="I416" s="98" t="s">
        <v>448</v>
      </c>
    </row>
    <row r="417" spans="1:9" x14ac:dyDescent="0.25">
      <c r="A417" s="98">
        <v>79455842</v>
      </c>
      <c r="B417" s="98" t="s">
        <v>416</v>
      </c>
      <c r="C417" s="98" t="s">
        <v>417</v>
      </c>
      <c r="D417" s="98">
        <v>204411</v>
      </c>
      <c r="E417" s="98" t="s">
        <v>136</v>
      </c>
      <c r="F417" s="98" t="s">
        <v>110</v>
      </c>
      <c r="G417" s="98" t="s">
        <v>267</v>
      </c>
      <c r="H417" s="98" t="s">
        <v>112</v>
      </c>
      <c r="I417" s="98" t="s">
        <v>117</v>
      </c>
    </row>
    <row r="418" spans="1:9" x14ac:dyDescent="0.25">
      <c r="A418" s="98">
        <v>79467043</v>
      </c>
      <c r="B418" s="98" t="s">
        <v>203</v>
      </c>
      <c r="C418" s="98" t="s">
        <v>204</v>
      </c>
      <c r="D418" s="98">
        <v>202814</v>
      </c>
      <c r="E418" s="98" t="s">
        <v>109</v>
      </c>
      <c r="F418" s="98" t="s">
        <v>110</v>
      </c>
      <c r="G418" s="98" t="s">
        <v>178</v>
      </c>
      <c r="H418" s="98" t="s">
        <v>112</v>
      </c>
      <c r="I418" s="98" t="s">
        <v>117</v>
      </c>
    </row>
    <row r="419" spans="1:9" x14ac:dyDescent="0.25">
      <c r="A419" s="98">
        <v>79482081</v>
      </c>
      <c r="B419" s="98" t="s">
        <v>869</v>
      </c>
      <c r="C419" s="98" t="s">
        <v>870</v>
      </c>
      <c r="D419" s="98">
        <v>202820</v>
      </c>
      <c r="E419" s="98" t="s">
        <v>109</v>
      </c>
      <c r="F419" s="98" t="s">
        <v>110</v>
      </c>
      <c r="G419" s="98" t="s">
        <v>332</v>
      </c>
      <c r="H419" s="98" t="s">
        <v>112</v>
      </c>
      <c r="I419" s="98" t="s">
        <v>113</v>
      </c>
    </row>
    <row r="420" spans="1:9" x14ac:dyDescent="0.25">
      <c r="A420" s="98">
        <v>79512134</v>
      </c>
      <c r="B420" s="98" t="s">
        <v>384</v>
      </c>
      <c r="C420" s="98" t="s">
        <v>385</v>
      </c>
      <c r="D420" s="98">
        <v>202816</v>
      </c>
      <c r="E420" s="98" t="s">
        <v>109</v>
      </c>
      <c r="F420" s="98" t="s">
        <v>110</v>
      </c>
      <c r="G420" s="98" t="s">
        <v>240</v>
      </c>
      <c r="H420" s="98" t="s">
        <v>112</v>
      </c>
      <c r="I420" s="98" t="s">
        <v>117</v>
      </c>
    </row>
    <row r="421" spans="1:9" x14ac:dyDescent="0.25">
      <c r="A421" s="98">
        <v>79579228</v>
      </c>
      <c r="B421" s="98" t="s">
        <v>1285</v>
      </c>
      <c r="C421" s="98" t="s">
        <v>1286</v>
      </c>
      <c r="D421" s="98">
        <v>204407</v>
      </c>
      <c r="E421" s="98" t="s">
        <v>136</v>
      </c>
      <c r="F421" s="98" t="s">
        <v>110</v>
      </c>
      <c r="G421" s="98" t="s">
        <v>111</v>
      </c>
      <c r="H421" s="98" t="s">
        <v>447</v>
      </c>
      <c r="I421" s="98" t="s">
        <v>448</v>
      </c>
    </row>
    <row r="422" spans="1:9" x14ac:dyDescent="0.25">
      <c r="A422" s="98">
        <v>79590624</v>
      </c>
      <c r="B422" s="98" t="s">
        <v>1406</v>
      </c>
      <c r="C422" s="98" t="s">
        <v>1407</v>
      </c>
      <c r="D422" s="98">
        <v>204407</v>
      </c>
      <c r="E422" s="98" t="s">
        <v>136</v>
      </c>
      <c r="F422" s="98" t="s">
        <v>110</v>
      </c>
      <c r="G422" s="98" t="s">
        <v>237</v>
      </c>
      <c r="H422" s="98" t="s">
        <v>447</v>
      </c>
      <c r="I422" s="98" t="s">
        <v>448</v>
      </c>
    </row>
    <row r="423" spans="1:9" x14ac:dyDescent="0.25">
      <c r="A423" s="98">
        <v>79621828</v>
      </c>
      <c r="B423" s="98" t="s">
        <v>265</v>
      </c>
      <c r="C423" s="98" t="s">
        <v>266</v>
      </c>
      <c r="D423" s="98">
        <v>204411</v>
      </c>
      <c r="E423" s="98" t="s">
        <v>136</v>
      </c>
      <c r="F423" s="98" t="s">
        <v>110</v>
      </c>
      <c r="G423" s="98" t="s">
        <v>267</v>
      </c>
      <c r="H423" s="98" t="s">
        <v>112</v>
      </c>
      <c r="I423" s="98" t="s">
        <v>117</v>
      </c>
    </row>
    <row r="424" spans="1:9" x14ac:dyDescent="0.25">
      <c r="A424" s="98">
        <v>79629408</v>
      </c>
      <c r="B424" s="98" t="s">
        <v>815</v>
      </c>
      <c r="C424" s="98" t="s">
        <v>816</v>
      </c>
      <c r="D424" s="98">
        <v>202820</v>
      </c>
      <c r="E424" s="98" t="s">
        <v>109</v>
      </c>
      <c r="F424" s="98" t="s">
        <v>110</v>
      </c>
      <c r="G424" s="98" t="s">
        <v>131</v>
      </c>
      <c r="H424" s="98" t="s">
        <v>112</v>
      </c>
      <c r="I424" s="98" t="s">
        <v>113</v>
      </c>
    </row>
    <row r="425" spans="1:9" x14ac:dyDescent="0.25">
      <c r="A425" s="98">
        <v>79686433</v>
      </c>
      <c r="B425" s="98" t="s">
        <v>400</v>
      </c>
      <c r="C425" s="98" t="s">
        <v>401</v>
      </c>
      <c r="D425" s="98">
        <v>202820</v>
      </c>
      <c r="E425" s="98" t="s">
        <v>109</v>
      </c>
      <c r="F425" s="98" t="s">
        <v>110</v>
      </c>
      <c r="G425" s="98" t="s">
        <v>111</v>
      </c>
      <c r="H425" s="98" t="s">
        <v>112</v>
      </c>
      <c r="I425" s="98" t="s">
        <v>113</v>
      </c>
    </row>
    <row r="426" spans="1:9" x14ac:dyDescent="0.25">
      <c r="A426" s="98">
        <v>79710498</v>
      </c>
      <c r="B426" s="98" t="s">
        <v>666</v>
      </c>
      <c r="C426" s="98" t="s">
        <v>667</v>
      </c>
      <c r="D426" s="98">
        <v>204407</v>
      </c>
      <c r="E426" s="98" t="s">
        <v>136</v>
      </c>
      <c r="F426" s="98" t="s">
        <v>110</v>
      </c>
      <c r="G426" s="98" t="s">
        <v>197</v>
      </c>
      <c r="H426" s="98" t="s">
        <v>447</v>
      </c>
      <c r="I426" s="98" t="s">
        <v>448</v>
      </c>
    </row>
    <row r="427" spans="1:9" x14ac:dyDescent="0.25">
      <c r="A427" s="98">
        <v>79746049</v>
      </c>
      <c r="B427" s="98" t="s">
        <v>867</v>
      </c>
      <c r="C427" s="98" t="s">
        <v>868</v>
      </c>
      <c r="D427" s="98">
        <v>202820</v>
      </c>
      <c r="E427" s="98" t="s">
        <v>109</v>
      </c>
      <c r="F427" s="98" t="s">
        <v>110</v>
      </c>
      <c r="G427" s="98" t="s">
        <v>133</v>
      </c>
      <c r="H427" s="98" t="s">
        <v>112</v>
      </c>
      <c r="I427" s="98" t="s">
        <v>113</v>
      </c>
    </row>
    <row r="428" spans="1:9" x14ac:dyDescent="0.25">
      <c r="A428" s="98">
        <v>79784153</v>
      </c>
      <c r="B428" s="98" t="s">
        <v>575</v>
      </c>
      <c r="C428" s="98" t="s">
        <v>576</v>
      </c>
      <c r="D428" s="98">
        <v>204411</v>
      </c>
      <c r="E428" s="98" t="s">
        <v>136</v>
      </c>
      <c r="F428" s="98" t="s">
        <v>110</v>
      </c>
      <c r="G428" s="98" t="s">
        <v>131</v>
      </c>
      <c r="H428" s="98" t="s">
        <v>447</v>
      </c>
      <c r="I428" s="98" t="s">
        <v>448</v>
      </c>
    </row>
    <row r="429" spans="1:9" x14ac:dyDescent="0.25">
      <c r="A429" s="98">
        <v>79785316</v>
      </c>
      <c r="B429" s="98" t="s">
        <v>472</v>
      </c>
      <c r="C429" s="98" t="s">
        <v>473</v>
      </c>
      <c r="D429" s="98">
        <v>204411</v>
      </c>
      <c r="E429" s="98" t="s">
        <v>136</v>
      </c>
      <c r="F429" s="98" t="s">
        <v>110</v>
      </c>
      <c r="G429" s="98" t="s">
        <v>125</v>
      </c>
      <c r="H429" s="98" t="s">
        <v>447</v>
      </c>
      <c r="I429" s="98" t="s">
        <v>448</v>
      </c>
    </row>
    <row r="430" spans="1:9" x14ac:dyDescent="0.25">
      <c r="A430" s="98">
        <v>79811927</v>
      </c>
      <c r="B430" s="98" t="s">
        <v>753</v>
      </c>
      <c r="C430" s="98" t="s">
        <v>754</v>
      </c>
      <c r="D430" s="98">
        <v>202814</v>
      </c>
      <c r="E430" s="98" t="s">
        <v>109</v>
      </c>
      <c r="F430" s="98" t="s">
        <v>110</v>
      </c>
      <c r="G430" s="98" t="s">
        <v>178</v>
      </c>
      <c r="H430" s="98" t="s">
        <v>112</v>
      </c>
      <c r="I430" s="98" t="s">
        <v>117</v>
      </c>
    </row>
    <row r="431" spans="1:9" x14ac:dyDescent="0.25">
      <c r="A431" s="98">
        <v>79845791</v>
      </c>
      <c r="B431" s="98" t="s">
        <v>785</v>
      </c>
      <c r="C431" s="98" t="s">
        <v>786</v>
      </c>
      <c r="D431" s="98">
        <v>202818</v>
      </c>
      <c r="E431" s="98" t="s">
        <v>109</v>
      </c>
      <c r="F431" s="98" t="s">
        <v>110</v>
      </c>
      <c r="G431" s="98" t="s">
        <v>787</v>
      </c>
      <c r="H431" s="98" t="s">
        <v>112</v>
      </c>
      <c r="I431" s="98" t="s">
        <v>113</v>
      </c>
    </row>
    <row r="432" spans="1:9" x14ac:dyDescent="0.25">
      <c r="A432" s="98">
        <v>79862992</v>
      </c>
      <c r="B432" s="98" t="s">
        <v>126</v>
      </c>
      <c r="C432" s="98" t="s">
        <v>838</v>
      </c>
      <c r="D432" s="98">
        <v>204407</v>
      </c>
      <c r="E432" s="98" t="s">
        <v>136</v>
      </c>
      <c r="F432" s="98" t="s">
        <v>110</v>
      </c>
      <c r="G432" s="98" t="s">
        <v>320</v>
      </c>
      <c r="H432" s="98" t="s">
        <v>447</v>
      </c>
      <c r="I432" s="98" t="s">
        <v>448</v>
      </c>
    </row>
    <row r="433" spans="1:9" x14ac:dyDescent="0.25">
      <c r="A433" s="98">
        <v>79879380</v>
      </c>
      <c r="B433" s="98" t="s">
        <v>813</v>
      </c>
      <c r="C433" s="98" t="s">
        <v>814</v>
      </c>
      <c r="D433" s="98">
        <v>204411</v>
      </c>
      <c r="E433" s="98" t="s">
        <v>136</v>
      </c>
      <c r="F433" s="98" t="s">
        <v>110</v>
      </c>
      <c r="G433" s="98" t="s">
        <v>778</v>
      </c>
      <c r="H433" s="98" t="s">
        <v>112</v>
      </c>
      <c r="I433" s="98" t="s">
        <v>117</v>
      </c>
    </row>
    <row r="434" spans="1:9" x14ac:dyDescent="0.25">
      <c r="A434" s="98">
        <v>79941064</v>
      </c>
      <c r="B434" s="98" t="s">
        <v>443</v>
      </c>
      <c r="C434" s="98" t="s">
        <v>444</v>
      </c>
      <c r="D434" s="98">
        <v>202818</v>
      </c>
      <c r="E434" s="98" t="s">
        <v>109</v>
      </c>
      <c r="F434" s="98" t="s">
        <v>110</v>
      </c>
      <c r="G434" s="98" t="s">
        <v>200</v>
      </c>
      <c r="H434" s="98" t="s">
        <v>447</v>
      </c>
      <c r="I434" s="98" t="s">
        <v>448</v>
      </c>
    </row>
    <row r="435" spans="1:9" x14ac:dyDescent="0.25">
      <c r="A435" s="98">
        <v>79942980</v>
      </c>
      <c r="B435" s="98" t="s">
        <v>860</v>
      </c>
      <c r="C435" s="98" t="s">
        <v>861</v>
      </c>
      <c r="D435" s="98">
        <v>202820</v>
      </c>
      <c r="E435" s="98" t="s">
        <v>109</v>
      </c>
      <c r="F435" s="98" t="s">
        <v>110</v>
      </c>
      <c r="G435" s="98" t="s">
        <v>675</v>
      </c>
      <c r="H435" s="98" t="s">
        <v>112</v>
      </c>
      <c r="I435" s="98" t="s">
        <v>113</v>
      </c>
    </row>
    <row r="436" spans="1:9" x14ac:dyDescent="0.25">
      <c r="A436" s="98">
        <v>79950594</v>
      </c>
      <c r="B436" s="98" t="s">
        <v>730</v>
      </c>
      <c r="C436" s="98" t="s">
        <v>731</v>
      </c>
      <c r="D436" s="98">
        <v>202816</v>
      </c>
      <c r="E436" s="98" t="s">
        <v>109</v>
      </c>
      <c r="F436" s="98" t="s">
        <v>110</v>
      </c>
      <c r="G436" s="98" t="s">
        <v>165</v>
      </c>
      <c r="H436" s="98" t="s">
        <v>447</v>
      </c>
      <c r="I436" s="98" t="s">
        <v>448</v>
      </c>
    </row>
    <row r="437" spans="1:9" x14ac:dyDescent="0.25">
      <c r="A437" s="98">
        <v>80125993</v>
      </c>
      <c r="B437" s="98" t="s">
        <v>1064</v>
      </c>
      <c r="C437" s="98" t="s">
        <v>1065</v>
      </c>
      <c r="D437" s="98">
        <v>204407</v>
      </c>
      <c r="E437" s="98" t="s">
        <v>136</v>
      </c>
      <c r="F437" s="98" t="s">
        <v>110</v>
      </c>
      <c r="G437" s="98" t="s">
        <v>721</v>
      </c>
      <c r="H437" s="98" t="s">
        <v>447</v>
      </c>
      <c r="I437" s="98" t="s">
        <v>448</v>
      </c>
    </row>
    <row r="438" spans="1:9" x14ac:dyDescent="0.25">
      <c r="A438" s="98">
        <v>80178234</v>
      </c>
      <c r="B438" s="98" t="s">
        <v>851</v>
      </c>
      <c r="C438" s="98" t="s">
        <v>852</v>
      </c>
      <c r="D438" s="98">
        <v>202814</v>
      </c>
      <c r="E438" s="98" t="s">
        <v>109</v>
      </c>
      <c r="F438" s="98" t="s">
        <v>110</v>
      </c>
      <c r="G438" s="98" t="s">
        <v>150</v>
      </c>
      <c r="H438" s="98" t="s">
        <v>468</v>
      </c>
      <c r="I438" s="98" t="s">
        <v>435</v>
      </c>
    </row>
    <row r="439" spans="1:9" x14ac:dyDescent="0.25">
      <c r="A439" s="98">
        <v>80182633</v>
      </c>
      <c r="B439" s="98" t="s">
        <v>878</v>
      </c>
      <c r="C439" s="98" t="s">
        <v>879</v>
      </c>
      <c r="D439" s="98">
        <v>204407</v>
      </c>
      <c r="E439" s="98" t="s">
        <v>136</v>
      </c>
      <c r="F439" s="98" t="s">
        <v>110</v>
      </c>
      <c r="G439" s="98" t="s">
        <v>483</v>
      </c>
      <c r="H439" s="98" t="s">
        <v>447</v>
      </c>
      <c r="I439" s="98" t="s">
        <v>448</v>
      </c>
    </row>
    <row r="440" spans="1:9" x14ac:dyDescent="0.25">
      <c r="A440" s="98">
        <v>80213648</v>
      </c>
      <c r="B440" s="98" t="s">
        <v>584</v>
      </c>
      <c r="C440" s="98" t="s">
        <v>585</v>
      </c>
      <c r="D440" s="98">
        <v>20441</v>
      </c>
      <c r="E440" s="98" t="s">
        <v>136</v>
      </c>
      <c r="F440" s="98" t="s">
        <v>110</v>
      </c>
      <c r="G440" s="98" t="s">
        <v>339</v>
      </c>
      <c r="H440" s="98" t="s">
        <v>447</v>
      </c>
      <c r="I440" s="98" t="s">
        <v>448</v>
      </c>
    </row>
    <row r="441" spans="1:9" x14ac:dyDescent="0.25">
      <c r="A441" s="98">
        <v>80241743</v>
      </c>
      <c r="B441" s="98" t="s">
        <v>719</v>
      </c>
      <c r="C441" s="98" t="s">
        <v>720</v>
      </c>
      <c r="D441" s="98">
        <v>204407</v>
      </c>
      <c r="E441" s="98" t="s">
        <v>136</v>
      </c>
      <c r="F441" s="98" t="s">
        <v>110</v>
      </c>
      <c r="G441" s="98" t="s">
        <v>721</v>
      </c>
      <c r="H441" s="98" t="s">
        <v>447</v>
      </c>
      <c r="I441" s="98" t="s">
        <v>448</v>
      </c>
    </row>
    <row r="442" spans="1:9" x14ac:dyDescent="0.25">
      <c r="A442" s="98">
        <v>80260932</v>
      </c>
      <c r="B442" s="98" t="s">
        <v>132</v>
      </c>
      <c r="C442" s="98" t="s">
        <v>543</v>
      </c>
      <c r="D442" s="98">
        <v>204411</v>
      </c>
      <c r="E442" s="98" t="s">
        <v>136</v>
      </c>
      <c r="F442" s="98" t="s">
        <v>110</v>
      </c>
      <c r="G442" s="98" t="s">
        <v>217</v>
      </c>
      <c r="H442" s="98" t="s">
        <v>447</v>
      </c>
      <c r="I442" s="98" t="s">
        <v>448</v>
      </c>
    </row>
    <row r="443" spans="1:9" x14ac:dyDescent="0.25">
      <c r="A443" s="98">
        <v>80370331</v>
      </c>
      <c r="B443" s="98" t="s">
        <v>431</v>
      </c>
      <c r="C443" s="98" t="s">
        <v>432</v>
      </c>
      <c r="D443" s="98">
        <v>202816</v>
      </c>
      <c r="E443" s="98" t="s">
        <v>109</v>
      </c>
      <c r="F443" s="98" t="s">
        <v>110</v>
      </c>
      <c r="G443" s="98" t="s">
        <v>315</v>
      </c>
      <c r="H443" s="98" t="s">
        <v>112</v>
      </c>
      <c r="I443" s="98" t="s">
        <v>117</v>
      </c>
    </row>
    <row r="444" spans="1:9" x14ac:dyDescent="0.25">
      <c r="A444" s="98">
        <v>80397408</v>
      </c>
      <c r="B444" s="98" t="s">
        <v>1236</v>
      </c>
      <c r="C444" s="98" t="s">
        <v>1237</v>
      </c>
      <c r="D444" s="98">
        <v>20441</v>
      </c>
      <c r="E444" s="98" t="s">
        <v>136</v>
      </c>
      <c r="F444" s="98" t="s">
        <v>110</v>
      </c>
      <c r="G444" s="98" t="s">
        <v>137</v>
      </c>
      <c r="H444" s="98" t="s">
        <v>447</v>
      </c>
      <c r="I444" s="98" t="s">
        <v>448</v>
      </c>
    </row>
    <row r="445" spans="1:9" x14ac:dyDescent="0.25">
      <c r="A445" s="98">
        <v>80409912</v>
      </c>
      <c r="B445" s="98" t="s">
        <v>588</v>
      </c>
      <c r="C445" s="98" t="s">
        <v>589</v>
      </c>
      <c r="D445" s="98">
        <v>204411</v>
      </c>
      <c r="E445" s="98" t="s">
        <v>136</v>
      </c>
      <c r="F445" s="98" t="s">
        <v>110</v>
      </c>
      <c r="G445" s="98" t="s">
        <v>122</v>
      </c>
      <c r="H445" s="98" t="s">
        <v>447</v>
      </c>
      <c r="I445" s="98" t="s">
        <v>448</v>
      </c>
    </row>
    <row r="446" spans="1:9" x14ac:dyDescent="0.25">
      <c r="A446" s="98">
        <v>80419200</v>
      </c>
      <c r="B446" s="98" t="s">
        <v>378</v>
      </c>
      <c r="C446" s="98" t="s">
        <v>379</v>
      </c>
      <c r="D446" s="98">
        <v>202816</v>
      </c>
      <c r="E446" s="98" t="s">
        <v>109</v>
      </c>
      <c r="F446" s="98" t="s">
        <v>110</v>
      </c>
      <c r="G446" s="98" t="s">
        <v>267</v>
      </c>
      <c r="H446" s="98" t="s">
        <v>112</v>
      </c>
      <c r="I446" s="98" t="s">
        <v>117</v>
      </c>
    </row>
    <row r="447" spans="1:9" x14ac:dyDescent="0.25">
      <c r="A447" s="98">
        <v>80419299</v>
      </c>
      <c r="B447" s="98" t="s">
        <v>212</v>
      </c>
      <c r="C447" s="98" t="s">
        <v>213</v>
      </c>
      <c r="D447" s="98">
        <v>204411</v>
      </c>
      <c r="E447" s="98" t="s">
        <v>136</v>
      </c>
      <c r="F447" s="98" t="s">
        <v>110</v>
      </c>
      <c r="G447" s="98" t="s">
        <v>183</v>
      </c>
      <c r="H447" s="98" t="s">
        <v>112</v>
      </c>
      <c r="I447" s="98" t="s">
        <v>117</v>
      </c>
    </row>
    <row r="448" spans="1:9" x14ac:dyDescent="0.25">
      <c r="A448" s="98">
        <v>80525553</v>
      </c>
      <c r="B448" s="98" t="s">
        <v>1604</v>
      </c>
      <c r="C448" s="98" t="s">
        <v>1605</v>
      </c>
      <c r="D448" s="98">
        <v>202814</v>
      </c>
      <c r="E448" s="98" t="s">
        <v>109</v>
      </c>
      <c r="F448" s="98" t="s">
        <v>110</v>
      </c>
      <c r="G448" s="98" t="s">
        <v>934</v>
      </c>
      <c r="H448" s="98" t="s">
        <v>447</v>
      </c>
      <c r="I448" s="98" t="s">
        <v>448</v>
      </c>
    </row>
    <row r="449" spans="1:9" x14ac:dyDescent="0.25">
      <c r="A449" s="98">
        <v>80725397</v>
      </c>
      <c r="B449" s="98" t="s">
        <v>873</v>
      </c>
      <c r="C449" s="98" t="s">
        <v>874</v>
      </c>
      <c r="D449" s="98">
        <v>204407</v>
      </c>
      <c r="E449" s="98" t="s">
        <v>136</v>
      </c>
      <c r="F449" s="98" t="s">
        <v>110</v>
      </c>
      <c r="G449" s="98" t="s">
        <v>147</v>
      </c>
      <c r="H449" s="98" t="s">
        <v>447</v>
      </c>
      <c r="I449" s="98" t="s">
        <v>448</v>
      </c>
    </row>
    <row r="450" spans="1:9" x14ac:dyDescent="0.25">
      <c r="A450" s="98">
        <v>80727566</v>
      </c>
      <c r="B450" s="98" t="s">
        <v>966</v>
      </c>
      <c r="C450" s="98" t="s">
        <v>967</v>
      </c>
      <c r="D450" s="98">
        <v>204407</v>
      </c>
      <c r="E450" s="98" t="s">
        <v>136</v>
      </c>
      <c r="F450" s="98" t="s">
        <v>110</v>
      </c>
      <c r="G450" s="98" t="s">
        <v>670</v>
      </c>
      <c r="H450" s="98" t="s">
        <v>447</v>
      </c>
      <c r="I450" s="98" t="s">
        <v>448</v>
      </c>
    </row>
    <row r="451" spans="1:9" x14ac:dyDescent="0.25">
      <c r="A451" s="98">
        <v>80827562</v>
      </c>
      <c r="B451" s="98" t="s">
        <v>1357</v>
      </c>
      <c r="C451" s="98" t="s">
        <v>1358</v>
      </c>
      <c r="D451" s="98">
        <v>204411</v>
      </c>
      <c r="E451" s="98" t="s">
        <v>136</v>
      </c>
      <c r="F451" s="98" t="s">
        <v>110</v>
      </c>
      <c r="G451" s="98" t="s">
        <v>290</v>
      </c>
      <c r="H451" s="98" t="s">
        <v>447</v>
      </c>
      <c r="I451" s="98" t="s">
        <v>448</v>
      </c>
    </row>
    <row r="452" spans="1:9" x14ac:dyDescent="0.25">
      <c r="A452" s="98">
        <v>80857244</v>
      </c>
      <c r="B452" s="98" t="s">
        <v>740</v>
      </c>
      <c r="C452" s="98" t="s">
        <v>741</v>
      </c>
      <c r="D452" s="98">
        <v>204411</v>
      </c>
      <c r="E452" s="98" t="s">
        <v>136</v>
      </c>
      <c r="F452" s="98" t="s">
        <v>110</v>
      </c>
      <c r="G452" s="98" t="s">
        <v>339</v>
      </c>
      <c r="H452" s="98" t="s">
        <v>112</v>
      </c>
      <c r="I452" s="98" t="s">
        <v>117</v>
      </c>
    </row>
    <row r="453" spans="1:9" x14ac:dyDescent="0.25">
      <c r="A453" s="98">
        <v>80874346</v>
      </c>
      <c r="B453" s="98" t="s">
        <v>449</v>
      </c>
      <c r="C453" s="98" t="s">
        <v>450</v>
      </c>
      <c r="D453" s="98">
        <v>204407</v>
      </c>
      <c r="E453" s="98" t="s">
        <v>136</v>
      </c>
      <c r="F453" s="98" t="s">
        <v>110</v>
      </c>
      <c r="G453" s="98" t="s">
        <v>375</v>
      </c>
      <c r="H453" s="98" t="s">
        <v>447</v>
      </c>
      <c r="I453" s="98" t="s">
        <v>448</v>
      </c>
    </row>
    <row r="454" spans="1:9" x14ac:dyDescent="0.25">
      <c r="A454" s="98">
        <v>80921228</v>
      </c>
      <c r="B454" s="98" t="s">
        <v>642</v>
      </c>
      <c r="C454" s="98" t="s">
        <v>643</v>
      </c>
      <c r="D454" s="98">
        <v>204411</v>
      </c>
      <c r="E454" s="98" t="s">
        <v>136</v>
      </c>
      <c r="F454" s="98" t="s">
        <v>110</v>
      </c>
      <c r="G454" s="98" t="s">
        <v>288</v>
      </c>
      <c r="H454" s="98" t="s">
        <v>447</v>
      </c>
      <c r="I454" s="98" t="s">
        <v>448</v>
      </c>
    </row>
    <row r="455" spans="1:9" x14ac:dyDescent="0.25">
      <c r="A455" s="98">
        <v>86087051</v>
      </c>
      <c r="B455" s="98" t="s">
        <v>508</v>
      </c>
      <c r="C455" s="98" t="s">
        <v>509</v>
      </c>
      <c r="D455" s="98">
        <v>204411</v>
      </c>
      <c r="E455" s="98" t="s">
        <v>136</v>
      </c>
      <c r="F455" s="98" t="s">
        <v>110</v>
      </c>
      <c r="G455" s="98" t="s">
        <v>307</v>
      </c>
      <c r="H455" s="98" t="s">
        <v>447</v>
      </c>
      <c r="I455" s="98" t="s">
        <v>448</v>
      </c>
    </row>
    <row r="456" spans="1:9" x14ac:dyDescent="0.25">
      <c r="A456" s="98">
        <v>88141359</v>
      </c>
      <c r="B456" s="98" t="s">
        <v>265</v>
      </c>
      <c r="C456" s="98" t="s">
        <v>289</v>
      </c>
      <c r="D456" s="98">
        <v>202814</v>
      </c>
      <c r="E456" s="98" t="s">
        <v>109</v>
      </c>
      <c r="F456" s="98" t="s">
        <v>110</v>
      </c>
      <c r="G456" s="98" t="s">
        <v>111</v>
      </c>
      <c r="H456" s="98" t="s">
        <v>112</v>
      </c>
      <c r="I456" s="98" t="s">
        <v>117</v>
      </c>
    </row>
    <row r="457" spans="1:9" x14ac:dyDescent="0.25">
      <c r="A457" s="98">
        <v>91011621</v>
      </c>
      <c r="B457" s="98" t="s">
        <v>532</v>
      </c>
      <c r="C457" s="98" t="s">
        <v>533</v>
      </c>
      <c r="D457" s="98">
        <v>204407</v>
      </c>
      <c r="E457" s="98" t="s">
        <v>136</v>
      </c>
      <c r="F457" s="98" t="s">
        <v>110</v>
      </c>
      <c r="G457" s="98" t="s">
        <v>150</v>
      </c>
      <c r="H457" s="98" t="s">
        <v>447</v>
      </c>
      <c r="I457" s="98" t="s">
        <v>448</v>
      </c>
    </row>
    <row r="458" spans="1:9" x14ac:dyDescent="0.25">
      <c r="A458" s="98">
        <v>93401438</v>
      </c>
      <c r="B458" s="98" t="s">
        <v>544</v>
      </c>
      <c r="C458" s="98" t="s">
        <v>545</v>
      </c>
      <c r="D458" s="98">
        <v>202818</v>
      </c>
      <c r="E458" s="98" t="s">
        <v>109</v>
      </c>
      <c r="F458" s="98" t="s">
        <v>110</v>
      </c>
      <c r="G458" s="98" t="s">
        <v>165</v>
      </c>
      <c r="H458" s="98" t="s">
        <v>112</v>
      </c>
      <c r="I458" s="98" t="s">
        <v>117</v>
      </c>
    </row>
    <row r="459" spans="1:9" x14ac:dyDescent="0.25">
      <c r="A459" s="98">
        <v>94063659</v>
      </c>
      <c r="B459" s="98" t="s">
        <v>735</v>
      </c>
      <c r="C459" s="98" t="s">
        <v>736</v>
      </c>
      <c r="D459" s="98">
        <v>204407</v>
      </c>
      <c r="E459" s="98" t="s">
        <v>136</v>
      </c>
      <c r="F459" s="98" t="s">
        <v>110</v>
      </c>
      <c r="G459" s="98" t="s">
        <v>1948</v>
      </c>
      <c r="H459" s="98" t="s">
        <v>447</v>
      </c>
      <c r="I459" s="98" t="s">
        <v>448</v>
      </c>
    </row>
    <row r="460" spans="1:9" x14ac:dyDescent="0.25">
      <c r="A460" s="98">
        <v>1000001669</v>
      </c>
      <c r="B460" s="98" t="s">
        <v>1244</v>
      </c>
      <c r="C460" s="98" t="s">
        <v>1245</v>
      </c>
      <c r="D460" s="98">
        <v>20441</v>
      </c>
      <c r="E460" s="98" t="s">
        <v>136</v>
      </c>
      <c r="F460" s="98" t="s">
        <v>110</v>
      </c>
      <c r="G460" s="98" t="s">
        <v>173</v>
      </c>
      <c r="H460" s="98" t="s">
        <v>447</v>
      </c>
      <c r="I460" s="98" t="s">
        <v>448</v>
      </c>
    </row>
    <row r="461" spans="1:9" x14ac:dyDescent="0.25">
      <c r="A461" s="98">
        <v>1000284683</v>
      </c>
      <c r="B461" s="98" t="s">
        <v>1882</v>
      </c>
      <c r="C461" s="98" t="s">
        <v>1881</v>
      </c>
      <c r="D461" s="98">
        <v>20441</v>
      </c>
      <c r="E461" s="98" t="s">
        <v>136</v>
      </c>
      <c r="F461" s="98" t="s">
        <v>110</v>
      </c>
      <c r="G461" s="98" t="s">
        <v>137</v>
      </c>
      <c r="H461" s="98" t="s">
        <v>447</v>
      </c>
      <c r="I461" s="98" t="s">
        <v>448</v>
      </c>
    </row>
    <row r="462" spans="1:9" x14ac:dyDescent="0.25">
      <c r="A462" s="98">
        <v>1000331342</v>
      </c>
      <c r="B462" s="98" t="s">
        <v>492</v>
      </c>
      <c r="C462" s="98" t="s">
        <v>1397</v>
      </c>
      <c r="D462" s="98">
        <v>20441</v>
      </c>
      <c r="E462" s="98" t="s">
        <v>136</v>
      </c>
      <c r="F462" s="98" t="s">
        <v>110</v>
      </c>
      <c r="G462" s="98" t="s">
        <v>170</v>
      </c>
      <c r="H462" s="98" t="s">
        <v>447</v>
      </c>
      <c r="I462" s="98" t="s">
        <v>448</v>
      </c>
    </row>
    <row r="463" spans="1:9" x14ac:dyDescent="0.25">
      <c r="A463" s="98">
        <v>1000375516</v>
      </c>
      <c r="B463" s="98" t="s">
        <v>1388</v>
      </c>
      <c r="C463" s="98" t="s">
        <v>1389</v>
      </c>
      <c r="D463" s="98">
        <v>20441</v>
      </c>
      <c r="E463" s="98" t="s">
        <v>136</v>
      </c>
      <c r="F463" s="98" t="s">
        <v>110</v>
      </c>
      <c r="G463" s="98" t="s">
        <v>197</v>
      </c>
      <c r="H463" s="98" t="s">
        <v>468</v>
      </c>
      <c r="I463" s="98" t="s">
        <v>435</v>
      </c>
    </row>
    <row r="464" spans="1:9" x14ac:dyDescent="0.25">
      <c r="A464" s="98">
        <v>1000461937</v>
      </c>
      <c r="B464" s="98" t="s">
        <v>2452</v>
      </c>
      <c r="C464" s="98" t="s">
        <v>2451</v>
      </c>
      <c r="D464" s="98">
        <v>20441</v>
      </c>
      <c r="E464" s="98" t="s">
        <v>136</v>
      </c>
      <c r="F464" s="98" t="s">
        <v>110</v>
      </c>
      <c r="G464" s="98" t="s">
        <v>227</v>
      </c>
      <c r="H464" s="98" t="s">
        <v>447</v>
      </c>
      <c r="I464" s="98" t="s">
        <v>448</v>
      </c>
    </row>
    <row r="465" spans="1:9" x14ac:dyDescent="0.25">
      <c r="A465" s="98">
        <v>1000611614</v>
      </c>
      <c r="B465" s="98" t="s">
        <v>1260</v>
      </c>
      <c r="C465" s="98" t="s">
        <v>1261</v>
      </c>
      <c r="D465" s="98">
        <v>204407</v>
      </c>
      <c r="E465" s="98" t="s">
        <v>136</v>
      </c>
      <c r="F465" s="98" t="s">
        <v>110</v>
      </c>
      <c r="G465" s="98" t="s">
        <v>344</v>
      </c>
      <c r="H465" s="98" t="s">
        <v>447</v>
      </c>
      <c r="I465" s="98" t="s">
        <v>448</v>
      </c>
    </row>
    <row r="466" spans="1:9" x14ac:dyDescent="0.25">
      <c r="A466" s="98">
        <v>1001088197</v>
      </c>
      <c r="B466" s="98" t="s">
        <v>1264</v>
      </c>
      <c r="C466" s="98" t="s">
        <v>3625</v>
      </c>
      <c r="D466" s="98">
        <v>204407</v>
      </c>
      <c r="E466" s="98" t="s">
        <v>136</v>
      </c>
      <c r="F466" s="98" t="s">
        <v>110</v>
      </c>
      <c r="G466" s="98" t="s">
        <v>988</v>
      </c>
      <c r="H466" s="98" t="s">
        <v>447</v>
      </c>
      <c r="I466" s="98" t="s">
        <v>448</v>
      </c>
    </row>
    <row r="467" spans="1:9" x14ac:dyDescent="0.25">
      <c r="A467" s="98">
        <v>1003632804</v>
      </c>
      <c r="B467" s="98" t="s">
        <v>1217</v>
      </c>
      <c r="C467" s="98" t="s">
        <v>1042</v>
      </c>
      <c r="D467" s="98">
        <v>204407</v>
      </c>
      <c r="E467" s="98" t="s">
        <v>136</v>
      </c>
      <c r="F467" s="98" t="s">
        <v>110</v>
      </c>
      <c r="G467" s="98" t="s">
        <v>540</v>
      </c>
      <c r="H467" s="98" t="s">
        <v>447</v>
      </c>
      <c r="I467" s="98" t="s">
        <v>448</v>
      </c>
    </row>
    <row r="468" spans="1:9" x14ac:dyDescent="0.25">
      <c r="A468" s="98">
        <v>1004109717</v>
      </c>
      <c r="B468" s="98" t="s">
        <v>2879</v>
      </c>
      <c r="C468" s="98" t="s">
        <v>2878</v>
      </c>
      <c r="D468" s="98">
        <v>20441</v>
      </c>
      <c r="E468" s="98" t="s">
        <v>136</v>
      </c>
      <c r="F468" s="98" t="s">
        <v>110</v>
      </c>
      <c r="G468" s="98" t="s">
        <v>2877</v>
      </c>
      <c r="H468" s="98" t="s">
        <v>447</v>
      </c>
      <c r="I468" s="98" t="s">
        <v>448</v>
      </c>
    </row>
    <row r="469" spans="1:9" x14ac:dyDescent="0.25">
      <c r="A469" s="98">
        <v>1004214459</v>
      </c>
      <c r="B469" s="98" t="s">
        <v>301</v>
      </c>
      <c r="C469" s="98" t="s">
        <v>1258</v>
      </c>
      <c r="D469" s="98">
        <v>204407</v>
      </c>
      <c r="E469" s="98" t="s">
        <v>136</v>
      </c>
      <c r="F469" s="98" t="s">
        <v>110</v>
      </c>
      <c r="G469" s="98" t="s">
        <v>370</v>
      </c>
      <c r="H469" s="98" t="s">
        <v>447</v>
      </c>
      <c r="I469" s="98" t="s">
        <v>448</v>
      </c>
    </row>
    <row r="470" spans="1:9" x14ac:dyDescent="0.25">
      <c r="A470" s="98">
        <v>1005387135</v>
      </c>
      <c r="B470" s="98" t="s">
        <v>520</v>
      </c>
      <c r="C470" s="98" t="s">
        <v>1450</v>
      </c>
      <c r="D470" s="98">
        <v>20441</v>
      </c>
      <c r="E470" s="98" t="s">
        <v>136</v>
      </c>
      <c r="F470" s="98" t="s">
        <v>110</v>
      </c>
      <c r="G470" s="98" t="s">
        <v>173</v>
      </c>
      <c r="H470" s="98" t="s">
        <v>447</v>
      </c>
      <c r="I470" s="98" t="s">
        <v>448</v>
      </c>
    </row>
    <row r="471" spans="1:9" x14ac:dyDescent="0.25">
      <c r="A471" s="98">
        <v>1007249039</v>
      </c>
      <c r="B471" s="98" t="s">
        <v>1068</v>
      </c>
      <c r="C471" s="98" t="s">
        <v>1315</v>
      </c>
      <c r="D471" s="98">
        <v>20441</v>
      </c>
      <c r="E471" s="98" t="s">
        <v>136</v>
      </c>
      <c r="F471" s="98" t="s">
        <v>110</v>
      </c>
      <c r="G471" s="98" t="s">
        <v>315</v>
      </c>
      <c r="H471" s="98" t="s">
        <v>447</v>
      </c>
      <c r="I471" s="98" t="s">
        <v>448</v>
      </c>
    </row>
    <row r="472" spans="1:9" x14ac:dyDescent="0.25">
      <c r="A472" s="98">
        <v>1007470322</v>
      </c>
      <c r="B472" s="98" t="s">
        <v>2930</v>
      </c>
      <c r="C472" s="98" t="s">
        <v>2929</v>
      </c>
      <c r="D472" s="98">
        <v>20441</v>
      </c>
      <c r="E472" s="98" t="s">
        <v>136</v>
      </c>
      <c r="F472" s="98" t="s">
        <v>110</v>
      </c>
      <c r="G472" s="98" t="s">
        <v>438</v>
      </c>
      <c r="H472" s="98" t="s">
        <v>447</v>
      </c>
      <c r="I472" s="98" t="s">
        <v>448</v>
      </c>
    </row>
    <row r="473" spans="1:9" x14ac:dyDescent="0.25">
      <c r="A473" s="98">
        <v>1010037129</v>
      </c>
      <c r="B473" s="98" t="s">
        <v>3207</v>
      </c>
      <c r="C473" s="98" t="s">
        <v>3206</v>
      </c>
      <c r="D473" s="98">
        <v>20441</v>
      </c>
      <c r="E473" s="98" t="s">
        <v>136</v>
      </c>
      <c r="F473" s="98" t="s">
        <v>110</v>
      </c>
      <c r="G473" s="98" t="s">
        <v>295</v>
      </c>
      <c r="H473" s="98" t="s">
        <v>447</v>
      </c>
      <c r="I473" s="98" t="s">
        <v>448</v>
      </c>
    </row>
    <row r="474" spans="1:9" x14ac:dyDescent="0.25">
      <c r="A474" s="98">
        <v>1010166877</v>
      </c>
      <c r="B474" s="98" t="s">
        <v>767</v>
      </c>
      <c r="C474" s="98" t="s">
        <v>768</v>
      </c>
      <c r="D474" s="98">
        <v>202814</v>
      </c>
      <c r="E474" s="98" t="s">
        <v>109</v>
      </c>
      <c r="F474" s="98" t="s">
        <v>110</v>
      </c>
      <c r="G474" s="98" t="s">
        <v>769</v>
      </c>
      <c r="H474" s="98" t="s">
        <v>112</v>
      </c>
      <c r="I474" s="98" t="s">
        <v>117</v>
      </c>
    </row>
    <row r="475" spans="1:9" x14ac:dyDescent="0.25">
      <c r="A475" s="98">
        <v>1010174544</v>
      </c>
      <c r="B475" s="98" t="s">
        <v>1428</v>
      </c>
      <c r="C475" s="98" t="s">
        <v>1429</v>
      </c>
      <c r="D475" s="98">
        <v>204407</v>
      </c>
      <c r="E475" s="98" t="s">
        <v>136</v>
      </c>
      <c r="F475" s="98" t="s">
        <v>110</v>
      </c>
      <c r="G475" s="98" t="s">
        <v>934</v>
      </c>
      <c r="H475" s="98" t="s">
        <v>447</v>
      </c>
      <c r="I475" s="98" t="s">
        <v>448</v>
      </c>
    </row>
    <row r="476" spans="1:9" x14ac:dyDescent="0.25">
      <c r="A476" s="98">
        <v>1010185063</v>
      </c>
      <c r="B476" s="98" t="s">
        <v>968</v>
      </c>
      <c r="C476" s="98" t="s">
        <v>969</v>
      </c>
      <c r="D476" s="98">
        <v>204407</v>
      </c>
      <c r="E476" s="98" t="s">
        <v>136</v>
      </c>
      <c r="F476" s="98" t="s">
        <v>110</v>
      </c>
      <c r="G476" s="98" t="s">
        <v>913</v>
      </c>
      <c r="H476" s="98" t="s">
        <v>447</v>
      </c>
      <c r="I476" s="98" t="s">
        <v>448</v>
      </c>
    </row>
    <row r="477" spans="1:9" x14ac:dyDescent="0.25">
      <c r="A477" s="98">
        <v>1010196438</v>
      </c>
      <c r="B477" s="98" t="s">
        <v>711</v>
      </c>
      <c r="C477" s="98" t="s">
        <v>712</v>
      </c>
      <c r="D477" s="98">
        <v>204411</v>
      </c>
      <c r="E477" s="98" t="s">
        <v>136</v>
      </c>
      <c r="F477" s="98" t="s">
        <v>110</v>
      </c>
      <c r="G477" s="98" t="s">
        <v>307</v>
      </c>
      <c r="H477" s="98" t="s">
        <v>447</v>
      </c>
      <c r="I477" s="98" t="s">
        <v>448</v>
      </c>
    </row>
    <row r="478" spans="1:9" x14ac:dyDescent="0.25">
      <c r="A478" s="98">
        <v>1010208908</v>
      </c>
      <c r="B478" s="98" t="s">
        <v>1030</v>
      </c>
      <c r="C478" s="98" t="s">
        <v>1325</v>
      </c>
      <c r="D478" s="98">
        <v>204407</v>
      </c>
      <c r="E478" s="98" t="s">
        <v>136</v>
      </c>
      <c r="F478" s="98" t="s">
        <v>110</v>
      </c>
      <c r="G478" s="98" t="s">
        <v>332</v>
      </c>
      <c r="H478" s="98" t="s">
        <v>447</v>
      </c>
      <c r="I478" s="98" t="s">
        <v>448</v>
      </c>
    </row>
    <row r="479" spans="1:9" x14ac:dyDescent="0.25">
      <c r="A479" s="98">
        <v>1010213837</v>
      </c>
      <c r="B479" s="98" t="s">
        <v>1160</v>
      </c>
      <c r="C479" s="98" t="s">
        <v>1161</v>
      </c>
      <c r="D479" s="98">
        <v>204407</v>
      </c>
      <c r="E479" s="98" t="s">
        <v>136</v>
      </c>
      <c r="F479" s="98" t="s">
        <v>110</v>
      </c>
      <c r="G479" s="98" t="s">
        <v>315</v>
      </c>
      <c r="H479" s="98" t="s">
        <v>447</v>
      </c>
      <c r="I479" s="98" t="s">
        <v>448</v>
      </c>
    </row>
    <row r="480" spans="1:9" x14ac:dyDescent="0.25">
      <c r="A480" s="98">
        <v>1010214710</v>
      </c>
      <c r="B480" s="98" t="s">
        <v>1035</v>
      </c>
      <c r="C480" s="98" t="s">
        <v>1036</v>
      </c>
      <c r="D480" s="98">
        <v>20441</v>
      </c>
      <c r="E480" s="98" t="s">
        <v>136</v>
      </c>
      <c r="F480" s="98" t="s">
        <v>110</v>
      </c>
      <c r="G480" s="98" t="s">
        <v>312</v>
      </c>
      <c r="H480" s="98" t="s">
        <v>447</v>
      </c>
      <c r="I480" s="98" t="s">
        <v>448</v>
      </c>
    </row>
    <row r="481" spans="1:9" x14ac:dyDescent="0.25">
      <c r="A481" s="98">
        <v>1010215232</v>
      </c>
      <c r="B481" s="98" t="s">
        <v>1074</v>
      </c>
      <c r="C481" s="98" t="s">
        <v>1075</v>
      </c>
      <c r="D481" s="98">
        <v>204407</v>
      </c>
      <c r="E481" s="98" t="s">
        <v>136</v>
      </c>
      <c r="F481" s="98" t="s">
        <v>110</v>
      </c>
      <c r="G481" s="98" t="s">
        <v>227</v>
      </c>
      <c r="H481" s="98" t="s">
        <v>447</v>
      </c>
      <c r="I481" s="98" t="s">
        <v>448</v>
      </c>
    </row>
    <row r="482" spans="1:9" x14ac:dyDescent="0.25">
      <c r="A482" s="98">
        <v>1010217233</v>
      </c>
      <c r="B482" s="98" t="s">
        <v>1141</v>
      </c>
      <c r="C482" s="98" t="s">
        <v>1142</v>
      </c>
      <c r="D482" s="98">
        <v>204407</v>
      </c>
      <c r="E482" s="98" t="s">
        <v>136</v>
      </c>
      <c r="F482" s="98" t="s">
        <v>110</v>
      </c>
      <c r="G482" s="98" t="s">
        <v>519</v>
      </c>
      <c r="H482" s="98" t="s">
        <v>447</v>
      </c>
      <c r="I482" s="98" t="s">
        <v>448</v>
      </c>
    </row>
    <row r="483" spans="1:9" x14ac:dyDescent="0.25">
      <c r="A483" s="98">
        <v>1010229341</v>
      </c>
      <c r="B483" s="98" t="s">
        <v>640</v>
      </c>
      <c r="C483" s="98" t="s">
        <v>1001</v>
      </c>
      <c r="D483" s="98">
        <v>204407</v>
      </c>
      <c r="E483" s="98" t="s">
        <v>136</v>
      </c>
      <c r="F483" s="98" t="s">
        <v>110</v>
      </c>
      <c r="G483" s="98" t="s">
        <v>540</v>
      </c>
      <c r="H483" s="98" t="s">
        <v>447</v>
      </c>
      <c r="I483" s="98" t="s">
        <v>448</v>
      </c>
    </row>
    <row r="484" spans="1:9" x14ac:dyDescent="0.25">
      <c r="A484" s="98">
        <v>1010247142</v>
      </c>
      <c r="B484" s="98" t="s">
        <v>1395</v>
      </c>
      <c r="C484" s="98" t="s">
        <v>1396</v>
      </c>
      <c r="D484" s="98">
        <v>20441</v>
      </c>
      <c r="E484" s="98" t="s">
        <v>136</v>
      </c>
      <c r="F484" s="98" t="s">
        <v>110</v>
      </c>
      <c r="G484" s="98" t="s">
        <v>234</v>
      </c>
      <c r="H484" s="98" t="s">
        <v>447</v>
      </c>
      <c r="I484" s="98" t="s">
        <v>448</v>
      </c>
    </row>
    <row r="485" spans="1:9" x14ac:dyDescent="0.25">
      <c r="A485" s="98">
        <v>1012339618</v>
      </c>
      <c r="B485" s="98" t="s">
        <v>1393</v>
      </c>
      <c r="C485" s="98" t="s">
        <v>1394</v>
      </c>
      <c r="D485" s="98">
        <v>204407</v>
      </c>
      <c r="E485" s="98" t="s">
        <v>136</v>
      </c>
      <c r="F485" s="98" t="s">
        <v>110</v>
      </c>
      <c r="G485" s="98" t="s">
        <v>170</v>
      </c>
      <c r="H485" s="98" t="s">
        <v>447</v>
      </c>
      <c r="I485" s="98" t="s">
        <v>448</v>
      </c>
    </row>
    <row r="486" spans="1:9" x14ac:dyDescent="0.25">
      <c r="A486" s="98">
        <v>1013609060</v>
      </c>
      <c r="B486" s="98" t="s">
        <v>1595</v>
      </c>
      <c r="C486" s="98" t="s">
        <v>1596</v>
      </c>
      <c r="D486" s="98">
        <v>204411</v>
      </c>
      <c r="E486" s="98" t="s">
        <v>136</v>
      </c>
      <c r="F486" s="98" t="s">
        <v>110</v>
      </c>
      <c r="G486" s="98" t="s">
        <v>227</v>
      </c>
      <c r="H486" s="98" t="s">
        <v>447</v>
      </c>
      <c r="I486" s="98" t="s">
        <v>448</v>
      </c>
    </row>
    <row r="487" spans="1:9" x14ac:dyDescent="0.25">
      <c r="A487" s="98">
        <v>1013657883</v>
      </c>
      <c r="B487" s="98" t="s">
        <v>445</v>
      </c>
      <c r="C487" s="98" t="s">
        <v>1032</v>
      </c>
      <c r="D487" s="98">
        <v>204407</v>
      </c>
      <c r="E487" s="98" t="s">
        <v>136</v>
      </c>
      <c r="F487" s="98" t="s">
        <v>110</v>
      </c>
      <c r="G487" s="98" t="s">
        <v>483</v>
      </c>
      <c r="H487" s="98" t="s">
        <v>447</v>
      </c>
      <c r="I487" s="98" t="s">
        <v>448</v>
      </c>
    </row>
    <row r="488" spans="1:9" x14ac:dyDescent="0.25">
      <c r="A488" s="98">
        <v>1013672000</v>
      </c>
      <c r="B488" s="98" t="s">
        <v>830</v>
      </c>
      <c r="C488" s="98" t="s">
        <v>935</v>
      </c>
      <c r="D488" s="98">
        <v>20441</v>
      </c>
      <c r="E488" s="98" t="s">
        <v>136</v>
      </c>
      <c r="F488" s="98" t="s">
        <v>110</v>
      </c>
      <c r="G488" s="98" t="s">
        <v>209</v>
      </c>
      <c r="H488" s="98" t="s">
        <v>447</v>
      </c>
      <c r="I488" s="98" t="s">
        <v>448</v>
      </c>
    </row>
    <row r="489" spans="1:9" x14ac:dyDescent="0.25">
      <c r="A489" s="98">
        <v>1013672753</v>
      </c>
      <c r="B489" s="98" t="s">
        <v>1055</v>
      </c>
      <c r="C489" s="98" t="s">
        <v>3626</v>
      </c>
      <c r="D489" s="98">
        <v>20441</v>
      </c>
      <c r="E489" s="98" t="s">
        <v>136</v>
      </c>
      <c r="F489" s="98" t="s">
        <v>110</v>
      </c>
      <c r="G489" s="98" t="s">
        <v>140</v>
      </c>
      <c r="H489" s="98" t="s">
        <v>447</v>
      </c>
      <c r="I489" s="98" t="s">
        <v>448</v>
      </c>
    </row>
    <row r="490" spans="1:9" x14ac:dyDescent="0.25">
      <c r="A490" s="98">
        <v>1014176437</v>
      </c>
      <c r="B490" s="98" t="s">
        <v>1037</v>
      </c>
      <c r="C490" s="98" t="s">
        <v>1038</v>
      </c>
      <c r="D490" s="98">
        <v>204407</v>
      </c>
      <c r="E490" s="98" t="s">
        <v>136</v>
      </c>
      <c r="F490" s="98" t="s">
        <v>110</v>
      </c>
      <c r="G490" s="98" t="s">
        <v>227</v>
      </c>
      <c r="H490" s="98" t="s">
        <v>468</v>
      </c>
      <c r="I490" s="98" t="s">
        <v>435</v>
      </c>
    </row>
    <row r="491" spans="1:9" x14ac:dyDescent="0.25">
      <c r="A491" s="98">
        <v>1014178745</v>
      </c>
      <c r="B491" s="98" t="s">
        <v>902</v>
      </c>
      <c r="C491" s="98" t="s">
        <v>1029</v>
      </c>
      <c r="D491" s="98">
        <v>20441</v>
      </c>
      <c r="E491" s="98" t="s">
        <v>136</v>
      </c>
      <c r="F491" s="98" t="s">
        <v>110</v>
      </c>
      <c r="G491" s="98" t="s">
        <v>320</v>
      </c>
      <c r="H491" s="98" t="s">
        <v>447</v>
      </c>
      <c r="I491" s="98" t="s">
        <v>448</v>
      </c>
    </row>
    <row r="492" spans="1:9" x14ac:dyDescent="0.25">
      <c r="A492" s="98">
        <v>1014196767</v>
      </c>
      <c r="B492" s="98" t="s">
        <v>1451</v>
      </c>
      <c r="C492" s="98" t="s">
        <v>1452</v>
      </c>
      <c r="D492" s="98">
        <v>20441</v>
      </c>
      <c r="E492" s="98" t="s">
        <v>136</v>
      </c>
      <c r="F492" s="98" t="s">
        <v>110</v>
      </c>
      <c r="G492" s="98" t="s">
        <v>128</v>
      </c>
      <c r="H492" s="98" t="s">
        <v>447</v>
      </c>
      <c r="I492" s="98" t="s">
        <v>448</v>
      </c>
    </row>
    <row r="493" spans="1:9" x14ac:dyDescent="0.25">
      <c r="A493" s="98">
        <v>1014237422</v>
      </c>
      <c r="B493" s="98" t="s">
        <v>1127</v>
      </c>
      <c r="C493" s="98" t="s">
        <v>1128</v>
      </c>
      <c r="D493" s="98">
        <v>20441</v>
      </c>
      <c r="E493" s="98" t="s">
        <v>136</v>
      </c>
      <c r="F493" s="98" t="s">
        <v>110</v>
      </c>
      <c r="G493" s="98" t="s">
        <v>1122</v>
      </c>
      <c r="H493" s="98" t="s">
        <v>447</v>
      </c>
      <c r="I493" s="98" t="s">
        <v>448</v>
      </c>
    </row>
    <row r="494" spans="1:9" x14ac:dyDescent="0.25">
      <c r="A494" s="98">
        <v>1014258603</v>
      </c>
      <c r="B494" s="98" t="s">
        <v>1254</v>
      </c>
      <c r="C494" s="98" t="s">
        <v>1255</v>
      </c>
      <c r="D494" s="98">
        <v>20441</v>
      </c>
      <c r="E494" s="98" t="s">
        <v>136</v>
      </c>
      <c r="F494" s="98" t="s">
        <v>110</v>
      </c>
      <c r="G494" s="98" t="s">
        <v>329</v>
      </c>
      <c r="H494" s="98" t="s">
        <v>447</v>
      </c>
      <c r="I494" s="98" t="s">
        <v>448</v>
      </c>
    </row>
    <row r="495" spans="1:9" x14ac:dyDescent="0.25">
      <c r="A495" s="98">
        <v>1014271994</v>
      </c>
      <c r="B495" s="98" t="s">
        <v>926</v>
      </c>
      <c r="C495" s="98" t="s">
        <v>927</v>
      </c>
      <c r="D495" s="98">
        <v>204407</v>
      </c>
      <c r="E495" s="98" t="s">
        <v>136</v>
      </c>
      <c r="F495" s="98" t="s">
        <v>110</v>
      </c>
      <c r="G495" s="98" t="s">
        <v>659</v>
      </c>
      <c r="H495" s="98" t="s">
        <v>447</v>
      </c>
      <c r="I495" s="98" t="s">
        <v>448</v>
      </c>
    </row>
    <row r="496" spans="1:9" x14ac:dyDescent="0.25">
      <c r="A496" s="98">
        <v>1015398162</v>
      </c>
      <c r="B496" s="98" t="s">
        <v>673</v>
      </c>
      <c r="C496" s="98" t="s">
        <v>674</v>
      </c>
      <c r="D496" s="98">
        <v>204407</v>
      </c>
      <c r="E496" s="98" t="s">
        <v>136</v>
      </c>
      <c r="F496" s="98" t="s">
        <v>110</v>
      </c>
      <c r="G496" s="98" t="s">
        <v>150</v>
      </c>
      <c r="H496" s="98" t="s">
        <v>468</v>
      </c>
      <c r="I496" s="98" t="s">
        <v>435</v>
      </c>
    </row>
    <row r="497" spans="1:9" x14ac:dyDescent="0.25">
      <c r="A497" s="98">
        <v>1015398666</v>
      </c>
      <c r="B497" s="98" t="s">
        <v>717</v>
      </c>
      <c r="C497" s="98" t="s">
        <v>817</v>
      </c>
      <c r="D497" s="98">
        <v>202820</v>
      </c>
      <c r="E497" s="98" t="s">
        <v>109</v>
      </c>
      <c r="F497" s="98" t="s">
        <v>110</v>
      </c>
      <c r="G497" s="98" t="s">
        <v>471</v>
      </c>
      <c r="H497" s="98" t="s">
        <v>112</v>
      </c>
      <c r="I497" s="98" t="s">
        <v>117</v>
      </c>
    </row>
    <row r="498" spans="1:9" x14ac:dyDescent="0.25">
      <c r="A498" s="98">
        <v>1015414696</v>
      </c>
      <c r="B498" s="98" t="s">
        <v>928</v>
      </c>
      <c r="C498" s="98" t="s">
        <v>929</v>
      </c>
      <c r="D498" s="98">
        <v>204407</v>
      </c>
      <c r="E498" s="98" t="s">
        <v>136</v>
      </c>
      <c r="F498" s="98" t="s">
        <v>110</v>
      </c>
      <c r="G498" s="98" t="s">
        <v>752</v>
      </c>
      <c r="H498" s="98" t="s">
        <v>468</v>
      </c>
      <c r="I498" s="98" t="s">
        <v>435</v>
      </c>
    </row>
    <row r="499" spans="1:9" x14ac:dyDescent="0.25">
      <c r="A499" s="98">
        <v>1015415323</v>
      </c>
      <c r="B499" s="98" t="s">
        <v>526</v>
      </c>
      <c r="C499" s="98" t="s">
        <v>527</v>
      </c>
      <c r="D499" s="98">
        <v>20441</v>
      </c>
      <c r="E499" s="98" t="s">
        <v>136</v>
      </c>
      <c r="F499" s="98" t="s">
        <v>110</v>
      </c>
      <c r="G499" s="98" t="s">
        <v>209</v>
      </c>
      <c r="H499" s="98" t="s">
        <v>447</v>
      </c>
      <c r="I499" s="98" t="s">
        <v>448</v>
      </c>
    </row>
    <row r="500" spans="1:9" x14ac:dyDescent="0.25">
      <c r="A500" s="98">
        <v>1015419746</v>
      </c>
      <c r="B500" s="98" t="s">
        <v>1363</v>
      </c>
      <c r="C500" s="98" t="s">
        <v>1364</v>
      </c>
      <c r="D500" s="98">
        <v>204407</v>
      </c>
      <c r="E500" s="98" t="s">
        <v>136</v>
      </c>
      <c r="F500" s="98" t="s">
        <v>110</v>
      </c>
      <c r="G500" s="98" t="s">
        <v>165</v>
      </c>
      <c r="H500" s="98" t="s">
        <v>447</v>
      </c>
      <c r="I500" s="98" t="s">
        <v>448</v>
      </c>
    </row>
    <row r="501" spans="1:9" x14ac:dyDescent="0.25">
      <c r="A501" s="98">
        <v>1015430712</v>
      </c>
      <c r="B501" s="98" t="s">
        <v>1014</v>
      </c>
      <c r="C501" s="98" t="s">
        <v>1015</v>
      </c>
      <c r="D501" s="98">
        <v>20441</v>
      </c>
      <c r="E501" s="98" t="s">
        <v>136</v>
      </c>
      <c r="F501" s="98" t="s">
        <v>110</v>
      </c>
      <c r="G501" s="98" t="s">
        <v>288</v>
      </c>
      <c r="H501" s="98" t="s">
        <v>447</v>
      </c>
      <c r="I501" s="98" t="s">
        <v>448</v>
      </c>
    </row>
    <row r="502" spans="1:9" x14ac:dyDescent="0.25">
      <c r="A502" s="98">
        <v>1015457401</v>
      </c>
      <c r="B502" s="98" t="s">
        <v>1154</v>
      </c>
      <c r="C502" s="98" t="s">
        <v>1155</v>
      </c>
      <c r="D502" s="98">
        <v>20441</v>
      </c>
      <c r="E502" s="98" t="s">
        <v>136</v>
      </c>
      <c r="F502" s="98" t="s">
        <v>110</v>
      </c>
      <c r="G502" s="98" t="s">
        <v>519</v>
      </c>
      <c r="H502" s="98" t="s">
        <v>447</v>
      </c>
      <c r="I502" s="98" t="s">
        <v>448</v>
      </c>
    </row>
    <row r="503" spans="1:9" x14ac:dyDescent="0.25">
      <c r="A503" s="98">
        <v>1015469366</v>
      </c>
      <c r="B503" s="98" t="s">
        <v>888</v>
      </c>
      <c r="C503" s="98" t="s">
        <v>3629</v>
      </c>
      <c r="D503" s="98">
        <v>204407</v>
      </c>
      <c r="E503" s="98" t="s">
        <v>136</v>
      </c>
      <c r="F503" s="98" t="s">
        <v>110</v>
      </c>
      <c r="G503" s="98" t="s">
        <v>197</v>
      </c>
      <c r="H503" s="98" t="s">
        <v>194</v>
      </c>
      <c r="I503" s="98" t="s">
        <v>448</v>
      </c>
    </row>
    <row r="504" spans="1:9" x14ac:dyDescent="0.25">
      <c r="A504" s="98">
        <v>1015994121</v>
      </c>
      <c r="B504" s="98" t="s">
        <v>1033</v>
      </c>
      <c r="C504" s="98" t="s">
        <v>1034</v>
      </c>
      <c r="D504" s="98">
        <v>20441</v>
      </c>
      <c r="E504" s="98" t="s">
        <v>136</v>
      </c>
      <c r="F504" s="98" t="s">
        <v>110</v>
      </c>
      <c r="G504" s="98" t="s">
        <v>519</v>
      </c>
      <c r="H504" s="98" t="s">
        <v>447</v>
      </c>
      <c r="I504" s="98" t="s">
        <v>448</v>
      </c>
    </row>
    <row r="505" spans="1:9" x14ac:dyDescent="0.25">
      <c r="A505" s="98">
        <v>1016002970</v>
      </c>
      <c r="B505" s="98" t="s">
        <v>1293</v>
      </c>
      <c r="C505" s="98" t="s">
        <v>1294</v>
      </c>
      <c r="D505" s="98">
        <v>204407</v>
      </c>
      <c r="E505" s="98" t="s">
        <v>136</v>
      </c>
      <c r="F505" s="98" t="s">
        <v>110</v>
      </c>
      <c r="G505" s="98" t="s">
        <v>619</v>
      </c>
      <c r="H505" s="98" t="s">
        <v>447</v>
      </c>
      <c r="I505" s="98" t="s">
        <v>448</v>
      </c>
    </row>
    <row r="506" spans="1:9" x14ac:dyDescent="0.25">
      <c r="A506" s="98">
        <v>1016005516</v>
      </c>
      <c r="B506" s="98" t="s">
        <v>571</v>
      </c>
      <c r="C506" s="98" t="s">
        <v>572</v>
      </c>
      <c r="D506" s="98">
        <v>202814</v>
      </c>
      <c r="E506" s="98" t="s">
        <v>109</v>
      </c>
      <c r="F506" s="98" t="s">
        <v>110</v>
      </c>
      <c r="G506" s="98" t="s">
        <v>3098</v>
      </c>
      <c r="H506" s="98" t="s">
        <v>112</v>
      </c>
      <c r="I506" s="98" t="s">
        <v>117</v>
      </c>
    </row>
    <row r="507" spans="1:9" x14ac:dyDescent="0.25">
      <c r="A507" s="98">
        <v>1016092116</v>
      </c>
      <c r="B507" s="98" t="s">
        <v>3228</v>
      </c>
      <c r="C507" s="98" t="s">
        <v>3227</v>
      </c>
      <c r="D507" s="98">
        <v>20441</v>
      </c>
      <c r="E507" s="98" t="s">
        <v>136</v>
      </c>
      <c r="F507" s="98" t="s">
        <v>110</v>
      </c>
      <c r="G507" s="98" t="s">
        <v>420</v>
      </c>
      <c r="H507" s="98" t="s">
        <v>468</v>
      </c>
      <c r="I507" s="98" t="s">
        <v>448</v>
      </c>
    </row>
    <row r="508" spans="1:9" x14ac:dyDescent="0.25">
      <c r="A508" s="98">
        <v>1018403236</v>
      </c>
      <c r="B508" s="98" t="s">
        <v>582</v>
      </c>
      <c r="C508" s="98" t="s">
        <v>583</v>
      </c>
      <c r="D508" s="98">
        <v>204407</v>
      </c>
      <c r="E508" s="98" t="s">
        <v>136</v>
      </c>
      <c r="F508" s="98" t="s">
        <v>110</v>
      </c>
      <c r="G508" s="98" t="s">
        <v>162</v>
      </c>
      <c r="H508" s="98" t="s">
        <v>447</v>
      </c>
      <c r="I508" s="98" t="s">
        <v>448</v>
      </c>
    </row>
    <row r="509" spans="1:9" x14ac:dyDescent="0.25">
      <c r="A509" s="98">
        <v>1018410610</v>
      </c>
      <c r="B509" s="98" t="s">
        <v>632</v>
      </c>
      <c r="C509" s="98" t="s">
        <v>633</v>
      </c>
      <c r="D509" s="98">
        <v>204407</v>
      </c>
      <c r="E509" s="98" t="s">
        <v>136</v>
      </c>
      <c r="F509" s="98" t="s">
        <v>110</v>
      </c>
      <c r="G509" s="98" t="s">
        <v>454</v>
      </c>
      <c r="H509" s="98" t="s">
        <v>447</v>
      </c>
      <c r="I509" s="98" t="s">
        <v>448</v>
      </c>
    </row>
    <row r="510" spans="1:9" x14ac:dyDescent="0.25">
      <c r="A510" s="98">
        <v>1018422241</v>
      </c>
      <c r="B510" s="98" t="s">
        <v>371</v>
      </c>
      <c r="C510" s="98" t="s">
        <v>570</v>
      </c>
      <c r="D510" s="98">
        <v>202814</v>
      </c>
      <c r="E510" s="98" t="s">
        <v>109</v>
      </c>
      <c r="F510" s="98" t="s">
        <v>110</v>
      </c>
      <c r="G510" s="98" t="s">
        <v>165</v>
      </c>
      <c r="H510" s="98" t="s">
        <v>468</v>
      </c>
      <c r="I510" s="98" t="s">
        <v>435</v>
      </c>
    </row>
    <row r="511" spans="1:9" x14ac:dyDescent="0.25">
      <c r="A511" s="98">
        <v>1018428100</v>
      </c>
      <c r="B511" s="98" t="s">
        <v>562</v>
      </c>
      <c r="C511" s="98" t="s">
        <v>563</v>
      </c>
      <c r="D511" s="98">
        <v>204411</v>
      </c>
      <c r="E511" s="98" t="s">
        <v>136</v>
      </c>
      <c r="F511" s="98" t="s">
        <v>110</v>
      </c>
      <c r="G511" s="98" t="s">
        <v>267</v>
      </c>
      <c r="H511" s="98" t="s">
        <v>447</v>
      </c>
      <c r="I511" s="98" t="s">
        <v>448</v>
      </c>
    </row>
    <row r="512" spans="1:9" x14ac:dyDescent="0.25">
      <c r="A512" s="98">
        <v>1018428294</v>
      </c>
      <c r="B512" s="98" t="s">
        <v>855</v>
      </c>
      <c r="C512" s="98" t="s">
        <v>856</v>
      </c>
      <c r="D512" s="98">
        <v>202816</v>
      </c>
      <c r="E512" s="98" t="s">
        <v>109</v>
      </c>
      <c r="F512" s="98" t="s">
        <v>110</v>
      </c>
      <c r="G512" s="98" t="s">
        <v>857</v>
      </c>
      <c r="H512" s="98" t="s">
        <v>447</v>
      </c>
      <c r="I512" s="98" t="s">
        <v>448</v>
      </c>
    </row>
    <row r="513" spans="1:9" x14ac:dyDescent="0.25">
      <c r="A513" s="98">
        <v>1018442332</v>
      </c>
      <c r="B513" s="98" t="s">
        <v>701</v>
      </c>
      <c r="C513" s="98" t="s">
        <v>702</v>
      </c>
      <c r="D513" s="98">
        <v>204411</v>
      </c>
      <c r="E513" s="98" t="s">
        <v>136</v>
      </c>
      <c r="F513" s="98" t="s">
        <v>110</v>
      </c>
      <c r="G513" s="98" t="s">
        <v>329</v>
      </c>
      <c r="H513" s="98" t="s">
        <v>447</v>
      </c>
      <c r="I513" s="98" t="s">
        <v>448</v>
      </c>
    </row>
    <row r="514" spans="1:9" x14ac:dyDescent="0.25">
      <c r="A514" s="98">
        <v>1018474411</v>
      </c>
      <c r="B514" s="98" t="s">
        <v>1210</v>
      </c>
      <c r="C514" s="98" t="s">
        <v>1211</v>
      </c>
      <c r="D514" s="98">
        <v>204407</v>
      </c>
      <c r="E514" s="98" t="s">
        <v>136</v>
      </c>
      <c r="F514" s="98" t="s">
        <v>110</v>
      </c>
      <c r="G514" s="98" t="s">
        <v>214</v>
      </c>
      <c r="H514" s="98" t="s">
        <v>447</v>
      </c>
      <c r="I514" s="98" t="s">
        <v>448</v>
      </c>
    </row>
    <row r="515" spans="1:9" x14ac:dyDescent="0.25">
      <c r="A515" s="98">
        <v>1018482316</v>
      </c>
      <c r="B515" s="98" t="s">
        <v>898</v>
      </c>
      <c r="C515" s="98" t="s">
        <v>899</v>
      </c>
      <c r="D515" s="98">
        <v>204411</v>
      </c>
      <c r="E515" s="98" t="s">
        <v>136</v>
      </c>
      <c r="F515" s="98" t="s">
        <v>110</v>
      </c>
      <c r="G515" s="98" t="s">
        <v>857</v>
      </c>
      <c r="H515" s="98" t="s">
        <v>447</v>
      </c>
      <c r="I515" s="98" t="s">
        <v>448</v>
      </c>
    </row>
    <row r="516" spans="1:9" x14ac:dyDescent="0.25">
      <c r="A516" s="98">
        <v>1018508619</v>
      </c>
      <c r="B516" s="98" t="s">
        <v>2037</v>
      </c>
      <c r="C516" s="98" t="s">
        <v>2036</v>
      </c>
      <c r="D516" s="98">
        <v>20441</v>
      </c>
      <c r="E516" s="98" t="s">
        <v>136</v>
      </c>
      <c r="F516" s="98" t="s">
        <v>110</v>
      </c>
      <c r="G516" s="98" t="s">
        <v>209</v>
      </c>
      <c r="H516" s="98" t="s">
        <v>468</v>
      </c>
      <c r="I516" s="98" t="s">
        <v>448</v>
      </c>
    </row>
    <row r="517" spans="1:9" x14ac:dyDescent="0.25">
      <c r="A517" s="98">
        <v>1018511465</v>
      </c>
      <c r="B517" s="98" t="s">
        <v>888</v>
      </c>
      <c r="C517" s="98" t="s">
        <v>1350</v>
      </c>
      <c r="D517" s="98">
        <v>20441</v>
      </c>
      <c r="E517" s="98" t="s">
        <v>136</v>
      </c>
      <c r="F517" s="98" t="s">
        <v>110</v>
      </c>
      <c r="G517" s="98" t="s">
        <v>140</v>
      </c>
      <c r="H517" s="98" t="s">
        <v>447</v>
      </c>
      <c r="I517" s="98" t="s">
        <v>448</v>
      </c>
    </row>
    <row r="518" spans="1:9" x14ac:dyDescent="0.25">
      <c r="A518" s="98">
        <v>1019013511</v>
      </c>
      <c r="B518" s="98" t="s">
        <v>668</v>
      </c>
      <c r="C518" s="98" t="s">
        <v>669</v>
      </c>
      <c r="D518" s="98">
        <v>204407</v>
      </c>
      <c r="E518" s="98" t="s">
        <v>136</v>
      </c>
      <c r="F518" s="98" t="s">
        <v>110</v>
      </c>
      <c r="G518" s="98" t="s">
        <v>670</v>
      </c>
      <c r="H518" s="98" t="s">
        <v>447</v>
      </c>
      <c r="I518" s="98" t="s">
        <v>448</v>
      </c>
    </row>
    <row r="519" spans="1:9" x14ac:dyDescent="0.25">
      <c r="A519" s="98">
        <v>1019023868</v>
      </c>
      <c r="B519" s="98" t="s">
        <v>654</v>
      </c>
      <c r="C519" s="98" t="s">
        <v>655</v>
      </c>
      <c r="D519" s="98">
        <v>204411</v>
      </c>
      <c r="E519" s="98" t="s">
        <v>136</v>
      </c>
      <c r="F519" s="98" t="s">
        <v>110</v>
      </c>
      <c r="G519" s="98" t="s">
        <v>295</v>
      </c>
      <c r="H519" s="98" t="s">
        <v>447</v>
      </c>
      <c r="I519" s="98" t="s">
        <v>448</v>
      </c>
    </row>
    <row r="520" spans="1:9" x14ac:dyDescent="0.25">
      <c r="A520" s="98">
        <v>1019062555</v>
      </c>
      <c r="B520" s="98" t="s">
        <v>884</v>
      </c>
      <c r="C520" s="98" t="s">
        <v>885</v>
      </c>
      <c r="D520" s="98">
        <v>202814</v>
      </c>
      <c r="E520" s="98" t="s">
        <v>109</v>
      </c>
      <c r="F520" s="98" t="s">
        <v>110</v>
      </c>
      <c r="G520" s="98" t="s">
        <v>234</v>
      </c>
      <c r="H520" s="98" t="s">
        <v>447</v>
      </c>
      <c r="I520" s="98" t="s">
        <v>448</v>
      </c>
    </row>
    <row r="521" spans="1:9" x14ac:dyDescent="0.25">
      <c r="A521" s="98">
        <v>1019076604</v>
      </c>
      <c r="B521" s="98" t="s">
        <v>1129</v>
      </c>
      <c r="C521" s="98" t="s">
        <v>1130</v>
      </c>
      <c r="D521" s="98">
        <v>204407</v>
      </c>
      <c r="E521" s="98" t="s">
        <v>136</v>
      </c>
      <c r="F521" s="98" t="s">
        <v>110</v>
      </c>
      <c r="G521" s="98" t="s">
        <v>1122</v>
      </c>
      <c r="H521" s="98" t="s">
        <v>447</v>
      </c>
      <c r="I521" s="98" t="s">
        <v>448</v>
      </c>
    </row>
    <row r="522" spans="1:9" x14ac:dyDescent="0.25">
      <c r="A522" s="98">
        <v>1019079979</v>
      </c>
      <c r="B522" s="98" t="s">
        <v>230</v>
      </c>
      <c r="C522" s="98" t="s">
        <v>656</v>
      </c>
      <c r="D522" s="98">
        <v>204407</v>
      </c>
      <c r="E522" s="98" t="s">
        <v>136</v>
      </c>
      <c r="F522" s="98" t="s">
        <v>110</v>
      </c>
      <c r="G522" s="98" t="s">
        <v>344</v>
      </c>
      <c r="H522" s="98" t="s">
        <v>447</v>
      </c>
      <c r="I522" s="98" t="s">
        <v>448</v>
      </c>
    </row>
    <row r="523" spans="1:9" x14ac:dyDescent="0.25">
      <c r="A523" s="98">
        <v>1019095333</v>
      </c>
      <c r="B523" s="98" t="s">
        <v>2033</v>
      </c>
      <c r="C523" s="98" t="s">
        <v>2032</v>
      </c>
      <c r="D523" s="98">
        <v>20441</v>
      </c>
      <c r="E523" s="98" t="s">
        <v>136</v>
      </c>
      <c r="F523" s="98" t="s">
        <v>110</v>
      </c>
      <c r="G523" s="98" t="s">
        <v>131</v>
      </c>
      <c r="H523" s="98" t="s">
        <v>468</v>
      </c>
      <c r="I523" s="98" t="s">
        <v>448</v>
      </c>
    </row>
    <row r="524" spans="1:9" x14ac:dyDescent="0.25">
      <c r="A524" s="98">
        <v>1019111908</v>
      </c>
      <c r="B524" s="98" t="s">
        <v>673</v>
      </c>
      <c r="C524" s="98" t="s">
        <v>904</v>
      </c>
      <c r="D524" s="98">
        <v>204407</v>
      </c>
      <c r="E524" s="98" t="s">
        <v>136</v>
      </c>
      <c r="F524" s="98" t="s">
        <v>110</v>
      </c>
      <c r="G524" s="98" t="s">
        <v>454</v>
      </c>
      <c r="H524" s="98" t="s">
        <v>447</v>
      </c>
      <c r="I524" s="98" t="s">
        <v>448</v>
      </c>
    </row>
    <row r="525" spans="1:9" x14ac:dyDescent="0.25">
      <c r="A525" s="98">
        <v>1019118555</v>
      </c>
      <c r="B525" s="98" t="s">
        <v>984</v>
      </c>
      <c r="C525" s="98" t="s">
        <v>985</v>
      </c>
      <c r="D525" s="98">
        <v>204411</v>
      </c>
      <c r="E525" s="98" t="s">
        <v>136</v>
      </c>
      <c r="F525" s="98" t="s">
        <v>110</v>
      </c>
      <c r="G525" s="98" t="s">
        <v>137</v>
      </c>
      <c r="H525" s="98" t="s">
        <v>447</v>
      </c>
      <c r="I525" s="98" t="s">
        <v>448</v>
      </c>
    </row>
    <row r="526" spans="1:9" x14ac:dyDescent="0.25">
      <c r="A526" s="98">
        <v>1019130643</v>
      </c>
      <c r="B526" s="98" t="s">
        <v>1055</v>
      </c>
      <c r="C526" s="98" t="s">
        <v>784</v>
      </c>
      <c r="D526" s="98">
        <v>20441</v>
      </c>
      <c r="E526" s="98" t="s">
        <v>136</v>
      </c>
      <c r="F526" s="98" t="s">
        <v>110</v>
      </c>
      <c r="G526" s="98" t="s">
        <v>131</v>
      </c>
      <c r="H526" s="98" t="s">
        <v>447</v>
      </c>
      <c r="I526" s="98" t="s">
        <v>448</v>
      </c>
    </row>
    <row r="527" spans="1:9" x14ac:dyDescent="0.25">
      <c r="A527" s="98">
        <v>1019153845</v>
      </c>
      <c r="B527" s="98" t="s">
        <v>1068</v>
      </c>
      <c r="C527" s="98" t="s">
        <v>1232</v>
      </c>
      <c r="D527" s="98">
        <v>204407</v>
      </c>
      <c r="E527" s="98" t="s">
        <v>136</v>
      </c>
      <c r="F527" s="98" t="s">
        <v>110</v>
      </c>
      <c r="G527" s="98" t="s">
        <v>619</v>
      </c>
      <c r="H527" s="98" t="s">
        <v>447</v>
      </c>
      <c r="I527" s="98" t="s">
        <v>448</v>
      </c>
    </row>
    <row r="528" spans="1:9" x14ac:dyDescent="0.25">
      <c r="A528" s="98">
        <v>1020723720</v>
      </c>
      <c r="B528" s="98" t="s">
        <v>1343</v>
      </c>
      <c r="C528" s="98" t="s">
        <v>1344</v>
      </c>
      <c r="D528" s="98">
        <v>204407</v>
      </c>
      <c r="E528" s="98" t="s">
        <v>136</v>
      </c>
      <c r="F528" s="98" t="s">
        <v>110</v>
      </c>
      <c r="G528" s="98" t="s">
        <v>159</v>
      </c>
      <c r="H528" s="98" t="s">
        <v>447</v>
      </c>
      <c r="I528" s="98" t="s">
        <v>448</v>
      </c>
    </row>
    <row r="529" spans="1:9" x14ac:dyDescent="0.25">
      <c r="A529" s="98">
        <v>1020728628</v>
      </c>
      <c r="B529" s="98" t="s">
        <v>657</v>
      </c>
      <c r="C529" s="98" t="s">
        <v>658</v>
      </c>
      <c r="D529" s="98">
        <v>204411</v>
      </c>
      <c r="E529" s="98" t="s">
        <v>136</v>
      </c>
      <c r="F529" s="98" t="s">
        <v>110</v>
      </c>
      <c r="G529" s="98" t="s">
        <v>659</v>
      </c>
      <c r="H529" s="98" t="s">
        <v>447</v>
      </c>
      <c r="I529" s="98" t="s">
        <v>448</v>
      </c>
    </row>
    <row r="530" spans="1:9" x14ac:dyDescent="0.25">
      <c r="A530" s="98">
        <v>1020793342</v>
      </c>
      <c r="B530" s="98" t="s">
        <v>568</v>
      </c>
      <c r="C530" s="98" t="s">
        <v>914</v>
      </c>
      <c r="D530" s="98">
        <v>20441</v>
      </c>
      <c r="E530" s="98" t="s">
        <v>136</v>
      </c>
      <c r="F530" s="98" t="s">
        <v>110</v>
      </c>
      <c r="G530" s="98" t="s">
        <v>339</v>
      </c>
      <c r="H530" s="98" t="s">
        <v>447</v>
      </c>
      <c r="I530" s="98" t="s">
        <v>448</v>
      </c>
    </row>
    <row r="531" spans="1:9" x14ac:dyDescent="0.25">
      <c r="A531" s="98">
        <v>1020801754</v>
      </c>
      <c r="B531" s="98" t="s">
        <v>1297</v>
      </c>
      <c r="C531" s="98" t="s">
        <v>1298</v>
      </c>
      <c r="D531" s="98">
        <v>20441</v>
      </c>
      <c r="E531" s="98" t="s">
        <v>136</v>
      </c>
      <c r="F531" s="98" t="s">
        <v>110</v>
      </c>
      <c r="G531" s="98" t="s">
        <v>519</v>
      </c>
      <c r="H531" s="98" t="s">
        <v>447</v>
      </c>
      <c r="I531" s="98" t="s">
        <v>448</v>
      </c>
    </row>
    <row r="532" spans="1:9" x14ac:dyDescent="0.25">
      <c r="A532" s="98">
        <v>1020802804</v>
      </c>
      <c r="B532" s="98" t="s">
        <v>1057</v>
      </c>
      <c r="C532" s="98" t="s">
        <v>1058</v>
      </c>
      <c r="D532" s="98">
        <v>204407</v>
      </c>
      <c r="E532" s="98" t="s">
        <v>136</v>
      </c>
      <c r="F532" s="98" t="s">
        <v>110</v>
      </c>
      <c r="G532" s="98" t="s">
        <v>675</v>
      </c>
      <c r="H532" s="98" t="s">
        <v>468</v>
      </c>
      <c r="I532" s="98" t="s">
        <v>435</v>
      </c>
    </row>
    <row r="533" spans="1:9" x14ac:dyDescent="0.25">
      <c r="A533" s="98">
        <v>1020806283</v>
      </c>
      <c r="B533" s="98" t="s">
        <v>948</v>
      </c>
      <c r="C533" s="98" t="s">
        <v>949</v>
      </c>
      <c r="D533" s="98">
        <v>204407</v>
      </c>
      <c r="E533" s="98" t="s">
        <v>136</v>
      </c>
      <c r="F533" s="98" t="s">
        <v>110</v>
      </c>
      <c r="G533" s="98" t="s">
        <v>734</v>
      </c>
      <c r="H533" s="98" t="s">
        <v>468</v>
      </c>
      <c r="I533" s="98" t="s">
        <v>435</v>
      </c>
    </row>
    <row r="534" spans="1:9" x14ac:dyDescent="0.25">
      <c r="A534" s="98">
        <v>1020819626</v>
      </c>
      <c r="B534" s="98" t="s">
        <v>671</v>
      </c>
      <c r="C534" s="98" t="s">
        <v>1052</v>
      </c>
      <c r="D534" s="98">
        <v>204407</v>
      </c>
      <c r="E534" s="98" t="s">
        <v>136</v>
      </c>
      <c r="F534" s="98" t="s">
        <v>110</v>
      </c>
      <c r="G534" s="98" t="s">
        <v>197</v>
      </c>
      <c r="H534" s="98" t="s">
        <v>447</v>
      </c>
      <c r="I534" s="98" t="s">
        <v>448</v>
      </c>
    </row>
    <row r="535" spans="1:9" x14ac:dyDescent="0.25">
      <c r="A535" s="98">
        <v>1020831560</v>
      </c>
      <c r="B535" s="98" t="s">
        <v>568</v>
      </c>
      <c r="C535" s="98" t="s">
        <v>1420</v>
      </c>
      <c r="D535" s="98">
        <v>20441</v>
      </c>
      <c r="E535" s="98" t="s">
        <v>136</v>
      </c>
      <c r="F535" s="98" t="s">
        <v>110</v>
      </c>
      <c r="G535" s="98" t="s">
        <v>267</v>
      </c>
      <c r="H535" s="98" t="s">
        <v>468</v>
      </c>
      <c r="I535" s="98" t="s">
        <v>435</v>
      </c>
    </row>
    <row r="536" spans="1:9" x14ac:dyDescent="0.25">
      <c r="A536" s="98">
        <v>1020842839</v>
      </c>
      <c r="B536" s="98" t="s">
        <v>888</v>
      </c>
      <c r="C536" s="98" t="s">
        <v>1409</v>
      </c>
      <c r="D536" s="98">
        <v>20441</v>
      </c>
      <c r="E536" s="98" t="s">
        <v>136</v>
      </c>
      <c r="F536" s="98" t="s">
        <v>110</v>
      </c>
      <c r="G536" s="98" t="s">
        <v>370</v>
      </c>
      <c r="H536" s="98" t="s">
        <v>447</v>
      </c>
      <c r="I536" s="98" t="s">
        <v>448</v>
      </c>
    </row>
    <row r="537" spans="1:9" x14ac:dyDescent="0.25">
      <c r="A537" s="98">
        <v>1022381171</v>
      </c>
      <c r="B537" s="98" t="s">
        <v>1229</v>
      </c>
      <c r="C537" s="98" t="s">
        <v>1230</v>
      </c>
      <c r="D537" s="98">
        <v>20441</v>
      </c>
      <c r="E537" s="98" t="s">
        <v>136</v>
      </c>
      <c r="F537" s="98" t="s">
        <v>110</v>
      </c>
      <c r="G537" s="98" t="s">
        <v>312</v>
      </c>
      <c r="H537" s="98" t="s">
        <v>447</v>
      </c>
      <c r="I537" s="98" t="s">
        <v>448</v>
      </c>
    </row>
    <row r="538" spans="1:9" x14ac:dyDescent="0.25">
      <c r="A538" s="98">
        <v>1022407120</v>
      </c>
      <c r="B538" s="98" t="s">
        <v>1016</v>
      </c>
      <c r="C538" s="98" t="s">
        <v>1017</v>
      </c>
      <c r="D538" s="98">
        <v>204407</v>
      </c>
      <c r="E538" s="98" t="s">
        <v>136</v>
      </c>
      <c r="F538" s="98" t="s">
        <v>110</v>
      </c>
      <c r="G538" s="98" t="s">
        <v>769</v>
      </c>
      <c r="H538" s="98" t="s">
        <v>447</v>
      </c>
      <c r="I538" s="98" t="s">
        <v>448</v>
      </c>
    </row>
    <row r="539" spans="1:9" x14ac:dyDescent="0.25">
      <c r="A539" s="98">
        <v>1022439075</v>
      </c>
      <c r="B539" s="98" t="s">
        <v>1390</v>
      </c>
      <c r="C539" s="98" t="s">
        <v>1391</v>
      </c>
      <c r="D539" s="98">
        <v>204407</v>
      </c>
      <c r="E539" s="98" t="s">
        <v>136</v>
      </c>
      <c r="F539" s="98" t="s">
        <v>110</v>
      </c>
      <c r="G539" s="98" t="s">
        <v>721</v>
      </c>
      <c r="H539" s="98" t="s">
        <v>447</v>
      </c>
      <c r="I539" s="98" t="s">
        <v>448</v>
      </c>
    </row>
    <row r="540" spans="1:9" x14ac:dyDescent="0.25">
      <c r="A540" s="98">
        <v>1023924677</v>
      </c>
      <c r="B540" s="98" t="s">
        <v>938</v>
      </c>
      <c r="C540" s="98" t="s">
        <v>939</v>
      </c>
      <c r="D540" s="98">
        <v>204407</v>
      </c>
      <c r="E540" s="98" t="s">
        <v>136</v>
      </c>
      <c r="F540" s="98" t="s">
        <v>110</v>
      </c>
      <c r="G540" s="98" t="s">
        <v>267</v>
      </c>
      <c r="H540" s="98" t="s">
        <v>447</v>
      </c>
      <c r="I540" s="98" t="s">
        <v>448</v>
      </c>
    </row>
    <row r="541" spans="1:9" x14ac:dyDescent="0.25">
      <c r="A541" s="98">
        <v>1024516636</v>
      </c>
      <c r="B541" s="98" t="s">
        <v>994</v>
      </c>
      <c r="C541" s="98" t="s">
        <v>995</v>
      </c>
      <c r="D541" s="98">
        <v>204407</v>
      </c>
      <c r="E541" s="98" t="s">
        <v>136</v>
      </c>
      <c r="F541" s="98" t="s">
        <v>110</v>
      </c>
      <c r="G541" s="98" t="s">
        <v>507</v>
      </c>
      <c r="H541" s="98" t="s">
        <v>447</v>
      </c>
      <c r="I541" s="98" t="s">
        <v>448</v>
      </c>
    </row>
    <row r="542" spans="1:9" x14ac:dyDescent="0.25">
      <c r="A542" s="98">
        <v>1024571071</v>
      </c>
      <c r="B542" s="98" t="s">
        <v>1283</v>
      </c>
      <c r="C542" s="98" t="s">
        <v>1284</v>
      </c>
      <c r="D542" s="98">
        <v>20441</v>
      </c>
      <c r="E542" s="98" t="s">
        <v>136</v>
      </c>
      <c r="F542" s="98" t="s">
        <v>110</v>
      </c>
      <c r="G542" s="98" t="s">
        <v>137</v>
      </c>
      <c r="H542" s="98" t="s">
        <v>447</v>
      </c>
      <c r="I542" s="98" t="s">
        <v>448</v>
      </c>
    </row>
    <row r="543" spans="1:9" x14ac:dyDescent="0.25">
      <c r="A543" s="98">
        <v>1026279560</v>
      </c>
      <c r="B543" s="98" t="s">
        <v>1043</v>
      </c>
      <c r="C543" s="98" t="s">
        <v>1044</v>
      </c>
      <c r="D543" s="98">
        <v>20441</v>
      </c>
      <c r="E543" s="98" t="s">
        <v>136</v>
      </c>
      <c r="F543" s="98" t="s">
        <v>110</v>
      </c>
      <c r="G543" s="98" t="s">
        <v>183</v>
      </c>
      <c r="H543" s="98" t="s">
        <v>447</v>
      </c>
      <c r="I543" s="98" t="s">
        <v>448</v>
      </c>
    </row>
    <row r="544" spans="1:9" x14ac:dyDescent="0.25">
      <c r="A544" s="98">
        <v>1026290642</v>
      </c>
      <c r="B544" s="98" t="s">
        <v>1125</v>
      </c>
      <c r="C544" s="98" t="s">
        <v>1126</v>
      </c>
      <c r="D544" s="98">
        <v>204407</v>
      </c>
      <c r="E544" s="98" t="s">
        <v>136</v>
      </c>
      <c r="F544" s="98" t="s">
        <v>110</v>
      </c>
      <c r="G544" s="98" t="s">
        <v>2368</v>
      </c>
      <c r="H544" s="98" t="s">
        <v>447</v>
      </c>
      <c r="I544" s="98" t="s">
        <v>448</v>
      </c>
    </row>
    <row r="545" spans="1:9" x14ac:dyDescent="0.25">
      <c r="A545" s="98">
        <v>1026561231</v>
      </c>
      <c r="B545" s="98" t="s">
        <v>1178</v>
      </c>
      <c r="C545" s="98" t="s">
        <v>1179</v>
      </c>
      <c r="D545" s="98">
        <v>204407</v>
      </c>
      <c r="E545" s="98" t="s">
        <v>136</v>
      </c>
      <c r="F545" s="98" t="s">
        <v>110</v>
      </c>
      <c r="G545" s="98" t="s">
        <v>178</v>
      </c>
      <c r="H545" s="98" t="s">
        <v>468</v>
      </c>
      <c r="I545" s="98" t="s">
        <v>435</v>
      </c>
    </row>
    <row r="546" spans="1:9" x14ac:dyDescent="0.25">
      <c r="A546" s="98">
        <v>1026565573</v>
      </c>
      <c r="B546" s="98" t="s">
        <v>662</v>
      </c>
      <c r="C546" s="98" t="s">
        <v>663</v>
      </c>
      <c r="D546" s="98">
        <v>204411</v>
      </c>
      <c r="E546" s="98" t="s">
        <v>136</v>
      </c>
      <c r="F546" s="98" t="s">
        <v>110</v>
      </c>
      <c r="G546" s="98" t="s">
        <v>173</v>
      </c>
      <c r="H546" s="98" t="s">
        <v>447</v>
      </c>
      <c r="I546" s="98" t="s">
        <v>448</v>
      </c>
    </row>
    <row r="547" spans="1:9" x14ac:dyDescent="0.25">
      <c r="A547" s="98">
        <v>1026576774</v>
      </c>
      <c r="B547" s="98" t="s">
        <v>830</v>
      </c>
      <c r="C547" s="98" t="s">
        <v>1425</v>
      </c>
      <c r="D547" s="98">
        <v>20441</v>
      </c>
      <c r="E547" s="98" t="s">
        <v>136</v>
      </c>
      <c r="F547" s="98" t="s">
        <v>110</v>
      </c>
      <c r="G547" s="98" t="s">
        <v>857</v>
      </c>
      <c r="H547" s="98" t="s">
        <v>447</v>
      </c>
      <c r="I547" s="98" t="s">
        <v>448</v>
      </c>
    </row>
    <row r="548" spans="1:9" x14ac:dyDescent="0.25">
      <c r="A548" s="98">
        <v>1026582322</v>
      </c>
      <c r="B548" s="98" t="s">
        <v>1300</v>
      </c>
      <c r="C548" s="98" t="s">
        <v>1301</v>
      </c>
      <c r="D548" s="98">
        <v>20441</v>
      </c>
      <c r="E548" s="98" t="s">
        <v>136</v>
      </c>
      <c r="F548" s="98" t="s">
        <v>110</v>
      </c>
      <c r="G548" s="98" t="s">
        <v>626</v>
      </c>
      <c r="H548" s="98" t="s">
        <v>447</v>
      </c>
      <c r="I548" s="98" t="s">
        <v>448</v>
      </c>
    </row>
    <row r="549" spans="1:9" x14ac:dyDescent="0.25">
      <c r="A549" s="98">
        <v>1030534944</v>
      </c>
      <c r="B549" s="98" t="s">
        <v>652</v>
      </c>
      <c r="C549" s="98" t="s">
        <v>653</v>
      </c>
      <c r="D549" s="98">
        <v>204411</v>
      </c>
      <c r="E549" s="98" t="s">
        <v>136</v>
      </c>
      <c r="F549" s="98" t="s">
        <v>110</v>
      </c>
      <c r="G549" s="98" t="s">
        <v>329</v>
      </c>
      <c r="H549" s="98" t="s">
        <v>447</v>
      </c>
      <c r="I549" s="98" t="s">
        <v>448</v>
      </c>
    </row>
    <row r="550" spans="1:9" x14ac:dyDescent="0.25">
      <c r="A550" s="98">
        <v>1030575136</v>
      </c>
      <c r="B550" s="98" t="s">
        <v>1030</v>
      </c>
      <c r="C550" s="98" t="s">
        <v>1031</v>
      </c>
      <c r="D550" s="98">
        <v>20441</v>
      </c>
      <c r="E550" s="98" t="s">
        <v>136</v>
      </c>
      <c r="F550" s="98" t="s">
        <v>110</v>
      </c>
      <c r="G550" s="98" t="s">
        <v>128</v>
      </c>
      <c r="H550" s="98" t="s">
        <v>447</v>
      </c>
      <c r="I550" s="98" t="s">
        <v>448</v>
      </c>
    </row>
    <row r="551" spans="1:9" x14ac:dyDescent="0.25">
      <c r="A551" s="98">
        <v>1030589619</v>
      </c>
      <c r="B551" s="98" t="s">
        <v>517</v>
      </c>
      <c r="C551" s="98" t="s">
        <v>518</v>
      </c>
      <c r="D551" s="98">
        <v>20441</v>
      </c>
      <c r="E551" s="98" t="s">
        <v>136</v>
      </c>
      <c r="F551" s="98" t="s">
        <v>110</v>
      </c>
      <c r="G551" s="98" t="s">
        <v>197</v>
      </c>
      <c r="H551" s="98" t="s">
        <v>447</v>
      </c>
      <c r="I551" s="98" t="s">
        <v>448</v>
      </c>
    </row>
    <row r="552" spans="1:9" x14ac:dyDescent="0.25">
      <c r="A552" s="98">
        <v>1030602396</v>
      </c>
      <c r="B552" s="98" t="s">
        <v>890</v>
      </c>
      <c r="C552" s="98" t="s">
        <v>891</v>
      </c>
      <c r="D552" s="98">
        <v>204407</v>
      </c>
      <c r="E552" s="98" t="s">
        <v>136</v>
      </c>
      <c r="F552" s="98" t="s">
        <v>110</v>
      </c>
      <c r="G552" s="98" t="s">
        <v>2368</v>
      </c>
      <c r="H552" s="98" t="s">
        <v>447</v>
      </c>
      <c r="I552" s="98" t="s">
        <v>448</v>
      </c>
    </row>
    <row r="553" spans="1:9" x14ac:dyDescent="0.25">
      <c r="A553" s="98">
        <v>1030617322</v>
      </c>
      <c r="B553" s="98" t="s">
        <v>1080</v>
      </c>
      <c r="C553" s="98" t="s">
        <v>609</v>
      </c>
      <c r="D553" s="98">
        <v>204411</v>
      </c>
      <c r="E553" s="98" t="s">
        <v>136</v>
      </c>
      <c r="F553" s="98" t="s">
        <v>110</v>
      </c>
      <c r="G553" s="98" t="s">
        <v>295</v>
      </c>
      <c r="H553" s="98" t="s">
        <v>447</v>
      </c>
      <c r="I553" s="98" t="s">
        <v>448</v>
      </c>
    </row>
    <row r="554" spans="1:9" x14ac:dyDescent="0.25">
      <c r="A554" s="98">
        <v>1030624887</v>
      </c>
      <c r="B554" s="98" t="s">
        <v>871</v>
      </c>
      <c r="C554" s="98" t="s">
        <v>872</v>
      </c>
      <c r="D554" s="98">
        <v>202814</v>
      </c>
      <c r="E554" s="98" t="s">
        <v>109</v>
      </c>
      <c r="F554" s="98" t="s">
        <v>110</v>
      </c>
      <c r="G554" s="98" t="s">
        <v>471</v>
      </c>
      <c r="H554" s="98" t="s">
        <v>112</v>
      </c>
      <c r="I554" s="98" t="s">
        <v>117</v>
      </c>
    </row>
    <row r="555" spans="1:9" x14ac:dyDescent="0.25">
      <c r="A555" s="98">
        <v>1031126436</v>
      </c>
      <c r="B555" s="98" t="s">
        <v>513</v>
      </c>
      <c r="C555" s="98" t="s">
        <v>514</v>
      </c>
      <c r="D555" s="98">
        <v>204407</v>
      </c>
      <c r="E555" s="98" t="s">
        <v>136</v>
      </c>
      <c r="F555" s="98" t="s">
        <v>110</v>
      </c>
      <c r="G555" s="98" t="s">
        <v>410</v>
      </c>
      <c r="H555" s="98" t="s">
        <v>447</v>
      </c>
      <c r="I555" s="98" t="s">
        <v>448</v>
      </c>
    </row>
    <row r="556" spans="1:9" x14ac:dyDescent="0.25">
      <c r="A556" s="98">
        <v>1031169239</v>
      </c>
      <c r="B556" s="98" t="s">
        <v>1234</v>
      </c>
      <c r="C556" s="98" t="s">
        <v>1292</v>
      </c>
      <c r="D556" s="98">
        <v>20441</v>
      </c>
      <c r="E556" s="98" t="s">
        <v>136</v>
      </c>
      <c r="F556" s="98" t="s">
        <v>110</v>
      </c>
      <c r="G556" s="98" t="s">
        <v>122</v>
      </c>
      <c r="H556" s="98" t="s">
        <v>447</v>
      </c>
      <c r="I556" s="98" t="s">
        <v>448</v>
      </c>
    </row>
    <row r="557" spans="1:9" x14ac:dyDescent="0.25">
      <c r="A557" s="98">
        <v>1031173519</v>
      </c>
      <c r="B557" s="98" t="s">
        <v>924</v>
      </c>
      <c r="C557" s="98" t="s">
        <v>925</v>
      </c>
      <c r="D557" s="98">
        <v>204407</v>
      </c>
      <c r="E557" s="98" t="s">
        <v>136</v>
      </c>
      <c r="F557" s="98" t="s">
        <v>110</v>
      </c>
      <c r="G557" s="98" t="s">
        <v>857</v>
      </c>
      <c r="H557" s="98" t="s">
        <v>447</v>
      </c>
      <c r="I557" s="98" t="s">
        <v>448</v>
      </c>
    </row>
    <row r="558" spans="1:9" x14ac:dyDescent="0.25">
      <c r="A558" s="98">
        <v>1032369329</v>
      </c>
      <c r="B558" s="98" t="s">
        <v>911</v>
      </c>
      <c r="C558" s="98" t="s">
        <v>952</v>
      </c>
      <c r="D558" s="98">
        <v>20441</v>
      </c>
      <c r="E558" s="98" t="s">
        <v>136</v>
      </c>
      <c r="F558" s="98" t="s">
        <v>110</v>
      </c>
      <c r="G558" s="98" t="s">
        <v>675</v>
      </c>
      <c r="H558" s="98" t="s">
        <v>447</v>
      </c>
      <c r="I558" s="98" t="s">
        <v>448</v>
      </c>
    </row>
    <row r="559" spans="1:9" x14ac:dyDescent="0.25">
      <c r="A559" s="98">
        <v>1032372246</v>
      </c>
      <c r="B559" s="98" t="s">
        <v>460</v>
      </c>
      <c r="C559" s="98" t="s">
        <v>461</v>
      </c>
      <c r="D559" s="98">
        <v>202816</v>
      </c>
      <c r="E559" s="98" t="s">
        <v>109</v>
      </c>
      <c r="F559" s="98" t="s">
        <v>110</v>
      </c>
      <c r="G559" s="98" t="s">
        <v>619</v>
      </c>
      <c r="H559" s="98" t="s">
        <v>112</v>
      </c>
      <c r="I559" s="98" t="s">
        <v>117</v>
      </c>
    </row>
    <row r="560" spans="1:9" x14ac:dyDescent="0.25">
      <c r="A560" s="98">
        <v>1032375746</v>
      </c>
      <c r="B560" s="98" t="s">
        <v>737</v>
      </c>
      <c r="C560" s="98" t="s">
        <v>738</v>
      </c>
      <c r="D560" s="98">
        <v>202814</v>
      </c>
      <c r="E560" s="98" t="s">
        <v>109</v>
      </c>
      <c r="F560" s="98" t="s">
        <v>110</v>
      </c>
      <c r="G560" s="98" t="s">
        <v>739</v>
      </c>
      <c r="H560" s="98" t="s">
        <v>447</v>
      </c>
      <c r="I560" s="98" t="s">
        <v>448</v>
      </c>
    </row>
    <row r="561" spans="1:9" x14ac:dyDescent="0.25">
      <c r="A561" s="98">
        <v>1032384193</v>
      </c>
      <c r="B561" s="98" t="s">
        <v>1182</v>
      </c>
      <c r="C561" s="98" t="s">
        <v>1183</v>
      </c>
      <c r="D561" s="98">
        <v>204407</v>
      </c>
      <c r="E561" s="98" t="s">
        <v>136</v>
      </c>
      <c r="F561" s="98" t="s">
        <v>110</v>
      </c>
      <c r="G561" s="98" t="s">
        <v>332</v>
      </c>
      <c r="H561" s="98" t="s">
        <v>447</v>
      </c>
      <c r="I561" s="98" t="s">
        <v>448</v>
      </c>
    </row>
    <row r="562" spans="1:9" x14ac:dyDescent="0.25">
      <c r="A562" s="98">
        <v>1032390669</v>
      </c>
      <c r="B562" s="98" t="s">
        <v>1311</v>
      </c>
      <c r="C562" s="98" t="s">
        <v>1312</v>
      </c>
      <c r="D562" s="98">
        <v>20441</v>
      </c>
      <c r="E562" s="98" t="s">
        <v>136</v>
      </c>
      <c r="F562" s="98" t="s">
        <v>110</v>
      </c>
      <c r="G562" s="98" t="s">
        <v>125</v>
      </c>
      <c r="H562" s="98" t="s">
        <v>447</v>
      </c>
      <c r="I562" s="98" t="s">
        <v>448</v>
      </c>
    </row>
    <row r="563" spans="1:9" x14ac:dyDescent="0.25">
      <c r="A563" s="98">
        <v>1032393869</v>
      </c>
      <c r="B563" s="98" t="s">
        <v>1039</v>
      </c>
      <c r="C563" s="98" t="s">
        <v>1040</v>
      </c>
      <c r="D563" s="98">
        <v>204411</v>
      </c>
      <c r="E563" s="98" t="s">
        <v>136</v>
      </c>
      <c r="F563" s="98" t="s">
        <v>110</v>
      </c>
      <c r="G563" s="98" t="s">
        <v>227</v>
      </c>
      <c r="H563" s="98" t="s">
        <v>447</v>
      </c>
      <c r="I563" s="98" t="s">
        <v>448</v>
      </c>
    </row>
    <row r="564" spans="1:9" x14ac:dyDescent="0.25">
      <c r="A564" s="98">
        <v>1032421216</v>
      </c>
      <c r="B564" s="98" t="s">
        <v>989</v>
      </c>
      <c r="C564" s="98" t="s">
        <v>990</v>
      </c>
      <c r="D564" s="98">
        <v>204411</v>
      </c>
      <c r="E564" s="98" t="s">
        <v>136</v>
      </c>
      <c r="F564" s="98" t="s">
        <v>110</v>
      </c>
      <c r="G564" s="98" t="s">
        <v>267</v>
      </c>
      <c r="H564" s="98" t="s">
        <v>468</v>
      </c>
      <c r="I564" s="98" t="s">
        <v>435</v>
      </c>
    </row>
    <row r="565" spans="1:9" x14ac:dyDescent="0.25">
      <c r="A565" s="98">
        <v>1032434637</v>
      </c>
      <c r="B565" s="98" t="s">
        <v>697</v>
      </c>
      <c r="C565" s="98" t="s">
        <v>698</v>
      </c>
      <c r="D565" s="98">
        <v>204407</v>
      </c>
      <c r="E565" s="98" t="s">
        <v>136</v>
      </c>
      <c r="F565" s="98" t="s">
        <v>110</v>
      </c>
      <c r="G565" s="98" t="s">
        <v>165</v>
      </c>
      <c r="H565" s="98" t="s">
        <v>447</v>
      </c>
      <c r="I565" s="98" t="s">
        <v>448</v>
      </c>
    </row>
    <row r="566" spans="1:9" x14ac:dyDescent="0.25">
      <c r="A566" s="98">
        <v>1032447898</v>
      </c>
      <c r="B566" s="98" t="s">
        <v>776</v>
      </c>
      <c r="C566" s="98" t="s">
        <v>777</v>
      </c>
      <c r="D566" s="98">
        <v>204407</v>
      </c>
      <c r="E566" s="98" t="s">
        <v>136</v>
      </c>
      <c r="F566" s="98" t="s">
        <v>110</v>
      </c>
      <c r="G566" s="98" t="s">
        <v>778</v>
      </c>
      <c r="H566" s="98" t="s">
        <v>468</v>
      </c>
      <c r="I566" s="98" t="s">
        <v>435</v>
      </c>
    </row>
    <row r="567" spans="1:9" x14ac:dyDescent="0.25">
      <c r="A567" s="98">
        <v>1032451065</v>
      </c>
      <c r="B567" s="98" t="s">
        <v>143</v>
      </c>
      <c r="C567" s="98" t="s">
        <v>1028</v>
      </c>
      <c r="D567" s="98">
        <v>20441</v>
      </c>
      <c r="E567" s="98" t="s">
        <v>136</v>
      </c>
      <c r="F567" s="98" t="s">
        <v>110</v>
      </c>
      <c r="G567" s="98" t="s">
        <v>320</v>
      </c>
      <c r="H567" s="98" t="s">
        <v>447</v>
      </c>
      <c r="I567" s="98" t="s">
        <v>448</v>
      </c>
    </row>
    <row r="568" spans="1:9" x14ac:dyDescent="0.25">
      <c r="A568" s="98">
        <v>1032462874</v>
      </c>
      <c r="B568" s="98" t="s">
        <v>699</v>
      </c>
      <c r="C568" s="98" t="s">
        <v>700</v>
      </c>
      <c r="D568" s="98">
        <v>20441</v>
      </c>
      <c r="E568" s="98" t="s">
        <v>136</v>
      </c>
      <c r="F568" s="98" t="s">
        <v>110</v>
      </c>
      <c r="G568" s="98" t="s">
        <v>295</v>
      </c>
      <c r="H568" s="98" t="s">
        <v>447</v>
      </c>
      <c r="I568" s="98" t="s">
        <v>448</v>
      </c>
    </row>
    <row r="569" spans="1:9" x14ac:dyDescent="0.25">
      <c r="A569" s="98">
        <v>1032469984</v>
      </c>
      <c r="B569" s="98" t="s">
        <v>445</v>
      </c>
      <c r="C569" s="98" t="s">
        <v>1310</v>
      </c>
      <c r="D569" s="98">
        <v>20441</v>
      </c>
      <c r="E569" s="98" t="s">
        <v>136</v>
      </c>
      <c r="F569" s="98" t="s">
        <v>110</v>
      </c>
      <c r="G569" s="98" t="s">
        <v>454</v>
      </c>
      <c r="H569" s="98" t="s">
        <v>447</v>
      </c>
      <c r="I569" s="98" t="s">
        <v>448</v>
      </c>
    </row>
    <row r="570" spans="1:9" x14ac:dyDescent="0.25">
      <c r="A570" s="98">
        <v>1032491999</v>
      </c>
      <c r="B570" s="98" t="s">
        <v>2994</v>
      </c>
      <c r="C570" s="98" t="s">
        <v>2993</v>
      </c>
      <c r="D570" s="98">
        <v>204407</v>
      </c>
      <c r="E570" s="98" t="s">
        <v>136</v>
      </c>
      <c r="F570" s="98" t="s">
        <v>110</v>
      </c>
      <c r="G570" s="98" t="s">
        <v>483</v>
      </c>
      <c r="H570" s="98" t="s">
        <v>468</v>
      </c>
      <c r="I570" s="98" t="s">
        <v>435</v>
      </c>
    </row>
    <row r="571" spans="1:9" x14ac:dyDescent="0.25">
      <c r="A571" s="98">
        <v>1032497752</v>
      </c>
      <c r="B571" s="98" t="s">
        <v>1341</v>
      </c>
      <c r="C571" s="98" t="s">
        <v>1342</v>
      </c>
      <c r="D571" s="98">
        <v>20441</v>
      </c>
      <c r="E571" s="98" t="s">
        <v>136</v>
      </c>
      <c r="F571" s="98" t="s">
        <v>110</v>
      </c>
      <c r="G571" s="98" t="s">
        <v>670</v>
      </c>
      <c r="H571" s="98" t="s">
        <v>447</v>
      </c>
      <c r="I571" s="98" t="s">
        <v>448</v>
      </c>
    </row>
    <row r="572" spans="1:9" x14ac:dyDescent="0.25">
      <c r="A572" s="98">
        <v>1036638484</v>
      </c>
      <c r="B572" s="98" t="s">
        <v>849</v>
      </c>
      <c r="C572" s="98" t="s">
        <v>850</v>
      </c>
      <c r="D572" s="98">
        <v>204407</v>
      </c>
      <c r="E572" s="98" t="s">
        <v>136</v>
      </c>
      <c r="F572" s="98" t="s">
        <v>110</v>
      </c>
      <c r="G572" s="98" t="s">
        <v>3297</v>
      </c>
      <c r="H572" s="98" t="s">
        <v>112</v>
      </c>
      <c r="I572" s="98" t="s">
        <v>117</v>
      </c>
    </row>
    <row r="573" spans="1:9" x14ac:dyDescent="0.25">
      <c r="A573" s="98">
        <v>1036680641</v>
      </c>
      <c r="B573" s="98" t="s">
        <v>1410</v>
      </c>
      <c r="C573" s="98" t="s">
        <v>1411</v>
      </c>
      <c r="D573" s="98">
        <v>20441</v>
      </c>
      <c r="E573" s="98" t="s">
        <v>136</v>
      </c>
      <c r="F573" s="98" t="s">
        <v>110</v>
      </c>
      <c r="G573" s="98" t="s">
        <v>3297</v>
      </c>
      <c r="H573" s="98" t="s">
        <v>447</v>
      </c>
      <c r="I573" s="98" t="s">
        <v>448</v>
      </c>
    </row>
    <row r="574" spans="1:9" x14ac:dyDescent="0.25">
      <c r="A574" s="98">
        <v>1037576033</v>
      </c>
      <c r="B574" s="98" t="s">
        <v>1008</v>
      </c>
      <c r="C574" s="98" t="s">
        <v>1009</v>
      </c>
      <c r="D574" s="98">
        <v>204407</v>
      </c>
      <c r="E574" s="98" t="s">
        <v>136</v>
      </c>
      <c r="F574" s="98" t="s">
        <v>110</v>
      </c>
      <c r="G574" s="98" t="s">
        <v>3297</v>
      </c>
      <c r="H574" s="98" t="s">
        <v>468</v>
      </c>
      <c r="I574" s="98" t="s">
        <v>435</v>
      </c>
    </row>
    <row r="575" spans="1:9" x14ac:dyDescent="0.25">
      <c r="A575" s="98">
        <v>1037619719</v>
      </c>
      <c r="B575" s="98" t="s">
        <v>1234</v>
      </c>
      <c r="C575" s="98" t="s">
        <v>1235</v>
      </c>
      <c r="D575" s="98">
        <v>20441</v>
      </c>
      <c r="E575" s="98" t="s">
        <v>136</v>
      </c>
      <c r="F575" s="98" t="s">
        <v>110</v>
      </c>
      <c r="G575" s="98" t="s">
        <v>3297</v>
      </c>
      <c r="H575" s="98" t="s">
        <v>447</v>
      </c>
      <c r="I575" s="98" t="s">
        <v>448</v>
      </c>
    </row>
    <row r="576" spans="1:9" x14ac:dyDescent="0.25">
      <c r="A576" s="98">
        <v>1039474314</v>
      </c>
      <c r="B576" s="98" t="s">
        <v>1279</v>
      </c>
      <c r="C576" s="98" t="s">
        <v>1280</v>
      </c>
      <c r="D576" s="98">
        <v>20441</v>
      </c>
      <c r="E576" s="98" t="s">
        <v>136</v>
      </c>
      <c r="F576" s="98" t="s">
        <v>110</v>
      </c>
      <c r="G576" s="98" t="s">
        <v>122</v>
      </c>
      <c r="H576" s="98" t="s">
        <v>447</v>
      </c>
      <c r="I576" s="98" t="s">
        <v>448</v>
      </c>
    </row>
    <row r="577" spans="1:9" x14ac:dyDescent="0.25">
      <c r="A577" s="98">
        <v>1047379247</v>
      </c>
      <c r="B577" s="98" t="s">
        <v>564</v>
      </c>
      <c r="C577" s="98" t="s">
        <v>565</v>
      </c>
      <c r="D577" s="98">
        <v>202814</v>
      </c>
      <c r="E577" s="98" t="s">
        <v>109</v>
      </c>
      <c r="F577" s="98" t="s">
        <v>110</v>
      </c>
      <c r="G577" s="98" t="s">
        <v>2844</v>
      </c>
      <c r="H577" s="98" t="s">
        <v>447</v>
      </c>
      <c r="I577" s="98" t="s">
        <v>448</v>
      </c>
    </row>
    <row r="578" spans="1:9" x14ac:dyDescent="0.25">
      <c r="A578" s="98">
        <v>1047509632</v>
      </c>
      <c r="B578" s="98" t="s">
        <v>1608</v>
      </c>
      <c r="C578" s="98" t="s">
        <v>1609</v>
      </c>
      <c r="D578" s="98">
        <v>204407</v>
      </c>
      <c r="E578" s="98" t="s">
        <v>136</v>
      </c>
      <c r="F578" s="98" t="s">
        <v>110</v>
      </c>
      <c r="G578" s="98" t="s">
        <v>137</v>
      </c>
      <c r="H578" s="98" t="s">
        <v>447</v>
      </c>
      <c r="I578" s="98" t="s">
        <v>448</v>
      </c>
    </row>
    <row r="579" spans="1:9" x14ac:dyDescent="0.25">
      <c r="A579" s="98">
        <v>1049606297</v>
      </c>
      <c r="B579" s="98" t="s">
        <v>932</v>
      </c>
      <c r="C579" s="98" t="s">
        <v>933</v>
      </c>
      <c r="D579" s="98">
        <v>204407</v>
      </c>
      <c r="E579" s="98" t="s">
        <v>136</v>
      </c>
      <c r="F579" s="98" t="s">
        <v>110</v>
      </c>
      <c r="G579" s="98" t="s">
        <v>1205</v>
      </c>
      <c r="H579" s="98" t="s">
        <v>468</v>
      </c>
      <c r="I579" s="98" t="s">
        <v>435</v>
      </c>
    </row>
    <row r="580" spans="1:9" x14ac:dyDescent="0.25">
      <c r="A580" s="98">
        <v>1050951298</v>
      </c>
      <c r="B580" s="98" t="s">
        <v>1220</v>
      </c>
      <c r="C580" s="98" t="s">
        <v>1227</v>
      </c>
      <c r="D580" s="98">
        <v>204407</v>
      </c>
      <c r="E580" s="98" t="s">
        <v>136</v>
      </c>
      <c r="F580" s="98" t="s">
        <v>110</v>
      </c>
      <c r="G580" s="98" t="s">
        <v>2844</v>
      </c>
      <c r="H580" s="98" t="s">
        <v>447</v>
      </c>
      <c r="I580" s="98" t="s">
        <v>448</v>
      </c>
    </row>
    <row r="581" spans="1:9" x14ac:dyDescent="0.25">
      <c r="A581" s="98">
        <v>1052386383</v>
      </c>
      <c r="B581" s="98" t="s">
        <v>767</v>
      </c>
      <c r="C581" s="98" t="s">
        <v>1231</v>
      </c>
      <c r="D581" s="98">
        <v>20441</v>
      </c>
      <c r="E581" s="98" t="s">
        <v>136</v>
      </c>
      <c r="F581" s="98" t="s">
        <v>110</v>
      </c>
      <c r="G581" s="98" t="s">
        <v>934</v>
      </c>
      <c r="H581" s="98" t="s">
        <v>447</v>
      </c>
      <c r="I581" s="98" t="s">
        <v>448</v>
      </c>
    </row>
    <row r="582" spans="1:9" x14ac:dyDescent="0.25">
      <c r="A582" s="98">
        <v>1052960417</v>
      </c>
      <c r="B582" s="98" t="s">
        <v>1412</v>
      </c>
      <c r="C582" s="98" t="s">
        <v>1413</v>
      </c>
      <c r="D582" s="98">
        <v>20441</v>
      </c>
      <c r="E582" s="98" t="s">
        <v>136</v>
      </c>
      <c r="F582" s="98" t="s">
        <v>110</v>
      </c>
      <c r="G582" s="98" t="s">
        <v>866</v>
      </c>
      <c r="H582" s="98" t="s">
        <v>447</v>
      </c>
      <c r="I582" s="98" t="s">
        <v>448</v>
      </c>
    </row>
    <row r="583" spans="1:9" x14ac:dyDescent="0.25">
      <c r="A583" s="98">
        <v>1053766735</v>
      </c>
      <c r="B583" s="98" t="s">
        <v>709</v>
      </c>
      <c r="C583" s="98" t="s">
        <v>996</v>
      </c>
      <c r="D583" s="98">
        <v>20441</v>
      </c>
      <c r="E583" s="98" t="s">
        <v>136</v>
      </c>
      <c r="F583" s="98" t="s">
        <v>110</v>
      </c>
      <c r="G583" s="98" t="s">
        <v>3443</v>
      </c>
      <c r="H583" s="98" t="s">
        <v>447</v>
      </c>
      <c r="I583" s="98" t="s">
        <v>448</v>
      </c>
    </row>
    <row r="584" spans="1:9" x14ac:dyDescent="0.25">
      <c r="A584" s="98">
        <v>1053871372</v>
      </c>
      <c r="B584" s="98" t="s">
        <v>1361</v>
      </c>
      <c r="C584" s="98" t="s">
        <v>1362</v>
      </c>
      <c r="D584" s="98">
        <v>20441</v>
      </c>
      <c r="E584" s="98" t="s">
        <v>136</v>
      </c>
      <c r="F584" s="98" t="s">
        <v>110</v>
      </c>
      <c r="G584" s="98" t="s">
        <v>802</v>
      </c>
      <c r="H584" s="98" t="s">
        <v>447</v>
      </c>
      <c r="I584" s="98" t="s">
        <v>448</v>
      </c>
    </row>
    <row r="585" spans="1:9" x14ac:dyDescent="0.25">
      <c r="A585" s="98">
        <v>1058843769</v>
      </c>
      <c r="B585" s="98" t="s">
        <v>1059</v>
      </c>
      <c r="C585" s="98" t="s">
        <v>1060</v>
      </c>
      <c r="D585" s="98">
        <v>20441</v>
      </c>
      <c r="E585" s="98" t="s">
        <v>136</v>
      </c>
      <c r="F585" s="98" t="s">
        <v>110</v>
      </c>
      <c r="G585" s="98" t="s">
        <v>375</v>
      </c>
      <c r="H585" s="98" t="s">
        <v>447</v>
      </c>
      <c r="I585" s="98" t="s">
        <v>448</v>
      </c>
    </row>
    <row r="586" spans="1:9" x14ac:dyDescent="0.25">
      <c r="A586" s="98">
        <v>1059705267</v>
      </c>
      <c r="B586" s="98" t="s">
        <v>1208</v>
      </c>
      <c r="C586" s="98" t="s">
        <v>1209</v>
      </c>
      <c r="D586" s="98">
        <v>20441</v>
      </c>
      <c r="E586" s="98" t="s">
        <v>136</v>
      </c>
      <c r="F586" s="98" t="s">
        <v>110</v>
      </c>
      <c r="G586" s="98" t="s">
        <v>619</v>
      </c>
      <c r="H586" s="98" t="s">
        <v>447</v>
      </c>
      <c r="I586" s="98" t="s">
        <v>448</v>
      </c>
    </row>
    <row r="587" spans="1:9" x14ac:dyDescent="0.25">
      <c r="A587" s="98">
        <v>1061807826</v>
      </c>
      <c r="B587" s="98" t="s">
        <v>1186</v>
      </c>
      <c r="C587" s="98" t="s">
        <v>1187</v>
      </c>
      <c r="D587" s="98">
        <v>204407</v>
      </c>
      <c r="E587" s="98" t="s">
        <v>136</v>
      </c>
      <c r="F587" s="98" t="s">
        <v>110</v>
      </c>
      <c r="G587" s="98" t="s">
        <v>122</v>
      </c>
      <c r="H587" s="98" t="s">
        <v>447</v>
      </c>
      <c r="I587" s="98" t="s">
        <v>448</v>
      </c>
    </row>
    <row r="588" spans="1:9" x14ac:dyDescent="0.25">
      <c r="A588" s="98">
        <v>1067730331</v>
      </c>
      <c r="B588" s="98" t="s">
        <v>1319</v>
      </c>
      <c r="C588" s="98" t="s">
        <v>1320</v>
      </c>
      <c r="D588" s="98">
        <v>20441</v>
      </c>
      <c r="E588" s="98" t="s">
        <v>136</v>
      </c>
      <c r="F588" s="98" t="s">
        <v>110</v>
      </c>
      <c r="G588" s="98" t="s">
        <v>778</v>
      </c>
      <c r="H588" s="98" t="s">
        <v>447</v>
      </c>
      <c r="I588" s="98" t="s">
        <v>448</v>
      </c>
    </row>
    <row r="589" spans="1:9" x14ac:dyDescent="0.25">
      <c r="A589" s="98">
        <v>1069726246</v>
      </c>
      <c r="B589" s="98" t="s">
        <v>955</v>
      </c>
      <c r="C589" s="98" t="s">
        <v>956</v>
      </c>
      <c r="D589" s="98">
        <v>20441</v>
      </c>
      <c r="E589" s="98" t="s">
        <v>136</v>
      </c>
      <c r="F589" s="98" t="s">
        <v>110</v>
      </c>
      <c r="G589" s="98" t="s">
        <v>619</v>
      </c>
      <c r="H589" s="98" t="s">
        <v>447</v>
      </c>
      <c r="I589" s="98" t="s">
        <v>448</v>
      </c>
    </row>
    <row r="590" spans="1:9" x14ac:dyDescent="0.25">
      <c r="A590" s="98">
        <v>1070306994</v>
      </c>
      <c r="B590" s="98" t="s">
        <v>1062</v>
      </c>
      <c r="C590" s="98" t="s">
        <v>1063</v>
      </c>
      <c r="D590" s="98">
        <v>20441</v>
      </c>
      <c r="E590" s="98" t="s">
        <v>136</v>
      </c>
      <c r="F590" s="98" t="s">
        <v>110</v>
      </c>
      <c r="G590" s="98" t="s">
        <v>739</v>
      </c>
      <c r="H590" s="98" t="s">
        <v>447</v>
      </c>
      <c r="I590" s="98" t="s">
        <v>448</v>
      </c>
    </row>
    <row r="591" spans="1:9" x14ac:dyDescent="0.25">
      <c r="A591" s="98">
        <v>1072662279</v>
      </c>
      <c r="B591" s="98" t="s">
        <v>1156</v>
      </c>
      <c r="C591" s="98" t="s">
        <v>1157</v>
      </c>
      <c r="D591" s="98">
        <v>204407</v>
      </c>
      <c r="E591" s="98" t="s">
        <v>136</v>
      </c>
      <c r="F591" s="98" t="s">
        <v>110</v>
      </c>
      <c r="G591" s="98" t="s">
        <v>159</v>
      </c>
      <c r="H591" s="98" t="s">
        <v>447</v>
      </c>
      <c r="I591" s="98" t="s">
        <v>448</v>
      </c>
    </row>
    <row r="592" spans="1:9" x14ac:dyDescent="0.25">
      <c r="A592" s="98">
        <v>1073152849</v>
      </c>
      <c r="B592" s="98" t="s">
        <v>1326</v>
      </c>
      <c r="C592" s="98" t="s">
        <v>1327</v>
      </c>
      <c r="D592" s="98">
        <v>20441</v>
      </c>
      <c r="E592" s="98" t="s">
        <v>136</v>
      </c>
      <c r="F592" s="98" t="s">
        <v>110</v>
      </c>
      <c r="G592" s="98" t="s">
        <v>769</v>
      </c>
      <c r="H592" s="98" t="s">
        <v>447</v>
      </c>
      <c r="I592" s="98" t="s">
        <v>448</v>
      </c>
    </row>
    <row r="593" spans="1:9" x14ac:dyDescent="0.25">
      <c r="A593" s="98">
        <v>1073681271</v>
      </c>
      <c r="B593" s="98" t="s">
        <v>1024</v>
      </c>
      <c r="C593" s="98" t="s">
        <v>1025</v>
      </c>
      <c r="D593" s="98">
        <v>204407</v>
      </c>
      <c r="E593" s="98" t="s">
        <v>136</v>
      </c>
      <c r="F593" s="98" t="s">
        <v>110</v>
      </c>
      <c r="G593" s="98" t="s">
        <v>619</v>
      </c>
      <c r="H593" s="98" t="s">
        <v>468</v>
      </c>
      <c r="I593" s="98" t="s">
        <v>435</v>
      </c>
    </row>
    <row r="594" spans="1:9" x14ac:dyDescent="0.25">
      <c r="A594" s="98">
        <v>1075212401</v>
      </c>
      <c r="B594" s="98" t="s">
        <v>520</v>
      </c>
      <c r="C594" s="98" t="s">
        <v>521</v>
      </c>
      <c r="D594" s="98">
        <v>204407</v>
      </c>
      <c r="E594" s="98" t="s">
        <v>136</v>
      </c>
      <c r="F594" s="98" t="s">
        <v>110</v>
      </c>
      <c r="G594" s="98" t="s">
        <v>209</v>
      </c>
      <c r="H594" s="98" t="s">
        <v>447</v>
      </c>
      <c r="I594" s="98" t="s">
        <v>448</v>
      </c>
    </row>
    <row r="595" spans="1:9" x14ac:dyDescent="0.25">
      <c r="A595" s="98">
        <v>1075225379</v>
      </c>
      <c r="B595" s="98" t="s">
        <v>880</v>
      </c>
      <c r="C595" s="98" t="s">
        <v>881</v>
      </c>
      <c r="D595" s="98">
        <v>204407</v>
      </c>
      <c r="E595" s="98" t="s">
        <v>136</v>
      </c>
      <c r="F595" s="98" t="s">
        <v>110</v>
      </c>
      <c r="G595" s="98" t="s">
        <v>721</v>
      </c>
      <c r="H595" s="98" t="s">
        <v>468</v>
      </c>
      <c r="I595" s="98" t="s">
        <v>435</v>
      </c>
    </row>
    <row r="596" spans="1:9" x14ac:dyDescent="0.25">
      <c r="A596" s="98">
        <v>1075290438</v>
      </c>
      <c r="B596" s="98" t="s">
        <v>1045</v>
      </c>
      <c r="C596" s="98" t="s">
        <v>1046</v>
      </c>
      <c r="D596" s="98">
        <v>20441</v>
      </c>
      <c r="E596" s="98" t="s">
        <v>136</v>
      </c>
      <c r="F596" s="98" t="s">
        <v>110</v>
      </c>
      <c r="G596" s="98" t="s">
        <v>670</v>
      </c>
      <c r="H596" s="98" t="s">
        <v>447</v>
      </c>
      <c r="I596" s="98" t="s">
        <v>448</v>
      </c>
    </row>
    <row r="597" spans="1:9" x14ac:dyDescent="0.25">
      <c r="A597" s="98">
        <v>1077012666</v>
      </c>
      <c r="B597" s="98" t="s">
        <v>1131</v>
      </c>
      <c r="C597" s="98" t="s">
        <v>1132</v>
      </c>
      <c r="D597" s="98">
        <v>20441</v>
      </c>
      <c r="E597" s="98" t="s">
        <v>136</v>
      </c>
      <c r="F597" s="98" t="s">
        <v>110</v>
      </c>
      <c r="G597" s="98" t="s">
        <v>519</v>
      </c>
      <c r="H597" s="98" t="s">
        <v>447</v>
      </c>
      <c r="I597" s="98" t="s">
        <v>448</v>
      </c>
    </row>
    <row r="598" spans="1:9" x14ac:dyDescent="0.25">
      <c r="A598" s="98">
        <v>1077035484</v>
      </c>
      <c r="B598" s="98" t="s">
        <v>1611</v>
      </c>
      <c r="C598" s="98" t="s">
        <v>1612</v>
      </c>
      <c r="D598" s="98">
        <v>20441</v>
      </c>
      <c r="E598" s="98" t="s">
        <v>136</v>
      </c>
      <c r="F598" s="98" t="s">
        <v>110</v>
      </c>
      <c r="G598" s="98" t="s">
        <v>140</v>
      </c>
      <c r="H598" s="98" t="s">
        <v>447</v>
      </c>
      <c r="I598" s="98" t="s">
        <v>448</v>
      </c>
    </row>
    <row r="599" spans="1:9" x14ac:dyDescent="0.25">
      <c r="A599" s="98">
        <v>1077148232</v>
      </c>
      <c r="B599" s="98" t="s">
        <v>1365</v>
      </c>
      <c r="C599" s="98" t="s">
        <v>1366</v>
      </c>
      <c r="D599" s="98">
        <v>20441</v>
      </c>
      <c r="E599" s="98" t="s">
        <v>136</v>
      </c>
      <c r="F599" s="98" t="s">
        <v>110</v>
      </c>
      <c r="G599" s="98" t="s">
        <v>483</v>
      </c>
      <c r="H599" s="98" t="s">
        <v>447</v>
      </c>
      <c r="I599" s="98" t="s">
        <v>448</v>
      </c>
    </row>
    <row r="600" spans="1:9" x14ac:dyDescent="0.25">
      <c r="A600" s="98">
        <v>1077970100</v>
      </c>
      <c r="B600" s="98" t="s">
        <v>1188</v>
      </c>
      <c r="C600" s="98" t="s">
        <v>1189</v>
      </c>
      <c r="D600" s="98">
        <v>20441</v>
      </c>
      <c r="E600" s="98" t="s">
        <v>136</v>
      </c>
      <c r="F600" s="98" t="s">
        <v>110</v>
      </c>
      <c r="G600" s="98" t="s">
        <v>2368</v>
      </c>
      <c r="H600" s="98" t="s">
        <v>447</v>
      </c>
      <c r="I600" s="98" t="s">
        <v>448</v>
      </c>
    </row>
    <row r="601" spans="1:9" x14ac:dyDescent="0.25">
      <c r="A601" s="98">
        <v>1082970468</v>
      </c>
      <c r="B601" s="98" t="s">
        <v>1317</v>
      </c>
      <c r="C601" s="98" t="s">
        <v>1318</v>
      </c>
      <c r="D601" s="98">
        <v>20441</v>
      </c>
      <c r="E601" s="98" t="s">
        <v>136</v>
      </c>
      <c r="F601" s="98" t="s">
        <v>110</v>
      </c>
      <c r="G601" s="98" t="s">
        <v>197</v>
      </c>
      <c r="H601" s="98" t="s">
        <v>447</v>
      </c>
      <c r="I601" s="98" t="s">
        <v>448</v>
      </c>
    </row>
    <row r="602" spans="1:9" x14ac:dyDescent="0.25">
      <c r="A602" s="98">
        <v>1082993130</v>
      </c>
      <c r="B602" s="98" t="s">
        <v>1162</v>
      </c>
      <c r="C602" s="98" t="s">
        <v>1163</v>
      </c>
      <c r="D602" s="98">
        <v>204407</v>
      </c>
      <c r="E602" s="98" t="s">
        <v>136</v>
      </c>
      <c r="F602" s="98" t="s">
        <v>110</v>
      </c>
      <c r="G602" s="98" t="s">
        <v>769</v>
      </c>
      <c r="H602" s="98" t="s">
        <v>447</v>
      </c>
      <c r="I602" s="98" t="s">
        <v>448</v>
      </c>
    </row>
    <row r="603" spans="1:9" x14ac:dyDescent="0.25">
      <c r="A603" s="98">
        <v>1089479687</v>
      </c>
      <c r="B603" s="98" t="s">
        <v>832</v>
      </c>
      <c r="C603" s="98" t="s">
        <v>833</v>
      </c>
      <c r="D603" s="98">
        <v>204407</v>
      </c>
      <c r="E603" s="98" t="s">
        <v>136</v>
      </c>
      <c r="F603" s="98" t="s">
        <v>110</v>
      </c>
      <c r="G603" s="98" t="s">
        <v>1948</v>
      </c>
      <c r="H603" s="98" t="s">
        <v>447</v>
      </c>
      <c r="I603" s="98" t="s">
        <v>448</v>
      </c>
    </row>
    <row r="604" spans="1:9" x14ac:dyDescent="0.25">
      <c r="A604" s="98">
        <v>1090385569</v>
      </c>
      <c r="B604" s="98" t="s">
        <v>1170</v>
      </c>
      <c r="C604" s="98" t="s">
        <v>1171</v>
      </c>
      <c r="D604" s="98">
        <v>204411</v>
      </c>
      <c r="E604" s="98" t="s">
        <v>136</v>
      </c>
      <c r="F604" s="98" t="s">
        <v>110</v>
      </c>
      <c r="G604" s="98" t="s">
        <v>267</v>
      </c>
      <c r="H604" s="98" t="s">
        <v>447</v>
      </c>
      <c r="I604" s="98" t="s">
        <v>448</v>
      </c>
    </row>
    <row r="605" spans="1:9" x14ac:dyDescent="0.25">
      <c r="A605" s="98">
        <v>1090493344</v>
      </c>
      <c r="B605" s="98" t="s">
        <v>1220</v>
      </c>
      <c r="C605" s="98" t="s">
        <v>1221</v>
      </c>
      <c r="D605" s="98">
        <v>204407</v>
      </c>
      <c r="E605" s="98" t="s">
        <v>136</v>
      </c>
      <c r="F605" s="98" t="s">
        <v>110</v>
      </c>
      <c r="G605" s="98" t="s">
        <v>162</v>
      </c>
      <c r="H605" s="98" t="s">
        <v>468</v>
      </c>
      <c r="I605" s="98" t="s">
        <v>435</v>
      </c>
    </row>
    <row r="606" spans="1:9" x14ac:dyDescent="0.25">
      <c r="A606" s="98">
        <v>1092339467</v>
      </c>
      <c r="B606" s="98" t="s">
        <v>907</v>
      </c>
      <c r="C606" s="98" t="s">
        <v>908</v>
      </c>
      <c r="D606" s="98">
        <v>204407</v>
      </c>
      <c r="E606" s="98" t="s">
        <v>136</v>
      </c>
      <c r="F606" s="98" t="s">
        <v>110</v>
      </c>
      <c r="G606" s="98" t="s">
        <v>298</v>
      </c>
      <c r="H606" s="98" t="s">
        <v>447</v>
      </c>
      <c r="I606" s="98" t="s">
        <v>448</v>
      </c>
    </row>
    <row r="607" spans="1:9" x14ac:dyDescent="0.25">
      <c r="A607" s="98">
        <v>1094916848</v>
      </c>
      <c r="B607" s="98" t="s">
        <v>888</v>
      </c>
      <c r="C607" s="98" t="s">
        <v>889</v>
      </c>
      <c r="D607" s="98">
        <v>204411</v>
      </c>
      <c r="E607" s="98" t="s">
        <v>136</v>
      </c>
      <c r="F607" s="98" t="s">
        <v>110</v>
      </c>
      <c r="G607" s="98" t="s">
        <v>165</v>
      </c>
      <c r="H607" s="98" t="s">
        <v>447</v>
      </c>
      <c r="I607" s="98" t="s">
        <v>448</v>
      </c>
    </row>
    <row r="608" spans="1:9" x14ac:dyDescent="0.25">
      <c r="A608" s="98">
        <v>1095931158</v>
      </c>
      <c r="B608" s="98" t="s">
        <v>973</v>
      </c>
      <c r="C608" s="98" t="s">
        <v>974</v>
      </c>
      <c r="D608" s="98">
        <v>204407</v>
      </c>
      <c r="E608" s="98" t="s">
        <v>136</v>
      </c>
      <c r="F608" s="98" t="s">
        <v>110</v>
      </c>
      <c r="G608" s="98" t="s">
        <v>2505</v>
      </c>
      <c r="H608" s="98" t="s">
        <v>447</v>
      </c>
      <c r="I608" s="98" t="s">
        <v>448</v>
      </c>
    </row>
    <row r="609" spans="1:9" x14ac:dyDescent="0.25">
      <c r="A609" s="98">
        <v>1098614564</v>
      </c>
      <c r="B609" s="98" t="s">
        <v>592</v>
      </c>
      <c r="C609" s="98" t="s">
        <v>593</v>
      </c>
      <c r="D609" s="98">
        <v>202814</v>
      </c>
      <c r="E609" s="98" t="s">
        <v>109</v>
      </c>
      <c r="F609" s="98" t="s">
        <v>110</v>
      </c>
      <c r="G609" s="98" t="s">
        <v>2505</v>
      </c>
      <c r="H609" s="98" t="s">
        <v>447</v>
      </c>
      <c r="I609" s="98" t="s">
        <v>448</v>
      </c>
    </row>
    <row r="610" spans="1:9" x14ac:dyDescent="0.25">
      <c r="A610" s="98">
        <v>1098630882</v>
      </c>
      <c r="B610" s="98" t="s">
        <v>836</v>
      </c>
      <c r="C610" s="98" t="s">
        <v>837</v>
      </c>
      <c r="D610" s="98">
        <v>204407</v>
      </c>
      <c r="E610" s="98" t="s">
        <v>136</v>
      </c>
      <c r="F610" s="98" t="s">
        <v>110</v>
      </c>
      <c r="G610" s="98" t="s">
        <v>2505</v>
      </c>
      <c r="H610" s="98" t="s">
        <v>447</v>
      </c>
      <c r="I610" s="98" t="s">
        <v>448</v>
      </c>
    </row>
    <row r="611" spans="1:9" x14ac:dyDescent="0.25">
      <c r="A611" s="98">
        <v>1098653804</v>
      </c>
      <c r="B611" s="98" t="s">
        <v>759</v>
      </c>
      <c r="C611" s="98" t="s">
        <v>760</v>
      </c>
      <c r="D611" s="98">
        <v>202816</v>
      </c>
      <c r="E611" s="98" t="s">
        <v>109</v>
      </c>
      <c r="F611" s="98" t="s">
        <v>110</v>
      </c>
      <c r="G611" s="98" t="s">
        <v>2505</v>
      </c>
      <c r="H611" s="98" t="s">
        <v>112</v>
      </c>
      <c r="I611" s="98" t="s">
        <v>117</v>
      </c>
    </row>
    <row r="612" spans="1:9" x14ac:dyDescent="0.25">
      <c r="A612" s="98">
        <v>1098688933</v>
      </c>
      <c r="B612" s="98" t="s">
        <v>940</v>
      </c>
      <c r="C612" s="98" t="s">
        <v>941</v>
      </c>
      <c r="D612" s="98">
        <v>204407</v>
      </c>
      <c r="E612" s="98" t="s">
        <v>136</v>
      </c>
      <c r="F612" s="98" t="s">
        <v>110</v>
      </c>
      <c r="G612" s="98" t="s">
        <v>315</v>
      </c>
      <c r="H612" s="98" t="s">
        <v>447</v>
      </c>
      <c r="I612" s="98" t="s">
        <v>448</v>
      </c>
    </row>
    <row r="613" spans="1:9" x14ac:dyDescent="0.25">
      <c r="A613" s="98">
        <v>1098734945</v>
      </c>
      <c r="B613" s="98" t="s">
        <v>1264</v>
      </c>
      <c r="C613" s="98" t="s">
        <v>1265</v>
      </c>
      <c r="D613" s="98">
        <v>204411</v>
      </c>
      <c r="E613" s="98" t="s">
        <v>136</v>
      </c>
      <c r="F613" s="98" t="s">
        <v>110</v>
      </c>
      <c r="G613" s="98" t="s">
        <v>2877</v>
      </c>
      <c r="H613" s="98" t="s">
        <v>447</v>
      </c>
      <c r="I613" s="98" t="s">
        <v>448</v>
      </c>
    </row>
    <row r="614" spans="1:9" x14ac:dyDescent="0.25">
      <c r="A614" s="98">
        <v>1098771540</v>
      </c>
      <c r="B614" s="98" t="s">
        <v>1050</v>
      </c>
      <c r="C614" s="98" t="s">
        <v>1051</v>
      </c>
      <c r="D614" s="98">
        <v>20441</v>
      </c>
      <c r="E614" s="98" t="s">
        <v>136</v>
      </c>
      <c r="F614" s="98" t="s">
        <v>110</v>
      </c>
      <c r="G614" s="98" t="s">
        <v>2505</v>
      </c>
      <c r="H614" s="98" t="s">
        <v>447</v>
      </c>
      <c r="I614" s="98" t="s">
        <v>448</v>
      </c>
    </row>
    <row r="615" spans="1:9" x14ac:dyDescent="0.25">
      <c r="A615" s="98">
        <v>1100222371</v>
      </c>
      <c r="B615" s="98" t="s">
        <v>950</v>
      </c>
      <c r="C615" s="98" t="s">
        <v>951</v>
      </c>
      <c r="D615" s="98">
        <v>204407</v>
      </c>
      <c r="E615" s="98" t="s">
        <v>136</v>
      </c>
      <c r="F615" s="98" t="s">
        <v>110</v>
      </c>
      <c r="G615" s="98" t="s">
        <v>2505</v>
      </c>
      <c r="H615" s="98" t="s">
        <v>447</v>
      </c>
      <c r="I615" s="98" t="s">
        <v>448</v>
      </c>
    </row>
    <row r="616" spans="1:9" x14ac:dyDescent="0.25">
      <c r="A616" s="98">
        <v>1101693937</v>
      </c>
      <c r="B616" s="98" t="s">
        <v>767</v>
      </c>
      <c r="C616" s="98" t="s">
        <v>2449</v>
      </c>
      <c r="D616" s="98">
        <v>20441</v>
      </c>
      <c r="E616" s="98" t="s">
        <v>136</v>
      </c>
      <c r="F616" s="98" t="s">
        <v>110</v>
      </c>
      <c r="G616" s="98" t="s">
        <v>227</v>
      </c>
      <c r="H616" s="98" t="s">
        <v>468</v>
      </c>
      <c r="I616" s="98" t="s">
        <v>448</v>
      </c>
    </row>
    <row r="617" spans="1:9" x14ac:dyDescent="0.25">
      <c r="A617" s="98">
        <v>1101754133</v>
      </c>
      <c r="B617" s="98" t="s">
        <v>1418</v>
      </c>
      <c r="C617" s="98" t="s">
        <v>1419</v>
      </c>
      <c r="D617" s="98">
        <v>20441</v>
      </c>
      <c r="E617" s="98" t="s">
        <v>136</v>
      </c>
      <c r="F617" s="98" t="s">
        <v>110</v>
      </c>
      <c r="G617" s="98" t="s">
        <v>131</v>
      </c>
      <c r="H617" s="98" t="s">
        <v>447</v>
      </c>
      <c r="I617" s="98" t="s">
        <v>448</v>
      </c>
    </row>
    <row r="618" spans="1:9" x14ac:dyDescent="0.25">
      <c r="A618" s="98">
        <v>1102870619</v>
      </c>
      <c r="B618" s="98" t="s">
        <v>3007</v>
      </c>
      <c r="C618" s="98" t="s">
        <v>3006</v>
      </c>
      <c r="D618" s="98">
        <v>20441</v>
      </c>
      <c r="E618" s="98" t="s">
        <v>136</v>
      </c>
      <c r="F618" s="98" t="s">
        <v>110</v>
      </c>
      <c r="G618" s="98" t="s">
        <v>240</v>
      </c>
      <c r="H618" s="98" t="s">
        <v>447</v>
      </c>
      <c r="I618" s="98" t="s">
        <v>448</v>
      </c>
    </row>
    <row r="619" spans="1:9" x14ac:dyDescent="0.25">
      <c r="A619" s="98">
        <v>1107041617</v>
      </c>
      <c r="B619" s="98" t="s">
        <v>578</v>
      </c>
      <c r="C619" s="98" t="s">
        <v>579</v>
      </c>
      <c r="D619" s="98">
        <v>20441</v>
      </c>
      <c r="E619" s="98" t="s">
        <v>136</v>
      </c>
      <c r="F619" s="98" t="s">
        <v>110</v>
      </c>
      <c r="G619" s="98" t="s">
        <v>1948</v>
      </c>
      <c r="H619" s="98" t="s">
        <v>447</v>
      </c>
      <c r="I619" s="98" t="s">
        <v>448</v>
      </c>
    </row>
    <row r="620" spans="1:9" x14ac:dyDescent="0.25">
      <c r="A620" s="98">
        <v>1126078153</v>
      </c>
      <c r="B620" s="98" t="s">
        <v>1068</v>
      </c>
      <c r="C620" s="98" t="s">
        <v>1069</v>
      </c>
      <c r="D620" s="98">
        <v>204407</v>
      </c>
      <c r="E620" s="98" t="s">
        <v>136</v>
      </c>
      <c r="F620" s="98" t="s">
        <v>110</v>
      </c>
      <c r="G620" s="98" t="s">
        <v>255</v>
      </c>
      <c r="H620" s="98" t="s">
        <v>447</v>
      </c>
      <c r="I620" s="98" t="s">
        <v>448</v>
      </c>
    </row>
    <row r="621" spans="1:9" x14ac:dyDescent="0.25">
      <c r="A621" s="98">
        <v>1130612945</v>
      </c>
      <c r="B621" s="98" t="s">
        <v>613</v>
      </c>
      <c r="C621" s="98" t="s">
        <v>614</v>
      </c>
      <c r="D621" s="98">
        <v>204407</v>
      </c>
      <c r="E621" s="98" t="s">
        <v>136</v>
      </c>
      <c r="F621" s="98" t="s">
        <v>110</v>
      </c>
      <c r="G621" s="98" t="s">
        <v>1948</v>
      </c>
      <c r="H621" s="98" t="s">
        <v>447</v>
      </c>
      <c r="I621" s="98" t="s">
        <v>448</v>
      </c>
    </row>
    <row r="622" spans="1:9" x14ac:dyDescent="0.25">
      <c r="A622" s="98">
        <v>1130635467</v>
      </c>
      <c r="B622" s="98" t="s">
        <v>971</v>
      </c>
      <c r="C622" s="98" t="s">
        <v>972</v>
      </c>
      <c r="D622" s="98">
        <v>204407</v>
      </c>
      <c r="E622" s="98" t="s">
        <v>136</v>
      </c>
      <c r="F622" s="98" t="s">
        <v>110</v>
      </c>
      <c r="G622" s="98" t="s">
        <v>1948</v>
      </c>
      <c r="H622" s="98" t="s">
        <v>447</v>
      </c>
      <c r="I622" s="98" t="s">
        <v>448</v>
      </c>
    </row>
    <row r="623" spans="1:9" x14ac:dyDescent="0.25">
      <c r="A623" s="98">
        <v>1140842216</v>
      </c>
      <c r="B623" s="98" t="s">
        <v>779</v>
      </c>
      <c r="C623" s="98" t="s">
        <v>780</v>
      </c>
      <c r="D623" s="98">
        <v>202816</v>
      </c>
      <c r="E623" s="98" t="s">
        <v>109</v>
      </c>
      <c r="F623" s="98" t="s">
        <v>110</v>
      </c>
      <c r="G623" s="98" t="s">
        <v>165</v>
      </c>
      <c r="H623" s="98" t="s">
        <v>112</v>
      </c>
      <c r="I623" s="98" t="s">
        <v>117</v>
      </c>
    </row>
    <row r="624" spans="1:9" x14ac:dyDescent="0.25">
      <c r="A624" s="98">
        <v>1140886828</v>
      </c>
      <c r="B624" s="98" t="s">
        <v>1262</v>
      </c>
      <c r="C624" s="98" t="s">
        <v>1263</v>
      </c>
      <c r="D624" s="98">
        <v>204411</v>
      </c>
      <c r="E624" s="98" t="s">
        <v>136</v>
      </c>
      <c r="F624" s="98" t="s">
        <v>110</v>
      </c>
      <c r="G624" s="98" t="s">
        <v>2877</v>
      </c>
      <c r="H624" s="98" t="s">
        <v>468</v>
      </c>
      <c r="I624" s="98" t="s">
        <v>435</v>
      </c>
    </row>
    <row r="625" spans="1:9" x14ac:dyDescent="0.25">
      <c r="A625" s="98">
        <v>1144061945</v>
      </c>
      <c r="B625" s="98" t="s">
        <v>830</v>
      </c>
      <c r="C625" s="98" t="s">
        <v>831</v>
      </c>
      <c r="D625" s="98">
        <v>204407</v>
      </c>
      <c r="E625" s="98" t="s">
        <v>136</v>
      </c>
      <c r="F625" s="98" t="s">
        <v>110</v>
      </c>
      <c r="G625" s="98" t="s">
        <v>1948</v>
      </c>
      <c r="H625" s="98" t="s">
        <v>447</v>
      </c>
      <c r="I625" s="98" t="s">
        <v>448</v>
      </c>
    </row>
    <row r="626" spans="1:9" x14ac:dyDescent="0.25">
      <c r="A626" s="98">
        <v>1144068501</v>
      </c>
      <c r="B626" s="98" t="s">
        <v>568</v>
      </c>
      <c r="C626" s="98" t="s">
        <v>1049</v>
      </c>
      <c r="D626" s="98">
        <v>20441</v>
      </c>
      <c r="E626" s="98" t="s">
        <v>136</v>
      </c>
      <c r="F626" s="98" t="s">
        <v>110</v>
      </c>
      <c r="G626" s="98" t="s">
        <v>1948</v>
      </c>
      <c r="H626" s="98" t="s">
        <v>447</v>
      </c>
      <c r="I626" s="98" t="s">
        <v>448</v>
      </c>
    </row>
    <row r="627" spans="1:9" x14ac:dyDescent="0.25">
      <c r="A627" s="98">
        <v>1144084475</v>
      </c>
      <c r="B627" s="98" t="s">
        <v>1026</v>
      </c>
      <c r="C627" s="98" t="s">
        <v>1027</v>
      </c>
      <c r="D627" s="98">
        <v>20441</v>
      </c>
      <c r="E627" s="98" t="s">
        <v>136</v>
      </c>
      <c r="F627" s="98" t="s">
        <v>110</v>
      </c>
      <c r="G627" s="98" t="s">
        <v>1948</v>
      </c>
      <c r="H627" s="98" t="s">
        <v>447</v>
      </c>
      <c r="I627" s="98" t="s">
        <v>448</v>
      </c>
    </row>
    <row r="628" spans="1:9" x14ac:dyDescent="0.25">
      <c r="A628" s="98">
        <v>1151942302</v>
      </c>
      <c r="B628" s="98" t="s">
        <v>1198</v>
      </c>
      <c r="C628" s="98" t="s">
        <v>1199</v>
      </c>
      <c r="D628" s="98">
        <v>204407</v>
      </c>
      <c r="E628" s="98" t="s">
        <v>136</v>
      </c>
      <c r="F628" s="98" t="s">
        <v>110</v>
      </c>
      <c r="G628" s="98" t="s">
        <v>1948</v>
      </c>
      <c r="H628" s="98" t="s">
        <v>447</v>
      </c>
      <c r="I628" s="98" t="s">
        <v>448</v>
      </c>
    </row>
    <row r="629" spans="1:9" x14ac:dyDescent="0.25">
      <c r="A629" s="98">
        <v>1152192278</v>
      </c>
      <c r="B629" s="98" t="s">
        <v>767</v>
      </c>
      <c r="C629" s="98" t="s">
        <v>1147</v>
      </c>
      <c r="D629" s="98">
        <v>202820</v>
      </c>
      <c r="E629" s="98" t="s">
        <v>109</v>
      </c>
      <c r="F629" s="98" t="s">
        <v>110</v>
      </c>
      <c r="G629" s="98" t="s">
        <v>307</v>
      </c>
      <c r="H629" s="98" t="s">
        <v>447</v>
      </c>
      <c r="I629" s="98" t="s">
        <v>448</v>
      </c>
    </row>
    <row r="630" spans="1:9" x14ac:dyDescent="0.25">
      <c r="A630" s="98">
        <v>1152209816</v>
      </c>
      <c r="B630" s="98" t="s">
        <v>1173</v>
      </c>
      <c r="C630" s="98" t="s">
        <v>1147</v>
      </c>
      <c r="D630" s="98">
        <v>204411</v>
      </c>
      <c r="E630" s="98" t="s">
        <v>136</v>
      </c>
      <c r="F630" s="98" t="s">
        <v>110</v>
      </c>
      <c r="G630" s="98" t="s">
        <v>140</v>
      </c>
      <c r="H630" s="98" t="s">
        <v>447</v>
      </c>
      <c r="I630" s="98" t="s">
        <v>448</v>
      </c>
    </row>
    <row r="631" spans="1:9" x14ac:dyDescent="0.25">
      <c r="A631" s="98">
        <v>1152464035</v>
      </c>
      <c r="B631" s="98" t="s">
        <v>1250</v>
      </c>
      <c r="C631" s="98" t="s">
        <v>1251</v>
      </c>
      <c r="D631" s="98">
        <v>204407</v>
      </c>
      <c r="E631" s="98" t="s">
        <v>136</v>
      </c>
      <c r="F631" s="98" t="s">
        <v>110</v>
      </c>
      <c r="G631" s="98" t="s">
        <v>471</v>
      </c>
      <c r="H631" s="98" t="s">
        <v>447</v>
      </c>
      <c r="I631" s="98" t="s">
        <v>448</v>
      </c>
    </row>
    <row r="632" spans="1:9" x14ac:dyDescent="0.25">
      <c r="A632" s="98">
        <v>1233502772</v>
      </c>
      <c r="B632" s="98" t="s">
        <v>1593</v>
      </c>
      <c r="C632" s="98" t="s">
        <v>1594</v>
      </c>
      <c r="D632" s="98">
        <v>20441</v>
      </c>
      <c r="E632" s="98" t="s">
        <v>136</v>
      </c>
      <c r="F632" s="98" t="s">
        <v>110</v>
      </c>
      <c r="G632" s="98" t="s">
        <v>240</v>
      </c>
      <c r="H632" s="98" t="s">
        <v>447</v>
      </c>
      <c r="I632" s="98" t="s">
        <v>448</v>
      </c>
    </row>
    <row r="633" spans="1:9" x14ac:dyDescent="0.25">
      <c r="A633" s="98">
        <v>3090282</v>
      </c>
      <c r="B633" s="98" t="s">
        <v>348</v>
      </c>
      <c r="C633" s="98" t="s">
        <v>349</v>
      </c>
      <c r="D633" s="98">
        <v>312416</v>
      </c>
      <c r="E633" s="98" t="s">
        <v>120</v>
      </c>
      <c r="F633" s="98" t="s">
        <v>121</v>
      </c>
      <c r="G633" s="98" t="s">
        <v>173</v>
      </c>
      <c r="H633" s="98" t="s">
        <v>112</v>
      </c>
      <c r="I633" s="98" t="s">
        <v>113</v>
      </c>
    </row>
    <row r="634" spans="1:9" x14ac:dyDescent="0.25">
      <c r="A634" s="98">
        <v>3198525</v>
      </c>
      <c r="B634" s="98" t="s">
        <v>163</v>
      </c>
      <c r="C634" s="98" t="s">
        <v>164</v>
      </c>
      <c r="D634" s="98">
        <v>312416</v>
      </c>
      <c r="E634" s="98" t="s">
        <v>120</v>
      </c>
      <c r="F634" s="98" t="s">
        <v>121</v>
      </c>
      <c r="G634" s="98" t="s">
        <v>438</v>
      </c>
      <c r="H634" s="98" t="s">
        <v>112</v>
      </c>
      <c r="I634" s="98" t="s">
        <v>117</v>
      </c>
    </row>
    <row r="635" spans="1:9" x14ac:dyDescent="0.25">
      <c r="A635" s="98">
        <v>3220223</v>
      </c>
      <c r="B635" s="98" t="s">
        <v>156</v>
      </c>
      <c r="C635" s="98" t="s">
        <v>157</v>
      </c>
      <c r="D635" s="98">
        <v>313214</v>
      </c>
      <c r="E635" s="98" t="s">
        <v>158</v>
      </c>
      <c r="F635" s="98" t="s">
        <v>121</v>
      </c>
      <c r="G635" s="98" t="s">
        <v>159</v>
      </c>
      <c r="H635" s="98" t="s">
        <v>112</v>
      </c>
      <c r="I635" s="98" t="s">
        <v>113</v>
      </c>
    </row>
    <row r="636" spans="1:9" x14ac:dyDescent="0.25">
      <c r="A636" s="98">
        <v>7713540</v>
      </c>
      <c r="B636" s="98" t="s">
        <v>443</v>
      </c>
      <c r="C636" s="98" t="s">
        <v>1212</v>
      </c>
      <c r="D636" s="98">
        <v>313214</v>
      </c>
      <c r="E636" s="98" t="s">
        <v>158</v>
      </c>
      <c r="F636" s="98" t="s">
        <v>121</v>
      </c>
      <c r="G636" s="98" t="s">
        <v>131</v>
      </c>
      <c r="H636" s="98" t="s">
        <v>468</v>
      </c>
      <c r="I636" s="98" t="s">
        <v>435</v>
      </c>
    </row>
    <row r="637" spans="1:9" x14ac:dyDescent="0.25">
      <c r="A637" s="98">
        <v>7928906</v>
      </c>
      <c r="B637" s="98" t="s">
        <v>402</v>
      </c>
      <c r="C637" s="98" t="s">
        <v>500</v>
      </c>
      <c r="D637" s="98">
        <v>313214</v>
      </c>
      <c r="E637" s="98" t="s">
        <v>158</v>
      </c>
      <c r="F637" s="98" t="s">
        <v>121</v>
      </c>
      <c r="G637" s="98" t="s">
        <v>2844</v>
      </c>
      <c r="H637" s="98" t="s">
        <v>112</v>
      </c>
      <c r="I637" s="98" t="s">
        <v>117</v>
      </c>
    </row>
    <row r="638" spans="1:9" x14ac:dyDescent="0.25">
      <c r="A638" s="98">
        <v>8495433</v>
      </c>
      <c r="B638" s="98" t="s">
        <v>511</v>
      </c>
      <c r="C638" s="98" t="s">
        <v>512</v>
      </c>
      <c r="D638" s="98">
        <v>313214</v>
      </c>
      <c r="E638" s="98" t="s">
        <v>158</v>
      </c>
      <c r="F638" s="98" t="s">
        <v>121</v>
      </c>
      <c r="G638" s="98" t="s">
        <v>2877</v>
      </c>
      <c r="H638" s="98" t="s">
        <v>468</v>
      </c>
      <c r="I638" s="98" t="s">
        <v>435</v>
      </c>
    </row>
    <row r="639" spans="1:9" x14ac:dyDescent="0.25">
      <c r="A639" s="98">
        <v>11188843</v>
      </c>
      <c r="B639" s="98" t="s">
        <v>781</v>
      </c>
      <c r="C639" s="98" t="s">
        <v>782</v>
      </c>
      <c r="D639" s="98">
        <v>313214</v>
      </c>
      <c r="E639" s="98" t="s">
        <v>158</v>
      </c>
      <c r="F639" s="98" t="s">
        <v>121</v>
      </c>
      <c r="G639" s="98" t="s">
        <v>739</v>
      </c>
      <c r="H639" s="98" t="s">
        <v>112</v>
      </c>
      <c r="I639" s="98" t="s">
        <v>117</v>
      </c>
    </row>
    <row r="640" spans="1:9" x14ac:dyDescent="0.25">
      <c r="A640" s="98">
        <v>12265990</v>
      </c>
      <c r="B640" s="98" t="s">
        <v>976</v>
      </c>
      <c r="C640" s="98" t="s">
        <v>977</v>
      </c>
      <c r="D640" s="98">
        <v>313214</v>
      </c>
      <c r="E640" s="98" t="s">
        <v>158</v>
      </c>
      <c r="F640" s="98" t="s">
        <v>121</v>
      </c>
      <c r="G640" s="98" t="s">
        <v>375</v>
      </c>
      <c r="H640" s="98" t="s">
        <v>447</v>
      </c>
      <c r="I640" s="98" t="s">
        <v>448</v>
      </c>
    </row>
    <row r="641" spans="1:9" x14ac:dyDescent="0.25">
      <c r="A641" s="98">
        <v>15046846</v>
      </c>
      <c r="B641" s="98" t="s">
        <v>362</v>
      </c>
      <c r="C641" s="98" t="s">
        <v>363</v>
      </c>
      <c r="D641" s="98">
        <v>313214</v>
      </c>
      <c r="E641" s="98" t="s">
        <v>158</v>
      </c>
      <c r="F641" s="98" t="s">
        <v>121</v>
      </c>
      <c r="G641" s="98" t="s">
        <v>173</v>
      </c>
      <c r="H641" s="98" t="s">
        <v>112</v>
      </c>
      <c r="I641" s="98" t="s">
        <v>117</v>
      </c>
    </row>
    <row r="642" spans="1:9" x14ac:dyDescent="0.25">
      <c r="A642" s="98">
        <v>15515388</v>
      </c>
      <c r="B642" s="98" t="s">
        <v>445</v>
      </c>
      <c r="C642" s="98" t="s">
        <v>446</v>
      </c>
      <c r="D642" s="98">
        <v>312416</v>
      </c>
      <c r="E642" s="98" t="s">
        <v>120</v>
      </c>
      <c r="F642" s="98" t="s">
        <v>121</v>
      </c>
      <c r="G642" s="98" t="s">
        <v>3297</v>
      </c>
      <c r="H642" s="98" t="s">
        <v>447</v>
      </c>
      <c r="I642" s="98" t="s">
        <v>448</v>
      </c>
    </row>
    <row r="643" spans="1:9" x14ac:dyDescent="0.25">
      <c r="A643" s="98">
        <v>19336462</v>
      </c>
      <c r="B643" s="98" t="s">
        <v>241</v>
      </c>
      <c r="C643" s="98" t="s">
        <v>242</v>
      </c>
      <c r="D643" s="98">
        <v>313214</v>
      </c>
      <c r="E643" s="98" t="s">
        <v>158</v>
      </c>
      <c r="F643" s="98" t="s">
        <v>121</v>
      </c>
      <c r="G643" s="98" t="s">
        <v>187</v>
      </c>
      <c r="H643" s="98" t="s">
        <v>112</v>
      </c>
      <c r="I643" s="98" t="s">
        <v>113</v>
      </c>
    </row>
    <row r="644" spans="1:9" x14ac:dyDescent="0.25">
      <c r="A644" s="98">
        <v>19475196</v>
      </c>
      <c r="B644" s="98" t="s">
        <v>118</v>
      </c>
      <c r="C644" s="98" t="s">
        <v>119</v>
      </c>
      <c r="D644" s="98">
        <v>312416</v>
      </c>
      <c r="E644" s="98" t="s">
        <v>120</v>
      </c>
      <c r="F644" s="98" t="s">
        <v>121</v>
      </c>
      <c r="G644" s="98" t="s">
        <v>122</v>
      </c>
      <c r="H644" s="98" t="s">
        <v>112</v>
      </c>
      <c r="I644" s="98" t="s">
        <v>113</v>
      </c>
    </row>
    <row r="645" spans="1:9" x14ac:dyDescent="0.25">
      <c r="A645" s="98">
        <v>20687099</v>
      </c>
      <c r="B645" s="98" t="s">
        <v>276</v>
      </c>
      <c r="C645" s="98" t="s">
        <v>342</v>
      </c>
      <c r="D645" s="98">
        <v>312416</v>
      </c>
      <c r="E645" s="98" t="s">
        <v>120</v>
      </c>
      <c r="F645" s="98" t="s">
        <v>121</v>
      </c>
      <c r="G645" s="98" t="s">
        <v>934</v>
      </c>
      <c r="H645" s="98" t="s">
        <v>112</v>
      </c>
      <c r="I645" s="98" t="s">
        <v>117</v>
      </c>
    </row>
    <row r="646" spans="1:9" x14ac:dyDescent="0.25">
      <c r="A646" s="98">
        <v>20740070</v>
      </c>
      <c r="B646" s="98" t="s">
        <v>744</v>
      </c>
      <c r="C646" s="98" t="s">
        <v>745</v>
      </c>
      <c r="D646" s="98">
        <v>313214</v>
      </c>
      <c r="E646" s="98" t="s">
        <v>158</v>
      </c>
      <c r="F646" s="98" t="s">
        <v>121</v>
      </c>
      <c r="G646" s="98" t="s">
        <v>187</v>
      </c>
      <c r="H646" s="98" t="s">
        <v>112</v>
      </c>
      <c r="I646" s="98" t="s">
        <v>117</v>
      </c>
    </row>
    <row r="647" spans="1:9" x14ac:dyDescent="0.25">
      <c r="A647" s="98">
        <v>22605513</v>
      </c>
      <c r="B647" s="98" t="s">
        <v>685</v>
      </c>
      <c r="C647" s="98" t="s">
        <v>686</v>
      </c>
      <c r="D647" s="98">
        <v>312416</v>
      </c>
      <c r="E647" s="98" t="s">
        <v>120</v>
      </c>
      <c r="F647" s="98" t="s">
        <v>121</v>
      </c>
      <c r="G647" s="98" t="s">
        <v>2877</v>
      </c>
      <c r="H647" s="98" t="s">
        <v>447</v>
      </c>
      <c r="I647" s="98" t="s">
        <v>448</v>
      </c>
    </row>
    <row r="648" spans="1:9" x14ac:dyDescent="0.25">
      <c r="A648" s="98">
        <v>28308037</v>
      </c>
      <c r="B648" s="98" t="s">
        <v>270</v>
      </c>
      <c r="C648" s="98" t="s">
        <v>271</v>
      </c>
      <c r="D648" s="98">
        <v>313214</v>
      </c>
      <c r="E648" s="98" t="s">
        <v>158</v>
      </c>
      <c r="F648" s="98" t="s">
        <v>121</v>
      </c>
      <c r="G648" s="98" t="s">
        <v>128</v>
      </c>
      <c r="H648" s="98" t="s">
        <v>112</v>
      </c>
      <c r="I648" s="98" t="s">
        <v>117</v>
      </c>
    </row>
    <row r="649" spans="1:9" x14ac:dyDescent="0.25">
      <c r="A649" s="98">
        <v>30560638</v>
      </c>
      <c r="B649" s="98" t="s">
        <v>195</v>
      </c>
      <c r="C649" s="98" t="s">
        <v>196</v>
      </c>
      <c r="D649" s="98">
        <v>312416</v>
      </c>
      <c r="E649" s="98" t="s">
        <v>120</v>
      </c>
      <c r="F649" s="98" t="s">
        <v>121</v>
      </c>
      <c r="G649" s="98" t="s">
        <v>197</v>
      </c>
      <c r="H649" s="98" t="s">
        <v>112</v>
      </c>
      <c r="I649" s="98" t="s">
        <v>117</v>
      </c>
    </row>
    <row r="650" spans="1:9" x14ac:dyDescent="0.25">
      <c r="A650" s="98">
        <v>33159741</v>
      </c>
      <c r="B650" s="98" t="s">
        <v>335</v>
      </c>
      <c r="C650" s="98" t="s">
        <v>336</v>
      </c>
      <c r="D650" s="98">
        <v>313214</v>
      </c>
      <c r="E650" s="98" t="s">
        <v>158</v>
      </c>
      <c r="F650" s="98" t="s">
        <v>121</v>
      </c>
      <c r="G650" s="98" t="s">
        <v>2844</v>
      </c>
      <c r="H650" s="98" t="s">
        <v>112</v>
      </c>
      <c r="I650" s="98" t="s">
        <v>117</v>
      </c>
    </row>
    <row r="651" spans="1:9" x14ac:dyDescent="0.25">
      <c r="A651" s="98">
        <v>35495402</v>
      </c>
      <c r="B651" s="98" t="s">
        <v>441</v>
      </c>
      <c r="C651" s="98" t="s">
        <v>442</v>
      </c>
      <c r="D651" s="98">
        <v>312416</v>
      </c>
      <c r="E651" s="98" t="s">
        <v>120</v>
      </c>
      <c r="F651" s="98" t="s">
        <v>121</v>
      </c>
      <c r="G651" s="98" t="s">
        <v>131</v>
      </c>
      <c r="H651" s="98" t="s">
        <v>112</v>
      </c>
      <c r="I651" s="98" t="s">
        <v>113</v>
      </c>
    </row>
    <row r="652" spans="1:9" x14ac:dyDescent="0.25">
      <c r="A652" s="98">
        <v>36301538</v>
      </c>
      <c r="B652" s="98" t="s">
        <v>806</v>
      </c>
      <c r="C652" s="98" t="s">
        <v>807</v>
      </c>
      <c r="D652" s="98">
        <v>313214</v>
      </c>
      <c r="E652" s="98" t="s">
        <v>158</v>
      </c>
      <c r="F652" s="98" t="s">
        <v>121</v>
      </c>
      <c r="G652" s="98" t="s">
        <v>197</v>
      </c>
      <c r="H652" s="98" t="s">
        <v>447</v>
      </c>
      <c r="I652" s="98" t="s">
        <v>448</v>
      </c>
    </row>
    <row r="653" spans="1:9" x14ac:dyDescent="0.25">
      <c r="A653" s="98">
        <v>39584424</v>
      </c>
      <c r="B653" s="98" t="s">
        <v>808</v>
      </c>
      <c r="C653" s="98" t="s">
        <v>809</v>
      </c>
      <c r="D653" s="98">
        <v>313214</v>
      </c>
      <c r="E653" s="98" t="s">
        <v>158</v>
      </c>
      <c r="F653" s="98" t="s">
        <v>121</v>
      </c>
      <c r="G653" s="98" t="s">
        <v>187</v>
      </c>
      <c r="H653" s="98" t="s">
        <v>112</v>
      </c>
      <c r="I653" s="98" t="s">
        <v>117</v>
      </c>
    </row>
    <row r="654" spans="1:9" x14ac:dyDescent="0.25">
      <c r="A654" s="98">
        <v>39693223</v>
      </c>
      <c r="B654" s="98" t="s">
        <v>235</v>
      </c>
      <c r="C654" s="98" t="s">
        <v>196</v>
      </c>
      <c r="D654" s="98">
        <v>313214</v>
      </c>
      <c r="E654" s="98" t="s">
        <v>158</v>
      </c>
      <c r="F654" s="98" t="s">
        <v>121</v>
      </c>
      <c r="G654" s="98" t="s">
        <v>290</v>
      </c>
      <c r="H654" s="98" t="s">
        <v>112</v>
      </c>
      <c r="I654" s="98" t="s">
        <v>117</v>
      </c>
    </row>
    <row r="655" spans="1:9" x14ac:dyDescent="0.25">
      <c r="A655" s="98">
        <v>39736711</v>
      </c>
      <c r="B655" s="98" t="s">
        <v>230</v>
      </c>
      <c r="C655" s="98" t="s">
        <v>552</v>
      </c>
      <c r="D655" s="98">
        <v>313214</v>
      </c>
      <c r="E655" s="98" t="s">
        <v>158</v>
      </c>
      <c r="F655" s="98" t="s">
        <v>121</v>
      </c>
      <c r="G655" s="98" t="s">
        <v>553</v>
      </c>
      <c r="H655" s="98" t="s">
        <v>468</v>
      </c>
      <c r="I655" s="98" t="s">
        <v>435</v>
      </c>
    </row>
    <row r="656" spans="1:9" x14ac:dyDescent="0.25">
      <c r="A656" s="98">
        <v>40993780</v>
      </c>
      <c r="B656" s="98" t="s">
        <v>610</v>
      </c>
      <c r="C656" s="98" t="s">
        <v>611</v>
      </c>
      <c r="D656" s="98">
        <v>312416</v>
      </c>
      <c r="E656" s="98" t="s">
        <v>120</v>
      </c>
      <c r="F656" s="98" t="s">
        <v>121</v>
      </c>
      <c r="G656" s="98" t="s">
        <v>2844</v>
      </c>
      <c r="H656" s="98" t="s">
        <v>468</v>
      </c>
      <c r="I656" s="98" t="s">
        <v>435</v>
      </c>
    </row>
    <row r="657" spans="1:9" x14ac:dyDescent="0.25">
      <c r="A657" s="98">
        <v>45754260</v>
      </c>
      <c r="B657" s="98" t="s">
        <v>498</v>
      </c>
      <c r="C657" s="98" t="s">
        <v>499</v>
      </c>
      <c r="D657" s="98">
        <v>312416</v>
      </c>
      <c r="E657" s="98" t="s">
        <v>120</v>
      </c>
      <c r="F657" s="98" t="s">
        <v>121</v>
      </c>
      <c r="G657" s="98" t="s">
        <v>2844</v>
      </c>
      <c r="H657" s="98" t="s">
        <v>447</v>
      </c>
      <c r="I657" s="98" t="s">
        <v>448</v>
      </c>
    </row>
    <row r="658" spans="1:9" x14ac:dyDescent="0.25">
      <c r="A658" s="98">
        <v>51646427</v>
      </c>
      <c r="B658" s="98" t="s">
        <v>296</v>
      </c>
      <c r="C658" s="98" t="s">
        <v>297</v>
      </c>
      <c r="D658" s="98">
        <v>313214</v>
      </c>
      <c r="E658" s="98" t="s">
        <v>158</v>
      </c>
      <c r="F658" s="98" t="s">
        <v>121</v>
      </c>
      <c r="G658" s="98" t="s">
        <v>298</v>
      </c>
      <c r="H658" s="98" t="s">
        <v>112</v>
      </c>
      <c r="I658" s="98" t="s">
        <v>117</v>
      </c>
    </row>
    <row r="659" spans="1:9" x14ac:dyDescent="0.25">
      <c r="A659" s="98">
        <v>51660804</v>
      </c>
      <c r="B659" s="98" t="s">
        <v>274</v>
      </c>
      <c r="C659" s="98" t="s">
        <v>275</v>
      </c>
      <c r="D659" s="98">
        <v>312416</v>
      </c>
      <c r="E659" s="98" t="s">
        <v>120</v>
      </c>
      <c r="F659" s="98" t="s">
        <v>121</v>
      </c>
      <c r="G659" s="98" t="s">
        <v>200</v>
      </c>
      <c r="H659" s="98" t="s">
        <v>112</v>
      </c>
      <c r="I659" s="98" t="s">
        <v>117</v>
      </c>
    </row>
    <row r="660" spans="1:9" x14ac:dyDescent="0.25">
      <c r="A660" s="98">
        <v>51817579</v>
      </c>
      <c r="B660" s="98" t="s">
        <v>1266</v>
      </c>
      <c r="C660" s="98" t="s">
        <v>1267</v>
      </c>
      <c r="D660" s="98">
        <v>313214</v>
      </c>
      <c r="E660" s="98" t="s">
        <v>158</v>
      </c>
      <c r="F660" s="98" t="s">
        <v>121</v>
      </c>
      <c r="G660" s="98" t="s">
        <v>125</v>
      </c>
      <c r="H660" s="98" t="s">
        <v>439</v>
      </c>
      <c r="I660" s="98" t="s">
        <v>440</v>
      </c>
    </row>
    <row r="661" spans="1:9" x14ac:dyDescent="0.25">
      <c r="A661" s="98">
        <v>51825627</v>
      </c>
      <c r="B661" s="98" t="s">
        <v>536</v>
      </c>
      <c r="C661" s="98" t="s">
        <v>537</v>
      </c>
      <c r="D661" s="98">
        <v>312416</v>
      </c>
      <c r="E661" s="98" t="s">
        <v>120</v>
      </c>
      <c r="F661" s="98" t="s">
        <v>121</v>
      </c>
      <c r="G661" s="98" t="s">
        <v>128</v>
      </c>
      <c r="H661" s="98" t="s">
        <v>468</v>
      </c>
      <c r="I661" s="98" t="s">
        <v>435</v>
      </c>
    </row>
    <row r="662" spans="1:9" x14ac:dyDescent="0.25">
      <c r="A662" s="98">
        <v>51890463</v>
      </c>
      <c r="B662" s="98" t="s">
        <v>600</v>
      </c>
      <c r="C662" s="98" t="s">
        <v>601</v>
      </c>
      <c r="D662" s="98">
        <v>312416</v>
      </c>
      <c r="E662" s="98" t="s">
        <v>120</v>
      </c>
      <c r="F662" s="98" t="s">
        <v>121</v>
      </c>
      <c r="G662" s="98" t="s">
        <v>812</v>
      </c>
      <c r="H662" s="98" t="s">
        <v>447</v>
      </c>
      <c r="I662" s="98" t="s">
        <v>448</v>
      </c>
    </row>
    <row r="663" spans="1:9" x14ac:dyDescent="0.25">
      <c r="A663" s="98">
        <v>51922086</v>
      </c>
      <c r="B663" s="98" t="s">
        <v>325</v>
      </c>
      <c r="C663" s="98" t="s">
        <v>326</v>
      </c>
      <c r="D663" s="98">
        <v>312416</v>
      </c>
      <c r="E663" s="98" t="s">
        <v>120</v>
      </c>
      <c r="F663" s="98" t="s">
        <v>121</v>
      </c>
      <c r="G663" s="98" t="s">
        <v>159</v>
      </c>
      <c r="H663" s="98" t="s">
        <v>112</v>
      </c>
      <c r="I663" s="98" t="s">
        <v>117</v>
      </c>
    </row>
    <row r="664" spans="1:9" x14ac:dyDescent="0.25">
      <c r="A664" s="98">
        <v>51951747</v>
      </c>
      <c r="B664" s="98" t="s">
        <v>230</v>
      </c>
      <c r="C664" s="98" t="s">
        <v>354</v>
      </c>
      <c r="D664" s="98">
        <v>312416</v>
      </c>
      <c r="E664" s="98" t="s">
        <v>120</v>
      </c>
      <c r="F664" s="98" t="s">
        <v>121</v>
      </c>
      <c r="G664" s="98" t="s">
        <v>231</v>
      </c>
      <c r="H664" s="98" t="s">
        <v>112</v>
      </c>
      <c r="I664" s="98" t="s">
        <v>117</v>
      </c>
    </row>
    <row r="665" spans="1:9" x14ac:dyDescent="0.25">
      <c r="A665" s="98">
        <v>52015853</v>
      </c>
      <c r="B665" s="98" t="s">
        <v>742</v>
      </c>
      <c r="C665" s="98" t="s">
        <v>743</v>
      </c>
      <c r="D665" s="98">
        <v>312416</v>
      </c>
      <c r="E665" s="98" t="s">
        <v>120</v>
      </c>
      <c r="F665" s="98" t="s">
        <v>121</v>
      </c>
      <c r="G665" s="98" t="s">
        <v>217</v>
      </c>
      <c r="H665" s="98" t="s">
        <v>112</v>
      </c>
      <c r="I665" s="98" t="s">
        <v>113</v>
      </c>
    </row>
    <row r="666" spans="1:9" x14ac:dyDescent="0.25">
      <c r="A666" s="98">
        <v>52072582</v>
      </c>
      <c r="B666" s="98" t="s">
        <v>524</v>
      </c>
      <c r="C666" s="98" t="s">
        <v>525</v>
      </c>
      <c r="D666" s="98">
        <v>312416</v>
      </c>
      <c r="E666" s="98" t="s">
        <v>120</v>
      </c>
      <c r="F666" s="98" t="s">
        <v>121</v>
      </c>
      <c r="G666" s="98" t="s">
        <v>197</v>
      </c>
      <c r="H666" s="98" t="s">
        <v>468</v>
      </c>
      <c r="I666" s="98" t="s">
        <v>435</v>
      </c>
    </row>
    <row r="667" spans="1:9" x14ac:dyDescent="0.25">
      <c r="A667" s="98">
        <v>52305739</v>
      </c>
      <c r="B667" s="98" t="s">
        <v>810</v>
      </c>
      <c r="C667" s="98" t="s">
        <v>811</v>
      </c>
      <c r="D667" s="98">
        <v>313214</v>
      </c>
      <c r="E667" s="98" t="s">
        <v>158</v>
      </c>
      <c r="F667" s="98" t="s">
        <v>121</v>
      </c>
      <c r="G667" s="98" t="s">
        <v>480</v>
      </c>
      <c r="H667" s="98" t="s">
        <v>112</v>
      </c>
      <c r="I667" s="98" t="s">
        <v>117</v>
      </c>
    </row>
    <row r="668" spans="1:9" x14ac:dyDescent="0.25">
      <c r="A668" s="98">
        <v>52392242</v>
      </c>
      <c r="B668" s="98" t="s">
        <v>839</v>
      </c>
      <c r="C668" s="98" t="s">
        <v>840</v>
      </c>
      <c r="D668" s="98">
        <v>312416</v>
      </c>
      <c r="E668" s="98" t="s">
        <v>120</v>
      </c>
      <c r="F668" s="98" t="s">
        <v>121</v>
      </c>
      <c r="G668" s="98" t="s">
        <v>752</v>
      </c>
      <c r="H668" s="98" t="s">
        <v>112</v>
      </c>
      <c r="I668" s="98" t="s">
        <v>117</v>
      </c>
    </row>
    <row r="669" spans="1:9" x14ac:dyDescent="0.25">
      <c r="A669" s="98">
        <v>52415215</v>
      </c>
      <c r="B669" s="98" t="s">
        <v>1332</v>
      </c>
      <c r="C669" s="98" t="s">
        <v>1333</v>
      </c>
      <c r="D669" s="98">
        <v>313214</v>
      </c>
      <c r="E669" s="98" t="s">
        <v>158</v>
      </c>
      <c r="F669" s="98" t="s">
        <v>121</v>
      </c>
      <c r="G669" s="98" t="s">
        <v>137</v>
      </c>
      <c r="H669" s="98" t="s">
        <v>439</v>
      </c>
      <c r="I669" s="98" t="s">
        <v>440</v>
      </c>
    </row>
    <row r="670" spans="1:9" x14ac:dyDescent="0.25">
      <c r="A670" s="98">
        <v>52538577</v>
      </c>
      <c r="B670" s="98" t="s">
        <v>1192</v>
      </c>
      <c r="C670" s="98" t="s">
        <v>1193</v>
      </c>
      <c r="D670" s="98">
        <v>312416</v>
      </c>
      <c r="E670" s="98" t="s">
        <v>120</v>
      </c>
      <c r="F670" s="98" t="s">
        <v>121</v>
      </c>
      <c r="G670" s="98" t="s">
        <v>739</v>
      </c>
      <c r="H670" s="98" t="s">
        <v>468</v>
      </c>
      <c r="I670" s="98" t="s">
        <v>435</v>
      </c>
    </row>
    <row r="671" spans="1:9" x14ac:dyDescent="0.25">
      <c r="A671" s="98">
        <v>52776583</v>
      </c>
      <c r="B671" s="98" t="s">
        <v>646</v>
      </c>
      <c r="C671" s="98" t="s">
        <v>647</v>
      </c>
      <c r="D671" s="98">
        <v>313214</v>
      </c>
      <c r="E671" s="98" t="s">
        <v>158</v>
      </c>
      <c r="F671" s="98" t="s">
        <v>121</v>
      </c>
      <c r="G671" s="98" t="s">
        <v>137</v>
      </c>
      <c r="H671" s="98" t="s">
        <v>447</v>
      </c>
      <c r="I671" s="98" t="s">
        <v>448</v>
      </c>
    </row>
    <row r="672" spans="1:9" x14ac:dyDescent="0.25">
      <c r="A672" s="98">
        <v>52889857</v>
      </c>
      <c r="B672" s="98" t="s">
        <v>3534</v>
      </c>
      <c r="C672" s="98" t="s">
        <v>3533</v>
      </c>
      <c r="D672" s="98">
        <v>312416</v>
      </c>
      <c r="E672" s="98" t="s">
        <v>120</v>
      </c>
      <c r="F672" s="98" t="s">
        <v>121</v>
      </c>
      <c r="G672" s="98" t="s">
        <v>290</v>
      </c>
      <c r="H672" s="98" t="s">
        <v>447</v>
      </c>
      <c r="I672" s="98" t="s">
        <v>448</v>
      </c>
    </row>
    <row r="673" spans="1:9" x14ac:dyDescent="0.25">
      <c r="A673" s="98">
        <v>53082421</v>
      </c>
      <c r="B673" s="98" t="s">
        <v>466</v>
      </c>
      <c r="C673" s="98" t="s">
        <v>467</v>
      </c>
      <c r="D673" s="98">
        <v>313214</v>
      </c>
      <c r="E673" s="98" t="s">
        <v>158</v>
      </c>
      <c r="F673" s="98" t="s">
        <v>121</v>
      </c>
      <c r="G673" s="98" t="s">
        <v>1948</v>
      </c>
      <c r="H673" s="98" t="s">
        <v>112</v>
      </c>
      <c r="I673" s="98" t="s">
        <v>117</v>
      </c>
    </row>
    <row r="674" spans="1:9" x14ac:dyDescent="0.25">
      <c r="A674" s="98">
        <v>53099417</v>
      </c>
      <c r="B674" s="98" t="s">
        <v>1203</v>
      </c>
      <c r="C674" s="98" t="s">
        <v>1204</v>
      </c>
      <c r="D674" s="98">
        <v>312416</v>
      </c>
      <c r="E674" s="98" t="s">
        <v>120</v>
      </c>
      <c r="F674" s="98" t="s">
        <v>121</v>
      </c>
      <c r="G674" s="98" t="s">
        <v>1205</v>
      </c>
      <c r="H674" s="98" t="s">
        <v>468</v>
      </c>
      <c r="I674" s="98" t="s">
        <v>435</v>
      </c>
    </row>
    <row r="675" spans="1:9" x14ac:dyDescent="0.25">
      <c r="A675" s="98">
        <v>66859376</v>
      </c>
      <c r="B675" s="98" t="s">
        <v>828</v>
      </c>
      <c r="C675" s="98" t="s">
        <v>829</v>
      </c>
      <c r="D675" s="98">
        <v>312416</v>
      </c>
      <c r="E675" s="98" t="s">
        <v>120</v>
      </c>
      <c r="F675" s="98" t="s">
        <v>121</v>
      </c>
      <c r="G675" s="98" t="s">
        <v>1948</v>
      </c>
      <c r="H675" s="98" t="s">
        <v>112</v>
      </c>
      <c r="I675" s="98" t="s">
        <v>117</v>
      </c>
    </row>
    <row r="676" spans="1:9" x14ac:dyDescent="0.25">
      <c r="A676" s="98">
        <v>67000141</v>
      </c>
      <c r="B676" s="98" t="s">
        <v>1190</v>
      </c>
      <c r="C676" s="98" t="s">
        <v>1414</v>
      </c>
      <c r="D676" s="98">
        <v>313214</v>
      </c>
      <c r="E676" s="98" t="s">
        <v>158</v>
      </c>
      <c r="F676" s="98" t="s">
        <v>121</v>
      </c>
      <c r="G676" s="98" t="s">
        <v>1948</v>
      </c>
      <c r="H676" s="98" t="s">
        <v>468</v>
      </c>
      <c r="I676" s="98" t="s">
        <v>435</v>
      </c>
    </row>
    <row r="677" spans="1:9" x14ac:dyDescent="0.25">
      <c r="A677" s="98">
        <v>79126306</v>
      </c>
      <c r="B677" s="98" t="s">
        <v>129</v>
      </c>
      <c r="C677" s="98" t="s">
        <v>130</v>
      </c>
      <c r="D677" s="98">
        <v>312416</v>
      </c>
      <c r="E677" s="98" t="s">
        <v>120</v>
      </c>
      <c r="F677" s="98" t="s">
        <v>121</v>
      </c>
      <c r="G677" s="98" t="s">
        <v>131</v>
      </c>
      <c r="H677" s="98" t="s">
        <v>112</v>
      </c>
      <c r="I677" s="98" t="s">
        <v>117</v>
      </c>
    </row>
    <row r="678" spans="1:9" x14ac:dyDescent="0.25">
      <c r="A678" s="98">
        <v>79726074</v>
      </c>
      <c r="B678" s="98" t="s">
        <v>746</v>
      </c>
      <c r="C678" s="98" t="s">
        <v>747</v>
      </c>
      <c r="D678" s="98">
        <v>313214</v>
      </c>
      <c r="E678" s="98" t="s">
        <v>158</v>
      </c>
      <c r="F678" s="98" t="s">
        <v>121</v>
      </c>
      <c r="G678" s="98" t="s">
        <v>237</v>
      </c>
      <c r="H678" s="98" t="s">
        <v>112</v>
      </c>
      <c r="I678" s="98" t="s">
        <v>113</v>
      </c>
    </row>
    <row r="679" spans="1:9" x14ac:dyDescent="0.25">
      <c r="A679" s="98">
        <v>80086873</v>
      </c>
      <c r="B679" s="98" t="s">
        <v>1336</v>
      </c>
      <c r="C679" s="98" t="s">
        <v>1337</v>
      </c>
      <c r="D679" s="98">
        <v>312416</v>
      </c>
      <c r="E679" s="98" t="s">
        <v>120</v>
      </c>
      <c r="F679" s="98" t="s">
        <v>121</v>
      </c>
      <c r="G679" s="98" t="s">
        <v>290</v>
      </c>
      <c r="H679" s="98" t="s">
        <v>447</v>
      </c>
      <c r="I679" s="98" t="s">
        <v>448</v>
      </c>
    </row>
    <row r="680" spans="1:9" x14ac:dyDescent="0.25">
      <c r="A680" s="98">
        <v>80121010</v>
      </c>
      <c r="B680" s="98" t="s">
        <v>900</v>
      </c>
      <c r="C680" s="98" t="s">
        <v>901</v>
      </c>
      <c r="D680" s="98">
        <v>313214</v>
      </c>
      <c r="E680" s="98" t="s">
        <v>158</v>
      </c>
      <c r="F680" s="98" t="s">
        <v>121</v>
      </c>
      <c r="G680" s="98" t="s">
        <v>410</v>
      </c>
      <c r="H680" s="98" t="s">
        <v>468</v>
      </c>
      <c r="I680" s="98" t="s">
        <v>435</v>
      </c>
    </row>
    <row r="681" spans="1:9" x14ac:dyDescent="0.25">
      <c r="A681" s="98">
        <v>80744724</v>
      </c>
      <c r="B681" s="98" t="s">
        <v>1238</v>
      </c>
      <c r="C681" s="98" t="s">
        <v>1239</v>
      </c>
      <c r="D681" s="98">
        <v>312416</v>
      </c>
      <c r="E681" s="98" t="s">
        <v>120</v>
      </c>
      <c r="F681" s="98" t="s">
        <v>121</v>
      </c>
      <c r="G681" s="98" t="s">
        <v>237</v>
      </c>
      <c r="H681" s="98" t="s">
        <v>468</v>
      </c>
      <c r="I681" s="98" t="s">
        <v>435</v>
      </c>
    </row>
    <row r="682" spans="1:9" x14ac:dyDescent="0.25">
      <c r="A682" s="98">
        <v>98641910</v>
      </c>
      <c r="B682" s="98" t="s">
        <v>892</v>
      </c>
      <c r="C682" s="98" t="s">
        <v>893</v>
      </c>
      <c r="D682" s="98">
        <v>313214</v>
      </c>
      <c r="E682" s="98" t="s">
        <v>158</v>
      </c>
      <c r="F682" s="98" t="s">
        <v>121</v>
      </c>
      <c r="G682" s="98" t="s">
        <v>3297</v>
      </c>
      <c r="H682" s="98" t="s">
        <v>112</v>
      </c>
      <c r="I682" s="98" t="s">
        <v>117</v>
      </c>
    </row>
    <row r="683" spans="1:9" x14ac:dyDescent="0.25">
      <c r="A683" s="98">
        <v>1015418963</v>
      </c>
      <c r="B683" s="98" t="s">
        <v>644</v>
      </c>
      <c r="C683" s="98" t="s">
        <v>645</v>
      </c>
      <c r="D683" s="98">
        <v>313214</v>
      </c>
      <c r="E683" s="98" t="s">
        <v>158</v>
      </c>
      <c r="F683" s="98" t="s">
        <v>121</v>
      </c>
      <c r="G683" s="98" t="s">
        <v>288</v>
      </c>
      <c r="H683" s="98" t="s">
        <v>447</v>
      </c>
      <c r="I683" s="98" t="s">
        <v>448</v>
      </c>
    </row>
    <row r="684" spans="1:9" x14ac:dyDescent="0.25">
      <c r="A684" s="98">
        <v>1015424390</v>
      </c>
      <c r="B684" s="98" t="s">
        <v>1168</v>
      </c>
      <c r="C684" s="98" t="s">
        <v>1169</v>
      </c>
      <c r="D684" s="98">
        <v>312416</v>
      </c>
      <c r="E684" s="98" t="s">
        <v>120</v>
      </c>
      <c r="F684" s="98" t="s">
        <v>121</v>
      </c>
      <c r="G684" s="98" t="s">
        <v>173</v>
      </c>
      <c r="H684" s="98" t="s">
        <v>468</v>
      </c>
      <c r="I684" s="98" t="s">
        <v>435</v>
      </c>
    </row>
    <row r="685" spans="1:9" x14ac:dyDescent="0.25">
      <c r="A685" s="98">
        <v>1018464831</v>
      </c>
      <c r="B685" s="98" t="s">
        <v>1055</v>
      </c>
      <c r="C685" s="98" t="s">
        <v>1056</v>
      </c>
      <c r="D685" s="98">
        <v>313214</v>
      </c>
      <c r="E685" s="98" t="s">
        <v>158</v>
      </c>
      <c r="F685" s="98" t="s">
        <v>121</v>
      </c>
      <c r="G685" s="98" t="s">
        <v>752</v>
      </c>
      <c r="H685" s="98" t="s">
        <v>447</v>
      </c>
      <c r="I685" s="98" t="s">
        <v>448</v>
      </c>
    </row>
    <row r="686" spans="1:9" x14ac:dyDescent="0.25">
      <c r="A686" s="98">
        <v>1020814545</v>
      </c>
      <c r="B686" s="98" t="s">
        <v>1192</v>
      </c>
      <c r="C686" s="98" t="s">
        <v>1417</v>
      </c>
      <c r="D686" s="98">
        <v>312416</v>
      </c>
      <c r="E686" s="98" t="s">
        <v>120</v>
      </c>
      <c r="F686" s="98" t="s">
        <v>121</v>
      </c>
      <c r="G686" s="98" t="s">
        <v>162</v>
      </c>
      <c r="H686" s="98" t="s">
        <v>468</v>
      </c>
      <c r="I686" s="98" t="s">
        <v>435</v>
      </c>
    </row>
    <row r="687" spans="1:9" x14ac:dyDescent="0.25">
      <c r="A687" s="98">
        <v>1022374253</v>
      </c>
      <c r="B687" s="98" t="s">
        <v>853</v>
      </c>
      <c r="C687" s="98" t="s">
        <v>854</v>
      </c>
      <c r="D687" s="98">
        <v>313214</v>
      </c>
      <c r="E687" s="98" t="s">
        <v>158</v>
      </c>
      <c r="F687" s="98" t="s">
        <v>121</v>
      </c>
      <c r="G687" s="98" t="s">
        <v>752</v>
      </c>
      <c r="H687" s="98" t="s">
        <v>447</v>
      </c>
      <c r="I687" s="98" t="s">
        <v>448</v>
      </c>
    </row>
    <row r="688" spans="1:9" x14ac:dyDescent="0.25">
      <c r="A688" s="98">
        <v>1024495210</v>
      </c>
      <c r="B688" s="98" t="s">
        <v>1180</v>
      </c>
      <c r="C688" s="98" t="s">
        <v>1181</v>
      </c>
      <c r="D688" s="98">
        <v>313214</v>
      </c>
      <c r="E688" s="98" t="s">
        <v>158</v>
      </c>
      <c r="F688" s="98" t="s">
        <v>121</v>
      </c>
      <c r="G688" s="98" t="s">
        <v>540</v>
      </c>
      <c r="H688" s="98" t="s">
        <v>468</v>
      </c>
      <c r="I688" s="98" t="s">
        <v>435</v>
      </c>
    </row>
    <row r="689" spans="1:9" x14ac:dyDescent="0.25">
      <c r="A689" s="98">
        <v>1030558840</v>
      </c>
      <c r="B689" s="98" t="s">
        <v>732</v>
      </c>
      <c r="C689" s="98" t="s">
        <v>733</v>
      </c>
      <c r="D689" s="98">
        <v>312416</v>
      </c>
      <c r="E689" s="98" t="s">
        <v>120</v>
      </c>
      <c r="F689" s="98" t="s">
        <v>121</v>
      </c>
      <c r="G689" s="98" t="s">
        <v>540</v>
      </c>
      <c r="H689" s="98" t="s">
        <v>468</v>
      </c>
      <c r="I689" s="98" t="s">
        <v>435</v>
      </c>
    </row>
    <row r="690" spans="1:9" x14ac:dyDescent="0.25">
      <c r="A690" s="98">
        <v>1030589878</v>
      </c>
      <c r="B690" s="98" t="s">
        <v>1392</v>
      </c>
      <c r="C690" s="98" t="s">
        <v>1195</v>
      </c>
      <c r="D690" s="98">
        <v>312416</v>
      </c>
      <c r="E690" s="98" t="s">
        <v>120</v>
      </c>
      <c r="F690" s="98" t="s">
        <v>121</v>
      </c>
      <c r="G690" s="98" t="s">
        <v>913</v>
      </c>
      <c r="H690" s="98" t="s">
        <v>468</v>
      </c>
      <c r="I690" s="98" t="s">
        <v>435</v>
      </c>
    </row>
    <row r="691" spans="1:9" x14ac:dyDescent="0.25">
      <c r="A691" s="98">
        <v>1032439503</v>
      </c>
      <c r="B691" s="98" t="s">
        <v>1101</v>
      </c>
      <c r="C691" s="98" t="s">
        <v>1102</v>
      </c>
      <c r="D691" s="98">
        <v>313214</v>
      </c>
      <c r="E691" s="98" t="s">
        <v>158</v>
      </c>
      <c r="F691" s="98" t="s">
        <v>121</v>
      </c>
      <c r="G691" s="98" t="s">
        <v>675</v>
      </c>
      <c r="H691" s="98" t="s">
        <v>447</v>
      </c>
      <c r="I691" s="98" t="s">
        <v>448</v>
      </c>
    </row>
    <row r="692" spans="1:9" x14ac:dyDescent="0.25">
      <c r="A692" s="98">
        <v>1032481250</v>
      </c>
      <c r="B692" s="98" t="s">
        <v>930</v>
      </c>
      <c r="C692" s="98" t="s">
        <v>931</v>
      </c>
      <c r="D692" s="98">
        <v>313214</v>
      </c>
      <c r="E692" s="98" t="s">
        <v>158</v>
      </c>
      <c r="F692" s="98" t="s">
        <v>121</v>
      </c>
      <c r="G692" s="98" t="s">
        <v>290</v>
      </c>
      <c r="H692" s="98" t="s">
        <v>468</v>
      </c>
      <c r="I692" s="98" t="s">
        <v>435</v>
      </c>
    </row>
    <row r="693" spans="1:9" x14ac:dyDescent="0.25">
      <c r="A693" s="98">
        <v>1053777662</v>
      </c>
      <c r="B693" s="98" t="s">
        <v>709</v>
      </c>
      <c r="C693" s="98" t="s">
        <v>750</v>
      </c>
      <c r="D693" s="98">
        <v>313214</v>
      </c>
      <c r="E693" s="98" t="s">
        <v>158</v>
      </c>
      <c r="F693" s="98" t="s">
        <v>121</v>
      </c>
      <c r="G693" s="98" t="s">
        <v>3443</v>
      </c>
      <c r="H693" s="98" t="s">
        <v>112</v>
      </c>
      <c r="I693" s="98" t="s">
        <v>117</v>
      </c>
    </row>
    <row r="694" spans="1:9" x14ac:dyDescent="0.25">
      <c r="A694" s="98">
        <v>1083865747</v>
      </c>
      <c r="B694" s="98" t="s">
        <v>445</v>
      </c>
      <c r="C694" s="98" t="s">
        <v>975</v>
      </c>
      <c r="D694" s="98">
        <v>313214</v>
      </c>
      <c r="E694" s="98" t="s">
        <v>158</v>
      </c>
      <c r="F694" s="98" t="s">
        <v>121</v>
      </c>
      <c r="G694" s="98" t="s">
        <v>159</v>
      </c>
      <c r="H694" s="98" t="s">
        <v>447</v>
      </c>
      <c r="I694" s="98" t="s">
        <v>448</v>
      </c>
    </row>
    <row r="695" spans="1:9" x14ac:dyDescent="0.25">
      <c r="A695" s="98">
        <v>1122409840</v>
      </c>
      <c r="B695" s="98" t="s">
        <v>1274</v>
      </c>
      <c r="C695" s="98" t="s">
        <v>1275</v>
      </c>
      <c r="D695" s="98">
        <v>313214</v>
      </c>
      <c r="E695" s="98" t="s">
        <v>158</v>
      </c>
      <c r="F695" s="98" t="s">
        <v>121</v>
      </c>
      <c r="G695" s="98" t="s">
        <v>159</v>
      </c>
      <c r="H695" s="98" t="s">
        <v>468</v>
      </c>
      <c r="I695" s="98" t="s">
        <v>435</v>
      </c>
    </row>
    <row r="696" spans="1:9" x14ac:dyDescent="0.25">
      <c r="A696" s="98">
        <v>1193146658</v>
      </c>
      <c r="B696" s="98" t="s">
        <v>1432</v>
      </c>
      <c r="C696" s="98" t="s">
        <v>1433</v>
      </c>
      <c r="D696" s="98">
        <v>312416</v>
      </c>
      <c r="E696" s="98" t="s">
        <v>120</v>
      </c>
      <c r="F696" s="98" t="s">
        <v>121</v>
      </c>
      <c r="G696" s="98" t="s">
        <v>802</v>
      </c>
      <c r="H696" s="98" t="s">
        <v>468</v>
      </c>
      <c r="I696" s="98" t="s">
        <v>435</v>
      </c>
    </row>
    <row r="697" spans="1:9" x14ac:dyDescent="0.25">
      <c r="A697" s="98">
        <v>1233507078</v>
      </c>
      <c r="B697" s="98" t="s">
        <v>1150</v>
      </c>
      <c r="C697" s="98" t="s">
        <v>1278</v>
      </c>
      <c r="D697" s="98">
        <v>312416</v>
      </c>
      <c r="E697" s="98" t="s">
        <v>120</v>
      </c>
      <c r="F697" s="98" t="s">
        <v>121</v>
      </c>
      <c r="G697" s="98" t="s">
        <v>137</v>
      </c>
      <c r="H697" s="98" t="s">
        <v>447</v>
      </c>
      <c r="I697" s="98" t="s">
        <v>448</v>
      </c>
    </row>
  </sheetData>
  <autoFilter ref="A1:I682" xr:uid="{00000000-0001-0000-0000-000000000000}">
    <sortState xmlns:xlrd2="http://schemas.microsoft.com/office/spreadsheetml/2017/richdata2" ref="A2:I697">
      <sortCondition ref="F1:F682"/>
    </sortState>
  </autoFilter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/>
  </sheetPr>
  <dimension ref="B1:D10"/>
  <sheetViews>
    <sheetView workbookViewId="0">
      <selection activeCell="D2" sqref="D2"/>
    </sheetView>
  </sheetViews>
  <sheetFormatPr baseColWidth="10" defaultColWidth="11.42578125" defaultRowHeight="15" x14ac:dyDescent="0.25"/>
  <cols>
    <col min="2" max="2" width="183.42578125" customWidth="1"/>
    <col min="4" max="4" width="14.85546875" customWidth="1"/>
  </cols>
  <sheetData>
    <row r="1" spans="2:4" x14ac:dyDescent="0.25">
      <c r="D1" s="9" t="s">
        <v>1453</v>
      </c>
    </row>
    <row r="2" spans="2:4" x14ac:dyDescent="0.25">
      <c r="B2" s="8" t="s">
        <v>1454</v>
      </c>
      <c r="D2" s="6">
        <v>2023</v>
      </c>
    </row>
    <row r="3" spans="2:4" x14ac:dyDescent="0.25">
      <c r="B3" s="7" t="s">
        <v>1455</v>
      </c>
      <c r="D3" s="6">
        <v>2024</v>
      </c>
    </row>
    <row r="4" spans="2:4" x14ac:dyDescent="0.25">
      <c r="B4" s="7" t="s">
        <v>1456</v>
      </c>
      <c r="D4" s="6">
        <v>2025</v>
      </c>
    </row>
    <row r="5" spans="2:4" x14ac:dyDescent="0.25">
      <c r="B5" s="7" t="s">
        <v>1457</v>
      </c>
      <c r="D5" s="6">
        <v>2026</v>
      </c>
    </row>
    <row r="6" spans="2:4" x14ac:dyDescent="0.25">
      <c r="B6" s="7" t="s">
        <v>1458</v>
      </c>
      <c r="D6" s="6">
        <v>2027</v>
      </c>
    </row>
    <row r="7" spans="2:4" x14ac:dyDescent="0.25">
      <c r="B7" s="7" t="s">
        <v>1459</v>
      </c>
    </row>
    <row r="8" spans="2:4" x14ac:dyDescent="0.25">
      <c r="B8" s="7" t="s">
        <v>1460</v>
      </c>
    </row>
    <row r="9" spans="2:4" x14ac:dyDescent="0.25">
      <c r="B9" s="7" t="s">
        <v>1461</v>
      </c>
    </row>
    <row r="10" spans="2:4" ht="15.75" x14ac:dyDescent="0.25">
      <c r="B10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/>
  </sheetPr>
  <dimension ref="A1:I98"/>
  <sheetViews>
    <sheetView topLeftCell="A42" zoomScale="85" zoomScaleNormal="85" workbookViewId="0">
      <selection activeCell="B44" sqref="B44"/>
    </sheetView>
  </sheetViews>
  <sheetFormatPr baseColWidth="10" defaultColWidth="11.42578125" defaultRowHeight="15" x14ac:dyDescent="0.25"/>
  <cols>
    <col min="1" max="1" width="36.42578125" customWidth="1"/>
    <col min="2" max="2" width="51.140625" customWidth="1"/>
    <col min="3" max="4" width="69.85546875" customWidth="1"/>
    <col min="9" max="9" width="39.85546875" customWidth="1"/>
  </cols>
  <sheetData>
    <row r="1" spans="1:9" s="1" customFormat="1" ht="13.5" x14ac:dyDescent="0.25">
      <c r="A1" s="15"/>
      <c r="I1" s="4" t="s">
        <v>16</v>
      </c>
    </row>
    <row r="2" spans="1:9" s="1" customFormat="1" ht="13.5" x14ac:dyDescent="0.25">
      <c r="A2" s="15"/>
      <c r="I2" s="10" t="s">
        <v>1462</v>
      </c>
    </row>
    <row r="3" spans="1:9" s="1" customFormat="1" ht="13.5" x14ac:dyDescent="0.25">
      <c r="A3" s="15"/>
      <c r="I3" s="10" t="s">
        <v>1463</v>
      </c>
    </row>
    <row r="4" spans="1:9" s="1" customFormat="1" ht="13.5" x14ac:dyDescent="0.25">
      <c r="A4" s="15"/>
      <c r="I4" s="10" t="s">
        <v>1464</v>
      </c>
    </row>
    <row r="5" spans="1:9" s="1" customFormat="1" ht="13.5" x14ac:dyDescent="0.25">
      <c r="A5" s="15"/>
    </row>
    <row r="6" spans="1:9" s="1" customFormat="1" ht="13.5" x14ac:dyDescent="0.25">
      <c r="A6" s="15"/>
    </row>
    <row r="7" spans="1:9" s="1" customFormat="1" ht="13.5" x14ac:dyDescent="0.25">
      <c r="A7" s="2"/>
    </row>
    <row r="8" spans="1:9" s="1" customFormat="1" ht="13.5" x14ac:dyDescent="0.25"/>
    <row r="9" spans="1:9" s="1" customFormat="1" ht="13.5" x14ac:dyDescent="0.25">
      <c r="A9" s="4" t="s">
        <v>17</v>
      </c>
      <c r="B9" s="14" t="s">
        <v>17</v>
      </c>
      <c r="C9" s="4"/>
    </row>
    <row r="10" spans="1:9" s="1" customFormat="1" ht="13.5" x14ac:dyDescent="0.25">
      <c r="A10" s="4">
        <v>1</v>
      </c>
      <c r="B10" s="14" t="s">
        <v>1465</v>
      </c>
      <c r="C10" s="4"/>
    </row>
    <row r="11" spans="1:9" s="1" customFormat="1" ht="13.5" x14ac:dyDescent="0.25">
      <c r="A11" s="4">
        <v>2</v>
      </c>
      <c r="B11" s="14" t="s">
        <v>1466</v>
      </c>
      <c r="C11" s="4"/>
    </row>
    <row r="12" spans="1:9" s="1" customFormat="1" ht="13.5" x14ac:dyDescent="0.25">
      <c r="A12" s="4">
        <v>3</v>
      </c>
      <c r="B12" s="14" t="s">
        <v>1467</v>
      </c>
      <c r="C12" s="4"/>
    </row>
    <row r="13" spans="1:9" s="1" customFormat="1" ht="13.5" x14ac:dyDescent="0.25">
      <c r="A13" s="4">
        <v>4</v>
      </c>
      <c r="B13" s="14" t="s">
        <v>1468</v>
      </c>
      <c r="C13" s="4"/>
    </row>
    <row r="14" spans="1:9" s="1" customFormat="1" ht="13.5" x14ac:dyDescent="0.25">
      <c r="A14" s="4">
        <v>5</v>
      </c>
      <c r="B14" s="14" t="s">
        <v>1469</v>
      </c>
      <c r="C14" s="4"/>
    </row>
    <row r="15" spans="1:9" s="1" customFormat="1" ht="13.5" x14ac:dyDescent="0.25">
      <c r="A15" s="4">
        <v>6</v>
      </c>
      <c r="B15" s="14" t="s">
        <v>1470</v>
      </c>
    </row>
    <row r="16" spans="1:9" s="1" customFormat="1" ht="13.5" x14ac:dyDescent="0.25">
      <c r="A16" s="4">
        <v>7</v>
      </c>
      <c r="B16" s="14" t="s">
        <v>1471</v>
      </c>
    </row>
    <row r="17" spans="1:2" s="1" customFormat="1" ht="13.5" x14ac:dyDescent="0.25">
      <c r="A17" s="4">
        <v>8</v>
      </c>
      <c r="B17" s="14" t="s">
        <v>1472</v>
      </c>
    </row>
    <row r="18" spans="1:2" s="1" customFormat="1" ht="13.5" x14ac:dyDescent="0.25">
      <c r="A18" s="4">
        <v>9</v>
      </c>
      <c r="B18" s="14" t="s">
        <v>1473</v>
      </c>
    </row>
    <row r="19" spans="1:2" s="1" customFormat="1" ht="13.5" x14ac:dyDescent="0.25">
      <c r="A19" s="4">
        <v>10</v>
      </c>
      <c r="B19" s="14" t="s">
        <v>1474</v>
      </c>
    </row>
    <row r="20" spans="1:2" s="1" customFormat="1" ht="13.5" x14ac:dyDescent="0.25">
      <c r="A20" s="4">
        <v>11</v>
      </c>
      <c r="B20" s="14" t="s">
        <v>1475</v>
      </c>
    </row>
    <row r="21" spans="1:2" s="1" customFormat="1" ht="13.5" x14ac:dyDescent="0.25">
      <c r="A21" s="4">
        <v>12</v>
      </c>
      <c r="B21" s="14" t="s">
        <v>1476</v>
      </c>
    </row>
    <row r="22" spans="1:2" s="1" customFormat="1" ht="13.5" x14ac:dyDescent="0.25">
      <c r="A22" s="4">
        <v>13</v>
      </c>
    </row>
    <row r="23" spans="1:2" s="1" customFormat="1" ht="13.5" x14ac:dyDescent="0.25">
      <c r="A23" s="4">
        <v>14</v>
      </c>
    </row>
    <row r="24" spans="1:2" s="1" customFormat="1" ht="13.5" x14ac:dyDescent="0.25">
      <c r="A24" s="4">
        <v>15</v>
      </c>
    </row>
    <row r="25" spans="1:2" s="1" customFormat="1" ht="13.5" x14ac:dyDescent="0.25">
      <c r="A25" s="4">
        <v>16</v>
      </c>
    </row>
    <row r="26" spans="1:2" s="1" customFormat="1" ht="13.5" x14ac:dyDescent="0.25">
      <c r="A26" s="4">
        <v>17</v>
      </c>
    </row>
    <row r="27" spans="1:2" s="1" customFormat="1" ht="13.5" x14ac:dyDescent="0.25">
      <c r="A27" s="4">
        <v>18</v>
      </c>
    </row>
    <row r="28" spans="1:2" s="1" customFormat="1" ht="13.5" x14ac:dyDescent="0.25">
      <c r="A28" s="4">
        <v>19</v>
      </c>
    </row>
    <row r="29" spans="1:2" s="1" customFormat="1" ht="13.5" x14ac:dyDescent="0.25">
      <c r="A29" s="4">
        <v>20</v>
      </c>
    </row>
    <row r="30" spans="1:2" s="1" customFormat="1" ht="13.5" x14ac:dyDescent="0.25">
      <c r="A30" s="4">
        <v>21</v>
      </c>
    </row>
    <row r="31" spans="1:2" s="1" customFormat="1" ht="13.5" x14ac:dyDescent="0.25">
      <c r="A31" s="4">
        <v>22</v>
      </c>
    </row>
    <row r="32" spans="1:2" s="1" customFormat="1" ht="13.5" x14ac:dyDescent="0.25">
      <c r="A32" s="4">
        <v>23</v>
      </c>
    </row>
    <row r="33" spans="1:4" s="1" customFormat="1" ht="13.5" x14ac:dyDescent="0.25">
      <c r="A33" s="4">
        <v>24</v>
      </c>
    </row>
    <row r="34" spans="1:4" s="1" customFormat="1" ht="13.5" x14ac:dyDescent="0.25">
      <c r="A34" s="4">
        <v>25</v>
      </c>
    </row>
    <row r="35" spans="1:4" s="1" customFormat="1" ht="13.5" x14ac:dyDescent="0.25">
      <c r="A35" s="4">
        <v>26</v>
      </c>
    </row>
    <row r="36" spans="1:4" s="1" customFormat="1" ht="13.5" x14ac:dyDescent="0.25">
      <c r="A36" s="4">
        <v>27</v>
      </c>
    </row>
    <row r="37" spans="1:4" s="1" customFormat="1" ht="13.5" x14ac:dyDescent="0.25">
      <c r="A37" s="4">
        <v>28</v>
      </c>
    </row>
    <row r="38" spans="1:4" s="1" customFormat="1" ht="13.5" x14ac:dyDescent="0.25">
      <c r="A38" s="4">
        <v>29</v>
      </c>
    </row>
    <row r="39" spans="1:4" s="1" customFormat="1" ht="13.5" x14ac:dyDescent="0.25">
      <c r="A39" s="4">
        <v>30</v>
      </c>
    </row>
    <row r="40" spans="1:4" s="1" customFormat="1" ht="13.5" x14ac:dyDescent="0.25">
      <c r="A40" s="17">
        <v>31</v>
      </c>
    </row>
    <row r="41" spans="1:4" s="1" customFormat="1" ht="13.5" x14ac:dyDescent="0.25">
      <c r="A41" s="3"/>
      <c r="B41" s="3" t="s">
        <v>1477</v>
      </c>
      <c r="C41" s="3" t="s">
        <v>1478</v>
      </c>
      <c r="D41" s="16"/>
    </row>
    <row r="42" spans="1:4" s="1" customFormat="1" ht="144" customHeight="1" x14ac:dyDescent="0.25">
      <c r="A42" s="12" t="s">
        <v>1479</v>
      </c>
      <c r="B42" s="13" t="s">
        <v>1480</v>
      </c>
      <c r="C42" s="13" t="s">
        <v>1481</v>
      </c>
      <c r="D42" s="16"/>
    </row>
    <row r="43" spans="1:4" s="1" customFormat="1" ht="240.75" customHeight="1" x14ac:dyDescent="0.25">
      <c r="A43" s="12" t="s">
        <v>50</v>
      </c>
      <c r="B43" s="13" t="s">
        <v>1482</v>
      </c>
      <c r="C43" s="13" t="s">
        <v>1483</v>
      </c>
      <c r="D43" s="16"/>
    </row>
    <row r="44" spans="1:4" s="1" customFormat="1" ht="205.5" customHeight="1" x14ac:dyDescent="0.25">
      <c r="A44" s="12" t="s">
        <v>51</v>
      </c>
      <c r="B44" s="13" t="s">
        <v>1484</v>
      </c>
      <c r="C44" s="13" t="s">
        <v>1485</v>
      </c>
      <c r="D44" s="16"/>
    </row>
    <row r="45" spans="1:4" s="1" customFormat="1" ht="134.25" customHeight="1" x14ac:dyDescent="0.25">
      <c r="A45" s="12" t="s">
        <v>1486</v>
      </c>
      <c r="B45" s="13" t="s">
        <v>1487</v>
      </c>
      <c r="C45" s="13" t="s">
        <v>1488</v>
      </c>
      <c r="D45" s="16"/>
    </row>
    <row r="46" spans="1:4" s="1" customFormat="1" ht="181.5" x14ac:dyDescent="0.25">
      <c r="A46" s="12" t="s">
        <v>1489</v>
      </c>
      <c r="B46" s="13" t="s">
        <v>1490</v>
      </c>
      <c r="C46" s="13" t="s">
        <v>1491</v>
      </c>
      <c r="D46" s="16"/>
    </row>
    <row r="47" spans="1:4" s="1" customFormat="1" ht="82.5" x14ac:dyDescent="0.25">
      <c r="A47" s="12" t="s">
        <v>1492</v>
      </c>
      <c r="B47" s="13" t="s">
        <v>1493</v>
      </c>
      <c r="C47" s="13" t="s">
        <v>1494</v>
      </c>
      <c r="D47" s="16"/>
    </row>
    <row r="48" spans="1:4" s="1" customFormat="1" ht="13.5" x14ac:dyDescent="0.25"/>
    <row r="49" spans="1:4" s="1" customFormat="1" ht="13.5" x14ac:dyDescent="0.25"/>
    <row r="50" spans="1:4" s="1" customFormat="1" ht="214.5" x14ac:dyDescent="0.25">
      <c r="A50" s="23" t="s">
        <v>1495</v>
      </c>
      <c r="B50" s="23" t="s">
        <v>254</v>
      </c>
      <c r="C50" s="11" t="s">
        <v>1496</v>
      </c>
      <c r="D50" s="11" t="s">
        <v>1497</v>
      </c>
    </row>
    <row r="51" spans="1:4" s="1" customFormat="1" ht="221.25" customHeight="1" x14ac:dyDescent="0.25">
      <c r="A51" s="23" t="s">
        <v>1498</v>
      </c>
      <c r="B51" s="23" t="s">
        <v>254</v>
      </c>
      <c r="C51" s="11" t="s">
        <v>1499</v>
      </c>
      <c r="D51" s="11" t="s">
        <v>1500</v>
      </c>
    </row>
    <row r="52" spans="1:4" s="1" customFormat="1" ht="204" customHeight="1" x14ac:dyDescent="0.25">
      <c r="A52" s="23" t="s">
        <v>1501</v>
      </c>
      <c r="B52" s="23" t="s">
        <v>254</v>
      </c>
      <c r="C52" s="11" t="s">
        <v>1502</v>
      </c>
      <c r="D52" s="11" t="s">
        <v>1503</v>
      </c>
    </row>
    <row r="53" spans="1:4" s="1" customFormat="1" ht="219.75" customHeight="1" x14ac:dyDescent="0.25">
      <c r="A53" s="23" t="s">
        <v>1504</v>
      </c>
      <c r="B53" s="23" t="s">
        <v>254</v>
      </c>
      <c r="C53" s="11" t="s">
        <v>1505</v>
      </c>
      <c r="D53" s="11" t="s">
        <v>1506</v>
      </c>
    </row>
    <row r="54" spans="1:4" s="1" customFormat="1" ht="198" x14ac:dyDescent="0.25">
      <c r="A54" s="23" t="s">
        <v>1507</v>
      </c>
      <c r="B54" s="23" t="s">
        <v>254</v>
      </c>
      <c r="C54" s="11" t="s">
        <v>1508</v>
      </c>
      <c r="D54" s="11" t="s">
        <v>1509</v>
      </c>
    </row>
    <row r="55" spans="1:4" s="1" customFormat="1" ht="165" x14ac:dyDescent="0.25">
      <c r="A55" s="23" t="s">
        <v>1510</v>
      </c>
      <c r="B55" s="23" t="s">
        <v>254</v>
      </c>
      <c r="C55" s="11" t="s">
        <v>1511</v>
      </c>
      <c r="D55" s="11" t="s">
        <v>1512</v>
      </c>
    </row>
    <row r="56" spans="1:4" s="1" customFormat="1" ht="111.75" customHeight="1" x14ac:dyDescent="0.25">
      <c r="A56" s="23" t="s">
        <v>1513</v>
      </c>
      <c r="B56" s="23" t="s">
        <v>254</v>
      </c>
      <c r="C56" s="11" t="s">
        <v>1514</v>
      </c>
      <c r="D56" s="11" t="s">
        <v>1515</v>
      </c>
    </row>
    <row r="57" spans="1:4" s="1" customFormat="1" ht="124.5" customHeight="1" x14ac:dyDescent="0.25">
      <c r="A57" s="12" t="s">
        <v>1516</v>
      </c>
      <c r="B57" s="23" t="s">
        <v>182</v>
      </c>
      <c r="C57" s="11" t="s">
        <v>1517</v>
      </c>
      <c r="D57" s="11" t="s">
        <v>1518</v>
      </c>
    </row>
    <row r="58" spans="1:4" s="1" customFormat="1" ht="132" x14ac:dyDescent="0.25">
      <c r="A58" s="23" t="s">
        <v>1519</v>
      </c>
      <c r="B58" s="23" t="s">
        <v>182</v>
      </c>
      <c r="C58" s="11" t="s">
        <v>1520</v>
      </c>
      <c r="D58" s="11" t="s">
        <v>1521</v>
      </c>
    </row>
    <row r="59" spans="1:4" s="1" customFormat="1" ht="84.75" customHeight="1" x14ac:dyDescent="0.25">
      <c r="A59" s="23" t="s">
        <v>1522</v>
      </c>
      <c r="B59" s="23" t="s">
        <v>182</v>
      </c>
      <c r="C59" s="11" t="s">
        <v>1523</v>
      </c>
      <c r="D59" s="11" t="s">
        <v>1524</v>
      </c>
    </row>
    <row r="60" spans="1:4" s="1" customFormat="1" ht="115.5" x14ac:dyDescent="0.25">
      <c r="A60" s="23" t="s">
        <v>1525</v>
      </c>
      <c r="B60" s="23" t="s">
        <v>182</v>
      </c>
      <c r="C60" s="11" t="s">
        <v>1526</v>
      </c>
      <c r="D60" s="11" t="s">
        <v>1527</v>
      </c>
    </row>
    <row r="61" spans="1:4" s="1" customFormat="1" ht="147" customHeight="1" x14ac:dyDescent="0.25">
      <c r="A61" s="23" t="s">
        <v>1528</v>
      </c>
      <c r="B61" s="23" t="s">
        <v>182</v>
      </c>
      <c r="C61" s="11" t="s">
        <v>1529</v>
      </c>
      <c r="D61" s="11" t="s">
        <v>1530</v>
      </c>
    </row>
    <row r="62" spans="1:4" s="1" customFormat="1" ht="114" customHeight="1" x14ac:dyDescent="0.25">
      <c r="A62" s="23" t="s">
        <v>1531</v>
      </c>
      <c r="B62" s="23" t="s">
        <v>110</v>
      </c>
      <c r="C62" s="11" t="s">
        <v>1532</v>
      </c>
      <c r="D62" s="11" t="s">
        <v>1533</v>
      </c>
    </row>
    <row r="63" spans="1:4" s="1" customFormat="1" ht="131.25" customHeight="1" x14ac:dyDescent="0.25">
      <c r="A63" s="23" t="s">
        <v>1534</v>
      </c>
      <c r="B63" s="23" t="s">
        <v>110</v>
      </c>
      <c r="C63" s="11" t="s">
        <v>1535</v>
      </c>
      <c r="D63" s="11" t="s">
        <v>1536</v>
      </c>
    </row>
    <row r="64" spans="1:4" s="1" customFormat="1" ht="87.75" customHeight="1" x14ac:dyDescent="0.25">
      <c r="A64" s="23" t="s">
        <v>1537</v>
      </c>
      <c r="B64" s="23" t="s">
        <v>110</v>
      </c>
      <c r="C64" s="11" t="s">
        <v>1538</v>
      </c>
      <c r="D64" s="11" t="s">
        <v>1539</v>
      </c>
    </row>
    <row r="65" spans="1:4" s="1" customFormat="1" ht="132" x14ac:dyDescent="0.25">
      <c r="A65" s="23" t="s">
        <v>1540</v>
      </c>
      <c r="B65" s="23" t="s">
        <v>110</v>
      </c>
      <c r="C65" s="11" t="s">
        <v>1541</v>
      </c>
      <c r="D65" s="11" t="s">
        <v>1542</v>
      </c>
    </row>
    <row r="66" spans="1:4" s="1" customFormat="1" ht="132" x14ac:dyDescent="0.25">
      <c r="A66" s="23" t="s">
        <v>1543</v>
      </c>
      <c r="B66" s="23" t="s">
        <v>1544</v>
      </c>
      <c r="C66" s="11" t="s">
        <v>1545</v>
      </c>
      <c r="D66" s="11" t="s">
        <v>1546</v>
      </c>
    </row>
    <row r="67" spans="1:4" s="1" customFormat="1" ht="162" customHeight="1" x14ac:dyDescent="0.25">
      <c r="A67" s="12" t="s">
        <v>1547</v>
      </c>
      <c r="B67" s="23" t="s">
        <v>1544</v>
      </c>
      <c r="C67" s="11" t="s">
        <v>1548</v>
      </c>
      <c r="D67" s="11" t="s">
        <v>1549</v>
      </c>
    </row>
    <row r="68" spans="1:4" s="1" customFormat="1" ht="117.75" customHeight="1" x14ac:dyDescent="0.25">
      <c r="A68" s="12" t="s">
        <v>1550</v>
      </c>
      <c r="B68" s="23" t="s">
        <v>121</v>
      </c>
      <c r="C68" s="11" t="s">
        <v>1517</v>
      </c>
      <c r="D68" s="11" t="s">
        <v>1551</v>
      </c>
    </row>
    <row r="69" spans="1:4" s="1" customFormat="1" ht="67.5" customHeight="1" x14ac:dyDescent="0.25">
      <c r="A69" s="23" t="s">
        <v>1552</v>
      </c>
      <c r="B69" s="23" t="s">
        <v>121</v>
      </c>
      <c r="C69" s="11" t="s">
        <v>1553</v>
      </c>
      <c r="D69" s="11" t="s">
        <v>1554</v>
      </c>
    </row>
    <row r="70" spans="1:4" s="1" customFormat="1" ht="81.75" customHeight="1" x14ac:dyDescent="0.25">
      <c r="A70" s="23" t="s">
        <v>1555</v>
      </c>
      <c r="B70" s="23" t="s">
        <v>121</v>
      </c>
      <c r="C70" s="11" t="s">
        <v>1556</v>
      </c>
      <c r="D70" s="11" t="s">
        <v>1557</v>
      </c>
    </row>
    <row r="71" spans="1:4" s="1" customFormat="1" ht="165" x14ac:dyDescent="0.25">
      <c r="A71" s="23" t="s">
        <v>1558</v>
      </c>
      <c r="B71" s="23" t="s">
        <v>146</v>
      </c>
      <c r="C71" s="11" t="s">
        <v>1559</v>
      </c>
      <c r="D71" s="11" t="s">
        <v>1560</v>
      </c>
    </row>
    <row r="72" spans="1:4" s="1" customFormat="1" ht="111" customHeight="1" x14ac:dyDescent="0.25">
      <c r="A72" s="23" t="s">
        <v>1561</v>
      </c>
      <c r="B72" s="23" t="s">
        <v>146</v>
      </c>
      <c r="C72" s="11" t="s">
        <v>1562</v>
      </c>
      <c r="D72" s="11" t="s">
        <v>1563</v>
      </c>
    </row>
    <row r="73" spans="1:4" s="1" customFormat="1" ht="68.25" customHeight="1" x14ac:dyDescent="0.25">
      <c r="A73" s="23" t="s">
        <v>1564</v>
      </c>
      <c r="B73" s="23" t="s">
        <v>146</v>
      </c>
      <c r="C73" s="11" t="s">
        <v>1565</v>
      </c>
      <c r="D73" s="11" t="s">
        <v>1566</v>
      </c>
    </row>
    <row r="74" spans="1:4" s="1" customFormat="1" ht="13.5" x14ac:dyDescent="0.25"/>
    <row r="75" spans="1:4" s="1" customFormat="1" ht="13.5" x14ac:dyDescent="0.25"/>
    <row r="76" spans="1:4" s="1" customFormat="1" ht="13.5" x14ac:dyDescent="0.25"/>
    <row r="77" spans="1:4" s="1" customFormat="1" ht="27" x14ac:dyDescent="0.25">
      <c r="A77" s="3" t="s">
        <v>1567</v>
      </c>
      <c r="B77" s="3" t="s">
        <v>1568</v>
      </c>
      <c r="C77" s="19">
        <v>0.06</v>
      </c>
    </row>
    <row r="78" spans="1:4" s="1" customFormat="1" ht="27" x14ac:dyDescent="0.25">
      <c r="A78" s="3" t="s">
        <v>1569</v>
      </c>
      <c r="B78" s="3" t="s">
        <v>1570</v>
      </c>
      <c r="C78" s="19">
        <v>0.09</v>
      </c>
    </row>
    <row r="79" spans="1:4" s="1" customFormat="1" ht="40.5" x14ac:dyDescent="0.25">
      <c r="A79" s="3" t="s">
        <v>1571</v>
      </c>
      <c r="B79" s="3" t="s">
        <v>1572</v>
      </c>
      <c r="C79" s="19">
        <v>0.12</v>
      </c>
    </row>
    <row r="80" spans="1:4" s="1" customFormat="1" ht="40.5" x14ac:dyDescent="0.25">
      <c r="A80" s="3" t="s">
        <v>1573</v>
      </c>
      <c r="B80" s="3" t="s">
        <v>1574</v>
      </c>
      <c r="C80" s="19">
        <v>0.15</v>
      </c>
    </row>
    <row r="81" spans="1:4" s="1" customFormat="1" ht="13.5" x14ac:dyDescent="0.25"/>
    <row r="82" spans="1:4" s="1" customFormat="1" ht="13.5" x14ac:dyDescent="0.25"/>
    <row r="83" spans="1:4" s="1" customFormat="1" ht="13.5" x14ac:dyDescent="0.25">
      <c r="A83" s="4" t="s">
        <v>41</v>
      </c>
    </row>
    <row r="84" spans="1:4" s="1" customFormat="1" ht="13.5" x14ac:dyDescent="0.25">
      <c r="A84" s="4" t="s">
        <v>1575</v>
      </c>
    </row>
    <row r="85" spans="1:4" s="1" customFormat="1" ht="13.5" x14ac:dyDescent="0.25">
      <c r="A85" s="4" t="s">
        <v>39</v>
      </c>
    </row>
    <row r="86" spans="1:4" s="1" customFormat="1" ht="13.5" x14ac:dyDescent="0.25"/>
    <row r="87" spans="1:4" s="1" customFormat="1" ht="13.5" x14ac:dyDescent="0.25">
      <c r="A87" s="4" t="s">
        <v>1576</v>
      </c>
      <c r="B87" s="18" t="s">
        <v>1577</v>
      </c>
      <c r="C87" s="18" t="s">
        <v>1577</v>
      </c>
      <c r="D87" s="4" t="s">
        <v>1578</v>
      </c>
    </row>
    <row r="88" spans="1:4" s="1" customFormat="1" ht="13.5" x14ac:dyDescent="0.25">
      <c r="A88" s="4" t="s">
        <v>1579</v>
      </c>
      <c r="B88" s="20" t="s">
        <v>1580</v>
      </c>
      <c r="C88" s="20" t="s">
        <v>1580</v>
      </c>
      <c r="D88" s="4" t="s">
        <v>1581</v>
      </c>
    </row>
    <row r="89" spans="1:4" s="1" customFormat="1" ht="13.5" x14ac:dyDescent="0.25">
      <c r="A89" s="4" t="s">
        <v>1582</v>
      </c>
      <c r="B89" s="20" t="s">
        <v>1583</v>
      </c>
      <c r="C89" s="20" t="s">
        <v>1583</v>
      </c>
      <c r="D89" s="4" t="s">
        <v>1584</v>
      </c>
    </row>
    <row r="90" spans="1:4" s="1" customFormat="1" ht="13.5" x14ac:dyDescent="0.25"/>
    <row r="91" spans="1:4" s="1" customFormat="1" ht="13.5" x14ac:dyDescent="0.25"/>
    <row r="92" spans="1:4" s="1" customFormat="1" ht="13.5" x14ac:dyDescent="0.25"/>
    <row r="93" spans="1:4" s="1" customFormat="1" ht="13.5" x14ac:dyDescent="0.25"/>
    <row r="96" spans="1:4" ht="75.75" customHeight="1" x14ac:dyDescent="0.25">
      <c r="A96" s="21" t="s">
        <v>40</v>
      </c>
      <c r="B96" s="22" t="s">
        <v>1585</v>
      </c>
      <c r="C96" s="22" t="s">
        <v>1586</v>
      </c>
    </row>
    <row r="97" spans="1:3" ht="39" customHeight="1" x14ac:dyDescent="0.25">
      <c r="A97" s="22" t="s">
        <v>41</v>
      </c>
      <c r="B97" s="22" t="s">
        <v>3621</v>
      </c>
      <c r="C97" s="22" t="s">
        <v>1587</v>
      </c>
    </row>
    <row r="98" spans="1:3" ht="81" customHeight="1" x14ac:dyDescent="0.25">
      <c r="A98" s="21" t="s">
        <v>39</v>
      </c>
      <c r="B98" s="22" t="s">
        <v>1588</v>
      </c>
      <c r="C98" s="22" t="s">
        <v>1589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CAD4F763EE0A4DAD4AC931F58C70CF" ma:contentTypeVersion="0" ma:contentTypeDescription="Crear nuevo documento." ma:contentTypeScope="" ma:versionID="9c1bb3da1fe9de37a9a9196afc33ecf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47F604-3258-4378-9AFD-32EC92911E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1366CB-F79C-4D1F-8F82-F2A3510570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A3EDE6-99D6-407D-BF84-6F430EC38EA1}">
  <ds:schemaRefs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14</vt:i4>
      </vt:variant>
    </vt:vector>
  </HeadingPairs>
  <TitlesOfParts>
    <vt:vector size="22" baseType="lpstr">
      <vt:lpstr>Concertación - evaluación</vt:lpstr>
      <vt:lpstr>Seguimiento</vt:lpstr>
      <vt:lpstr>Consolidado</vt:lpstr>
      <vt:lpstr>EvaluaciónParcial(solonovadmin)</vt:lpstr>
      <vt:lpstr>Hoja2</vt:lpstr>
      <vt:lpstr>julio2025</vt:lpstr>
      <vt:lpstr>Referencia</vt:lpstr>
      <vt:lpstr>Datos</vt:lpstr>
      <vt:lpstr>'Concertación - evaluación'!Área_de_impresión</vt:lpstr>
      <vt:lpstr>Consolidado!Área_de_impresión</vt:lpstr>
      <vt:lpstr>'EvaluaciónParcial(solonovadmin)'!Área_de_impresión</vt:lpstr>
      <vt:lpstr>Seguimiento!Área_de_impresión</vt:lpstr>
      <vt:lpstr>Asesor</vt:lpstr>
      <vt:lpstr>Asistencial</vt:lpstr>
      <vt:lpstr>Directivo</vt:lpstr>
      <vt:lpstr>Nivel</vt:lpstr>
      <vt:lpstr>PersonalACargo</vt:lpstr>
      <vt:lpstr>Profesional</vt:lpstr>
      <vt:lpstr>SI</vt:lpstr>
      <vt:lpstr>Técnico</vt:lpstr>
      <vt:lpstr>'Concertación - evaluación'!Títulos_a_imprimir</vt:lpstr>
      <vt:lpstr>'EvaluaciónParcial(solonovadmin)'!Títulos_a_imprimir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Gestión del Rendimiento Servidores Públicos en Vinculación Provisional y Libre Nombramiento y Remoción</dc:title>
  <dc:subject/>
  <dc:creator>Vilma Patricia Ferreira Lugo</dc:creator>
  <cp:keywords/>
  <dc:description/>
  <cp:lastModifiedBy>Bibiana Coy Paez</cp:lastModifiedBy>
  <cp:revision/>
  <dcterms:created xsi:type="dcterms:W3CDTF">2019-02-21T18:12:08Z</dcterms:created>
  <dcterms:modified xsi:type="dcterms:W3CDTF">2025-08-29T13:19:54Z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0x010100A2CAD4F763EE0A4DAD4AC931F58C70CF</vt:lpwstr>
  </property>
  <property fmtid="{D5CDD505-2E9C-101B-9397-08002B2CF9AE}" pid="4" name="_dlc_DocIdItemGuid">
    <vt:lpwstr>186eb312-f361-45c9-abb3-ca9d6909bc99</vt:lpwstr>
  </property>
</Properties>
</file>