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francycp_supersociedades_gov_co/Documents/Documentos/2025/Modificacion/"/>
    </mc:Choice>
  </mc:AlternateContent>
  <xr:revisionPtr revIDLastSave="0" documentId="8_{D2C2D71C-3CF9-4E26-B4AE-8F701A30FD3F}" xr6:coauthVersionLast="47" xr6:coauthVersionMax="47" xr10:uidLastSave="{00000000-0000-0000-0000-000000000000}"/>
  <workbookProtection workbookPassword="C78C" lockStructure="1"/>
  <bookViews>
    <workbookView xWindow="-120" yWindow="-120" windowWidth="29040" windowHeight="15840" xr2:uid="{00000000-000D-0000-FFFF-FFFF00000000}"/>
  </bookViews>
  <sheets>
    <sheet name="CAPACITACIÓN" sheetId="1" r:id="rId1"/>
    <sheet name="CRITERIO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H10" i="1"/>
  <c r="F10" i="1"/>
  <c r="J4" i="2"/>
  <c r="K4" i="2" s="1"/>
  <c r="J5" i="2"/>
  <c r="J32" i="2"/>
  <c r="K32" i="2" s="1"/>
  <c r="J31" i="2"/>
  <c r="K31" i="2" s="1"/>
  <c r="J30" i="2"/>
  <c r="K30" i="2" s="1"/>
  <c r="J29" i="2"/>
  <c r="K29" i="2" s="1"/>
  <c r="J28" i="2"/>
  <c r="J24" i="2"/>
  <c r="K24" i="2" s="1"/>
  <c r="J23" i="2"/>
  <c r="K23" i="2" s="1"/>
  <c r="J22" i="2"/>
  <c r="K22" i="2" s="1"/>
  <c r="J21" i="2"/>
  <c r="K21" i="2" s="1"/>
  <c r="J20" i="2"/>
  <c r="K20" i="2" s="1"/>
  <c r="J16" i="2"/>
  <c r="K16" i="2"/>
  <c r="J15" i="2"/>
  <c r="K15" i="2" s="1"/>
  <c r="J14" i="2"/>
  <c r="K14" i="2" s="1"/>
  <c r="J13" i="2"/>
  <c r="K13" i="2" s="1"/>
  <c r="J12" i="2"/>
  <c r="K12" i="2" s="1"/>
  <c r="J8" i="2"/>
  <c r="K8" i="2"/>
  <c r="J7" i="2"/>
  <c r="K7" i="2" s="1"/>
  <c r="J6" i="2"/>
  <c r="E15" i="2"/>
  <c r="K5" i="2"/>
  <c r="J9" i="2"/>
  <c r="J33" i="2" l="1"/>
  <c r="J17" i="2"/>
  <c r="N12" i="2" s="1"/>
  <c r="N13" i="2" s="1"/>
  <c r="N4" i="2"/>
  <c r="N5" i="2" s="1"/>
  <c r="K28" i="2"/>
  <c r="J25" i="2"/>
  <c r="N20" i="2" s="1"/>
  <c r="N21" i="2" s="1"/>
  <c r="K6" i="2"/>
  <c r="N28" i="2"/>
  <c r="N29" i="2" s="1"/>
  <c r="E18" i="2" l="1"/>
  <c r="I19" i="1" l="1"/>
  <c r="I43" i="1"/>
  <c r="I28" i="1"/>
  <c r="I23" i="1"/>
  <c r="H23" i="1"/>
  <c r="H19" i="1"/>
  <c r="H28" i="1"/>
  <c r="H43" i="1"/>
  <c r="J23" i="1"/>
  <c r="J19" i="1"/>
  <c r="J28" i="1"/>
  <c r="J43" i="1"/>
  <c r="G23" i="1"/>
  <c r="G43" i="1"/>
  <c r="G28" i="1"/>
  <c r="G19" i="1"/>
</calcChain>
</file>

<file path=xl/sharedStrings.xml><?xml version="1.0" encoding="utf-8"?>
<sst xmlns="http://schemas.openxmlformats.org/spreadsheetml/2006/main" count="159" uniqueCount="81">
  <si>
    <t>NOMBRE DE LA ACTIVIDAD</t>
  </si>
  <si>
    <t>FECHA</t>
  </si>
  <si>
    <t>Día</t>
  </si>
  <si>
    <t>Mes</t>
  </si>
  <si>
    <t>Año</t>
  </si>
  <si>
    <t>LUGAR</t>
  </si>
  <si>
    <t>E</t>
  </si>
  <si>
    <t>EXCELENTE</t>
  </si>
  <si>
    <t>Se superaron mis expectativas</t>
  </si>
  <si>
    <t>B</t>
  </si>
  <si>
    <t>BUENO</t>
  </si>
  <si>
    <t>Se cumplieron mis expectativas</t>
  </si>
  <si>
    <t>D</t>
  </si>
  <si>
    <t>DEFICIENTE</t>
  </si>
  <si>
    <t>Se cumplieron parcialmente mis expectativas</t>
  </si>
  <si>
    <t>M</t>
  </si>
  <si>
    <t>MALO</t>
  </si>
  <si>
    <t xml:space="preserve">No se cumplieron mis expectativas </t>
  </si>
  <si>
    <t>Cumplimiento de los objetivos</t>
  </si>
  <si>
    <t>Conocimiento y dominio del Tema</t>
  </si>
  <si>
    <t>Metodología empleada</t>
  </si>
  <si>
    <t>Manejo del grupo</t>
  </si>
  <si>
    <t>Solución de inquietudes</t>
  </si>
  <si>
    <t>Promoción de la participación</t>
  </si>
  <si>
    <t>El aporte de nuevos conceptos y/o técnicas presentados</t>
  </si>
  <si>
    <t xml:space="preserve">La relación de los contenidos con el objetivo propuesto </t>
  </si>
  <si>
    <t>DESCRIPCIÓN</t>
  </si>
  <si>
    <t>ESCALA</t>
  </si>
  <si>
    <t>VALOR</t>
  </si>
  <si>
    <t>CALIDAD INSTRUCTOR</t>
  </si>
  <si>
    <t>PERTINENCIA Y APLICABILIDAD</t>
  </si>
  <si>
    <t>CALIDAD CONTENIDOS</t>
  </si>
  <si>
    <t>ASPECTOS EVALUADOS</t>
  </si>
  <si>
    <t>PONDERACIÓN</t>
  </si>
  <si>
    <t>Utilidad del curso</t>
  </si>
  <si>
    <t>Aporte al fortalecimiento de los rasgos de cultura</t>
  </si>
  <si>
    <t>La iluminación y el ambiente del salón</t>
  </si>
  <si>
    <t>La ubicación del lugar (Accesibilidad, seguridad, servicio, parqueo, etc.)</t>
  </si>
  <si>
    <t>MUCHAS GRACIAS POR SU OPINIÓN</t>
  </si>
  <si>
    <t>Observaciones</t>
  </si>
  <si>
    <t>CALIDAD LOGISTICA</t>
  </si>
  <si>
    <t>CALIDAD DE LOS CONTENIDOS</t>
  </si>
  <si>
    <t>CALIDAD DE LA LOGÍSTICA</t>
  </si>
  <si>
    <t>La calidad de las actividades realizadas</t>
  </si>
  <si>
    <t>Posibilidad de aplicación de los conocimientos al trabajo</t>
  </si>
  <si>
    <t>Horario de la capacitación</t>
  </si>
  <si>
    <t>El material de apoyo suministrado</t>
  </si>
  <si>
    <t>La comodidad del espacio utilizado</t>
  </si>
  <si>
    <t>Oportunidad de los equipos</t>
  </si>
  <si>
    <t>Puntualidad</t>
  </si>
  <si>
    <t>La calidad de los equipos audiovisuales</t>
  </si>
  <si>
    <t>NA</t>
  </si>
  <si>
    <t>Con el objeto de mantener nuestro proceso de mejoramiento continuo en las acciones que emprendemos, le solicitamos responda esta  encuesta, la cual nos permitirá conocer su percepción respecto a esta actividad de capacitación. Por favor exprese su nivel de satisfacción marcando con una X la casilla que corresponda según la escala de calificación planteada a continuación:</t>
  </si>
  <si>
    <t>NO APLICA</t>
  </si>
  <si>
    <t>El criterio no aplica a esta capacitación</t>
  </si>
  <si>
    <t>Sugerencias para mejorar nuestro proceso</t>
  </si>
  <si>
    <t xml:space="preserve">INSTRUCTOR  - Nombre: </t>
  </si>
  <si>
    <t>La profundidad en los contenidos</t>
  </si>
  <si>
    <t>#</t>
  </si>
  <si>
    <t>81% - 100%</t>
  </si>
  <si>
    <t>80% - 41%</t>
  </si>
  <si>
    <t>21% - 40%</t>
  </si>
  <si>
    <t>0 - 20%</t>
  </si>
  <si>
    <t>RANGO</t>
  </si>
  <si>
    <t>CALIDAD DE LA LOGISTICA</t>
  </si>
  <si>
    <t>INSTRUCTOR</t>
  </si>
  <si>
    <t>%</t>
  </si>
  <si>
    <t>(PCV) = ((#E×100%) + (#B×80%) + (#D×40%) + (#M×20%)) / (#Evaluaciones)</t>
  </si>
  <si>
    <t>(PCV)=</t>
  </si>
  <si>
    <t>POND=</t>
  </si>
  <si>
    <t>Ponderación total:</t>
  </si>
  <si>
    <t>Código: GTH-F-004</t>
  </si>
  <si>
    <t>Fecha: 9 de julio de 2021</t>
  </si>
  <si>
    <t>Versión: 003</t>
  </si>
  <si>
    <t>Número depágina: 1 de 1</t>
  </si>
  <si>
    <t>SUPERINTENDENCIA DE SOCIEDADES</t>
  </si>
  <si>
    <t>SISTEMA DE GESTIÓN INTEGRADO</t>
  </si>
  <si>
    <t>PROCESO GESTIÓN DEL TALENTO HUMANO</t>
  </si>
  <si>
    <t>FORMATO: EVALUACION EVENTOS DE CAPACITACION</t>
  </si>
  <si>
    <t>Teams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</si>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</sst>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1" x14ac:knownFonts="1">
    <font>
      <sz val="10"/>
      <color theme="1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0"/>
      <name val="Verdana"/>
      <family val="2"/>
    </font>
    <font>
      <sz val="14"/>
      <color indexed="8"/>
      <name val="Verdana"/>
      <family val="2"/>
    </font>
    <font>
      <sz val="11"/>
      <color indexed="8"/>
      <name val="Verdana"/>
      <family val="2"/>
    </font>
    <font>
      <sz val="8"/>
      <color indexed="8"/>
      <name val="Verdana"/>
      <family val="2"/>
    </font>
    <font>
      <sz val="10"/>
      <color indexed="8"/>
      <name val="Verdana"/>
      <family val="2"/>
    </font>
    <font>
      <sz val="6"/>
      <color indexed="55"/>
      <name val="Verdana"/>
      <family val="2"/>
    </font>
    <font>
      <sz val="9"/>
      <color indexed="8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8"/>
      <name val="Verdana"/>
      <family val="2"/>
    </font>
    <font>
      <b/>
      <sz val="16"/>
      <color indexed="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62D46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</cellStyleXfs>
  <cellXfs count="1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9" fontId="1" fillId="4" borderId="1" xfId="0" applyNumberFormat="1" applyFont="1" applyFill="1" applyBorder="1" applyAlignment="1">
      <alignment horizontal="center" vertical="center" wrapText="1"/>
    </xf>
    <xf numFmtId="1" fontId="3" fillId="0" borderId="1" xfId="3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9" fontId="5" fillId="0" borderId="0" xfId="0" applyNumberFormat="1" applyFont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165" fontId="7" fillId="5" borderId="1" xfId="1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0" fontId="8" fillId="0" borderId="0" xfId="0" applyFont="1"/>
    <xf numFmtId="1" fontId="6" fillId="0" borderId="0" xfId="0" applyNumberFormat="1" applyFont="1" applyAlignment="1">
      <alignment horizontal="center" vertical="center"/>
    </xf>
    <xf numFmtId="10" fontId="3" fillId="0" borderId="0" xfId="3" applyNumberFormat="1" applyFont="1" applyAlignment="1">
      <alignment horizontal="left"/>
    </xf>
    <xf numFmtId="0" fontId="6" fillId="0" borderId="0" xfId="0" applyFont="1"/>
    <xf numFmtId="10" fontId="0" fillId="0" borderId="0" xfId="0" applyNumberFormat="1" applyAlignment="1">
      <alignment horizontal="left"/>
    </xf>
    <xf numFmtId="10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right"/>
    </xf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6" fillId="5" borderId="1" xfId="0" applyFont="1" applyFill="1" applyBorder="1" applyAlignment="1">
      <alignment horizontal="center"/>
    </xf>
    <xf numFmtId="0" fontId="10" fillId="6" borderId="8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justify" vertical="center" wrapText="1"/>
    </xf>
    <xf numFmtId="9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9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9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/>
    </xf>
    <xf numFmtId="0" fontId="10" fillId="6" borderId="18" xfId="0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4" fillId="0" borderId="6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0" fillId="6" borderId="23" xfId="0" applyFont="1" applyFill="1" applyBorder="1" applyAlignment="1">
      <alignment horizontal="left" vertical="center"/>
    </xf>
    <xf numFmtId="0" fontId="10" fillId="6" borderId="24" xfId="0" applyFont="1" applyFill="1" applyBorder="1" applyAlignment="1">
      <alignment horizontal="left" vertical="center"/>
    </xf>
    <xf numFmtId="0" fontId="10" fillId="6" borderId="25" xfId="0" applyFont="1" applyFill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5" xfId="0" applyFont="1" applyBorder="1" applyAlignment="1">
      <alignment horizontal="right" vertical="center"/>
    </xf>
    <xf numFmtId="0" fontId="17" fillId="0" borderId="12" xfId="0" applyFont="1" applyBorder="1" applyAlignment="1">
      <alignment horizontal="right" vertical="center"/>
    </xf>
    <xf numFmtId="0" fontId="17" fillId="0" borderId="16" xfId="0" applyFont="1" applyBorder="1" applyAlignment="1">
      <alignment horizontal="right" vertical="center"/>
    </xf>
    <xf numFmtId="0" fontId="14" fillId="0" borderId="8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0" fillId="6" borderId="8" xfId="0" applyFont="1" applyFill="1" applyBorder="1" applyAlignment="1">
      <alignment horizontal="left" vertical="center"/>
    </xf>
    <xf numFmtId="0" fontId="10" fillId="6" borderId="4" xfId="0" applyFont="1" applyFill="1" applyBorder="1" applyAlignment="1">
      <alignment horizontal="left" vertical="center"/>
    </xf>
    <xf numFmtId="0" fontId="10" fillId="6" borderId="14" xfId="0" applyFont="1" applyFill="1" applyBorder="1" applyAlignment="1">
      <alignment horizontal="left" vertical="center"/>
    </xf>
    <xf numFmtId="0" fontId="16" fillId="0" borderId="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2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65943</xdr:colOff>
      <xdr:row>0</xdr:row>
      <xdr:rowOff>161193</xdr:rowOff>
    </xdr:from>
    <xdr:to>
      <xdr:col>2</xdr:col>
      <xdr:colOff>271097</xdr:colOff>
      <xdr:row>2</xdr:row>
      <xdr:rowOff>182534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DAA4D5-D4FC-45DC-AC43-B6EBFABF7F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65943" y="161193"/>
          <a:ext cx="732692" cy="4169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showGridLines="0" tabSelected="1" view="pageBreakPreview" zoomScale="130" zoomScaleNormal="175" zoomScaleSheetLayoutView="130" workbookViewId="0">
      <selection activeCell="B21" sqref="B21:F21"/>
    </sheetView>
  </sheetViews>
  <sheetFormatPr baseColWidth="10" defaultRowHeight="12.75" x14ac:dyDescent="0.2"/>
  <cols>
    <col min="1" max="2" width="4" style="44" customWidth="1"/>
    <col min="3" max="3" width="4.28515625" style="44" customWidth="1"/>
    <col min="4" max="4" width="16.7109375" style="44" customWidth="1"/>
    <col min="5" max="5" width="39.42578125" style="44" customWidth="1"/>
    <col min="6" max="7" width="6.42578125" style="44" customWidth="1"/>
    <col min="8" max="11" width="5.28515625" style="44" customWidth="1"/>
    <col min="12" max="12" width="9.85546875" style="44" customWidth="1"/>
    <col min="13" max="13" width="11.42578125" style="44"/>
    <col min="14" max="14" width="25.5703125" style="44" bestFit="1" customWidth="1"/>
    <col min="15" max="15" width="13" style="44" customWidth="1"/>
    <col min="16" max="16384" width="11.42578125" style="44"/>
  </cols>
  <sheetData>
    <row r="1" spans="1:11" ht="15.95" customHeight="1" x14ac:dyDescent="0.2">
      <c r="A1" s="109"/>
      <c r="B1" s="109"/>
      <c r="C1" s="109"/>
      <c r="D1" s="110" t="s">
        <v>75</v>
      </c>
      <c r="E1" s="110"/>
      <c r="F1" s="110"/>
      <c r="G1" s="110"/>
      <c r="H1" s="111" t="s">
        <v>71</v>
      </c>
      <c r="I1" s="111"/>
      <c r="J1" s="111"/>
      <c r="K1" s="111"/>
    </row>
    <row r="2" spans="1:11" ht="15.95" customHeight="1" x14ac:dyDescent="0.2">
      <c r="A2" s="109"/>
      <c r="B2" s="109"/>
      <c r="C2" s="109"/>
      <c r="D2" s="110" t="s">
        <v>76</v>
      </c>
      <c r="E2" s="110"/>
      <c r="F2" s="110"/>
      <c r="G2" s="110"/>
      <c r="H2" s="111" t="s">
        <v>72</v>
      </c>
      <c r="I2" s="111"/>
      <c r="J2" s="111"/>
      <c r="K2" s="111"/>
    </row>
    <row r="3" spans="1:11" ht="15.95" customHeight="1" x14ac:dyDescent="0.2">
      <c r="A3" s="109"/>
      <c r="B3" s="109"/>
      <c r="C3" s="109"/>
      <c r="D3" s="110" t="s">
        <v>77</v>
      </c>
      <c r="E3" s="110"/>
      <c r="F3" s="110"/>
      <c r="G3" s="110"/>
      <c r="H3" s="111" t="s">
        <v>73</v>
      </c>
      <c r="I3" s="111"/>
      <c r="J3" s="111"/>
      <c r="K3" s="111"/>
    </row>
    <row r="4" spans="1:11" ht="15.95" customHeight="1" x14ac:dyDescent="0.2">
      <c r="A4" s="109"/>
      <c r="B4" s="109"/>
      <c r="C4" s="109"/>
      <c r="D4" s="110" t="s">
        <v>78</v>
      </c>
      <c r="E4" s="110"/>
      <c r="F4" s="110"/>
      <c r="G4" s="110"/>
      <c r="H4" s="111" t="s">
        <v>74</v>
      </c>
      <c r="I4" s="111"/>
      <c r="J4" s="111"/>
      <c r="K4" s="111"/>
    </row>
    <row r="5" spans="1:11" ht="7.5" customHeight="1" x14ac:dyDescent="0.2">
      <c r="A5" s="112"/>
      <c r="B5" s="112"/>
      <c r="C5" s="112"/>
      <c r="D5" s="112"/>
      <c r="E5" s="113"/>
      <c r="F5" s="113"/>
      <c r="G5" s="113"/>
      <c r="H5" s="113"/>
      <c r="I5" s="113"/>
      <c r="J5" s="113"/>
      <c r="K5" s="113"/>
    </row>
    <row r="6" spans="1:11" ht="12.95" customHeight="1" x14ac:dyDescent="0.2">
      <c r="A6" s="29" t="s">
        <v>0</v>
      </c>
      <c r="B6" s="30"/>
      <c r="C6" s="30"/>
      <c r="D6" s="30"/>
      <c r="E6" s="30"/>
      <c r="F6" s="30"/>
      <c r="G6" s="30"/>
      <c r="H6" s="30"/>
      <c r="I6" s="30"/>
      <c r="J6" s="30"/>
      <c r="K6" s="31"/>
    </row>
    <row r="7" spans="1:11" ht="14.1" customHeight="1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</row>
    <row r="8" spans="1:11" ht="9.9499999999999993" customHeight="1" x14ac:dyDescent="0.2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1:11" ht="12.95" customHeight="1" x14ac:dyDescent="0.2">
      <c r="A9" s="29" t="s">
        <v>5</v>
      </c>
      <c r="B9" s="30"/>
      <c r="C9" s="30"/>
      <c r="D9" s="30"/>
      <c r="E9" s="31"/>
      <c r="F9" s="29" t="s">
        <v>1</v>
      </c>
      <c r="G9" s="30"/>
      <c r="H9" s="30"/>
      <c r="I9" s="30"/>
      <c r="J9" s="30"/>
      <c r="K9" s="30"/>
    </row>
    <row r="10" spans="1:11" ht="13.5" customHeight="1" x14ac:dyDescent="0.2">
      <c r="A10" s="33" t="s">
        <v>79</v>
      </c>
      <c r="B10" s="33"/>
      <c r="C10" s="33"/>
      <c r="D10" s="33"/>
      <c r="E10" s="33"/>
      <c r="F10" s="34">
        <f ca="1">DAY(TODAY())</f>
        <v>28</v>
      </c>
      <c r="G10" s="34"/>
      <c r="H10" s="33">
        <f ca="1">MONTH(TODAY())</f>
        <v>3</v>
      </c>
      <c r="I10" s="33"/>
      <c r="J10" s="33">
        <f ca="1">YEAR(TODAY())</f>
        <v>2025</v>
      </c>
      <c r="K10" s="33"/>
    </row>
    <row r="11" spans="1:11" ht="9.9499999999999993" customHeight="1" x14ac:dyDescent="0.2">
      <c r="A11" s="33"/>
      <c r="B11" s="33"/>
      <c r="C11" s="33"/>
      <c r="D11" s="33"/>
      <c r="E11" s="33"/>
      <c r="F11" s="35" t="s">
        <v>2</v>
      </c>
      <c r="G11" s="35"/>
      <c r="H11" s="35" t="s">
        <v>3</v>
      </c>
      <c r="I11" s="35"/>
      <c r="J11" s="35" t="s">
        <v>4</v>
      </c>
      <c r="K11" s="35"/>
    </row>
    <row r="12" spans="1:11" ht="69" customHeight="1" x14ac:dyDescent="0.2">
      <c r="A12" s="36" t="s">
        <v>52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</row>
    <row r="13" spans="1:11" ht="12" customHeight="1" x14ac:dyDescent="0.2">
      <c r="A13" s="37"/>
      <c r="B13" s="38"/>
      <c r="C13" s="39" t="s">
        <v>6</v>
      </c>
      <c r="D13" s="40" t="s">
        <v>7</v>
      </c>
      <c r="E13" s="41" t="s">
        <v>8</v>
      </c>
      <c r="F13" s="41"/>
      <c r="G13" s="41"/>
      <c r="H13" s="42"/>
      <c r="I13" s="43"/>
    </row>
    <row r="14" spans="1:11" ht="12" customHeight="1" x14ac:dyDescent="0.2">
      <c r="A14" s="37"/>
      <c r="B14" s="38"/>
      <c r="C14" s="39" t="s">
        <v>9</v>
      </c>
      <c r="D14" s="40" t="s">
        <v>10</v>
      </c>
      <c r="E14" s="41" t="s">
        <v>11</v>
      </c>
      <c r="F14" s="41"/>
      <c r="G14" s="41"/>
      <c r="H14" s="42"/>
      <c r="I14" s="43"/>
    </row>
    <row r="15" spans="1:11" ht="12" customHeight="1" x14ac:dyDescent="0.2">
      <c r="A15" s="37"/>
      <c r="B15" s="38"/>
      <c r="C15" s="39" t="s">
        <v>12</v>
      </c>
      <c r="D15" s="40" t="s">
        <v>13</v>
      </c>
      <c r="E15" s="41" t="s">
        <v>14</v>
      </c>
      <c r="F15" s="41"/>
      <c r="G15" s="41"/>
      <c r="H15" s="42"/>
      <c r="I15" s="43"/>
    </row>
    <row r="16" spans="1:11" ht="12" customHeight="1" x14ac:dyDescent="0.2">
      <c r="A16" s="37"/>
      <c r="B16" s="38"/>
      <c r="C16" s="39" t="s">
        <v>15</v>
      </c>
      <c r="D16" s="40" t="s">
        <v>16</v>
      </c>
      <c r="E16" s="41" t="s">
        <v>17</v>
      </c>
      <c r="F16" s="41"/>
      <c r="G16" s="41"/>
      <c r="H16" s="45"/>
      <c r="I16" s="46"/>
    </row>
    <row r="17" spans="1:11" ht="12" customHeight="1" x14ac:dyDescent="0.2">
      <c r="A17" s="37"/>
      <c r="B17" s="38"/>
      <c r="C17" s="39" t="s">
        <v>51</v>
      </c>
      <c r="D17" s="40" t="s">
        <v>53</v>
      </c>
      <c r="E17" s="41" t="s">
        <v>54</v>
      </c>
      <c r="F17" s="41"/>
      <c r="G17" s="41"/>
      <c r="H17" s="42"/>
      <c r="I17" s="43"/>
    </row>
    <row r="18" spans="1:11" ht="12" customHeight="1" x14ac:dyDescent="0.2"/>
    <row r="19" spans="1:11" ht="20.100000000000001" customHeight="1" x14ac:dyDescent="0.2">
      <c r="A19" s="29" t="s">
        <v>41</v>
      </c>
      <c r="B19" s="30"/>
      <c r="C19" s="30"/>
      <c r="D19" s="30"/>
      <c r="E19" s="31"/>
      <c r="F19" s="47"/>
      <c r="G19" s="47" t="str">
        <f ca="1">+G$28</f>
        <v>E</v>
      </c>
      <c r="H19" s="47" t="str">
        <f ca="1">+H$28</f>
        <v>B</v>
      </c>
      <c r="I19" s="47" t="str">
        <f ca="1">+I$28</f>
        <v>D</v>
      </c>
      <c r="J19" s="47" t="str">
        <f ca="1">+J$28</f>
        <v>M</v>
      </c>
      <c r="K19" s="47" t="s">
        <v>51</v>
      </c>
    </row>
    <row r="20" spans="1:11" ht="20.100000000000001" customHeight="1" x14ac:dyDescent="0.2">
      <c r="A20" s="48">
        <v>1</v>
      </c>
      <c r="B20" s="49" t="s">
        <v>24</v>
      </c>
      <c r="C20" s="50"/>
      <c r="D20" s="50"/>
      <c r="E20" s="50"/>
      <c r="F20" s="51"/>
      <c r="G20" s="52"/>
      <c r="H20" s="52"/>
      <c r="I20" s="52"/>
      <c r="J20" s="53"/>
      <c r="K20" s="54"/>
    </row>
    <row r="21" spans="1:11" ht="20.100000000000001" customHeight="1" x14ac:dyDescent="0.2">
      <c r="A21" s="48">
        <v>2</v>
      </c>
      <c r="B21" s="49" t="s">
        <v>57</v>
      </c>
      <c r="C21" s="50"/>
      <c r="D21" s="50"/>
      <c r="E21" s="50"/>
      <c r="F21" s="51"/>
      <c r="G21" s="52"/>
      <c r="H21" s="52"/>
      <c r="I21" s="52"/>
      <c r="J21" s="53"/>
      <c r="K21" s="54"/>
    </row>
    <row r="22" spans="1:11" ht="20.100000000000001" customHeight="1" thickBot="1" x14ac:dyDescent="0.25">
      <c r="A22" s="55">
        <v>3</v>
      </c>
      <c r="B22" s="56" t="s">
        <v>43</v>
      </c>
      <c r="C22" s="57"/>
      <c r="D22" s="57"/>
      <c r="E22" s="57"/>
      <c r="F22" s="58"/>
      <c r="G22" s="59"/>
      <c r="H22" s="59"/>
      <c r="I22" s="59"/>
      <c r="J22" s="60"/>
      <c r="K22" s="61"/>
    </row>
    <row r="23" spans="1:11" ht="20.100000000000001" customHeight="1" x14ac:dyDescent="0.2">
      <c r="A23" s="29" t="s">
        <v>30</v>
      </c>
      <c r="B23" s="30"/>
      <c r="C23" s="30"/>
      <c r="D23" s="30"/>
      <c r="E23" s="31"/>
      <c r="F23" s="47"/>
      <c r="G23" s="47" t="str">
        <f ca="1">+G$28</f>
        <v>E</v>
      </c>
      <c r="H23" s="47" t="str">
        <f ca="1">+H$28</f>
        <v>B</v>
      </c>
      <c r="I23" s="47" t="str">
        <f ca="1">+I$28</f>
        <v>D</v>
      </c>
      <c r="J23" s="47" t="str">
        <f ca="1">+J$28</f>
        <v>M</v>
      </c>
      <c r="K23" s="47" t="s">
        <v>51</v>
      </c>
    </row>
    <row r="24" spans="1:11" ht="20.100000000000001" customHeight="1" x14ac:dyDescent="0.2">
      <c r="A24" s="48">
        <v>1</v>
      </c>
      <c r="B24" s="49" t="s">
        <v>34</v>
      </c>
      <c r="C24" s="50"/>
      <c r="D24" s="50"/>
      <c r="E24" s="50"/>
      <c r="F24" s="51"/>
      <c r="G24" s="52"/>
      <c r="H24" s="52" t="s">
        <v>80</v>
      </c>
      <c r="I24" s="52"/>
      <c r="J24" s="53"/>
      <c r="K24" s="54"/>
    </row>
    <row r="25" spans="1:11" ht="20.100000000000001" customHeight="1" x14ac:dyDescent="0.2">
      <c r="A25" s="48">
        <v>2</v>
      </c>
      <c r="B25" s="49" t="s">
        <v>44</v>
      </c>
      <c r="C25" s="50"/>
      <c r="D25" s="50"/>
      <c r="E25" s="50"/>
      <c r="F25" s="51"/>
      <c r="G25" s="52"/>
      <c r="H25" s="52" t="s">
        <v>80</v>
      </c>
      <c r="I25" s="52"/>
      <c r="J25" s="53"/>
      <c r="K25" s="54"/>
    </row>
    <row r="26" spans="1:11" ht="20.100000000000001" customHeight="1" x14ac:dyDescent="0.2">
      <c r="A26" s="48">
        <v>3</v>
      </c>
      <c r="B26" s="49" t="s">
        <v>35</v>
      </c>
      <c r="C26" s="50"/>
      <c r="D26" s="50"/>
      <c r="E26" s="50"/>
      <c r="F26" s="51"/>
      <c r="G26" s="52"/>
      <c r="H26" s="52" t="s">
        <v>80</v>
      </c>
      <c r="I26" s="52"/>
      <c r="J26" s="53"/>
      <c r="K26" s="54"/>
    </row>
    <row r="27" spans="1:11" ht="20.100000000000001" customHeight="1" thickBot="1" x14ac:dyDescent="0.25">
      <c r="A27" s="55">
        <v>4</v>
      </c>
      <c r="B27" s="56" t="s">
        <v>25</v>
      </c>
      <c r="C27" s="57"/>
      <c r="D27" s="57"/>
      <c r="E27" s="57"/>
      <c r="F27" s="58"/>
      <c r="G27" s="59"/>
      <c r="H27" s="59" t="s">
        <v>80</v>
      </c>
      <c r="I27" s="59"/>
      <c r="J27" s="60"/>
      <c r="K27" s="61"/>
    </row>
    <row r="28" spans="1:11" ht="20.100000000000001" customHeight="1" thickBot="1" x14ac:dyDescent="0.25">
      <c r="A28" s="62" t="s">
        <v>42</v>
      </c>
      <c r="B28" s="63"/>
      <c r="C28" s="63"/>
      <c r="D28" s="63"/>
      <c r="E28" s="64"/>
      <c r="F28" s="65"/>
      <c r="G28" s="65" t="str">
        <f ca="1">+G$28</f>
        <v>E</v>
      </c>
      <c r="H28" s="65" t="str">
        <f ca="1">+H$28</f>
        <v>B</v>
      </c>
      <c r="I28" s="65" t="str">
        <f ca="1">+I$28</f>
        <v>D</v>
      </c>
      <c r="J28" s="65" t="str">
        <f ca="1">+J$28</f>
        <v>M</v>
      </c>
      <c r="K28" s="66" t="s">
        <v>51</v>
      </c>
    </row>
    <row r="29" spans="1:11" ht="20.100000000000001" customHeight="1" x14ac:dyDescent="0.2">
      <c r="A29" s="67">
        <v>1</v>
      </c>
      <c r="B29" s="68" t="s">
        <v>47</v>
      </c>
      <c r="C29" s="69"/>
      <c r="D29" s="69"/>
      <c r="E29" s="69"/>
      <c r="F29" s="70"/>
      <c r="G29" s="71"/>
      <c r="H29" s="71"/>
      <c r="I29" s="71"/>
      <c r="J29" s="72"/>
      <c r="K29" s="73"/>
    </row>
    <row r="30" spans="1:11" ht="20.100000000000001" customHeight="1" x14ac:dyDescent="0.2">
      <c r="A30" s="48">
        <v>2</v>
      </c>
      <c r="B30" s="49" t="s">
        <v>36</v>
      </c>
      <c r="C30" s="50"/>
      <c r="D30" s="50"/>
      <c r="E30" s="50"/>
      <c r="F30" s="51"/>
      <c r="G30" s="52"/>
      <c r="H30" s="52"/>
      <c r="I30" s="52"/>
      <c r="J30" s="53"/>
      <c r="K30" s="54"/>
    </row>
    <row r="31" spans="1:11" ht="20.100000000000001" customHeight="1" x14ac:dyDescent="0.2">
      <c r="A31" s="48">
        <v>3</v>
      </c>
      <c r="B31" s="49" t="s">
        <v>46</v>
      </c>
      <c r="C31" s="50"/>
      <c r="D31" s="50"/>
      <c r="E31" s="50"/>
      <c r="F31" s="51"/>
      <c r="G31" s="52"/>
      <c r="H31" s="52"/>
      <c r="I31" s="52"/>
      <c r="J31" s="53"/>
      <c r="K31" s="54"/>
    </row>
    <row r="32" spans="1:11" ht="20.100000000000001" customHeight="1" x14ac:dyDescent="0.2">
      <c r="A32" s="48">
        <v>4</v>
      </c>
      <c r="B32" s="49" t="s">
        <v>50</v>
      </c>
      <c r="C32" s="50"/>
      <c r="D32" s="50"/>
      <c r="E32" s="50"/>
      <c r="F32" s="51"/>
      <c r="G32" s="52"/>
      <c r="H32" s="52"/>
      <c r="I32" s="52"/>
      <c r="J32" s="53"/>
      <c r="K32" s="54"/>
    </row>
    <row r="33" spans="1:11" ht="20.100000000000001" customHeight="1" x14ac:dyDescent="0.2">
      <c r="A33" s="48">
        <v>5</v>
      </c>
      <c r="B33" s="49" t="s">
        <v>45</v>
      </c>
      <c r="C33" s="50"/>
      <c r="D33" s="50"/>
      <c r="E33" s="50"/>
      <c r="F33" s="51"/>
      <c r="G33" s="52"/>
      <c r="H33" s="52"/>
      <c r="I33" s="52"/>
      <c r="J33" s="53"/>
      <c r="K33" s="54"/>
    </row>
    <row r="34" spans="1:11" ht="20.100000000000001" customHeight="1" x14ac:dyDescent="0.2">
      <c r="A34" s="48">
        <v>6</v>
      </c>
      <c r="B34" s="49" t="s">
        <v>37</v>
      </c>
      <c r="C34" s="50"/>
      <c r="D34" s="50"/>
      <c r="E34" s="50"/>
      <c r="F34" s="51"/>
      <c r="G34" s="52"/>
      <c r="H34" s="52"/>
      <c r="I34" s="52"/>
      <c r="J34" s="53"/>
      <c r="K34" s="54"/>
    </row>
    <row r="35" spans="1:11" ht="20.100000000000001" customHeight="1" thickBot="1" x14ac:dyDescent="0.25">
      <c r="A35" s="55">
        <v>7</v>
      </c>
      <c r="B35" s="74" t="s">
        <v>48</v>
      </c>
      <c r="C35" s="75"/>
      <c r="D35" s="75"/>
      <c r="E35" s="75"/>
      <c r="F35" s="76"/>
      <c r="G35" s="77"/>
      <c r="H35" s="59"/>
      <c r="I35" s="77"/>
      <c r="J35" s="78"/>
      <c r="K35" s="79"/>
    </row>
    <row r="36" spans="1:11" ht="20.100000000000001" customHeight="1" x14ac:dyDescent="0.2">
      <c r="A36" s="80" t="s">
        <v>39</v>
      </c>
      <c r="B36" s="81"/>
      <c r="C36" s="81"/>
      <c r="D36" s="81"/>
      <c r="E36" s="81"/>
      <c r="F36" s="81"/>
      <c r="G36" s="81"/>
      <c r="H36" s="81"/>
      <c r="I36" s="81"/>
      <c r="J36" s="81"/>
      <c r="K36" s="82"/>
    </row>
    <row r="37" spans="1:11" ht="20.100000000000001" customHeight="1" x14ac:dyDescent="0.2">
      <c r="A37" s="83"/>
      <c r="B37" s="84"/>
      <c r="C37" s="84"/>
      <c r="J37" s="84"/>
      <c r="K37" s="85"/>
    </row>
    <row r="38" spans="1:11" ht="20.100000000000001" customHeight="1" x14ac:dyDescent="0.2">
      <c r="A38" s="83"/>
      <c r="B38" s="84"/>
      <c r="C38" s="84"/>
      <c r="D38" s="84"/>
      <c r="E38" s="84"/>
      <c r="F38" s="84"/>
      <c r="G38" s="84"/>
      <c r="H38" s="84"/>
      <c r="I38" s="84"/>
      <c r="J38" s="84"/>
      <c r="K38" s="85"/>
    </row>
    <row r="39" spans="1:11" ht="20.100000000000001" customHeight="1" x14ac:dyDescent="0.2">
      <c r="A39" s="86"/>
      <c r="B39" s="87"/>
      <c r="C39" s="87"/>
      <c r="D39" s="87"/>
      <c r="E39" s="87"/>
      <c r="F39" s="87"/>
      <c r="G39" s="87"/>
      <c r="H39" s="87"/>
      <c r="I39" s="87"/>
      <c r="J39" s="87"/>
      <c r="K39" s="88"/>
    </row>
    <row r="40" spans="1:11" ht="20.100000000000001" customHeight="1" x14ac:dyDescent="0.2">
      <c r="A40" s="89"/>
      <c r="B40" s="90"/>
      <c r="C40" s="90"/>
      <c r="D40" s="90"/>
      <c r="E40" s="90"/>
      <c r="F40" s="90"/>
      <c r="G40" s="90"/>
      <c r="H40" s="90"/>
      <c r="I40" s="90"/>
      <c r="J40" s="90"/>
      <c r="K40" s="91"/>
    </row>
    <row r="41" spans="1:11" ht="20.100000000000001" customHeight="1" x14ac:dyDescent="0.2">
      <c r="A41" s="86"/>
      <c r="B41" s="87"/>
      <c r="C41" s="87"/>
      <c r="D41" s="87"/>
      <c r="E41" s="87"/>
      <c r="F41" s="87"/>
      <c r="G41" s="87"/>
      <c r="H41" s="87"/>
      <c r="I41" s="87"/>
      <c r="J41" s="87"/>
      <c r="K41" s="88"/>
    </row>
    <row r="42" spans="1:11" ht="20.100000000000001" customHeight="1" thickBot="1" x14ac:dyDescent="0.25">
      <c r="A42" s="92"/>
      <c r="B42" s="93"/>
      <c r="C42" s="93"/>
      <c r="D42" s="93"/>
      <c r="E42" s="93"/>
      <c r="F42" s="93"/>
      <c r="G42" s="93"/>
      <c r="H42" s="93"/>
      <c r="I42" s="93"/>
      <c r="J42" s="93"/>
      <c r="K42" s="94"/>
    </row>
    <row r="43" spans="1:11" ht="20.100000000000001" customHeight="1" x14ac:dyDescent="0.2">
      <c r="A43" s="29" t="s">
        <v>56</v>
      </c>
      <c r="B43" s="30"/>
      <c r="C43" s="30"/>
      <c r="D43" s="30"/>
      <c r="E43" s="30"/>
      <c r="F43" s="30"/>
      <c r="G43" s="47" t="str">
        <f ca="1">+G$28</f>
        <v>E</v>
      </c>
      <c r="H43" s="47" t="str">
        <f ca="1">+H$28</f>
        <v>B</v>
      </c>
      <c r="I43" s="47" t="str">
        <f ca="1">+I$28</f>
        <v>D</v>
      </c>
      <c r="J43" s="47" t="str">
        <f ca="1">+J$28</f>
        <v>M</v>
      </c>
      <c r="K43" s="47" t="s">
        <v>51</v>
      </c>
    </row>
    <row r="44" spans="1:11" ht="20.100000000000001" customHeight="1" x14ac:dyDescent="0.2">
      <c r="A44" s="48">
        <v>1</v>
      </c>
      <c r="B44" s="49" t="s">
        <v>19</v>
      </c>
      <c r="C44" s="50"/>
      <c r="D44" s="50"/>
      <c r="E44" s="50"/>
      <c r="F44" s="51"/>
      <c r="G44" s="52"/>
      <c r="H44" s="52"/>
      <c r="I44" s="52"/>
      <c r="J44" s="53"/>
      <c r="K44" s="54"/>
    </row>
    <row r="45" spans="1:11" ht="20.100000000000001" customHeight="1" x14ac:dyDescent="0.2">
      <c r="A45" s="48">
        <v>2</v>
      </c>
      <c r="B45" s="49" t="s">
        <v>18</v>
      </c>
      <c r="C45" s="50"/>
      <c r="D45" s="50"/>
      <c r="E45" s="50"/>
      <c r="F45" s="51"/>
      <c r="G45" s="52"/>
      <c r="H45" s="52"/>
      <c r="I45" s="52"/>
      <c r="J45" s="53"/>
      <c r="K45" s="54"/>
    </row>
    <row r="46" spans="1:11" ht="20.100000000000001" customHeight="1" x14ac:dyDescent="0.2">
      <c r="A46" s="48">
        <v>3</v>
      </c>
      <c r="B46" s="95" t="s">
        <v>20</v>
      </c>
      <c r="C46" s="96"/>
      <c r="D46" s="96"/>
      <c r="E46" s="96"/>
      <c r="F46" s="97"/>
      <c r="G46" s="52"/>
      <c r="H46" s="52"/>
      <c r="I46" s="52"/>
      <c r="J46" s="53"/>
      <c r="K46" s="54"/>
    </row>
    <row r="47" spans="1:11" ht="20.100000000000001" customHeight="1" x14ac:dyDescent="0.2">
      <c r="A47" s="48">
        <v>4</v>
      </c>
      <c r="B47" s="95" t="s">
        <v>21</v>
      </c>
      <c r="C47" s="96"/>
      <c r="D47" s="96"/>
      <c r="E47" s="96"/>
      <c r="F47" s="97"/>
      <c r="G47" s="52"/>
      <c r="H47" s="52"/>
      <c r="I47" s="52"/>
      <c r="J47" s="53"/>
      <c r="K47" s="54"/>
    </row>
    <row r="48" spans="1:11" ht="20.100000000000001" customHeight="1" x14ac:dyDescent="0.2">
      <c r="A48" s="48">
        <v>5</v>
      </c>
      <c r="B48" s="95" t="s">
        <v>22</v>
      </c>
      <c r="C48" s="96"/>
      <c r="D48" s="96"/>
      <c r="E48" s="96"/>
      <c r="F48" s="97"/>
      <c r="G48" s="52"/>
      <c r="H48" s="52"/>
      <c r="I48" s="52"/>
      <c r="J48" s="53"/>
      <c r="K48" s="54"/>
    </row>
    <row r="49" spans="1:11" ht="20.100000000000001" customHeight="1" x14ac:dyDescent="0.2">
      <c r="A49" s="98">
        <v>6</v>
      </c>
      <c r="B49" s="95" t="s">
        <v>23</v>
      </c>
      <c r="C49" s="96"/>
      <c r="D49" s="96"/>
      <c r="E49" s="96"/>
      <c r="F49" s="97"/>
      <c r="G49" s="52"/>
      <c r="H49" s="52"/>
      <c r="I49" s="52"/>
      <c r="J49" s="53"/>
      <c r="K49" s="54"/>
    </row>
    <row r="50" spans="1:11" ht="20.100000000000001" customHeight="1" thickBot="1" x14ac:dyDescent="0.25">
      <c r="A50" s="55">
        <v>7</v>
      </c>
      <c r="B50" s="99" t="s">
        <v>49</v>
      </c>
      <c r="C50" s="100"/>
      <c r="D50" s="100"/>
      <c r="E50" s="100"/>
      <c r="F50" s="101"/>
      <c r="G50" s="59"/>
      <c r="H50" s="59"/>
      <c r="I50" s="59"/>
      <c r="J50" s="60"/>
      <c r="K50" s="61"/>
    </row>
    <row r="51" spans="1:11" ht="18" customHeight="1" x14ac:dyDescent="0.2">
      <c r="A51" s="102" t="s">
        <v>55</v>
      </c>
      <c r="B51" s="103"/>
      <c r="C51" s="103"/>
      <c r="D51" s="103"/>
      <c r="E51" s="103"/>
      <c r="F51" s="103"/>
      <c r="G51" s="103"/>
      <c r="H51" s="103"/>
      <c r="I51" s="103"/>
      <c r="J51" s="103"/>
      <c r="K51" s="104"/>
    </row>
    <row r="52" spans="1:11" ht="17.100000000000001" customHeight="1" x14ac:dyDescent="0.2">
      <c r="A52" s="83"/>
      <c r="B52" s="105"/>
      <c r="C52" s="105"/>
      <c r="D52" s="105"/>
      <c r="E52" s="105"/>
      <c r="F52" s="105"/>
      <c r="G52" s="105"/>
      <c r="H52" s="105"/>
      <c r="I52" s="105"/>
      <c r="J52" s="105"/>
      <c r="K52" s="85"/>
    </row>
    <row r="53" spans="1:11" ht="17.100000000000001" customHeight="1" x14ac:dyDescent="0.2">
      <c r="A53" s="86"/>
      <c r="B53" s="87"/>
      <c r="C53" s="87"/>
      <c r="D53" s="87"/>
      <c r="E53" s="87"/>
      <c r="F53" s="87"/>
      <c r="G53" s="87"/>
      <c r="H53" s="87"/>
      <c r="I53" s="87"/>
      <c r="J53" s="87"/>
      <c r="K53" s="88"/>
    </row>
    <row r="54" spans="1:11" ht="17.100000000000001" customHeight="1" x14ac:dyDescent="0.2">
      <c r="A54" s="89"/>
      <c r="B54" s="90"/>
      <c r="C54" s="90"/>
      <c r="D54" s="90"/>
      <c r="E54" s="90"/>
      <c r="F54" s="90"/>
      <c r="G54" s="90"/>
      <c r="H54" s="90"/>
      <c r="I54" s="90"/>
      <c r="J54" s="90"/>
      <c r="K54" s="91"/>
    </row>
    <row r="55" spans="1:11" ht="17.100000000000001" customHeight="1" x14ac:dyDescent="0.2">
      <c r="A55" s="86"/>
      <c r="B55" s="87"/>
      <c r="C55" s="87"/>
      <c r="D55" s="87"/>
      <c r="E55" s="87"/>
      <c r="F55" s="87"/>
      <c r="G55" s="87"/>
      <c r="H55" s="87"/>
      <c r="I55" s="87"/>
      <c r="J55" s="87"/>
      <c r="K55" s="88"/>
    </row>
    <row r="56" spans="1:11" ht="17.100000000000001" customHeight="1" thickBot="1" x14ac:dyDescent="0.25">
      <c r="A56" s="106"/>
      <c r="B56" s="107"/>
      <c r="C56" s="107"/>
      <c r="D56" s="107"/>
      <c r="E56" s="107"/>
      <c r="F56" s="107"/>
      <c r="G56" s="107"/>
      <c r="H56" s="107"/>
      <c r="I56" s="107"/>
      <c r="J56" s="107"/>
      <c r="K56" s="108"/>
    </row>
    <row r="57" spans="1:11" ht="17.100000000000001" customHeight="1" x14ac:dyDescent="0.2">
      <c r="A57" s="29" t="s">
        <v>38</v>
      </c>
      <c r="B57" s="30"/>
      <c r="C57" s="30"/>
      <c r="D57" s="30"/>
      <c r="E57" s="30"/>
      <c r="F57" s="30"/>
      <c r="G57" s="30"/>
      <c r="H57" s="30"/>
      <c r="I57" s="30"/>
      <c r="J57" s="30"/>
      <c r="K57" s="31"/>
    </row>
  </sheetData>
  <mergeCells count="65">
    <mergeCell ref="B27:F27"/>
    <mergeCell ref="H13:I13"/>
    <mergeCell ref="B24:F24"/>
    <mergeCell ref="B25:F25"/>
    <mergeCell ref="B26:F26"/>
    <mergeCell ref="B20:F20"/>
    <mergeCell ref="B21:F21"/>
    <mergeCell ref="B22:F22"/>
    <mergeCell ref="A19:E19"/>
    <mergeCell ref="A23:E23"/>
    <mergeCell ref="E17:G17"/>
    <mergeCell ref="E16:G16"/>
    <mergeCell ref="H17:I17"/>
    <mergeCell ref="E15:G15"/>
    <mergeCell ref="H15:I15"/>
    <mergeCell ref="A6:K6"/>
    <mergeCell ref="A7:K8"/>
    <mergeCell ref="A12:K12"/>
    <mergeCell ref="E13:G13"/>
    <mergeCell ref="E14:G14"/>
    <mergeCell ref="H11:I11"/>
    <mergeCell ref="J11:K11"/>
    <mergeCell ref="A9:E9"/>
    <mergeCell ref="F9:K9"/>
    <mergeCell ref="H14:I14"/>
    <mergeCell ref="A10:E11"/>
    <mergeCell ref="F11:G11"/>
    <mergeCell ref="F10:G10"/>
    <mergeCell ref="H10:I10"/>
    <mergeCell ref="J10:K10"/>
    <mergeCell ref="B44:F44"/>
    <mergeCell ref="B32:F32"/>
    <mergeCell ref="B33:F33"/>
    <mergeCell ref="B34:F34"/>
    <mergeCell ref="B35:F35"/>
    <mergeCell ref="B50:F50"/>
    <mergeCell ref="B45:F45"/>
    <mergeCell ref="B46:F46"/>
    <mergeCell ref="B47:F47"/>
    <mergeCell ref="B48:F48"/>
    <mergeCell ref="B49:F49"/>
    <mergeCell ref="B29:F29"/>
    <mergeCell ref="B30:F30"/>
    <mergeCell ref="B31:F31"/>
    <mergeCell ref="A43:F43"/>
    <mergeCell ref="A36:K36"/>
    <mergeCell ref="A39:K39"/>
    <mergeCell ref="A41:K41"/>
    <mergeCell ref="A42:K42"/>
    <mergeCell ref="A28:E28"/>
    <mergeCell ref="A51:K51"/>
    <mergeCell ref="A53:K53"/>
    <mergeCell ref="A55:K55"/>
    <mergeCell ref="A56:K56"/>
    <mergeCell ref="A57:K57"/>
    <mergeCell ref="B52:J52"/>
    <mergeCell ref="A1:C4"/>
    <mergeCell ref="H1:K1"/>
    <mergeCell ref="H2:K2"/>
    <mergeCell ref="H3:K3"/>
    <mergeCell ref="H4:K4"/>
    <mergeCell ref="D1:G1"/>
    <mergeCell ref="D2:G2"/>
    <mergeCell ref="D3:G3"/>
    <mergeCell ref="D4:G4"/>
  </mergeCells>
  <printOptions horizontalCentered="1"/>
  <pageMargins left="0.78740157480314965" right="0.39370078740157483" top="0.39370078740157483" bottom="0.39370078740157483" header="0.19685039370078741" footer="0.19685039370078741"/>
  <pageSetup scale="93" fitToHeight="2" orientation="portrait" r:id="rId1"/>
  <headerFooter>
    <oddFooter>&amp;RPág.  &amp;P de &amp;N</oddFooter>
  </headerFooter>
  <rowBreaks count="1" manualBreakCount="1">
    <brk id="42" max="1638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33"/>
  <sheetViews>
    <sheetView topLeftCell="A5" workbookViewId="0">
      <selection activeCell="N5" sqref="N5 N13 N21 N29"/>
    </sheetView>
  </sheetViews>
  <sheetFormatPr baseColWidth="10" defaultRowHeight="12.75" x14ac:dyDescent="0.2"/>
  <cols>
    <col min="1" max="1" width="5.42578125" customWidth="1"/>
    <col min="2" max="2" width="3.7109375" customWidth="1"/>
    <col min="3" max="3" width="12.5703125" customWidth="1"/>
    <col min="4" max="4" width="37.28515625" bestFit="1" customWidth="1"/>
    <col min="5" max="6" width="15" customWidth="1"/>
    <col min="8" max="8" width="5.42578125" customWidth="1"/>
    <col min="13" max="13" width="9" customWidth="1"/>
  </cols>
  <sheetData>
    <row r="2" spans="2:14" x14ac:dyDescent="0.2">
      <c r="H2" s="25" t="s">
        <v>41</v>
      </c>
      <c r="I2" s="25"/>
      <c r="J2" s="25"/>
      <c r="K2" s="25"/>
      <c r="M2" t="s">
        <v>67</v>
      </c>
    </row>
    <row r="3" spans="2:14" x14ac:dyDescent="0.2">
      <c r="B3" s="28" t="s">
        <v>27</v>
      </c>
      <c r="C3" s="28"/>
      <c r="D3" s="13" t="s">
        <v>26</v>
      </c>
      <c r="E3" s="13" t="s">
        <v>28</v>
      </c>
      <c r="F3" s="14" t="s">
        <v>63</v>
      </c>
      <c r="H3" s="25" t="s">
        <v>27</v>
      </c>
      <c r="I3" s="25"/>
      <c r="J3" s="15" t="s">
        <v>58</v>
      </c>
      <c r="K3" s="16" t="s">
        <v>66</v>
      </c>
    </row>
    <row r="4" spans="2:14" ht="20.100000000000001" customHeight="1" x14ac:dyDescent="0.2">
      <c r="B4" s="1" t="s">
        <v>6</v>
      </c>
      <c r="C4" s="2" t="s">
        <v>7</v>
      </c>
      <c r="D4" s="4" t="s">
        <v>8</v>
      </c>
      <c r="E4" s="6">
        <v>1</v>
      </c>
      <c r="F4" s="6" t="s">
        <v>59</v>
      </c>
      <c r="G4" s="3"/>
      <c r="H4" s="1" t="s">
        <v>6</v>
      </c>
      <c r="I4" s="2" t="s">
        <v>7</v>
      </c>
      <c r="J4" s="8">
        <f>COUNTIF(CAPACITACIÓN!G20:G22,"X")</f>
        <v>0</v>
      </c>
      <c r="K4" s="9">
        <f>(CRITERIOS!J4*100)/3</f>
        <v>0</v>
      </c>
      <c r="M4" t="s">
        <v>68</v>
      </c>
      <c r="N4" s="20" t="e">
        <f>((J4*100%)+(J5*80%)+(J6*40%)+(J7*20%)+(J8*0%))/J9</f>
        <v>#DIV/0!</v>
      </c>
    </row>
    <row r="5" spans="2:14" ht="20.100000000000001" customHeight="1" x14ac:dyDescent="0.2">
      <c r="B5" s="1" t="s">
        <v>9</v>
      </c>
      <c r="C5" s="2" t="s">
        <v>10</v>
      </c>
      <c r="D5" s="4" t="s">
        <v>11</v>
      </c>
      <c r="E5" s="6">
        <v>0.8</v>
      </c>
      <c r="F5" s="6" t="s">
        <v>60</v>
      </c>
      <c r="G5" s="3"/>
      <c r="H5" s="1" t="s">
        <v>9</v>
      </c>
      <c r="I5" s="2" t="s">
        <v>10</v>
      </c>
      <c r="J5" s="10">
        <f>COUNTIF(CAPACITACIÓN!H20:H22,"X")</f>
        <v>0</v>
      </c>
      <c r="K5" s="9">
        <f>(CRITERIOS!J5*100)/3</f>
        <v>0</v>
      </c>
      <c r="M5" t="s">
        <v>69</v>
      </c>
      <c r="N5" s="22" t="e">
        <f>N4*E11</f>
        <v>#DIV/0!</v>
      </c>
    </row>
    <row r="6" spans="2:14" ht="20.100000000000001" customHeight="1" x14ac:dyDescent="0.2">
      <c r="B6" s="1" t="s">
        <v>12</v>
      </c>
      <c r="C6" s="2" t="s">
        <v>13</v>
      </c>
      <c r="D6" s="4" t="s">
        <v>14</v>
      </c>
      <c r="E6" s="5">
        <v>0.4</v>
      </c>
      <c r="F6" s="5" t="s">
        <v>61</v>
      </c>
      <c r="G6" s="3"/>
      <c r="H6" s="1" t="s">
        <v>12</v>
      </c>
      <c r="I6" s="2" t="s">
        <v>13</v>
      </c>
      <c r="J6" s="10">
        <f>COUNTIF(CAPACITACIÓN!I20:I22,"X")</f>
        <v>0</v>
      </c>
      <c r="K6" s="9">
        <f>(CRITERIOS!J6*100)/3</f>
        <v>0</v>
      </c>
    </row>
    <row r="7" spans="2:14" ht="20.100000000000001" customHeight="1" x14ac:dyDescent="0.2">
      <c r="B7" s="1" t="s">
        <v>15</v>
      </c>
      <c r="C7" s="2" t="s">
        <v>16</v>
      </c>
      <c r="D7" s="4" t="s">
        <v>17</v>
      </c>
      <c r="E7" s="7">
        <v>0.2</v>
      </c>
      <c r="F7" s="7" t="s">
        <v>62</v>
      </c>
      <c r="G7" s="3"/>
      <c r="H7" s="1" t="s">
        <v>15</v>
      </c>
      <c r="I7" s="2" t="s">
        <v>16</v>
      </c>
      <c r="J7" s="10">
        <f>COUNTIF(CAPACITACIÓN!J20:J22,"X")</f>
        <v>0</v>
      </c>
      <c r="K7" s="9">
        <f>(CRITERIOS!J7*100)/3</f>
        <v>0</v>
      </c>
    </row>
    <row r="8" spans="2:14" x14ac:dyDescent="0.2">
      <c r="H8" s="1" t="s">
        <v>51</v>
      </c>
      <c r="I8" s="2" t="s">
        <v>53</v>
      </c>
      <c r="J8" s="10">
        <f>COUNTIF(CAPACITACIÓN!K20:K22,"X")</f>
        <v>0</v>
      </c>
      <c r="K8" s="9">
        <f>(CRITERIOS!J8*100)/3</f>
        <v>0</v>
      </c>
    </row>
    <row r="9" spans="2:14" x14ac:dyDescent="0.2">
      <c r="H9" s="11"/>
      <c r="J9" s="19">
        <f>SUM(J4:J7)</f>
        <v>0</v>
      </c>
    </row>
    <row r="10" spans="2:14" ht="18" x14ac:dyDescent="0.2">
      <c r="B10" s="26" t="s">
        <v>32</v>
      </c>
      <c r="C10" s="26"/>
      <c r="D10" s="26"/>
      <c r="E10" s="16" t="s">
        <v>33</v>
      </c>
      <c r="F10" s="12"/>
      <c r="H10" s="25" t="s">
        <v>30</v>
      </c>
      <c r="I10" s="25"/>
      <c r="J10" s="25"/>
      <c r="K10" s="25"/>
    </row>
    <row r="11" spans="2:14" ht="18" x14ac:dyDescent="0.2">
      <c r="B11" s="27" t="s">
        <v>31</v>
      </c>
      <c r="C11" s="27"/>
      <c r="D11" s="27"/>
      <c r="E11" s="17">
        <v>0.3</v>
      </c>
      <c r="F11" s="12"/>
      <c r="H11" s="26" t="s">
        <v>27</v>
      </c>
      <c r="I11" s="26"/>
      <c r="J11" s="15" t="s">
        <v>58</v>
      </c>
      <c r="K11" s="16" t="s">
        <v>66</v>
      </c>
    </row>
    <row r="12" spans="2:14" ht="18" x14ac:dyDescent="0.2">
      <c r="B12" s="27" t="s">
        <v>30</v>
      </c>
      <c r="C12" s="27"/>
      <c r="D12" s="27"/>
      <c r="E12" s="17">
        <v>0.3</v>
      </c>
      <c r="F12" s="12"/>
      <c r="H12" s="1" t="s">
        <v>6</v>
      </c>
      <c r="I12" s="2" t="s">
        <v>7</v>
      </c>
      <c r="J12" s="10">
        <f>COUNTIF(CAPACITACIÓN!G24:G27,"X")</f>
        <v>0</v>
      </c>
      <c r="K12" s="9">
        <f>(CRITERIOS!J12*100)/3</f>
        <v>0</v>
      </c>
      <c r="M12" t="s">
        <v>68</v>
      </c>
      <c r="N12" s="20">
        <f>((J12*100%)+(J13*80%)+(J14*40%)+(J15*20%)+(J16*0%))/J17</f>
        <v>0.8</v>
      </c>
    </row>
    <row r="13" spans="2:14" ht="18" x14ac:dyDescent="0.2">
      <c r="B13" s="27" t="s">
        <v>40</v>
      </c>
      <c r="C13" s="27"/>
      <c r="D13" s="27"/>
      <c r="E13" s="17">
        <v>0.1</v>
      </c>
      <c r="F13" s="12"/>
      <c r="H13" s="1" t="s">
        <v>9</v>
      </c>
      <c r="I13" s="2" t="s">
        <v>10</v>
      </c>
      <c r="J13" s="10">
        <f>COUNTIF(CAPACITACIÓN!H24:H27,"X")</f>
        <v>4</v>
      </c>
      <c r="K13" s="9">
        <f>(CRITERIOS!J13*100)/3</f>
        <v>133.33333333333334</v>
      </c>
      <c r="M13" t="s">
        <v>69</v>
      </c>
      <c r="N13" s="22">
        <f>N12*E12</f>
        <v>0.24</v>
      </c>
    </row>
    <row r="14" spans="2:14" ht="18" x14ac:dyDescent="0.2">
      <c r="B14" s="27" t="s">
        <v>29</v>
      </c>
      <c r="C14" s="27"/>
      <c r="D14" s="27"/>
      <c r="E14" s="17">
        <v>0.3</v>
      </c>
      <c r="F14" s="12"/>
      <c r="H14" s="1" t="s">
        <v>12</v>
      </c>
      <c r="I14" s="2" t="s">
        <v>13</v>
      </c>
      <c r="J14" s="10">
        <f>COUNTIF(CAPACITACIÓN!I24:I27,"X")</f>
        <v>0</v>
      </c>
      <c r="K14" s="9">
        <f>(CRITERIOS!J14*100)/3</f>
        <v>0</v>
      </c>
    </row>
    <row r="15" spans="2:14" ht="18" x14ac:dyDescent="0.2">
      <c r="B15" s="18"/>
      <c r="C15" s="18"/>
      <c r="D15" s="18"/>
      <c r="E15" s="17">
        <f>SUM(E11:E14)</f>
        <v>1</v>
      </c>
      <c r="F15" s="12"/>
      <c r="H15" s="1" t="s">
        <v>15</v>
      </c>
      <c r="I15" s="2" t="s">
        <v>16</v>
      </c>
      <c r="J15" s="10">
        <f>COUNTIF(CAPACITACIÓN!J24:J27,"X")</f>
        <v>0</v>
      </c>
      <c r="K15" s="9">
        <f>(CRITERIOS!J15*100)/3</f>
        <v>0</v>
      </c>
    </row>
    <row r="16" spans="2:14" x14ac:dyDescent="0.2">
      <c r="H16" s="1" t="s">
        <v>51</v>
      </c>
      <c r="I16" s="2" t="s">
        <v>53</v>
      </c>
      <c r="J16" s="10">
        <f>COUNTIF(CAPACITACIÓN!K24:K27,"X")</f>
        <v>0</v>
      </c>
      <c r="K16" s="9">
        <f>(CRITERIOS!J16*100)/3</f>
        <v>0</v>
      </c>
    </row>
    <row r="17" spans="4:14" x14ac:dyDescent="0.2">
      <c r="J17" s="21">
        <f>SUM(J12:J15)</f>
        <v>4</v>
      </c>
    </row>
    <row r="18" spans="4:14" x14ac:dyDescent="0.2">
      <c r="D18" s="24" t="s">
        <v>70</v>
      </c>
      <c r="E18" s="23" t="e">
        <f>N5+N13+N21+N29</f>
        <v>#DIV/0!</v>
      </c>
      <c r="H18" s="25" t="s">
        <v>64</v>
      </c>
      <c r="I18" s="25"/>
      <c r="J18" s="25"/>
      <c r="K18" s="25"/>
    </row>
    <row r="19" spans="4:14" x14ac:dyDescent="0.2">
      <c r="H19" s="25" t="s">
        <v>27</v>
      </c>
      <c r="I19" s="25"/>
      <c r="J19" s="15" t="s">
        <v>58</v>
      </c>
      <c r="K19" s="16" t="s">
        <v>66</v>
      </c>
    </row>
    <row r="20" spans="4:14" x14ac:dyDescent="0.2">
      <c r="H20" s="1" t="s">
        <v>6</v>
      </c>
      <c r="I20" s="2" t="s">
        <v>7</v>
      </c>
      <c r="J20" s="10">
        <f>COUNTIF(CAPACITACIÓN!G29:G35,"X")</f>
        <v>0</v>
      </c>
      <c r="K20" s="9">
        <f>(CRITERIOS!J20*100)/3</f>
        <v>0</v>
      </c>
      <c r="M20" t="s">
        <v>68</v>
      </c>
      <c r="N20" s="20" t="e">
        <f>((J20*100%)+(J21*80%)+(J22*40%)+(J23*20%)+(J24*0%))/J25</f>
        <v>#DIV/0!</v>
      </c>
    </row>
    <row r="21" spans="4:14" x14ac:dyDescent="0.2">
      <c r="H21" s="1" t="s">
        <v>9</v>
      </c>
      <c r="I21" s="2" t="s">
        <v>10</v>
      </c>
      <c r="J21" s="10">
        <f>COUNTIF(CAPACITACIÓN!H29:H35,"X")</f>
        <v>0</v>
      </c>
      <c r="K21" s="9">
        <f>(CRITERIOS!J21*100)/3</f>
        <v>0</v>
      </c>
      <c r="M21" t="s">
        <v>69</v>
      </c>
      <c r="N21" s="22" t="e">
        <f>N20*E13</f>
        <v>#DIV/0!</v>
      </c>
    </row>
    <row r="22" spans="4:14" x14ac:dyDescent="0.2">
      <c r="H22" s="1" t="s">
        <v>12</v>
      </c>
      <c r="I22" s="2" t="s">
        <v>13</v>
      </c>
      <c r="J22" s="10">
        <f>COUNTIF(CAPACITACIÓN!I29:I35,"X")</f>
        <v>0</v>
      </c>
      <c r="K22" s="9">
        <f>(CRITERIOS!J22*100)/3</f>
        <v>0</v>
      </c>
    </row>
    <row r="23" spans="4:14" x14ac:dyDescent="0.2">
      <c r="H23" s="1" t="s">
        <v>15</v>
      </c>
      <c r="I23" s="2" t="s">
        <v>16</v>
      </c>
      <c r="J23" s="10">
        <f>COUNTIF(CAPACITACIÓN!J29:J35,"X")</f>
        <v>0</v>
      </c>
      <c r="K23" s="9">
        <f>(CRITERIOS!J23*100)/3</f>
        <v>0</v>
      </c>
    </row>
    <row r="24" spans="4:14" x14ac:dyDescent="0.2">
      <c r="H24" s="1" t="s">
        <v>51</v>
      </c>
      <c r="I24" s="2" t="s">
        <v>53</v>
      </c>
      <c r="J24" s="10">
        <f>COUNTIF(CAPACITACIÓN!K29:K35,"X")</f>
        <v>0</v>
      </c>
      <c r="K24" s="9">
        <f>(CRITERIOS!J24*100)/3</f>
        <v>0</v>
      </c>
    </row>
    <row r="25" spans="4:14" x14ac:dyDescent="0.2">
      <c r="J25" s="21">
        <f>SUM(J20:J23)</f>
        <v>0</v>
      </c>
    </row>
    <row r="26" spans="4:14" x14ac:dyDescent="0.2">
      <c r="H26" s="25" t="s">
        <v>65</v>
      </c>
      <c r="I26" s="25"/>
      <c r="J26" s="25"/>
      <c r="K26" s="25"/>
    </row>
    <row r="27" spans="4:14" x14ac:dyDescent="0.2">
      <c r="H27" s="25" t="s">
        <v>27</v>
      </c>
      <c r="I27" s="25"/>
      <c r="J27" s="15" t="s">
        <v>58</v>
      </c>
      <c r="K27" s="16" t="s">
        <v>66</v>
      </c>
    </row>
    <row r="28" spans="4:14" x14ac:dyDescent="0.2">
      <c r="H28" s="1" t="s">
        <v>6</v>
      </c>
      <c r="I28" s="2" t="s">
        <v>7</v>
      </c>
      <c r="J28" s="10">
        <f>COUNTIF(CAPACITACIÓN!G44:G50,"X")</f>
        <v>0</v>
      </c>
      <c r="K28" s="9">
        <f>(CRITERIOS!J28*100)/3</f>
        <v>0</v>
      </c>
      <c r="M28" t="s">
        <v>68</v>
      </c>
      <c r="N28" s="20" t="e">
        <f>((J28*100%)+(J29*80%)+(J30*40%)+(J31*20%)+(J32*0%))/J33</f>
        <v>#DIV/0!</v>
      </c>
    </row>
    <row r="29" spans="4:14" x14ac:dyDescent="0.2">
      <c r="H29" s="1" t="s">
        <v>9</v>
      </c>
      <c r="I29" s="2" t="s">
        <v>10</v>
      </c>
      <c r="J29" s="10">
        <f>COUNTIF(CAPACITACIÓN!H44:H50,"X")</f>
        <v>0</v>
      </c>
      <c r="K29" s="9">
        <f>(CRITERIOS!J29*100)/3</f>
        <v>0</v>
      </c>
      <c r="M29" t="s">
        <v>69</v>
      </c>
      <c r="N29" s="22" t="e">
        <f>N28*E14</f>
        <v>#DIV/0!</v>
      </c>
    </row>
    <row r="30" spans="4:14" x14ac:dyDescent="0.2">
      <c r="H30" s="1" t="s">
        <v>12</v>
      </c>
      <c r="I30" s="2" t="s">
        <v>13</v>
      </c>
      <c r="J30" s="10">
        <f>COUNTIF(CAPACITACIÓN!I44:I50,"X")</f>
        <v>0</v>
      </c>
      <c r="K30" s="9">
        <f>(CRITERIOS!J30*100)/3</f>
        <v>0</v>
      </c>
    </row>
    <row r="31" spans="4:14" x14ac:dyDescent="0.2">
      <c r="H31" s="1" t="s">
        <v>15</v>
      </c>
      <c r="I31" s="2" t="s">
        <v>16</v>
      </c>
      <c r="J31" s="10">
        <f>COUNTIF(CAPACITACIÓN!J44:J50,"X")</f>
        <v>0</v>
      </c>
      <c r="K31" s="9">
        <f>(CRITERIOS!J31*100)/3</f>
        <v>0</v>
      </c>
    </row>
    <row r="32" spans="4:14" x14ac:dyDescent="0.2">
      <c r="H32" s="1" t="s">
        <v>51</v>
      </c>
      <c r="I32" s="2" t="s">
        <v>53</v>
      </c>
      <c r="J32" s="10">
        <f>COUNTIF(CAPACITACIÓN!K44:K50,"X")</f>
        <v>0</v>
      </c>
      <c r="K32" s="9">
        <f>(CRITERIOS!J32*100)/3</f>
        <v>0</v>
      </c>
    </row>
    <row r="33" spans="10:10" x14ac:dyDescent="0.2">
      <c r="J33" s="21">
        <f>SUM(J28:J31)</f>
        <v>0</v>
      </c>
    </row>
  </sheetData>
  <sheetProtection password="C78C" sheet="1" selectLockedCells="1" selectUnlockedCells="1"/>
  <mergeCells count="14">
    <mergeCell ref="B11:D11"/>
    <mergeCell ref="B12:D12"/>
    <mergeCell ref="B14:D14"/>
    <mergeCell ref="B10:D10"/>
    <mergeCell ref="B3:C3"/>
    <mergeCell ref="B13:D13"/>
    <mergeCell ref="H26:K26"/>
    <mergeCell ref="H27:I27"/>
    <mergeCell ref="H3:I3"/>
    <mergeCell ref="H2:K2"/>
    <mergeCell ref="H10:K10"/>
    <mergeCell ref="H11:I11"/>
    <mergeCell ref="H18:K18"/>
    <mergeCell ref="H19:I1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cesos_SGI xmlns="0948c079-19c9-4a36-bb7d-d65ca794eba7">Procesos de Apoyo - Gestión del Talento Humano</Procesos_SGI>
    <Fecha_Actualizacion xmlns="0948c079-19c9-4a36-bb7d-d65ca794eba7">2021-07-09T05:00:00+00:00</Fecha_Actualizacion>
    <Dependencia_Nivel_Superior xmlns="0948c079-19c9-4a36-bb7d-d65ca794eba7">Secretaría General</Dependencia_Nivel_Superior>
    <Grupos_de_Proceso xmlns="0948c079-19c9-4a36-bb7d-d65ca794eba7">Procesos de Apoyo</Grupos_de_Proceso>
    <_dlc_DocId xmlns="0948c079-19c9-4a36-bb7d-d65ca794eba7">SSDOCID-1136287043-6547</_dlc_DocId>
    <_dlc_DocIdUrl xmlns="0948c079-19c9-4a36-bb7d-d65ca794eba7">
      <Url>http://old2022.supersociedades.gov.co/sgi/_layouts/15/DocIdRedir.aspx?ID=SSDOCID-1136287043-6547</Url>
      <Description>SSDOCID-1136287043-6547</Description>
    </_dlc_DocIdUrl>
    <Tipo_x0020_Documental_x0020_SGI xmlns="0948c079-19c9-4a36-bb7d-d65ca794eba7">Formato</Tipo_x0020_Documental_x0020_SGI>
    <Version_Documento xmlns="0948c079-19c9-4a36-bb7d-d65ca794eba7">3</Version_Documento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E2620CA4BCF6C4C887D6F74208FF5EE" ma:contentTypeVersion="7" ma:contentTypeDescription="Crear nuevo documento." ma:contentTypeScope="" ma:versionID="1e6840c0ce0543248b217ae5bd1e0683">
  <xsd:schema xmlns:xsd="http://www.w3.org/2001/XMLSchema" xmlns:xs="http://www.w3.org/2001/XMLSchema" xmlns:p="http://schemas.microsoft.com/office/2006/metadata/properties" xmlns:ns1="http://schemas.microsoft.com/sharepoint/v3" xmlns:ns2="0948c079-19c9-4a36-bb7d-d65ca794eba7" targetNamespace="http://schemas.microsoft.com/office/2006/metadata/properties" ma:root="true" ma:fieldsID="d663fedf9e616a1edada5f8f72ea2a1b" ns1:_="" ns2:_="">
    <xsd:import namespace="http://schemas.microsoft.com/sharepoint/v3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Dependencia_Nivel_Superior" minOccurs="0"/>
                <xsd:element ref="ns2:Fecha_Actualizacion" minOccurs="0"/>
                <xsd:element ref="ns2:Grupos_de_Proceso" minOccurs="0"/>
                <xsd:element ref="ns2:Procesos_SGI" minOccurs="0"/>
                <xsd:element ref="ns2:Tipo_x0020_Documental_x0020_SGI" minOccurs="0"/>
                <xsd:element ref="ns2:Version_Documento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Dependencia_Nivel_Superior" ma:index="10" nillable="true" ma:displayName="Dependencia_Nivel_Superior" ma:format="Dropdown" ma:internalName="Dependencia_Nivel_Superior">
      <xsd:simpleType>
        <xsd:restriction base="dms:Choice">
          <xsd:enumeration value="Despacho Superintendente de Sociedades"/>
          <xsd:enumeration value="Delegatura para Procedimientos de Insolvencia"/>
          <xsd:enumeration value="Delegatura para Procedimientos Mercantiles"/>
          <xsd:enumeration value="Delegatura Inspección, Vigilancia y Control"/>
          <xsd:enumeration value="Delegatura Asuntos Económicos y Contables"/>
          <xsd:enumeration value="Secretaría General"/>
        </xsd:restriction>
      </xsd:simpleType>
    </xsd:element>
    <xsd:element name="Fecha_Actualizacion" ma:index="11" nillable="true" ma:displayName="Fecha_Actualizacion" ma:default="[today]" ma:description="Esta columna incorpora la fecha de la última modificación realizada al documento por la oficina Asesora de Planeación." ma:format="DateOnly" ma:internalName="Fecha_Actualizacion">
      <xsd:simpleType>
        <xsd:restriction base="dms:DateTime"/>
      </xsd:simpleType>
    </xsd:element>
    <xsd:element name="Grupos_de_Proceso" ma:index="12" nillable="true" ma:displayName="Grupos_de_Proceso" ma:description="Esta columna contiene los Grupos de Proceso asociados al sistema de Gestión Integral de la entidad." ma:format="Dropdown" ma:internalName="Grupos_de_Proceso">
      <xsd:simpleType>
        <xsd:restriction base="dms:Choice">
          <xsd:enumeration value="Procesos de Direccionamiento"/>
          <xsd:enumeration value="Procesos Misionales"/>
          <xsd:enumeration value="Procesos de Apoyo"/>
          <xsd:enumeration value="Seguimiento"/>
        </xsd:restriction>
      </xsd:simpleType>
    </xsd:element>
    <xsd:element name="Procesos_SGI" ma:index="13" nillable="true" ma:displayName="Procesos_SGI" ma:default="Proceso Direccionamiento - Gestión Estratégica" ma:format="Dropdown" ma:internalName="Procesos_SGI">
      <xsd:simpleType>
        <xsd:restriction base="dms:Choice">
          <xsd:enumeration value="Proceso Direccionamiento - Gestión Estratégica"/>
          <xsd:enumeration value="Procesos Direccionamiento - Gestión Judicial"/>
          <xsd:enumeration value="Procesos Direccionamiento - Gestión Integral"/>
          <xsd:enumeration value="Procesos Direccionamiento - Gestión de Comunicaciones"/>
          <xsd:enumeration value="Procesos Misionales - Gestión de Información Empresarial"/>
          <xsd:enumeration value="Procesos Misionales - Análisis económico y de Riesgos"/>
          <xsd:enumeration value="Procesos Misionales - Análisis Financiero y Contable"/>
          <xsd:enumeration value="Procesos Misionales - Actuaciones y autorizaciones Administrativas"/>
          <xsd:enumeration value="Procesos Misionales - Investigaciones Administrativas"/>
          <xsd:enumeration value="Procesos Misionales - Régimen Cambiario"/>
          <xsd:enumeration value="Procesos Misionales - Recuperación Empresarial"/>
          <xsd:enumeration value="Procesos Misionales - Liquidación Judicial"/>
          <xsd:enumeration value="Procesos Misionales - Intervención"/>
          <xsd:enumeration value="Procesos Misionales - Procesos Especiales"/>
          <xsd:enumeration value="Procesos Misionales - Procesos Societarios"/>
          <xsd:enumeration value="Procesos Misionales - Conciliación y Arbitramiento"/>
          <xsd:enumeration value="Procesos de Apoyo - Gestión Contractual"/>
          <xsd:enumeration value="Procesos de Apoyo - Gestión Documental"/>
          <xsd:enumeration value="Procesos de Apoyo - Gestión Financiera y Contable"/>
          <xsd:enumeration value="Procesos de Apoyo - Gestión de Infraestructura y Tecnologías de Información"/>
          <xsd:enumeration value="Procesos de Apoyo - Gestión del Talento Humano"/>
          <xsd:enumeration value="Procesos de Apoyo - Atención al ciudadano"/>
          <xsd:enumeration value="Procesos de Apoyo - Gestión de Infraestructura Física"/>
          <xsd:enumeration value="Procesos de Apoyo - Gestión de Apoyo Judicial"/>
          <xsd:enumeration value="Procesos de Seguimiento - Evaluación y Control"/>
          <xsd:enumeration value="Procesos de Seguimiento - Control Disciplinario"/>
        </xsd:restriction>
      </xsd:simpleType>
    </xsd:element>
    <xsd:element name="Tipo_x0020_Documental_x0020_SGI" ma:index="14" nillable="true" ma:displayName="Tipo Documental SGI" ma:default="Caracterización" ma:format="Dropdown" ma:internalName="Tipo_x0020_Documental_x0020_SGI">
      <xsd:simpleType>
        <xsd:restriction base="dms:Choice">
          <xsd:enumeration value="Caracterización"/>
          <xsd:enumeration value="Formato"/>
          <xsd:enumeration value="Documento"/>
        </xsd:restriction>
      </xsd:simpleType>
    </xsd:element>
    <xsd:element name="Version_Documento" ma:index="15" nillable="true" ma:displayName="Version_Documento" ma:decimals="0" ma:internalName="Version_Documento">
      <xsd:simpleType>
        <xsd:restriction base="dms:Number"/>
      </xsd:simpleType>
    </xsd:element>
    <xsd:element name="_dlc_DocId" ma:index="1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20A7F7-75A7-4A66-97E4-D263B504F33C}">
  <ds:schemaRefs>
    <ds:schemaRef ds:uri="http://schemas.microsoft.com/office/2006/metadata/properties"/>
    <ds:schemaRef ds:uri="http://schemas.microsoft.com/office/infopath/2007/PartnerControls"/>
    <ds:schemaRef ds:uri="0948c079-19c9-4a36-bb7d-d65ca794eba7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B259483C-F4C6-4162-B110-73BC7995A6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57E6F7-B013-494D-8915-F08368079DF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8351DFB-DEEE-4A16-B949-5C51B1C306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948c079-19c9-4a36-bb7d-d65ca794eb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CAPACITACIÓN</vt:lpstr>
      <vt:lpstr>CRITERIOS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GTH-F-004 Formato evaluación de capacitación</dc:title>
  <dc:creator>Bibiana Coy P</dc:creator>
  <cp:lastModifiedBy>Bibiana Coy Paez</cp:lastModifiedBy>
  <cp:lastPrinted>2019-06-04T14:31:59Z</cp:lastPrinted>
  <dcterms:created xsi:type="dcterms:W3CDTF">2009-09-17T11:51:15Z</dcterms:created>
  <dcterms:modified xsi:type="dcterms:W3CDTF">2025-03-28T13:06:42Z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0x010100EE2620CA4BCF6C4C887D6F74208FF5EE</vt:lpwstr>
  </property>
  <property fmtid="{D5CDD505-2E9C-101B-9397-08002B2CF9AE}" pid="4" name="_dlc_DocIdItemGuid">
    <vt:lpwstr>bec9ee13-fede-4cba-8238-8f0c1da9ba5a</vt:lpwstr>
  </property>
</Properties>
</file>