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ycp\Downloads\"/>
    </mc:Choice>
  </mc:AlternateContent>
  <xr:revisionPtr revIDLastSave="0" documentId="8_{73215553-D037-4DCA-845C-0FE5A5389C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IF-CP-001" sheetId="4" r:id="rId1"/>
    <sheet name="Control de Cambios" sheetId="2" r:id="rId2"/>
  </sheets>
  <definedNames>
    <definedName name="_xlnm.Print_Area" localSheetId="0">'GIF-CP-001'!$B$1:$AE$43</definedName>
    <definedName name="_xlnm.Print_Titles" localSheetId="0">'GIF-CP-001'!$15:$15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9" i="4" l="1"/>
  <c r="P38" i="4"/>
  <c r="P37" i="4"/>
  <c r="P36" i="4"/>
  <c r="P33" i="4"/>
  <c r="I37" i="4"/>
  <c r="I36" i="4"/>
  <c r="I35" i="4"/>
  <c r="B36" i="4"/>
  <c r="I32" i="4"/>
  <c r="P34" i="4"/>
  <c r="B32" i="4"/>
  <c r="R49" i="4"/>
  <c r="M41" i="4"/>
  <c r="M40" i="4"/>
  <c r="M39" i="4"/>
  <c r="M38" i="4"/>
  <c r="M37" i="4"/>
  <c r="M36" i="4"/>
  <c r="M35" i="4"/>
  <c r="M34" i="4"/>
  <c r="M33" i="4"/>
  <c r="M32" i="4"/>
  <c r="P35" i="4"/>
  <c r="P32" i="4"/>
  <c r="I34" i="4"/>
  <c r="B38" i="4"/>
  <c r="B35" i="4"/>
  <c r="B34" i="4"/>
  <c r="B33" i="4"/>
  <c r="B48" i="4"/>
  <c r="R50" i="4"/>
  <c r="B49" i="4"/>
  <c r="B47" i="4"/>
  <c r="V50" i="4" l="1"/>
  <c r="R47" i="4"/>
  <c r="I3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5" authorId="0" shapeId="0" xr:uid="{E870CACC-C4A1-4B79-9384-7DB4A6FE9D16}">
      <text>
        <r>
          <rPr>
            <sz val="9"/>
            <color rgb="FF000000"/>
            <rFont val="Tahoma"/>
            <family val="2"/>
          </rPr>
          <t>Identificar los proveedores (otros procesos, dependencias, instituciones, entre otros) que suministran insumos para la ejecución de las actividades.</t>
        </r>
      </text>
    </comment>
    <comment ref="E15" authorId="0" shapeId="0" xr:uid="{4001CBE7-CB03-433D-9D57-65E115B089BE}">
      <text>
        <r>
          <rPr>
            <sz val="9"/>
            <color rgb="FF000000"/>
            <rFont val="Tahoma"/>
            <family val="2"/>
          </rPr>
          <t xml:space="preserve">Enunciar la información o insumos suministrados por el proveedor para el desarrollo de las actividades.
</t>
        </r>
      </text>
    </comment>
    <comment ref="J15" authorId="0" shapeId="0" xr:uid="{87DB3CE3-6B41-47F6-B77C-E8F5BFF923E3}">
      <text>
        <r>
          <rPr>
            <sz val="9"/>
            <color indexed="81"/>
            <rFont val="Tahoma"/>
            <family val="2"/>
          </rPr>
          <t xml:space="preserve">Señalar la fase del ciclo PHVA a la que corresponde cada actividad dentro del proceso.
</t>
        </r>
      </text>
    </comment>
    <comment ref="L15" authorId="0" shapeId="0" xr:uid="{62897AA9-5E2F-4BF0-9EF3-91A79D266415}">
      <text>
        <r>
          <rPr>
            <sz val="9"/>
            <color rgb="FF000000"/>
            <rFont val="Tahoma"/>
            <family val="2"/>
          </rPr>
          <t xml:space="preserve">Describir las actividades clave del proceso, asociadas al ciclo PHVA.
</t>
        </r>
      </text>
    </comment>
    <comment ref="U15" authorId="0" shapeId="0" xr:uid="{26D49D1E-D719-43ED-B4F4-F30420012184}">
      <text>
        <r>
          <rPr>
            <sz val="9"/>
            <color indexed="81"/>
            <rFont val="Tahoma"/>
            <family val="2"/>
          </rPr>
          <t xml:space="preserve">Describir los productos o resultados generados a partir de la ejecución de las actividades, los cuales pueden ser productos, servicios o información.
</t>
        </r>
      </text>
    </comment>
    <comment ref="Z15" authorId="0" shapeId="0" xr:uid="{3A876C5B-39F9-4191-AE4C-4671497A3FE5}">
      <text>
        <r>
          <rPr>
            <sz val="9"/>
            <color indexed="81"/>
            <rFont val="Tahoma"/>
            <family val="2"/>
          </rPr>
          <t xml:space="preserve">Iidentificar el cliente o usuario del producto o resultado, ya sea interno o externo a la entidad. Para clientes internos, se debe especificar el proceso o dependencia y para clientes externos, la entidad correspondiente según los servicios o la información proporcionada por el proceso.
</t>
        </r>
      </text>
    </comment>
    <comment ref="B29" authorId="0" shapeId="0" xr:uid="{ED896B2E-2883-4C39-AA74-5F87EC3153F4}">
      <text>
        <r>
          <rPr>
            <sz val="9"/>
            <color rgb="FF000000"/>
            <rFont val="Tahoma"/>
            <family val="2"/>
          </rPr>
          <t>Relacionar los documentos asociados al proceso, como formatos, procedimientos, guías, entre otros. Además, mencione los documentos externos aplicables para su desarrollo.</t>
        </r>
      </text>
    </comment>
  </commentList>
</comments>
</file>

<file path=xl/sharedStrings.xml><?xml version="1.0" encoding="utf-8"?>
<sst xmlns="http://schemas.openxmlformats.org/spreadsheetml/2006/main" count="152" uniqueCount="114">
  <si>
    <t>NOMBRE DEL PROCESO: GESTIÓN DE INFRAESTRUCTURA FÍSICA</t>
  </si>
  <si>
    <t>Código</t>
  </si>
  <si>
    <t>GIF-CP-001</t>
  </si>
  <si>
    <t>Versión</t>
  </si>
  <si>
    <t>010</t>
  </si>
  <si>
    <t>CARACTERIZACIÓN DEL PROCESO</t>
  </si>
  <si>
    <t xml:space="preserve">Fecha </t>
  </si>
  <si>
    <t>Clasificación de la
 información</t>
  </si>
  <si>
    <t>Pública</t>
  </si>
  <si>
    <t xml:space="preserve">OBJETIVO </t>
  </si>
  <si>
    <t>Gestionar de manera integral los recursos físicos de la Superintendencia de Sociedades, mediante la administración, mantenimiento, y adecuación de la infraestructura física, así como la gestión eficiente de los bienes muebles e inmuebles. Este proceso incluye la adquisición, control y optimización de los bienes y servicios necesarios para el funcionamiento institucional, incorporando criterios de sostenibilidad ambiental y eficiencia operativa, para garantizar las condiciones físicas óptimas que respalden la gestión administrativa y contribuyan al cumplimiento de la misión institucional.</t>
  </si>
  <si>
    <t>ALCANCE</t>
  </si>
  <si>
    <t>Inicia con la identificación de necesidades, continúa con la inclusión en el Plan Anual de Adquisiciones (PAA), adquisición, gestión de bienes y mantenimiento de la infraestructura física de bienes, muebles e inmuebles y finaliza con el suministro, seguimiento y mantenimiento de los servicios administrativos y recursos fisicos de la Entidad.</t>
  </si>
  <si>
    <t>RESPONSABLE</t>
  </si>
  <si>
    <r>
      <t xml:space="preserve">Responsable del proceso: 
</t>
    </r>
    <r>
      <rPr>
        <sz val="11"/>
        <color theme="1"/>
        <rFont val="Verdana"/>
        <family val="2"/>
      </rPr>
      <t xml:space="preserve">Secretaría General
</t>
    </r>
    <r>
      <rPr>
        <sz val="11"/>
        <rFont val="Verdana"/>
        <family val="2"/>
      </rPr>
      <t xml:space="preserve">
Responsables de la actualización: 
1. Dirección Administrativa
2. Grupo Administrativo 
3. Grupo de Infraestructura Física</t>
    </r>
  </si>
  <si>
    <t>PROVEEDOR</t>
  </si>
  <si>
    <t>ENTRADA/INSUMO</t>
  </si>
  <si>
    <t>CICLO PHVA</t>
  </si>
  <si>
    <t>ACTIVIDAD / DESCRIPCIÓN DE LA ACTIVIDAD</t>
  </si>
  <si>
    <t>SALIDA</t>
  </si>
  <si>
    <t>CLIENTE</t>
  </si>
  <si>
    <t>Entidades del Estado
Organos de Control
Todos los procesos de la Entidad</t>
  </si>
  <si>
    <t>Plan Estratégico Sectorial, Plan de Acción Institucional, indicadores, necesidades de las dependencias relacionadas con los bienes y servicios.</t>
  </si>
  <si>
    <t>P</t>
  </si>
  <si>
    <t>Identificar las actividades a realizar durante cada vigencia de acuerdo con la identificación de necesidades de la entidad y consolidarlas en el Plan Anual de Adquisiciones (PAA), cuando corresponda.</t>
  </si>
  <si>
    <t xml:space="preserve">Plan Anual de Adquisiciones publicado en la página web institucional, Plan Estratégico de Seguridad Vial (PESV), Plan de mantenimiento preventivo, contratos suscritos, órdenes de servicio. </t>
  </si>
  <si>
    <t>Todos los procesos de la Entidad</t>
  </si>
  <si>
    <t>Todos los procesos</t>
  </si>
  <si>
    <t>Requisitos ISO 14001:2015</t>
  </si>
  <si>
    <t>Definir el plan de trabajo anual para el Sistema de Gestión Ambiental</t>
  </si>
  <si>
    <t>Plan de Trabajo Anual del SGA, matriz de aspectos e impactos ambientales, programas, objetivos e indicadores ambientales.</t>
  </si>
  <si>
    <t>Proceso de Gestión de Infraestructura Física (Coordinaciones Administrativa e Infraestructura Fisica) y, Proceso financiero y contable)</t>
  </si>
  <si>
    <t>Avalúos a bienes inmuebles de la entidad</t>
  </si>
  <si>
    <t>Identificar y gestionar la necesidad de realizar los avalúos aplicables sobre los bienes de la Entidad (si aplica).</t>
  </si>
  <si>
    <t>Avalúos actualizados.</t>
  </si>
  <si>
    <t>Gestion de Infraestructura Física</t>
  </si>
  <si>
    <t>Proceso de Gestión de Infraestructura Física (Coordinaciones Administrativa e Infraestructura Fisica)</t>
  </si>
  <si>
    <t>Plan Anual de Adquisiciones (PAA)</t>
  </si>
  <si>
    <t>H</t>
  </si>
  <si>
    <t>Estructurar la etapa precontractual y contractual de los procesos asignados a las Coordinaciones Administrativa e Infraestructura Física, de acuerdo con el Plan Anual de Adquisiciones (PAA).</t>
  </si>
  <si>
    <t>Documentos de estudios de conveniencia, oportunidad y evaluación técnica de ofertas.</t>
  </si>
  <si>
    <t>Proceso de Gestión Contractual</t>
  </si>
  <si>
    <t>x`</t>
  </si>
  <si>
    <t>Bienes adquiridos, clasificación de bienes inservibles, conceptos técnicos, requerimientos de la Central de Inversiones.</t>
  </si>
  <si>
    <t>Realizar actualización, seguimiento, control de los bienes muebles, inmuebles e inventarios y baja de bienes inservibles, obsoletos y/o residuos.</t>
  </si>
  <si>
    <t>Inventario y clasificación de baja de bienes en los sistemas de información dispuestos, sistema de invnetarios actualizado, reporte de inmuebles del Sistema de Información de Gestión de Activos.</t>
  </si>
  <si>
    <t>Proceso de Gestión de Infraestructura Física (Coordinación Administrativa)</t>
  </si>
  <si>
    <t>Contratos de servicios generales (aseo, cafetería, vigilancia y seguros).</t>
  </si>
  <si>
    <t>Supervisar y procurar la prestacion de los servicios generales de aseo y cafetería, vigilancia, seguros de los bienes e intereses de la entidad, entre otros.</t>
  </si>
  <si>
    <t>Sevicios generales prestados.</t>
  </si>
  <si>
    <t>Gestionar servicios de transporte a servidores públicos autorizados.</t>
  </si>
  <si>
    <t>Atender los servicios de transporte para los funcionarios autorizados de la sede Bogotá.</t>
  </si>
  <si>
    <t>Correo institucional con respuesta.</t>
  </si>
  <si>
    <t>Proceso de Gestión de Infraestructura Física (Coordinación Administrativa)  Proceso Gestión Financiera y Contable</t>
  </si>
  <si>
    <t>Resolucion de designación y asignacón y manejo de recursos de la caja menor.</t>
  </si>
  <si>
    <t xml:space="preserve">Apertura de caja, pagos autorizados, legalizaciones, reembolsos y cierre de caja menor. </t>
  </si>
  <si>
    <t>Facturas y arqueo de caja menor.</t>
  </si>
  <si>
    <t>Requerimientos de las áreas, mantenimiento preventivo y correctivo y contratos suscritos.</t>
  </si>
  <si>
    <t>Atender los requermientos y realizar mantenimiento preventivo y correctivo y, adecuaciones de la infraestructira física.</t>
  </si>
  <si>
    <t>Registro de requerimientos y mantenimientos atendidos e informes de ejecuión contractual.</t>
  </si>
  <si>
    <t>Plan de Trabajo Anual del SGA, matriz de aspectos e impactos ambientales, programas e indicadores ambientales.</t>
  </si>
  <si>
    <t>Ejecutar el plan anual del Sistema de Gestión Ambiental.</t>
  </si>
  <si>
    <t>Resultados del Plan de Trabajo Anual del SGA, programas, objetivos e indicadores.</t>
  </si>
  <si>
    <t xml:space="preserve">Todas las actividades relacionadas en el "Hacer", riesgos del proceso, indicadores, informes de auditorias internas y externas, planes de mejoramiento e informe de revisión por la dirección. </t>
  </si>
  <si>
    <t>V</t>
  </si>
  <si>
    <t>Verificar el cumplimiento de las políticas, objetivos, metas, indicadores, programas, planes del proceso y aspectos e impactos ambientales, entre otros.</t>
  </si>
  <si>
    <t>Infome de auditoría interna y externa, revisión por la dirección.</t>
  </si>
  <si>
    <t>Proceso de Gestión Estratégica y Control Interno.</t>
  </si>
  <si>
    <t>Informes de auditorias internas y externas, análisis y evaluación de indicadores, informe de revisión por la dirección.</t>
  </si>
  <si>
    <t>A</t>
  </si>
  <si>
    <t>Tomar acciones correctivas, preventivas y/o de mejora para mitigar las posibles desviaciones y  riesgos del proceso.</t>
  </si>
  <si>
    <t>Planes de mejoramiento.</t>
  </si>
  <si>
    <t>DOCUMENTOS ASOCIADOS</t>
  </si>
  <si>
    <t>INTERNOS</t>
  </si>
  <si>
    <t>EXTERNOS</t>
  </si>
  <si>
    <t>DOCUMENTOS</t>
  </si>
  <si>
    <t>FORMATOS</t>
  </si>
  <si>
    <t>No aplica.</t>
  </si>
  <si>
    <t xml:space="preserve">MEDICIÓN Y CONTROL </t>
  </si>
  <si>
    <t>REQUISITOS LEGALES</t>
  </si>
  <si>
    <t xml:space="preserve">OTROS  REQUISITOS SGI </t>
  </si>
  <si>
    <r>
      <t xml:space="preserve">Control de salidas no conformes
</t>
    </r>
    <r>
      <rPr>
        <sz val="11"/>
        <color rgb="FFFF0000"/>
        <rFont val="Verdana"/>
        <family val="2"/>
      </rPr>
      <t>(aplica solo a procesos misionales; no aplica para los demás procesos)</t>
    </r>
  </si>
  <si>
    <t>RECURSOS</t>
  </si>
  <si>
    <t>Recursos Humanos - Recursos Financieros - Infraestructura - Administrativos</t>
  </si>
  <si>
    <t xml:space="preserve">APROBACIÓN </t>
  </si>
  <si>
    <t>Nombre</t>
  </si>
  <si>
    <t>Cargo</t>
  </si>
  <si>
    <t>Elaboró:</t>
  </si>
  <si>
    <t>Yenny Rocio Ruiz Beltran</t>
  </si>
  <si>
    <t>Contratista</t>
  </si>
  <si>
    <t>Revisó:</t>
  </si>
  <si>
    <t>Maria Eugenia Salinas Garcia</t>
  </si>
  <si>
    <t>Directora Administrativa</t>
  </si>
  <si>
    <t>Aprobó:</t>
  </si>
  <si>
    <t>Nini Johanna Castañeda Rodriguez</t>
  </si>
  <si>
    <t>Secretaria General</t>
  </si>
  <si>
    <t>Proceso: Gestión Integral, Código: GIN–FM–033, Versión: 001, Vigencia: 26/02/2025
Verifique que este documento corresponda a la versión vigente antes de su uso</t>
  </si>
  <si>
    <t>CONTROL DE CAMBIOS</t>
  </si>
  <si>
    <t>Fecha</t>
  </si>
  <si>
    <t xml:space="preserve">Descripción del Cambio </t>
  </si>
  <si>
    <t>001</t>
  </si>
  <si>
    <t>N/A</t>
  </si>
  <si>
    <t>Creación del documento</t>
  </si>
  <si>
    <t>002</t>
  </si>
  <si>
    <t>Actualización del documento</t>
  </si>
  <si>
    <t>003</t>
  </si>
  <si>
    <t>004</t>
  </si>
  <si>
    <t>005</t>
  </si>
  <si>
    <t>006</t>
  </si>
  <si>
    <t>007</t>
  </si>
  <si>
    <t>008</t>
  </si>
  <si>
    <t>009</t>
  </si>
  <si>
    <t>xx/xx/2025</t>
  </si>
  <si>
    <t xml:space="preserve">Se actualizó de acuerdo con la guía GIN-GU-003: Elaboración de los documentos del SGI.
Se actualizó el objetivo, alcance, entradas, actividades y salidas del proceso de infraestructura física teniendo en cuenta las necesidades y operaciones del proceso.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</si>
</sst>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Nunito"/>
    </font>
    <font>
      <b/>
      <sz val="11"/>
      <color theme="1"/>
      <name val="Nunito"/>
    </font>
    <font>
      <u/>
      <sz val="11"/>
      <color theme="1"/>
      <name val="Nunito"/>
    </font>
    <font>
      <b/>
      <sz val="12"/>
      <color theme="1"/>
      <name val="Nunito"/>
    </font>
    <font>
      <b/>
      <sz val="10"/>
      <color rgb="FFFF0000"/>
      <name val="Verdana"/>
      <family val="2"/>
    </font>
    <font>
      <sz val="9"/>
      <color indexed="81"/>
      <name val="Tahom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9"/>
      <color theme="1"/>
      <name val="Nunito"/>
    </font>
    <font>
      <sz val="12"/>
      <color theme="1"/>
      <name val="Verdana"/>
      <family val="2"/>
    </font>
    <font>
      <sz val="11"/>
      <color theme="0"/>
      <name val="Nunito"/>
    </font>
    <font>
      <b/>
      <sz val="12"/>
      <color theme="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u/>
      <sz val="11"/>
      <color theme="10"/>
      <name val="Verdana"/>
      <family val="2"/>
    </font>
    <font>
      <sz val="9"/>
      <color rgb="FF000000"/>
      <name val="Tahoma"/>
      <family val="2"/>
    </font>
    <font>
      <sz val="11"/>
      <color rgb="FFFF0000"/>
      <name val="Nunito"/>
    </font>
    <font>
      <sz val="11"/>
      <color rgb="FFFF0000"/>
      <name val="Verdana"/>
      <family val="2"/>
    </font>
    <font>
      <sz val="11"/>
      <color rgb="FF00B0F0"/>
      <name val="Nunito"/>
    </font>
    <font>
      <sz val="11"/>
      <name val="Nunito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rgb="FFF2DCDB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 applyNumberFormat="0" applyFill="0" applyBorder="0" applyAlignment="0" applyProtection="0"/>
  </cellStyleXfs>
  <cellXfs count="114">
    <xf numFmtId="0" fontId="0" fillId="0" borderId="0" xfId="0"/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4" fillId="2" borderId="0" xfId="0" applyFont="1" applyFill="1" applyAlignment="1">
      <alignment horizontal="left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center" textRotation="90" wrapText="1"/>
    </xf>
    <xf numFmtId="0" fontId="20" fillId="0" borderId="0" xfId="0" applyFont="1" applyAlignment="1">
      <alignment horizontal="left" vertical="center" wrapText="1"/>
    </xf>
    <xf numFmtId="0" fontId="22" fillId="2" borderId="0" xfId="0" applyFont="1" applyFill="1" applyAlignment="1">
      <alignment horizontal="left" vertical="center" textRotation="90" wrapText="1"/>
    </xf>
    <xf numFmtId="0" fontId="22" fillId="0" borderId="0" xfId="0" applyFont="1" applyAlignment="1">
      <alignment horizontal="left" vertical="center" wrapText="1"/>
    </xf>
    <xf numFmtId="0" fontId="23" fillId="2" borderId="0" xfId="0" applyFont="1" applyFill="1" applyAlignment="1">
      <alignment horizontal="left" vertical="center" textRotation="90" wrapText="1"/>
    </xf>
    <xf numFmtId="0" fontId="23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49" fontId="11" fillId="0" borderId="14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justify" vertical="center" wrapText="1"/>
    </xf>
    <xf numFmtId="14" fontId="11" fillId="0" borderId="1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justify" vertical="center" wrapText="1"/>
    </xf>
    <xf numFmtId="0" fontId="11" fillId="0" borderId="0" xfId="0" applyFont="1"/>
    <xf numFmtId="0" fontId="10" fillId="0" borderId="0" xfId="0" applyFont="1"/>
    <xf numFmtId="0" fontId="11" fillId="0" borderId="21" xfId="0" applyFont="1" applyBorder="1"/>
    <xf numFmtId="0" fontId="18" fillId="2" borderId="9" xfId="1" applyFont="1" applyFill="1" applyBorder="1" applyAlignment="1">
      <alignment horizontal="center" vertical="center" wrapText="1"/>
    </xf>
    <xf numFmtId="0" fontId="18" fillId="2" borderId="0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wrapText="1"/>
    </xf>
    <xf numFmtId="0" fontId="18" fillId="2" borderId="13" xfId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6" fillId="0" borderId="3" xfId="0" quotePrefix="1" applyFont="1" applyBorder="1" applyAlignment="1">
      <alignment horizontal="justify" vertical="center" wrapText="1"/>
    </xf>
    <xf numFmtId="0" fontId="16" fillId="0" borderId="5" xfId="0" quotePrefix="1" applyFont="1" applyBorder="1" applyAlignment="1">
      <alignment horizontal="justify" vertical="center" wrapText="1"/>
    </xf>
    <xf numFmtId="0" fontId="16" fillId="0" borderId="4" xfId="0" quotePrefix="1" applyFont="1" applyBorder="1" applyAlignment="1">
      <alignment horizontal="justify" vertical="center" wrapText="1"/>
    </xf>
    <xf numFmtId="0" fontId="16" fillId="0" borderId="3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0" borderId="4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1" fillId="0" borderId="3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2" borderId="0" xfId="0" applyFont="1" applyFill="1" applyAlignment="1">
      <alignment horizontal="center" vertical="center" wrapText="1"/>
    </xf>
    <xf numFmtId="0" fontId="18" fillId="2" borderId="9" xfId="1" applyFont="1" applyFill="1" applyBorder="1" applyAlignment="1">
      <alignment horizontal="center" vertical="center" wrapText="1"/>
    </xf>
    <xf numFmtId="0" fontId="18" fillId="2" borderId="0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justify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8" fillId="2" borderId="7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/>
    </xf>
    <xf numFmtId="0" fontId="18" fillId="0" borderId="5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5">
    <cellStyle name="Hipervínculo" xfId="1" builtinId="8"/>
    <cellStyle name="Hipervínculo 2" xfId="2" xr:uid="{00000000-0005-0000-0000-000001000000}"/>
    <cellStyle name="Hyperlink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colors>
    <mruColors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144959</xdr:colOff>
      <xdr:row>0</xdr:row>
      <xdr:rowOff>65811</xdr:rowOff>
    </xdr:from>
    <xdr:to>
      <xdr:col>6</xdr:col>
      <xdr:colOff>247651</xdr:colOff>
      <xdr:row>3</xdr:row>
      <xdr:rowOff>306917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1EEAC5-D4F0-4AAF-AC37-2FFD7571F30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621209" y="65811"/>
          <a:ext cx="2258517" cy="13841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48925-3C66-49FE-9225-104AA019E24C}">
  <sheetPr>
    <pageSetUpPr fitToPage="1"/>
  </sheetPr>
  <dimension ref="A1:AE69"/>
  <sheetViews>
    <sheetView showGridLines="0" tabSelected="1" topLeftCell="A27" zoomScale="85" zoomScaleNormal="85" workbookViewId="0">
      <selection activeCell="E42" sqref="E42"/>
    </sheetView>
  </sheetViews>
  <sheetFormatPr baseColWidth="10" defaultColWidth="11.42578125" defaultRowHeight="16.5" x14ac:dyDescent="0.25"/>
  <cols>
    <col min="1" max="1" width="1.42578125" style="2" customWidth="1"/>
    <col min="2" max="2" width="5.7109375" style="2" customWidth="1"/>
    <col min="3" max="3" width="14.42578125" style="2" customWidth="1"/>
    <col min="4" max="4" width="5.7109375" style="2" customWidth="1"/>
    <col min="5" max="5" width="6.42578125" style="2" customWidth="1"/>
    <col min="6" max="8" width="5.7109375" style="2" customWidth="1"/>
    <col min="9" max="9" width="11.85546875" style="2" customWidth="1"/>
    <col min="10" max="10" width="4.85546875" style="2" customWidth="1"/>
    <col min="11" max="11" width="4.42578125" style="2" customWidth="1"/>
    <col min="12" max="12" width="17.7109375" style="2" customWidth="1"/>
    <col min="13" max="13" width="19.42578125" style="2" customWidth="1"/>
    <col min="14" max="14" width="18.42578125" style="2" customWidth="1"/>
    <col min="15" max="15" width="17.42578125" style="2" customWidth="1"/>
    <col min="16" max="16" width="15.140625" style="2" customWidth="1"/>
    <col min="17" max="17" width="15" style="2" customWidth="1"/>
    <col min="18" max="18" width="16.28515625" style="2" customWidth="1"/>
    <col min="19" max="19" width="14.7109375" style="2" customWidth="1"/>
    <col min="20" max="20" width="13.140625" style="2" customWidth="1"/>
    <col min="21" max="21" width="43.85546875" style="2" customWidth="1"/>
    <col min="22" max="24" width="6.7109375" style="2" customWidth="1"/>
    <col min="25" max="26" width="5.7109375" style="2" customWidth="1"/>
    <col min="27" max="30" width="6.7109375" style="2" customWidth="1"/>
    <col min="31" max="31" width="8.140625" style="2" customWidth="1"/>
    <col min="32" max="16384" width="11.42578125" style="2"/>
  </cols>
  <sheetData>
    <row r="1" spans="1:31" ht="30" customHeight="1" x14ac:dyDescent="0.25">
      <c r="A1" s="1"/>
      <c r="B1" s="70"/>
      <c r="C1" s="70"/>
      <c r="D1" s="70"/>
      <c r="E1" s="70"/>
      <c r="F1" s="70"/>
      <c r="G1" s="70"/>
      <c r="H1" s="70"/>
      <c r="I1" s="71" t="s">
        <v>0</v>
      </c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2" t="s">
        <v>1</v>
      </c>
      <c r="W1" s="72"/>
      <c r="X1" s="72"/>
      <c r="Y1" s="72"/>
      <c r="Z1" s="72"/>
      <c r="AA1" s="73" t="s">
        <v>2</v>
      </c>
      <c r="AB1" s="73"/>
      <c r="AC1" s="73"/>
      <c r="AD1" s="73"/>
      <c r="AE1" s="73"/>
    </row>
    <row r="2" spans="1:31" ht="30" customHeight="1" x14ac:dyDescent="0.25">
      <c r="A2" s="1"/>
      <c r="B2" s="70"/>
      <c r="C2" s="70"/>
      <c r="D2" s="70"/>
      <c r="E2" s="70"/>
      <c r="F2" s="70"/>
      <c r="G2" s="70"/>
      <c r="H2" s="70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2" t="s">
        <v>3</v>
      </c>
      <c r="W2" s="72"/>
      <c r="X2" s="72"/>
      <c r="Y2" s="72"/>
      <c r="Z2" s="72"/>
      <c r="AA2" s="74" t="s">
        <v>4</v>
      </c>
      <c r="AB2" s="74"/>
      <c r="AC2" s="74"/>
      <c r="AD2" s="74"/>
      <c r="AE2" s="74"/>
    </row>
    <row r="3" spans="1:31" ht="30" customHeight="1" x14ac:dyDescent="0.25">
      <c r="A3" s="1"/>
      <c r="B3" s="70"/>
      <c r="C3" s="70"/>
      <c r="D3" s="70"/>
      <c r="E3" s="70"/>
      <c r="F3" s="70"/>
      <c r="G3" s="70"/>
      <c r="H3" s="70"/>
      <c r="I3" s="75" t="s">
        <v>5</v>
      </c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2" t="s">
        <v>6</v>
      </c>
      <c r="W3" s="72"/>
      <c r="X3" s="72"/>
      <c r="Y3" s="72"/>
      <c r="Z3" s="72"/>
      <c r="AA3" s="76">
        <v>45954</v>
      </c>
      <c r="AB3" s="73"/>
      <c r="AC3" s="73"/>
      <c r="AD3" s="73"/>
      <c r="AE3" s="73"/>
    </row>
    <row r="4" spans="1:31" ht="30" customHeight="1" x14ac:dyDescent="0.25">
      <c r="A4" s="1"/>
      <c r="B4" s="70"/>
      <c r="C4" s="70"/>
      <c r="D4" s="70"/>
      <c r="E4" s="70"/>
      <c r="F4" s="70"/>
      <c r="G4" s="70"/>
      <c r="H4" s="70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 t="s">
        <v>7</v>
      </c>
      <c r="W4" s="72"/>
      <c r="X4" s="72"/>
      <c r="Y4" s="72"/>
      <c r="Z4" s="72"/>
      <c r="AA4" s="65" t="s">
        <v>8</v>
      </c>
      <c r="AB4" s="65"/>
      <c r="AC4" s="65"/>
      <c r="AD4" s="65"/>
      <c r="AE4" s="65"/>
    </row>
    <row r="5" spans="1:31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4.95" customHeight="1" x14ac:dyDescent="0.25">
      <c r="A6" s="1"/>
      <c r="B6" s="66" t="s">
        <v>9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</row>
    <row r="7" spans="1:31" ht="62.1" customHeight="1" x14ac:dyDescent="0.25">
      <c r="A7" s="1"/>
      <c r="B7" s="67" t="s">
        <v>10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</row>
    <row r="8" spans="1:31" ht="8.1" customHeight="1" x14ac:dyDescent="0.25">
      <c r="A8" s="1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</row>
    <row r="9" spans="1:31" ht="24.95" customHeight="1" x14ac:dyDescent="0.25">
      <c r="A9" s="1"/>
      <c r="B9" s="69" t="s">
        <v>11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</row>
    <row r="10" spans="1:31" ht="48.75" customHeight="1" x14ac:dyDescent="0.25">
      <c r="A10" s="1"/>
      <c r="B10" s="67" t="s">
        <v>12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</row>
    <row r="11" spans="1:31" ht="8.1" customHeight="1" x14ac:dyDescent="0.25">
      <c r="A11" s="1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</row>
    <row r="12" spans="1:31" ht="24.95" customHeight="1" x14ac:dyDescent="0.25">
      <c r="A12" s="1"/>
      <c r="B12" s="69" t="s">
        <v>13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</row>
    <row r="13" spans="1:31" ht="120.75" customHeight="1" x14ac:dyDescent="0.25">
      <c r="A13" s="1"/>
      <c r="B13" s="77" t="s">
        <v>14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9"/>
    </row>
    <row r="14" spans="1:31" ht="8.1" customHeight="1" x14ac:dyDescent="0.25">
      <c r="A14" s="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</row>
    <row r="15" spans="1:31" s="5" customFormat="1" ht="31.5" customHeight="1" x14ac:dyDescent="0.25">
      <c r="A15" s="4"/>
      <c r="B15" s="54" t="s">
        <v>15</v>
      </c>
      <c r="C15" s="54"/>
      <c r="D15" s="54"/>
      <c r="E15" s="54" t="s">
        <v>16</v>
      </c>
      <c r="F15" s="54"/>
      <c r="G15" s="54"/>
      <c r="H15" s="54"/>
      <c r="I15" s="54"/>
      <c r="J15" s="54" t="s">
        <v>17</v>
      </c>
      <c r="K15" s="54"/>
      <c r="L15" s="52" t="s">
        <v>18</v>
      </c>
      <c r="M15" s="53"/>
      <c r="N15" s="53"/>
      <c r="O15" s="53"/>
      <c r="P15" s="53"/>
      <c r="Q15" s="53"/>
      <c r="R15" s="53"/>
      <c r="S15" s="53"/>
      <c r="T15" s="80"/>
      <c r="U15" s="54" t="s">
        <v>19</v>
      </c>
      <c r="V15" s="54"/>
      <c r="W15" s="54"/>
      <c r="X15" s="54"/>
      <c r="Y15" s="54"/>
      <c r="Z15" s="54" t="s">
        <v>20</v>
      </c>
      <c r="AA15" s="54"/>
      <c r="AB15" s="54"/>
      <c r="AC15" s="54"/>
      <c r="AD15" s="54"/>
      <c r="AE15" s="54"/>
    </row>
    <row r="16" spans="1:31" ht="74.099999999999994" customHeight="1" x14ac:dyDescent="0.25">
      <c r="A16" s="3"/>
      <c r="B16" s="47" t="s">
        <v>21</v>
      </c>
      <c r="C16" s="48"/>
      <c r="D16" s="49"/>
      <c r="E16" s="47" t="s">
        <v>22</v>
      </c>
      <c r="F16" s="48"/>
      <c r="G16" s="48"/>
      <c r="H16" s="48"/>
      <c r="I16" s="49"/>
      <c r="J16" s="50" t="s">
        <v>23</v>
      </c>
      <c r="K16" s="51"/>
      <c r="L16" s="47" t="s">
        <v>24</v>
      </c>
      <c r="M16" s="48"/>
      <c r="N16" s="48"/>
      <c r="O16" s="48"/>
      <c r="P16" s="48"/>
      <c r="Q16" s="48"/>
      <c r="R16" s="48"/>
      <c r="S16" s="48"/>
      <c r="T16" s="49"/>
      <c r="U16" s="44" t="s">
        <v>25</v>
      </c>
      <c r="V16" s="48"/>
      <c r="W16" s="48"/>
      <c r="X16" s="48"/>
      <c r="Y16" s="49"/>
      <c r="Z16" s="47" t="s">
        <v>26</v>
      </c>
      <c r="AA16" s="48"/>
      <c r="AB16" s="48"/>
      <c r="AC16" s="48"/>
      <c r="AD16" s="48"/>
      <c r="AE16" s="49"/>
    </row>
    <row r="17" spans="1:31" ht="71.25" customHeight="1" x14ac:dyDescent="0.25">
      <c r="A17" s="3"/>
      <c r="B17" s="47" t="s">
        <v>27</v>
      </c>
      <c r="C17" s="48"/>
      <c r="D17" s="49"/>
      <c r="E17" s="47" t="s">
        <v>28</v>
      </c>
      <c r="F17" s="48"/>
      <c r="G17" s="48"/>
      <c r="H17" s="48"/>
      <c r="I17" s="49"/>
      <c r="J17" s="50" t="s">
        <v>23</v>
      </c>
      <c r="K17" s="51"/>
      <c r="L17" s="47" t="s">
        <v>29</v>
      </c>
      <c r="M17" s="48"/>
      <c r="N17" s="48"/>
      <c r="O17" s="48"/>
      <c r="P17" s="48"/>
      <c r="Q17" s="48"/>
      <c r="R17" s="48"/>
      <c r="S17" s="48"/>
      <c r="T17" s="49"/>
      <c r="U17" s="44" t="s">
        <v>30</v>
      </c>
      <c r="V17" s="48"/>
      <c r="W17" s="48"/>
      <c r="X17" s="48"/>
      <c r="Y17" s="49"/>
      <c r="Z17" s="47" t="s">
        <v>26</v>
      </c>
      <c r="AA17" s="48"/>
      <c r="AB17" s="48"/>
      <c r="AC17" s="48"/>
      <c r="AD17" s="48"/>
      <c r="AE17" s="49"/>
    </row>
    <row r="18" spans="1:31" ht="111" customHeight="1" x14ac:dyDescent="0.25">
      <c r="A18" s="3"/>
      <c r="B18" s="81" t="s">
        <v>31</v>
      </c>
      <c r="C18" s="81"/>
      <c r="D18" s="81"/>
      <c r="E18" s="47" t="s">
        <v>32</v>
      </c>
      <c r="F18" s="48"/>
      <c r="G18" s="48"/>
      <c r="H18" s="48"/>
      <c r="I18" s="49"/>
      <c r="J18" s="82" t="s">
        <v>23</v>
      </c>
      <c r="K18" s="82"/>
      <c r="L18" s="47" t="s">
        <v>33</v>
      </c>
      <c r="M18" s="48"/>
      <c r="N18" s="48"/>
      <c r="O18" s="48"/>
      <c r="P18" s="48"/>
      <c r="Q18" s="48"/>
      <c r="R18" s="48"/>
      <c r="S18" s="48"/>
      <c r="T18" s="49"/>
      <c r="U18" s="47" t="s">
        <v>34</v>
      </c>
      <c r="V18" s="48"/>
      <c r="W18" s="48"/>
      <c r="X18" s="48"/>
      <c r="Y18" s="49"/>
      <c r="Z18" s="47" t="s">
        <v>35</v>
      </c>
      <c r="AA18" s="48"/>
      <c r="AB18" s="48"/>
      <c r="AC18" s="48"/>
      <c r="AD18" s="48"/>
      <c r="AE18" s="49"/>
    </row>
    <row r="19" spans="1:31" ht="89.1" customHeight="1" x14ac:dyDescent="0.25">
      <c r="A19" s="3"/>
      <c r="B19" s="58" t="s">
        <v>36</v>
      </c>
      <c r="C19" s="59"/>
      <c r="D19" s="60"/>
      <c r="E19" s="83" t="s">
        <v>37</v>
      </c>
      <c r="F19" s="59"/>
      <c r="G19" s="59"/>
      <c r="H19" s="59"/>
      <c r="I19" s="60"/>
      <c r="J19" s="84" t="s">
        <v>38</v>
      </c>
      <c r="K19" s="85"/>
      <c r="L19" s="58" t="s">
        <v>39</v>
      </c>
      <c r="M19" s="59"/>
      <c r="N19" s="59"/>
      <c r="O19" s="59"/>
      <c r="P19" s="59"/>
      <c r="Q19" s="59"/>
      <c r="R19" s="59"/>
      <c r="S19" s="59"/>
      <c r="T19" s="60"/>
      <c r="U19" s="83" t="s">
        <v>40</v>
      </c>
      <c r="V19" s="59"/>
      <c r="W19" s="59"/>
      <c r="X19" s="59"/>
      <c r="Y19" s="60"/>
      <c r="Z19" s="58" t="s">
        <v>41</v>
      </c>
      <c r="AA19" s="59"/>
      <c r="AB19" s="59"/>
      <c r="AC19" s="59"/>
      <c r="AD19" s="59"/>
      <c r="AE19" s="60"/>
    </row>
    <row r="20" spans="1:31" s="15" customFormat="1" ht="75" customHeight="1" x14ac:dyDescent="0.25">
      <c r="A20" s="14" t="s">
        <v>42</v>
      </c>
      <c r="B20" s="58" t="s">
        <v>36</v>
      </c>
      <c r="C20" s="59"/>
      <c r="D20" s="60"/>
      <c r="E20" s="47" t="s">
        <v>43</v>
      </c>
      <c r="F20" s="48"/>
      <c r="G20" s="48"/>
      <c r="H20" s="48"/>
      <c r="I20" s="49"/>
      <c r="J20" s="82" t="s">
        <v>38</v>
      </c>
      <c r="K20" s="82"/>
      <c r="L20" s="47" t="s">
        <v>44</v>
      </c>
      <c r="M20" s="48"/>
      <c r="N20" s="48"/>
      <c r="O20" s="48"/>
      <c r="P20" s="48"/>
      <c r="Q20" s="48"/>
      <c r="R20" s="48"/>
      <c r="S20" s="48"/>
      <c r="T20" s="49"/>
      <c r="U20" s="47" t="s">
        <v>45</v>
      </c>
      <c r="V20" s="48"/>
      <c r="W20" s="48"/>
      <c r="X20" s="48"/>
      <c r="Y20" s="49"/>
      <c r="Z20" s="47" t="s">
        <v>46</v>
      </c>
      <c r="AA20" s="48"/>
      <c r="AB20" s="48"/>
      <c r="AC20" s="48"/>
      <c r="AD20" s="48"/>
      <c r="AE20" s="49"/>
    </row>
    <row r="21" spans="1:31" s="15" customFormat="1" ht="66" customHeight="1" x14ac:dyDescent="0.25">
      <c r="A21" s="14"/>
      <c r="B21" s="47" t="s">
        <v>46</v>
      </c>
      <c r="C21" s="48"/>
      <c r="D21" s="49"/>
      <c r="E21" s="47" t="s">
        <v>47</v>
      </c>
      <c r="F21" s="48"/>
      <c r="G21" s="48"/>
      <c r="H21" s="48"/>
      <c r="I21" s="49"/>
      <c r="J21" s="82" t="s">
        <v>38</v>
      </c>
      <c r="K21" s="82"/>
      <c r="L21" s="47" t="s">
        <v>48</v>
      </c>
      <c r="M21" s="48"/>
      <c r="N21" s="48"/>
      <c r="O21" s="48"/>
      <c r="P21" s="48"/>
      <c r="Q21" s="48"/>
      <c r="R21" s="48"/>
      <c r="S21" s="48"/>
      <c r="T21" s="49"/>
      <c r="U21" s="47" t="s">
        <v>49</v>
      </c>
      <c r="V21" s="48"/>
      <c r="W21" s="48"/>
      <c r="X21" s="48"/>
      <c r="Y21" s="49"/>
      <c r="Z21" s="47" t="s">
        <v>26</v>
      </c>
      <c r="AA21" s="48"/>
      <c r="AB21" s="48"/>
      <c r="AC21" s="48"/>
      <c r="AD21" s="48"/>
      <c r="AE21" s="49"/>
    </row>
    <row r="22" spans="1:31" s="15" customFormat="1" ht="69" customHeight="1" x14ac:dyDescent="0.25">
      <c r="A22" s="14"/>
      <c r="B22" s="47" t="s">
        <v>46</v>
      </c>
      <c r="C22" s="48"/>
      <c r="D22" s="49"/>
      <c r="E22" s="47" t="s">
        <v>50</v>
      </c>
      <c r="F22" s="48"/>
      <c r="G22" s="48"/>
      <c r="H22" s="48"/>
      <c r="I22" s="49"/>
      <c r="J22" s="82" t="s">
        <v>38</v>
      </c>
      <c r="K22" s="82"/>
      <c r="L22" s="47" t="s">
        <v>51</v>
      </c>
      <c r="M22" s="48"/>
      <c r="N22" s="48"/>
      <c r="O22" s="48"/>
      <c r="P22" s="48"/>
      <c r="Q22" s="48"/>
      <c r="R22" s="48"/>
      <c r="S22" s="48"/>
      <c r="T22" s="49"/>
      <c r="U22" s="47" t="s">
        <v>52</v>
      </c>
      <c r="V22" s="48"/>
      <c r="W22" s="48"/>
      <c r="X22" s="48"/>
      <c r="Y22" s="49"/>
      <c r="Z22" s="47" t="s">
        <v>26</v>
      </c>
      <c r="AA22" s="48"/>
      <c r="AB22" s="48"/>
      <c r="AC22" s="48"/>
      <c r="AD22" s="48"/>
      <c r="AE22" s="49"/>
    </row>
    <row r="23" spans="1:31" s="13" customFormat="1" ht="84.95" customHeight="1" x14ac:dyDescent="0.25">
      <c r="A23" s="12"/>
      <c r="B23" s="44" t="s">
        <v>53</v>
      </c>
      <c r="C23" s="45"/>
      <c r="D23" s="46"/>
      <c r="E23" s="47" t="s">
        <v>54</v>
      </c>
      <c r="F23" s="48"/>
      <c r="G23" s="48"/>
      <c r="H23" s="48"/>
      <c r="I23" s="49"/>
      <c r="J23" s="50" t="s">
        <v>38</v>
      </c>
      <c r="K23" s="51"/>
      <c r="L23" s="47" t="s">
        <v>55</v>
      </c>
      <c r="M23" s="48"/>
      <c r="N23" s="48"/>
      <c r="O23" s="48"/>
      <c r="P23" s="48"/>
      <c r="Q23" s="48"/>
      <c r="R23" s="48"/>
      <c r="S23" s="48"/>
      <c r="T23" s="49"/>
      <c r="U23" s="47" t="s">
        <v>56</v>
      </c>
      <c r="V23" s="48"/>
      <c r="W23" s="48"/>
      <c r="X23" s="48"/>
      <c r="Y23" s="49"/>
      <c r="Z23" s="47" t="s">
        <v>26</v>
      </c>
      <c r="AA23" s="48"/>
      <c r="AB23" s="48"/>
      <c r="AC23" s="48"/>
      <c r="AD23" s="48"/>
      <c r="AE23" s="49"/>
    </row>
    <row r="24" spans="1:31" s="15" customFormat="1" ht="69" customHeight="1" x14ac:dyDescent="0.25">
      <c r="A24" s="14"/>
      <c r="B24" s="47" t="s">
        <v>27</v>
      </c>
      <c r="C24" s="48"/>
      <c r="D24" s="49"/>
      <c r="E24" s="47" t="s">
        <v>57</v>
      </c>
      <c r="F24" s="48"/>
      <c r="G24" s="48"/>
      <c r="H24" s="48"/>
      <c r="I24" s="49"/>
      <c r="J24" s="50" t="s">
        <v>38</v>
      </c>
      <c r="K24" s="51"/>
      <c r="L24" s="47" t="s">
        <v>58</v>
      </c>
      <c r="M24" s="48"/>
      <c r="N24" s="48"/>
      <c r="O24" s="48"/>
      <c r="P24" s="48"/>
      <c r="Q24" s="48"/>
      <c r="R24" s="48"/>
      <c r="S24" s="48"/>
      <c r="T24" s="49"/>
      <c r="U24" s="47" t="s">
        <v>59</v>
      </c>
      <c r="V24" s="48"/>
      <c r="W24" s="48"/>
      <c r="X24" s="48"/>
      <c r="Y24" s="49"/>
      <c r="Z24" s="47" t="s">
        <v>26</v>
      </c>
      <c r="AA24" s="48"/>
      <c r="AB24" s="48"/>
      <c r="AC24" s="48"/>
      <c r="AD24" s="48"/>
      <c r="AE24" s="49"/>
    </row>
    <row r="25" spans="1:31" s="17" customFormat="1" ht="107.25" customHeight="1" x14ac:dyDescent="0.25">
      <c r="A25" s="16"/>
      <c r="B25" s="44" t="s">
        <v>53</v>
      </c>
      <c r="C25" s="45"/>
      <c r="D25" s="46"/>
      <c r="E25" s="47" t="s">
        <v>60</v>
      </c>
      <c r="F25" s="48"/>
      <c r="G25" s="48"/>
      <c r="H25" s="48"/>
      <c r="I25" s="49"/>
      <c r="J25" s="50" t="s">
        <v>38</v>
      </c>
      <c r="K25" s="51"/>
      <c r="L25" s="47" t="s">
        <v>61</v>
      </c>
      <c r="M25" s="48"/>
      <c r="N25" s="48"/>
      <c r="O25" s="48"/>
      <c r="P25" s="48"/>
      <c r="Q25" s="48"/>
      <c r="R25" s="48"/>
      <c r="S25" s="48"/>
      <c r="T25" s="49"/>
      <c r="U25" s="47" t="s">
        <v>62</v>
      </c>
      <c r="V25" s="48"/>
      <c r="W25" s="48"/>
      <c r="X25" s="48"/>
      <c r="Y25" s="49"/>
      <c r="Z25" s="47" t="s">
        <v>26</v>
      </c>
      <c r="AA25" s="48"/>
      <c r="AB25" s="48"/>
      <c r="AC25" s="48"/>
      <c r="AD25" s="48"/>
      <c r="AE25" s="49"/>
    </row>
    <row r="26" spans="1:31" s="17" customFormat="1" ht="111.75" customHeight="1" x14ac:dyDescent="0.25">
      <c r="A26" s="16"/>
      <c r="B26" s="58" t="s">
        <v>27</v>
      </c>
      <c r="C26" s="59"/>
      <c r="D26" s="60"/>
      <c r="E26" s="47" t="s">
        <v>63</v>
      </c>
      <c r="F26" s="48"/>
      <c r="G26" s="48"/>
      <c r="H26" s="48"/>
      <c r="I26" s="49"/>
      <c r="J26" s="50" t="s">
        <v>64</v>
      </c>
      <c r="K26" s="51"/>
      <c r="L26" s="47" t="s">
        <v>65</v>
      </c>
      <c r="M26" s="48"/>
      <c r="N26" s="48"/>
      <c r="O26" s="48"/>
      <c r="P26" s="48"/>
      <c r="Q26" s="48"/>
      <c r="R26" s="48"/>
      <c r="S26" s="48"/>
      <c r="T26" s="49"/>
      <c r="U26" s="47" t="s">
        <v>66</v>
      </c>
      <c r="V26" s="48"/>
      <c r="W26" s="48"/>
      <c r="X26" s="48"/>
      <c r="Y26" s="49"/>
      <c r="Z26" s="47" t="s">
        <v>67</v>
      </c>
      <c r="AA26" s="48"/>
      <c r="AB26" s="48"/>
      <c r="AC26" s="48"/>
      <c r="AD26" s="48"/>
      <c r="AE26" s="49"/>
    </row>
    <row r="27" spans="1:31" s="15" customFormat="1" ht="77.099999999999994" customHeight="1" x14ac:dyDescent="0.25">
      <c r="A27" s="14"/>
      <c r="B27" s="47" t="s">
        <v>67</v>
      </c>
      <c r="C27" s="48"/>
      <c r="D27" s="49"/>
      <c r="E27" s="47" t="s">
        <v>68</v>
      </c>
      <c r="F27" s="48"/>
      <c r="G27" s="48"/>
      <c r="H27" s="48"/>
      <c r="I27" s="49"/>
      <c r="J27" s="50" t="s">
        <v>69</v>
      </c>
      <c r="K27" s="51"/>
      <c r="L27" s="47" t="s">
        <v>70</v>
      </c>
      <c r="M27" s="48"/>
      <c r="N27" s="48"/>
      <c r="O27" s="48"/>
      <c r="P27" s="48"/>
      <c r="Q27" s="48"/>
      <c r="R27" s="48"/>
      <c r="S27" s="48"/>
      <c r="T27" s="49"/>
      <c r="U27" s="47" t="s">
        <v>71</v>
      </c>
      <c r="V27" s="48"/>
      <c r="W27" s="48"/>
      <c r="X27" s="48"/>
      <c r="Y27" s="49"/>
      <c r="Z27" s="47" t="s">
        <v>67</v>
      </c>
      <c r="AA27" s="48"/>
      <c r="AB27" s="48"/>
      <c r="AC27" s="48"/>
      <c r="AD27" s="48"/>
      <c r="AE27" s="49"/>
    </row>
    <row r="28" spans="1:31" ht="8.1" customHeight="1" x14ac:dyDescent="0.25">
      <c r="A28" s="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</row>
    <row r="29" spans="1:31" ht="16.5" customHeight="1" x14ac:dyDescent="0.25">
      <c r="A29" s="1"/>
      <c r="B29" s="52" t="s">
        <v>72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80"/>
    </row>
    <row r="30" spans="1:31" x14ac:dyDescent="0.25">
      <c r="A30" s="1"/>
      <c r="B30" s="52" t="s">
        <v>73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4" t="s">
        <v>74</v>
      </c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</row>
    <row r="31" spans="1:31" ht="16.5" customHeight="1" x14ac:dyDescent="0.25">
      <c r="A31" s="1"/>
      <c r="B31" s="54" t="s">
        <v>75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 t="s">
        <v>76</v>
      </c>
      <c r="N31" s="54"/>
      <c r="O31" s="54"/>
      <c r="P31" s="54"/>
      <c r="Q31" s="54"/>
      <c r="R31" s="54"/>
      <c r="S31" s="52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</row>
    <row r="32" spans="1:31" ht="39" customHeight="1" x14ac:dyDescent="0.25">
      <c r="A32" s="6"/>
      <c r="B32" s="88" t="str">
        <f>HYPERLINK("https://www.supersociedades.gov.co/documents/107391/3469827/GIF-MA-001_ManualAdministrativo.pdf","GIF-MA-001 Manual manejo y control administrativo de recursos físicos")</f>
        <v>GIF-MA-001 Manual manejo y control administrativo de recursos físicos</v>
      </c>
      <c r="C32" s="86"/>
      <c r="D32" s="86"/>
      <c r="E32" s="86"/>
      <c r="F32" s="86"/>
      <c r="G32" s="86"/>
      <c r="H32" s="87"/>
      <c r="I32" s="88" t="str">
        <f>HYPERLINK("https://www.supersociedades.gov.co/documents/107391/3469827/GIF-PT-002_ProtocoloEmergenciasAmbientales.pdf","GIF-PT-002 Protocolo de Emergencias Ambientales")</f>
        <v>GIF-PT-002 Protocolo de Emergencias Ambientales</v>
      </c>
      <c r="J32" s="86"/>
      <c r="K32" s="86"/>
      <c r="L32" s="86"/>
      <c r="M32" s="88" t="str">
        <f>HYPERLINK("https://www.supersociedades.gov.co/documents/107391/3469473/GIF-FM-001_ProgramaMantenimiento.xlsx/","GIF-FM-001 Plan de mantenimiento preventivo")</f>
        <v>GIF-FM-001 Plan de mantenimiento preventivo</v>
      </c>
      <c r="N32" s="86"/>
      <c r="O32" s="86"/>
      <c r="P32" s="88" t="str">
        <f>HYPERLINK("https://www.supersociedades.gov.co/documents/107391/3469473/GIF-FM-027_InspeccionesAmbientales.xlsx","GIF-FM-027 Inspecciones Ambientales")</f>
        <v>GIF-FM-027 Inspecciones Ambientales</v>
      </c>
      <c r="Q32" s="86"/>
      <c r="R32" s="86"/>
      <c r="S32" s="87"/>
      <c r="T32" s="109" t="s">
        <v>77</v>
      </c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1"/>
    </row>
    <row r="33" spans="1:31" ht="39" customHeight="1" x14ac:dyDescent="0.25">
      <c r="A33" s="6"/>
      <c r="B33" s="62" t="str">
        <f>HYPERLINK("https://www.supersociedades.gov.co/documents/107391/3469827/GIF-PG-002_GestionResiduosSolidosNoPeligrosos.pdf","GIF-PG-002 Programa gestión integral de residuos sólidos no peligrosos")</f>
        <v>GIF-PG-002 Programa gestión integral de residuos sólidos no peligrosos</v>
      </c>
      <c r="C33" s="63"/>
      <c r="D33" s="63"/>
      <c r="E33" s="63"/>
      <c r="F33" s="63"/>
      <c r="G33" s="63"/>
      <c r="H33" s="64"/>
      <c r="I33" s="62" t="str">
        <f>HYPERLINK("https://www.supersociedades.gov.co/documents/107391/3469827/GINF-I-001_IngresoInstalaciones.pdf/","GINF-I-001 Ingreso a las instalaciones")</f>
        <v>GINF-I-001 Ingreso a las instalaciones</v>
      </c>
      <c r="J33" s="63"/>
      <c r="K33" s="63"/>
      <c r="L33" s="63"/>
      <c r="M33" s="62" t="str">
        <f>HYPERLINK("https://www.supersociedades.gov.co/documents/107391/3469473/GIF-FM-002_ControlServiciosMantenimiento.xlsx/","GIF-FM-002 Control de mantenimiento")</f>
        <v>GIF-FM-002 Control de mantenimiento</v>
      </c>
      <c r="N33" s="63"/>
      <c r="O33" s="63"/>
      <c r="P33" s="62" t="str">
        <f>HYPERLINK("https://www.supersociedades.gov.co/documents/107391/3469473/GIF-FM-030_GuionSimulacro.xlsx","GIF-FM-030 Guión de Simulacro")</f>
        <v>GIF-FM-030 Guión de Simulacro</v>
      </c>
      <c r="Q33" s="63"/>
      <c r="R33" s="63"/>
      <c r="S33" s="64"/>
      <c r="T33" s="112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13"/>
    </row>
    <row r="34" spans="1:31" ht="39" customHeight="1" x14ac:dyDescent="0.25">
      <c r="A34" s="6"/>
      <c r="B34" s="62" t="str">
        <f>HYPERLINK("https://www.supersociedades.gov.co/documents/107391/3469827/GIF-PG-003_PROCURE.pdf","GIF-PG-003 Uso y Consumo Inteligente de los Recursos e Insumos (PROCURE)")</f>
        <v>GIF-PG-003 Uso y Consumo Inteligente de los Recursos e Insumos (PROCURE)</v>
      </c>
      <c r="C34" s="63"/>
      <c r="D34" s="63"/>
      <c r="E34" s="63"/>
      <c r="F34" s="63"/>
      <c r="G34" s="63"/>
      <c r="H34" s="64"/>
      <c r="I34" s="62" t="str">
        <f>HYPERLINK("https://www.supersociedades.gov.co/documents/107391/3469827/GIF-IN-002_DesinfeccionLavadoTanques.pdf","GIF-IN-002 Desinfección Lavado de tanques")</f>
        <v>GIF-IN-002 Desinfección Lavado de tanques</v>
      </c>
      <c r="J34" s="63"/>
      <c r="K34" s="63"/>
      <c r="L34" s="63"/>
      <c r="M34" s="62" t="str">
        <f>HYPERLINK("https://www.supersociedades.gov.co/documents/107391/3469473/GIF-FM-003_ControlVehiculosOficiales.xlsx/","GIF-FM-003 Control de Vehículos Oficiales")</f>
        <v>GIF-FM-003 Control de Vehículos Oficiales</v>
      </c>
      <c r="N34" s="63"/>
      <c r="O34" s="63"/>
      <c r="P34" s="62" t="str">
        <f>HYPERLINK("https://www.supersociedades.gov.co/documents/107391/3469473/GIF-FM-031_AnalisisRiesgosEmergenciasAmbientales.xlsx","GIF-FM-031 Análisis de riesgos Emergencias Ambientales")</f>
        <v>GIF-FM-031 Análisis de riesgos Emergencias Ambientales</v>
      </c>
      <c r="Q34" s="63"/>
      <c r="R34" s="63"/>
      <c r="S34" s="64"/>
      <c r="T34" s="112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13"/>
    </row>
    <row r="35" spans="1:31" ht="39" customHeight="1" x14ac:dyDescent="0.25">
      <c r="A35" s="6"/>
      <c r="B35" s="62" t="str">
        <f>HYPERLINK("https://www.supersociedades.gov.co/documents/107391/3469827/GIF-PG-004_ControlEmisionesAtmosfericasyRuido.pdf","GIF-PG-004 Programa Control de Emisiones Atmosféricas y Ruido")</f>
        <v>GIF-PG-004 Programa Control de Emisiones Atmosféricas y Ruido</v>
      </c>
      <c r="C35" s="63"/>
      <c r="D35" s="63"/>
      <c r="E35" s="63"/>
      <c r="F35" s="63"/>
      <c r="G35" s="63"/>
      <c r="H35" s="64"/>
      <c r="I35" s="62" t="str">
        <f>HYPERLINK("https://www.supersociedades.gov.co/documents/107391/3469827/GINF-G-001_MantenimientoLimpieza.pdf/","GINF-G-001 Guía de Mantenimiento y limpieza")</f>
        <v>GINF-G-001 Guía de Mantenimiento y limpieza</v>
      </c>
      <c r="J35" s="63"/>
      <c r="K35" s="63"/>
      <c r="L35" s="63"/>
      <c r="M35" s="62" t="str">
        <f>HYPERLINK("https://www.supersociedades.gov.co/documents/107391/3469473/GIF-FM-005_ConsumoCombustibleVehiculosOficiales.xlsx/","GIF-FM-005 Consumo Combustible vehículos")</f>
        <v>GIF-FM-005 Consumo Combustible vehículos</v>
      </c>
      <c r="N35" s="63"/>
      <c r="O35" s="63"/>
      <c r="P35" s="62" t="str">
        <f>HYPERLINK("https://www.supersociedades.gov.co/documents/107391/3469473/GIF-FM-032_CuantificaGeneracionRespelManejoEspecial.xlsx","GIF-FM-032 Cuantificación de la Generación de Residuos Peligrosos y de Manejo Especial")</f>
        <v>GIF-FM-032 Cuantificación de la Generación de Residuos Peligrosos y de Manejo Especial</v>
      </c>
      <c r="Q35" s="63"/>
      <c r="R35" s="63"/>
      <c r="S35" s="64"/>
      <c r="T35" s="112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13"/>
    </row>
    <row r="36" spans="1:31" ht="39" customHeight="1" x14ac:dyDescent="0.25">
      <c r="A36" s="6"/>
      <c r="B36" s="62" t="str">
        <f>HYPERLINK("https://www.supersociedades.gov.co/documents/107391/3469827/GIF-PG-005_ProgramaRESPEL.pdf","GINF-PG-005 Gestión integral de residuos peligrosos y de manejo especial")</f>
        <v>GINF-PG-005 Gestión integral de residuos peligrosos y de manejo especial</v>
      </c>
      <c r="C36" s="63"/>
      <c r="D36" s="63"/>
      <c r="E36" s="63"/>
      <c r="F36" s="63"/>
      <c r="G36" s="63"/>
      <c r="H36" s="64"/>
      <c r="I36" s="62" t="str">
        <f>HYPERLINK("https://www.supersociedades.gov.co/documents/107391/3469827/GIF-GU-003_ControlVehiculos.pdf/","GIF-GU-003 Guía Control de Vehículos")</f>
        <v>GIF-GU-003 Guía Control de Vehículos</v>
      </c>
      <c r="J36" s="63"/>
      <c r="K36" s="63"/>
      <c r="L36" s="63"/>
      <c r="M36" s="62" t="str">
        <f>HYPERLINK("https://www.supersociedades.gov.co/documents/107391/3469473/GIF-FM-008_SolicitudRequerimiento.xlsx/","GIF-FM-008 Solicitud de requerimientos")</f>
        <v>GIF-FM-008 Solicitud de requerimientos</v>
      </c>
      <c r="N36" s="63"/>
      <c r="O36" s="64"/>
      <c r="P36" s="62" t="str">
        <f>HYPERLINK("https://www.supersociedades.gov.co/documents/107391/3469473/GIF-FM-034_ControlIngresoBicicleta.xlsx/","GIF-FM-034 Control Ingreso en Bicicleta")</f>
        <v>GIF-FM-034 Control Ingreso en Bicicleta</v>
      </c>
      <c r="Q36" s="63"/>
      <c r="R36" s="63"/>
      <c r="S36" s="64"/>
      <c r="T36" s="112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13"/>
    </row>
    <row r="37" spans="1:31" ht="39" customHeight="1" x14ac:dyDescent="0.25">
      <c r="A37" s="7"/>
      <c r="B37" s="62"/>
      <c r="C37" s="63"/>
      <c r="D37" s="63"/>
      <c r="E37" s="63"/>
      <c r="F37" s="63"/>
      <c r="G37" s="63"/>
      <c r="H37" s="64"/>
      <c r="I37" s="62" t="str">
        <f>HYPERLINK("https://www.supersociedades.gov.co/documents/107391/3469827/GIF-PR-002_PreparacionRespuestaEmergenciasAmbientales.pdf","GINF-PR-002 Preparación y respuestas ante emergencias ambientales")</f>
        <v>GINF-PR-002 Preparación y respuestas ante emergencias ambientales</v>
      </c>
      <c r="J37" s="63"/>
      <c r="K37" s="63"/>
      <c r="L37" s="63"/>
      <c r="M37" s="62" t="str">
        <f>HYPERLINK("https://www.supersociedades.gov.co/documents/107391/3469473/GIF-FM-016_ControlIngresoInstalaciones.xlsx/","GIF-FM-016 Control de Ingreso a las Instalaciones")</f>
        <v>GIF-FM-016 Control de Ingreso a las Instalaciones</v>
      </c>
      <c r="N37" s="63"/>
      <c r="O37" s="64"/>
      <c r="P37" s="62" t="str">
        <f>HYPERLINK("https://www.supersociedades.gov.co/documents/107391/3469473/GIF-FM-035_ListaVerificacionTransporte_RESPEL_RAEE.xlsx","GIF-FM-035 Lista de verificación transporte RESPEL – RAEE")</f>
        <v>GIF-FM-035 Lista de verificación transporte RESPEL – RAEE</v>
      </c>
      <c r="Q37" s="63"/>
      <c r="R37" s="63"/>
      <c r="S37" s="64"/>
      <c r="T37" s="112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13"/>
    </row>
    <row r="38" spans="1:31" ht="39" customHeight="1" x14ac:dyDescent="0.25">
      <c r="A38" s="7"/>
      <c r="B38" s="62" t="str">
        <f>HYPERLINK("https://www.supersociedades.gov.co/documents/107391/3469827/GIF-PT-001_PROCOVE.pdf","GIF-PT-001 Protocolo PROCOVE")</f>
        <v>GIF-PT-001 Protocolo PROCOVE</v>
      </c>
      <c r="C38" s="63"/>
      <c r="D38" s="63"/>
      <c r="E38" s="63"/>
      <c r="F38" s="63"/>
      <c r="G38" s="63"/>
      <c r="H38" s="64"/>
      <c r="I38" s="62"/>
      <c r="J38" s="63"/>
      <c r="K38" s="63"/>
      <c r="L38" s="63"/>
      <c r="M38" s="62" t="str">
        <f>HYPERLINK("https://www.supersociedades.gov.co/documents/107391/3469473/GIF-FM-022_ControlVectores.xlsx","GIF-FM-022 Control De Vectores (PROCOVE)")</f>
        <v>GIF-FM-022 Control De Vectores (PROCOVE)</v>
      </c>
      <c r="N38" s="63"/>
      <c r="O38" s="64"/>
      <c r="P38" s="62" t="str">
        <f>HYPERLINK("https://www.supersociedades.gov.co/documents/107391/3469473/GIF-FM-036%20TraspasoElementos.xlsx/","GIF-FM-036 Traspaso de elementos")</f>
        <v>GIF-FM-036 Traspaso de elementos</v>
      </c>
      <c r="Q38" s="63"/>
      <c r="R38" s="63"/>
      <c r="S38" s="64"/>
      <c r="T38" s="112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13"/>
    </row>
    <row r="39" spans="1:31" ht="39" customHeight="1" x14ac:dyDescent="0.25">
      <c r="A39" s="7"/>
      <c r="B39" s="29"/>
      <c r="C39" s="30"/>
      <c r="D39" s="30"/>
      <c r="E39" s="30"/>
      <c r="F39" s="30"/>
      <c r="G39" s="30"/>
      <c r="H39" s="31"/>
      <c r="I39" s="29"/>
      <c r="J39" s="30"/>
      <c r="K39" s="30"/>
      <c r="L39" s="30"/>
      <c r="M39" s="62" t="str">
        <f>HYPERLINK("https://www.supersociedades.gov.co/documents/107391/3469473/GIF-FM-023_ControlResiduosSolidosNP.xlsx","GIF-FM-023 Control de residuos sólidos no peligrosos")</f>
        <v>GIF-FM-023 Control de residuos sólidos no peligrosos</v>
      </c>
      <c r="N39" s="63"/>
      <c r="O39" s="64"/>
      <c r="P39" s="62" t="str">
        <f>HYPERLINK("https://www.supersociedades.gov.co/documents/107391/3469473/GIF-FM-038_ControlResiduosOrganicosPoda.xlsx","GIF-FM-038 Control de Residuos Orgánicos PODA")</f>
        <v>GIF-FM-038 Control de Residuos Orgánicos PODA</v>
      </c>
      <c r="Q39" s="63"/>
      <c r="R39" s="63"/>
      <c r="S39" s="64"/>
      <c r="T39" s="112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13"/>
    </row>
    <row r="40" spans="1:31" ht="39" customHeight="1" x14ac:dyDescent="0.25">
      <c r="A40" s="7"/>
      <c r="B40" s="29"/>
      <c r="C40" s="30"/>
      <c r="D40" s="30"/>
      <c r="E40" s="30"/>
      <c r="F40" s="30"/>
      <c r="G40" s="30"/>
      <c r="H40" s="31"/>
      <c r="I40" s="29"/>
      <c r="J40" s="30"/>
      <c r="K40" s="30"/>
      <c r="L40" s="30"/>
      <c r="M40" s="62" t="str">
        <f>HYPERLINK("https://www.supersociedades.gov.co/documents/107391/3469473/GIF-FM-024_GestionMaterialReciclable.xlsx","GIF-FM-024 Gestión de material reciclable")</f>
        <v>GIF-FM-024 Gestión de material reciclable</v>
      </c>
      <c r="N40" s="63"/>
      <c r="O40" s="64"/>
      <c r="P40" s="62"/>
      <c r="Q40" s="63"/>
      <c r="R40" s="63"/>
      <c r="S40" s="64"/>
      <c r="T40" s="112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13"/>
    </row>
    <row r="41" spans="1:31" ht="39" customHeight="1" x14ac:dyDescent="0.25">
      <c r="A41" s="7"/>
      <c r="B41" s="29"/>
      <c r="C41" s="30"/>
      <c r="D41" s="30"/>
      <c r="E41" s="30"/>
      <c r="F41" s="30"/>
      <c r="G41" s="30"/>
      <c r="H41" s="31"/>
      <c r="I41" s="29"/>
      <c r="J41" s="30"/>
      <c r="K41" s="30"/>
      <c r="L41" s="30"/>
      <c r="M41" s="62" t="str">
        <f>HYPERLINK("https://www.supersociedades.gov.co/documents/107391/3469473/GIF-FM-025_EntregaBodegaResiduosPeligrosos.xlsx","GIF-FM-025 Entrega de Residuos peligrosos y de Manejo Especial")</f>
        <v>GIF-FM-025 Entrega de Residuos peligrosos y de Manejo Especial</v>
      </c>
      <c r="N41" s="63"/>
      <c r="O41" s="64"/>
      <c r="P41" s="62"/>
      <c r="Q41" s="63"/>
      <c r="R41" s="63"/>
      <c r="S41" s="64"/>
      <c r="T41" s="112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13"/>
    </row>
    <row r="42" spans="1:31" ht="39" customHeight="1" x14ac:dyDescent="0.25">
      <c r="A42" s="7"/>
      <c r="B42" s="29"/>
      <c r="C42" s="30"/>
      <c r="D42" s="30"/>
      <c r="E42" s="30"/>
      <c r="F42" s="30"/>
      <c r="G42" s="30"/>
      <c r="H42" s="31"/>
      <c r="I42" s="29"/>
      <c r="J42" s="30"/>
      <c r="K42" s="30"/>
      <c r="L42" s="30"/>
      <c r="M42" s="62"/>
      <c r="N42" s="63"/>
      <c r="O42" s="63"/>
      <c r="P42" s="62"/>
      <c r="Q42" s="63"/>
      <c r="R42" s="63"/>
      <c r="S42" s="64"/>
      <c r="T42" s="112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13"/>
    </row>
    <row r="43" spans="1:31" ht="39" customHeight="1" x14ac:dyDescent="0.25">
      <c r="A43" s="7"/>
      <c r="B43" s="29"/>
      <c r="C43" s="30"/>
      <c r="D43" s="30"/>
      <c r="E43" s="30"/>
      <c r="F43" s="30"/>
      <c r="G43" s="30"/>
      <c r="H43" s="31"/>
      <c r="I43" s="29"/>
      <c r="J43" s="30"/>
      <c r="K43" s="30"/>
      <c r="L43" s="30"/>
      <c r="M43" s="62"/>
      <c r="N43" s="63"/>
      <c r="O43" s="63"/>
      <c r="P43" s="62"/>
      <c r="Q43" s="63"/>
      <c r="R43" s="63"/>
      <c r="S43" s="64"/>
      <c r="T43" s="112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13"/>
    </row>
    <row r="44" spans="1:31" s="8" customFormat="1" ht="6" customHeight="1" x14ac:dyDescent="0.25">
      <c r="B44" s="54" t="s">
        <v>78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 t="s">
        <v>79</v>
      </c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</row>
    <row r="45" spans="1:31" s="1" customFormat="1" ht="8.1" customHeight="1" x14ac:dyDescent="0.25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</row>
    <row r="46" spans="1:31" x14ac:dyDescent="0.25">
      <c r="A46" s="6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</row>
    <row r="47" spans="1:31" ht="39" customHeight="1" x14ac:dyDescent="0.25">
      <c r="A47" s="6"/>
      <c r="B47" s="97" t="str">
        <f>HYPERLINK("https://www.supersociedades.gov.co/web/nuestra-entidad/indicadores","Indicadores de Gestión")</f>
        <v>Indicadores de Gestión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8" t="str">
        <f>HYPERLINK("https://www.supersociedades.gov.co/documents/107391/3473426/20_NormogramaInfraestructuraFisica.xlsx/","Normograma")</f>
        <v>Normograma</v>
      </c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100"/>
    </row>
    <row r="48" spans="1:31" ht="27.75" customHeight="1" x14ac:dyDescent="0.25">
      <c r="A48" s="6"/>
      <c r="B48" s="55" t="str">
        <f>HYPERLINK("https://www.supersociedades.gov.co/documents/107391/3473926/RiesgosProcesos.xlsx","Riesgos de Gestión")</f>
        <v>Riesgos de Gestión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7"/>
      <c r="R48" s="32" t="s">
        <v>80</v>
      </c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31" ht="28.5" customHeight="1" x14ac:dyDescent="0.25">
      <c r="A49" s="6"/>
      <c r="B49" s="55" t="str">
        <f>HYPERLINK("https://www.supersociedades.gov.co/documents/107391/3474245/RiesgosCorrupcion.xlsx","Riesgos de Corrupción")</f>
        <v>Riesgos de Corrupción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7"/>
      <c r="R49" s="34" t="str">
        <f>HYPERLINK("https://www.supersociedades.gov.co/documents/107391/3463817/GIN-FM
-011_MatrizRequisitosVsProcesos.xlsx","Requisitos SGI vs procesos")</f>
        <v>Requisitos SGI vs procesos</v>
      </c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6"/>
    </row>
    <row r="50" spans="1:31" ht="45" customHeight="1" x14ac:dyDescent="0.25">
      <c r="A50" s="6"/>
      <c r="B50" s="43" t="s">
        <v>81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55" t="str">
        <f>HYPERLINK("https://www.supersociedades.gov.co/documents/107391/3474771/MatrizAspectosImpactos_Indice.xlsx","Aspectos e impactos ambientales")</f>
        <v>Aspectos e impactos ambientales</v>
      </c>
      <c r="S50" s="56"/>
      <c r="T50" s="56"/>
      <c r="U50" s="57"/>
      <c r="V50" s="104" t="str">
        <f>HYPERLINK("https://www.supersociedades.gov.co/documents/107391/3474771/MatrizRequisitosLegales_Cumplimiento_2024.xlsx","Matriz de requisitos legales ambientales")</f>
        <v>Matriz de requisitos legales ambientales</v>
      </c>
      <c r="W50" s="105"/>
      <c r="X50" s="105"/>
      <c r="Y50" s="105"/>
      <c r="Z50" s="105"/>
      <c r="AA50" s="105"/>
      <c r="AB50" s="105"/>
      <c r="AC50" s="105"/>
      <c r="AD50" s="105"/>
      <c r="AE50" s="106"/>
    </row>
    <row r="51" spans="1:31" ht="24.95" customHeight="1" x14ac:dyDescent="0.25">
      <c r="B51" s="54" t="s">
        <v>82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</row>
    <row r="52" spans="1:31" ht="16.5" customHeight="1" x14ac:dyDescent="0.25">
      <c r="B52" s="37" t="s">
        <v>83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9"/>
    </row>
    <row r="53" spans="1:31" x14ac:dyDescent="0.25"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2"/>
    </row>
    <row r="54" spans="1:31" ht="8.1" customHeight="1" x14ac:dyDescent="0.25">
      <c r="A54" s="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</row>
    <row r="55" spans="1:31" ht="30.75" customHeight="1" x14ac:dyDescent="0.25">
      <c r="B55" s="52" t="s">
        <v>84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80"/>
    </row>
    <row r="56" spans="1:31" ht="27" customHeight="1" x14ac:dyDescent="0.25">
      <c r="B56" s="84"/>
      <c r="C56" s="96"/>
      <c r="D56" s="96"/>
      <c r="E56" s="96"/>
      <c r="F56" s="85"/>
      <c r="G56" s="54" t="s">
        <v>85</v>
      </c>
      <c r="H56" s="54"/>
      <c r="I56" s="54"/>
      <c r="J56" s="54"/>
      <c r="K56" s="54"/>
      <c r="L56" s="54"/>
      <c r="M56" s="54"/>
      <c r="N56" s="54"/>
      <c r="O56" s="54"/>
      <c r="P56" s="54" t="s">
        <v>86</v>
      </c>
      <c r="Q56" s="54"/>
      <c r="R56" s="54"/>
      <c r="S56" s="54"/>
      <c r="T56" s="54"/>
      <c r="U56" s="54"/>
      <c r="V56" s="54"/>
      <c r="W56" s="54"/>
      <c r="X56" s="54"/>
      <c r="Y56" s="54" t="s">
        <v>6</v>
      </c>
      <c r="Z56" s="54"/>
      <c r="AA56" s="54"/>
      <c r="AB56" s="54"/>
      <c r="AC56" s="54"/>
      <c r="AD56" s="54"/>
      <c r="AE56" s="54"/>
    </row>
    <row r="57" spans="1:31" ht="16.5" customHeight="1" x14ac:dyDescent="0.2">
      <c r="B57" s="91" t="s">
        <v>87</v>
      </c>
      <c r="C57" s="92"/>
      <c r="D57" s="92"/>
      <c r="E57" s="92"/>
      <c r="F57" s="93"/>
      <c r="G57" s="94" t="s">
        <v>88</v>
      </c>
      <c r="H57" s="94"/>
      <c r="I57" s="94"/>
      <c r="J57" s="94"/>
      <c r="K57" s="94"/>
      <c r="L57" s="94"/>
      <c r="M57" s="94"/>
      <c r="N57" s="94"/>
      <c r="O57" s="94"/>
      <c r="P57" s="95" t="s">
        <v>89</v>
      </c>
      <c r="Q57" s="95"/>
      <c r="R57" s="95"/>
      <c r="S57" s="95"/>
      <c r="T57" s="95"/>
      <c r="U57" s="95"/>
      <c r="V57" s="95"/>
      <c r="W57" s="95"/>
      <c r="X57" s="95"/>
      <c r="Y57" s="103">
        <v>45947</v>
      </c>
      <c r="Z57" s="94"/>
      <c r="AA57" s="94"/>
      <c r="AB57" s="94"/>
      <c r="AC57" s="94"/>
      <c r="AD57" s="94"/>
      <c r="AE57" s="94"/>
    </row>
    <row r="58" spans="1:31" ht="16.5" customHeight="1" x14ac:dyDescent="0.2">
      <c r="B58" s="91" t="s">
        <v>90</v>
      </c>
      <c r="C58" s="92"/>
      <c r="D58" s="92"/>
      <c r="E58" s="92"/>
      <c r="F58" s="93"/>
      <c r="G58" s="94" t="s">
        <v>91</v>
      </c>
      <c r="H58" s="94"/>
      <c r="I58" s="94"/>
      <c r="J58" s="94"/>
      <c r="K58" s="94"/>
      <c r="L58" s="94"/>
      <c r="M58" s="94"/>
      <c r="N58" s="94"/>
      <c r="O58" s="94"/>
      <c r="P58" s="95" t="s">
        <v>92</v>
      </c>
      <c r="Q58" s="95"/>
      <c r="R58" s="95"/>
      <c r="S58" s="95"/>
      <c r="T58" s="95"/>
      <c r="U58" s="95"/>
      <c r="V58" s="95"/>
      <c r="W58" s="95"/>
      <c r="X58" s="95"/>
      <c r="Y58" s="103">
        <v>45947</v>
      </c>
      <c r="Z58" s="94"/>
      <c r="AA58" s="94"/>
      <c r="AB58" s="94"/>
      <c r="AC58" s="94"/>
      <c r="AD58" s="94"/>
      <c r="AE58" s="94"/>
    </row>
    <row r="59" spans="1:31" ht="18" x14ac:dyDescent="0.2">
      <c r="B59" s="91" t="s">
        <v>93</v>
      </c>
      <c r="C59" s="92"/>
      <c r="D59" s="92"/>
      <c r="E59" s="92"/>
      <c r="F59" s="93"/>
      <c r="G59" s="94" t="s">
        <v>94</v>
      </c>
      <c r="H59" s="94"/>
      <c r="I59" s="94"/>
      <c r="J59" s="94"/>
      <c r="K59" s="94"/>
      <c r="L59" s="94"/>
      <c r="M59" s="94"/>
      <c r="N59" s="94"/>
      <c r="O59" s="94"/>
      <c r="P59" s="95" t="s">
        <v>95</v>
      </c>
      <c r="Q59" s="95"/>
      <c r="R59" s="95"/>
      <c r="S59" s="95"/>
      <c r="T59" s="95"/>
      <c r="U59" s="95"/>
      <c r="V59" s="95"/>
      <c r="W59" s="95"/>
      <c r="X59" s="95"/>
      <c r="Y59" s="103">
        <v>45950</v>
      </c>
      <c r="Z59" s="94"/>
      <c r="AA59" s="94"/>
      <c r="AB59" s="94"/>
      <c r="AC59" s="94"/>
      <c r="AD59" s="94"/>
      <c r="AE59" s="94"/>
    </row>
    <row r="61" spans="1:3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</row>
    <row r="64" spans="1:31" ht="27.75" customHeight="1" x14ac:dyDescent="0.25">
      <c r="B64" s="102" t="s">
        <v>96</v>
      </c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</row>
    <row r="67" spans="18:20" x14ac:dyDescent="0.25">
      <c r="R67" s="89"/>
      <c r="S67" s="89"/>
      <c r="T67" s="89"/>
    </row>
    <row r="68" spans="18:20" x14ac:dyDescent="0.25">
      <c r="R68" s="89"/>
      <c r="S68" s="89"/>
      <c r="T68" s="89"/>
    </row>
    <row r="69" spans="18:20" x14ac:dyDescent="0.25">
      <c r="R69" s="90"/>
      <c r="S69" s="90"/>
      <c r="T69" s="90"/>
    </row>
  </sheetData>
  <mergeCells count="179">
    <mergeCell ref="Z17:AE17"/>
    <mergeCell ref="R67:T67"/>
    <mergeCell ref="P57:X57"/>
    <mergeCell ref="Y57:AE57"/>
    <mergeCell ref="B58:F58"/>
    <mergeCell ref="G58:O58"/>
    <mergeCell ref="P58:X58"/>
    <mergeCell ref="Y58:AE58"/>
    <mergeCell ref="V50:AE50"/>
    <mergeCell ref="M42:O42"/>
    <mergeCell ref="P42:S42"/>
    <mergeCell ref="M43:O43"/>
    <mergeCell ref="P43:S43"/>
    <mergeCell ref="B44:Q46"/>
    <mergeCell ref="R44:AE46"/>
    <mergeCell ref="R50:U50"/>
    <mergeCell ref="Y59:AE59"/>
    <mergeCell ref="P41:S41"/>
    <mergeCell ref="B37:H37"/>
    <mergeCell ref="I37:L37"/>
    <mergeCell ref="M37:O37"/>
    <mergeCell ref="P37:S37"/>
    <mergeCell ref="B38:H38"/>
    <mergeCell ref="I38:L38"/>
    <mergeCell ref="R68:T68"/>
    <mergeCell ref="R69:T69"/>
    <mergeCell ref="B17:D17"/>
    <mergeCell ref="E17:I17"/>
    <mergeCell ref="J17:K17"/>
    <mergeCell ref="L17:T17"/>
    <mergeCell ref="B59:F59"/>
    <mergeCell ref="G59:O59"/>
    <mergeCell ref="P59:X59"/>
    <mergeCell ref="B54:AE54"/>
    <mergeCell ref="B55:AE55"/>
    <mergeCell ref="B56:F56"/>
    <mergeCell ref="G56:O56"/>
    <mergeCell ref="P56:X56"/>
    <mergeCell ref="Y56:AE56"/>
    <mergeCell ref="B51:AE51"/>
    <mergeCell ref="B47:Q47"/>
    <mergeCell ref="R47:AE47"/>
    <mergeCell ref="B61:AE61"/>
    <mergeCell ref="B64:AE64"/>
    <mergeCell ref="B57:F57"/>
    <mergeCell ref="G57:O57"/>
    <mergeCell ref="B19:D19"/>
    <mergeCell ref="U17:Y17"/>
    <mergeCell ref="M38:O38"/>
    <mergeCell ref="P38:S38"/>
    <mergeCell ref="M39:O39"/>
    <mergeCell ref="P39:S39"/>
    <mergeCell ref="M40:O40"/>
    <mergeCell ref="P40:S40"/>
    <mergeCell ref="M41:O41"/>
    <mergeCell ref="B25:D25"/>
    <mergeCell ref="E25:I25"/>
    <mergeCell ref="J25:K25"/>
    <mergeCell ref="L25:T25"/>
    <mergeCell ref="B29:AE29"/>
    <mergeCell ref="B31:L31"/>
    <mergeCell ref="M31:S31"/>
    <mergeCell ref="B32:H32"/>
    <mergeCell ref="I32:L32"/>
    <mergeCell ref="M32:O32"/>
    <mergeCell ref="P32:S32"/>
    <mergeCell ref="T32:AE43"/>
    <mergeCell ref="B35:H35"/>
    <mergeCell ref="I35:L35"/>
    <mergeCell ref="M35:O35"/>
    <mergeCell ref="P35:S35"/>
    <mergeCell ref="U25:Y25"/>
    <mergeCell ref="Z25:AE25"/>
    <mergeCell ref="B27:D27"/>
    <mergeCell ref="J27:K27"/>
    <mergeCell ref="L27:T27"/>
    <mergeCell ref="U27:Y27"/>
    <mergeCell ref="Z27:AE27"/>
    <mergeCell ref="U26:Y26"/>
    <mergeCell ref="Z26:AE26"/>
    <mergeCell ref="B21:D21"/>
    <mergeCell ref="E21:I21"/>
    <mergeCell ref="J21:K21"/>
    <mergeCell ref="L21:T21"/>
    <mergeCell ref="U21:Y21"/>
    <mergeCell ref="Z21:AE21"/>
    <mergeCell ref="B22:D22"/>
    <mergeCell ref="E22:I22"/>
    <mergeCell ref="J22:K22"/>
    <mergeCell ref="L22:T22"/>
    <mergeCell ref="U22:Y22"/>
    <mergeCell ref="Z22:AE22"/>
    <mergeCell ref="J26:K26"/>
    <mergeCell ref="B18:D18"/>
    <mergeCell ref="E18:I18"/>
    <mergeCell ref="J18:K18"/>
    <mergeCell ref="L18:T18"/>
    <mergeCell ref="U18:Y18"/>
    <mergeCell ref="Z18:AE18"/>
    <mergeCell ref="B20:D20"/>
    <mergeCell ref="E20:I20"/>
    <mergeCell ref="J20:K20"/>
    <mergeCell ref="L20:T20"/>
    <mergeCell ref="U20:Y20"/>
    <mergeCell ref="Z20:AE20"/>
    <mergeCell ref="E19:I19"/>
    <mergeCell ref="J19:K19"/>
    <mergeCell ref="L19:T19"/>
    <mergeCell ref="U19:Y19"/>
    <mergeCell ref="Z19:AE19"/>
    <mergeCell ref="B16:D16"/>
    <mergeCell ref="E16:I16"/>
    <mergeCell ref="J16:K16"/>
    <mergeCell ref="L16:T16"/>
    <mergeCell ref="U16:Y16"/>
    <mergeCell ref="Z16:AE16"/>
    <mergeCell ref="B11:AE11"/>
    <mergeCell ref="B12:AE12"/>
    <mergeCell ref="B13:AE13"/>
    <mergeCell ref="B14:AE14"/>
    <mergeCell ref="B15:D15"/>
    <mergeCell ref="E15:I15"/>
    <mergeCell ref="J15:K15"/>
    <mergeCell ref="L15:T15"/>
    <mergeCell ref="U15:Y15"/>
    <mergeCell ref="Z15:AE15"/>
    <mergeCell ref="AA4:AE4"/>
    <mergeCell ref="B6:AE6"/>
    <mergeCell ref="B7:AE7"/>
    <mergeCell ref="B8:AE8"/>
    <mergeCell ref="B9:AE9"/>
    <mergeCell ref="B10:AE10"/>
    <mergeCell ref="B1:H4"/>
    <mergeCell ref="I1:U2"/>
    <mergeCell ref="V1:Z1"/>
    <mergeCell ref="AA1:AE1"/>
    <mergeCell ref="V2:Z2"/>
    <mergeCell ref="AA2:AE2"/>
    <mergeCell ref="I3:U4"/>
    <mergeCell ref="V3:Z3"/>
    <mergeCell ref="AA3:AE3"/>
    <mergeCell ref="V4:Z4"/>
    <mergeCell ref="B28:AE28"/>
    <mergeCell ref="B36:H36"/>
    <mergeCell ref="I36:L36"/>
    <mergeCell ref="M36:O36"/>
    <mergeCell ref="P36:S36"/>
    <mergeCell ref="B33:H33"/>
    <mergeCell ref="I33:L33"/>
    <mergeCell ref="M33:O33"/>
    <mergeCell ref="P33:S33"/>
    <mergeCell ref="B34:H34"/>
    <mergeCell ref="I34:L34"/>
    <mergeCell ref="M34:O34"/>
    <mergeCell ref="P34:S34"/>
    <mergeCell ref="R48:AE48"/>
    <mergeCell ref="R49:AE49"/>
    <mergeCell ref="B52:AE53"/>
    <mergeCell ref="B50:Q50"/>
    <mergeCell ref="B23:D23"/>
    <mergeCell ref="E23:I23"/>
    <mergeCell ref="J23:K23"/>
    <mergeCell ref="L23:T23"/>
    <mergeCell ref="U23:Y23"/>
    <mergeCell ref="Z23:AE23"/>
    <mergeCell ref="Z24:AE24"/>
    <mergeCell ref="U24:Y24"/>
    <mergeCell ref="L24:T24"/>
    <mergeCell ref="J24:K24"/>
    <mergeCell ref="E24:I24"/>
    <mergeCell ref="B24:D24"/>
    <mergeCell ref="B30:S30"/>
    <mergeCell ref="T30:AE31"/>
    <mergeCell ref="B48:Q48"/>
    <mergeCell ref="B49:Q49"/>
    <mergeCell ref="E27:I27"/>
    <mergeCell ref="B26:D26"/>
    <mergeCell ref="E26:I26"/>
    <mergeCell ref="L26:T2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3758-1F39-49D9-989F-202D8998C7E9}">
  <dimension ref="B2:E19"/>
  <sheetViews>
    <sheetView showGridLines="0" zoomScaleNormal="100" zoomScaleSheetLayoutView="90" workbookViewId="0">
      <selection activeCell="D27" sqref="D27"/>
    </sheetView>
  </sheetViews>
  <sheetFormatPr baseColWidth="10" defaultColWidth="11.42578125" defaultRowHeight="14.25" x14ac:dyDescent="0.2"/>
  <cols>
    <col min="1" max="1" width="3.42578125" style="26" customWidth="1"/>
    <col min="2" max="2" width="21.85546875" style="26" customWidth="1"/>
    <col min="3" max="3" width="22" style="26" customWidth="1"/>
    <col min="4" max="4" width="63" style="26" customWidth="1"/>
    <col min="5" max="16384" width="11.42578125" style="26"/>
  </cols>
  <sheetData>
    <row r="2" spans="2:5" x14ac:dyDescent="0.2">
      <c r="B2" s="107" t="s">
        <v>97</v>
      </c>
      <c r="C2" s="107"/>
      <c r="D2" s="107"/>
    </row>
    <row r="3" spans="2:5" ht="15" thickBot="1" x14ac:dyDescent="0.25"/>
    <row r="4" spans="2:5" ht="15" x14ac:dyDescent="0.2">
      <c r="B4" s="9" t="s">
        <v>3</v>
      </c>
      <c r="C4" s="10" t="s">
        <v>98</v>
      </c>
      <c r="D4" s="11" t="s">
        <v>99</v>
      </c>
      <c r="E4" s="27"/>
    </row>
    <row r="5" spans="2:5" ht="20.25" customHeight="1" x14ac:dyDescent="0.2">
      <c r="B5" s="21" t="s">
        <v>100</v>
      </c>
      <c r="C5" s="18" t="s">
        <v>101</v>
      </c>
      <c r="D5" s="22" t="s">
        <v>102</v>
      </c>
    </row>
    <row r="6" spans="2:5" ht="20.25" customHeight="1" x14ac:dyDescent="0.2">
      <c r="B6" s="21" t="s">
        <v>103</v>
      </c>
      <c r="C6" s="18" t="s">
        <v>101</v>
      </c>
      <c r="D6" s="20" t="s">
        <v>104</v>
      </c>
    </row>
    <row r="7" spans="2:5" ht="20.25" customHeight="1" x14ac:dyDescent="0.2">
      <c r="B7" s="21" t="s">
        <v>105</v>
      </c>
      <c r="C7" s="18" t="s">
        <v>101</v>
      </c>
      <c r="D7" s="20" t="s">
        <v>104</v>
      </c>
    </row>
    <row r="8" spans="2:5" ht="20.25" customHeight="1" x14ac:dyDescent="0.2">
      <c r="B8" s="21" t="s">
        <v>106</v>
      </c>
      <c r="C8" s="18" t="s">
        <v>101</v>
      </c>
      <c r="D8" s="20" t="s">
        <v>104</v>
      </c>
    </row>
    <row r="9" spans="2:5" ht="20.25" customHeight="1" x14ac:dyDescent="0.2">
      <c r="B9" s="21" t="s">
        <v>107</v>
      </c>
      <c r="C9" s="18" t="s">
        <v>101</v>
      </c>
      <c r="D9" s="20" t="s">
        <v>104</v>
      </c>
    </row>
    <row r="10" spans="2:5" ht="20.25" customHeight="1" x14ac:dyDescent="0.2">
      <c r="B10" s="21" t="s">
        <v>108</v>
      </c>
      <c r="C10" s="18" t="s">
        <v>101</v>
      </c>
      <c r="D10" s="20" t="s">
        <v>104</v>
      </c>
    </row>
    <row r="11" spans="2:5" ht="20.25" customHeight="1" x14ac:dyDescent="0.2">
      <c r="B11" s="21" t="s">
        <v>109</v>
      </c>
      <c r="C11" s="18" t="s">
        <v>101</v>
      </c>
      <c r="D11" s="20" t="s">
        <v>104</v>
      </c>
    </row>
    <row r="12" spans="2:5" ht="20.25" customHeight="1" x14ac:dyDescent="0.2">
      <c r="B12" s="21" t="s">
        <v>110</v>
      </c>
      <c r="C12" s="23">
        <v>43643</v>
      </c>
      <c r="D12" s="20" t="s">
        <v>104</v>
      </c>
    </row>
    <row r="13" spans="2:5" ht="20.25" customHeight="1" x14ac:dyDescent="0.2">
      <c r="B13" s="21" t="s">
        <v>111</v>
      </c>
      <c r="C13" s="23">
        <v>44764</v>
      </c>
      <c r="D13" s="20" t="s">
        <v>104</v>
      </c>
    </row>
    <row r="14" spans="2:5" ht="72" thickBot="1" x14ac:dyDescent="0.25">
      <c r="B14" s="24" t="s">
        <v>4</v>
      </c>
      <c r="C14" s="19" t="s">
        <v>112</v>
      </c>
      <c r="D14" s="25" t="s">
        <v>113</v>
      </c>
    </row>
    <row r="15" spans="2:5" x14ac:dyDescent="0.2">
      <c r="D15" s="28"/>
    </row>
    <row r="19" spans="2:4" ht="35.25" customHeight="1" x14ac:dyDescent="0.2">
      <c r="B19" s="108"/>
      <c r="C19" s="108"/>
      <c r="D19" s="108"/>
    </row>
  </sheetData>
  <mergeCells count="2">
    <mergeCell ref="B2:D2"/>
    <mergeCell ref="B19:D19"/>
  </mergeCells>
  <phoneticPr fontId="25" type="noConversion"/>
  <pageMargins left="0.7" right="0.7" top="0.75" bottom="0.75" header="0.3" footer="0.3"/>
  <pageSetup orientation="portrait" horizont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B77F1-82C4-4243-B749-576109679DC9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customXml/itemProps2.xml><?xml version="1.0" encoding="utf-8"?>
<ds:datastoreItem xmlns:ds="http://schemas.openxmlformats.org/officeDocument/2006/customXml" ds:itemID="{E7945C55-2BE1-411E-A745-C51FD4407B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BA6C09-40F0-4854-9804-17AE1DDCE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GIF-CP-001</vt:lpstr>
      <vt:lpstr>Control de Cambios</vt:lpstr>
      <vt:lpstr>'GIF-CP-001'!Área_de_impresión</vt:lpstr>
      <vt:lpstr>'GIF-CP-001'!Títulos_a_imprimir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Caracterización del proceso Gestión Integral</dc:title>
  <dc:subject/>
  <dc:creator>Usuario Reuniones</dc:creator>
  <cp:keywords/>
  <dc:description/>
  <cp:lastModifiedBy>Bibiana Coy Paez</cp:lastModifiedBy>
  <cp:revision/>
  <dcterms:created xsi:type="dcterms:W3CDTF">2017-08-23T14:43:35Z</dcterms:created>
  <dcterms:modified xsi:type="dcterms:W3CDTF">2026-01-29T15:03:27Z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0x010100A39BF34C51052F4EB1722A7668941347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0db42661-a37f-45f0-90f5-8cea652153e5</vt:lpwstr>
  </property>
  <property fmtid="{D5CDD505-2E9C-101B-9397-08002B2CF9AE}" pid="7" name="eDOCS AutoSave">
    <vt:lpwstr/>
  </property>
</Properties>
</file>