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
    </mc:Choice>
  </mc:AlternateContent>
  <bookViews>
    <workbookView xWindow="32760" yWindow="32760" windowWidth="20490" windowHeight="7545"/>
  </bookViews>
  <sheets>
    <sheet name="Matriz" sheetId="1" r:id="rId1"/>
  </sheets>
  <definedNames>
    <definedName name="_xlnm.Print_Titles" localSheetId="0">Matriz!$2:$9</definedName>
  </definedNames>
  <calcPr calcId="162913"/>
</workbook>
</file>

<file path=xl/calcChain.xml><?xml version="1.0" encoding="utf-8"?>
<calcChain xmlns="http://schemas.openxmlformats.org/spreadsheetml/2006/main">
  <c r="V120" i="1" l="1"/>
  <c r="U134" i="1"/>
  <c r="V114" i="1"/>
  <c r="V14" i="1"/>
  <c r="U72" i="1"/>
  <c r="V72" i="1" s="1"/>
  <c r="U71" i="1"/>
  <c r="V71" i="1"/>
  <c r="U70" i="1"/>
  <c r="V70" i="1" s="1"/>
  <c r="AE12" i="1"/>
  <c r="V104" i="1"/>
  <c r="V34" i="1"/>
  <c r="AE74" i="1"/>
  <c r="AE35" i="1"/>
  <c r="AE36" i="1"/>
  <c r="V32" i="1"/>
  <c r="AE29" i="1"/>
  <c r="AE16" i="1"/>
  <c r="V132" i="1"/>
  <c r="V47" i="1"/>
  <c r="V48" i="1"/>
  <c r="V49" i="1"/>
  <c r="V35" i="1"/>
  <c r="V30" i="1"/>
  <c r="V31" i="1"/>
  <c r="V36" i="1"/>
  <c r="V37" i="1"/>
  <c r="V38" i="1"/>
  <c r="V39" i="1"/>
  <c r="V40" i="1"/>
  <c r="V41" i="1"/>
  <c r="V42" i="1"/>
  <c r="V43" i="1"/>
  <c r="V44" i="1"/>
  <c r="V45" i="1"/>
  <c r="V46" i="1"/>
  <c r="V50" i="1"/>
  <c r="V51" i="1"/>
  <c r="V52" i="1"/>
  <c r="V53" i="1"/>
  <c r="V54" i="1"/>
  <c r="V55" i="1"/>
  <c r="V56" i="1"/>
  <c r="V57" i="1"/>
  <c r="V58" i="1"/>
  <c r="V59" i="1"/>
  <c r="V60" i="1"/>
  <c r="V61" i="1"/>
  <c r="V62" i="1"/>
  <c r="V63" i="1"/>
  <c r="V64" i="1"/>
  <c r="V65" i="1"/>
  <c r="AE110" i="1"/>
  <c r="AE109" i="1"/>
  <c r="AE108" i="1"/>
  <c r="AE111" i="1"/>
  <c r="AE80" i="1"/>
  <c r="AE17" i="1"/>
  <c r="V130" i="1"/>
  <c r="V131" i="1"/>
  <c r="V128" i="1"/>
  <c r="V126" i="1"/>
  <c r="V127" i="1"/>
  <c r="V122" i="1"/>
  <c r="V117" i="1"/>
  <c r="V100" i="1"/>
  <c r="V92" i="1"/>
  <c r="V93" i="1"/>
  <c r="V90" i="1"/>
  <c r="V84" i="1"/>
  <c r="V83" i="1"/>
  <c r="V82" i="1"/>
  <c r="V97" i="1"/>
  <c r="V96" i="1"/>
  <c r="V68" i="1"/>
  <c r="V23" i="1"/>
  <c r="AE126" i="1"/>
  <c r="AE107" i="1"/>
  <c r="AE106" i="1"/>
  <c r="AE79" i="1"/>
  <c r="AE67" i="1"/>
  <c r="AE33" i="1"/>
  <c r="AE21" i="1"/>
  <c r="AE11" i="1"/>
  <c r="AE10" i="1"/>
  <c r="V88" i="1"/>
  <c r="V87" i="1"/>
  <c r="V86" i="1"/>
  <c r="V78" i="1"/>
  <c r="V73" i="1"/>
  <c r="V113" i="1"/>
  <c r="V112" i="1"/>
  <c r="V75" i="1"/>
  <c r="V118" i="1"/>
  <c r="V125" i="1"/>
  <c r="V119" i="1"/>
  <c r="V121" i="1"/>
  <c r="V123" i="1"/>
  <c r="V81" i="1"/>
  <c r="V15" i="1"/>
  <c r="V74" i="1"/>
  <c r="V103" i="1"/>
  <c r="V105" i="1"/>
  <c r="V101" i="1"/>
  <c r="V102" i="1"/>
  <c r="V29" i="1"/>
  <c r="V98" i="1"/>
  <c r="V99" i="1"/>
  <c r="V25" i="1"/>
  <c r="V26" i="1"/>
  <c r="V27" i="1"/>
  <c r="V28" i="1"/>
  <c r="V129" i="1"/>
  <c r="V124" i="1"/>
  <c r="V24" i="1"/>
  <c r="V21" i="1"/>
  <c r="V22" i="1"/>
  <c r="V95" i="1"/>
  <c r="V94" i="1"/>
  <c r="V91" i="1"/>
  <c r="V85" i="1"/>
  <c r="V80" i="1"/>
  <c r="V79" i="1"/>
  <c r="V77" i="1"/>
  <c r="V76" i="1"/>
  <c r="V116" i="1"/>
  <c r="V13" i="1"/>
  <c r="V12" i="1"/>
  <c r="V11" i="1"/>
  <c r="V10" i="1"/>
  <c r="V20" i="1"/>
  <c r="V19" i="1"/>
  <c r="V69" i="1"/>
</calcChain>
</file>

<file path=xl/comments1.xml><?xml version="1.0" encoding="utf-8"?>
<comments xmlns="http://schemas.openxmlformats.org/spreadsheetml/2006/main">
  <authors>
    <author>hoslanders</author>
  </authors>
  <commentList>
    <comment ref="F24" authorId="0" shapeId="0">
      <text>
        <r>
          <rPr>
            <b/>
            <sz val="8"/>
            <color indexed="81"/>
            <rFont val="Tahoma"/>
            <family val="2"/>
          </rPr>
          <t>hoslanders:</t>
        </r>
        <r>
          <rPr>
            <sz val="8"/>
            <color indexed="81"/>
            <rFont val="Tahoma"/>
            <family val="2"/>
          </rPr>
          <t xml:space="preserve">
No estan los procesos claros aca solo se nombro fue la delegatura</t>
        </r>
      </text>
    </comment>
  </commentList>
</comments>
</file>

<file path=xl/sharedStrings.xml><?xml version="1.0" encoding="utf-8"?>
<sst xmlns="http://schemas.openxmlformats.org/spreadsheetml/2006/main" count="438" uniqueCount="270">
  <si>
    <t>OBJETIVOS DE CALIDAD</t>
  </si>
  <si>
    <t>PROCESOS</t>
  </si>
  <si>
    <t>INDICADORES DEL PROCESO</t>
  </si>
  <si>
    <t>OBJETIVO DEL PROCESO</t>
  </si>
  <si>
    <t>RESPONSABLE DEL PROCESO</t>
  </si>
  <si>
    <t>POLÍTICA DE CALIDAD</t>
  </si>
  <si>
    <t>PERSPECTIVAS</t>
  </si>
  <si>
    <t>2 TRIMESTRE         (abril - jun)</t>
  </si>
  <si>
    <t>1 TRIMESTRE (enero -marzo)</t>
  </si>
  <si>
    <t>3 TRIMESTRE (Julio-Sep)</t>
  </si>
  <si>
    <t>SUPERINTENDENCIA DE SOCIEDADES</t>
  </si>
  <si>
    <t>Codigo: GE-F-001</t>
  </si>
  <si>
    <t>SISTEMA DE GESTION INTEGRADO</t>
  </si>
  <si>
    <t>FORMATO: MATRIZ DESPLIEGUE DE OBJETIVOS</t>
  </si>
  <si>
    <t>PROCESO: GESTION ESTRATEGICA</t>
  </si>
  <si>
    <t>Version: 003</t>
  </si>
  <si>
    <t>Pagina 1 de 1</t>
  </si>
  <si>
    <t>RESPONSABLE</t>
  </si>
  <si>
    <t>IINICIATIVAS  ESTRATEGICAS</t>
  </si>
  <si>
    <t xml:space="preserve"> OBJETIVOS ESTRATEGICOS</t>
  </si>
  <si>
    <t>Porcentaje de Cumplimiento de la Meta</t>
  </si>
  <si>
    <t>ENE</t>
  </si>
  <si>
    <t>FEB</t>
  </si>
  <si>
    <t>MAR</t>
  </si>
  <si>
    <t>ABR</t>
  </si>
  <si>
    <t>MAY</t>
  </si>
  <si>
    <t>JUNI</t>
  </si>
  <si>
    <t>JULI</t>
  </si>
  <si>
    <t>AGOS</t>
  </si>
  <si>
    <t>SEP</t>
  </si>
  <si>
    <t>OCT</t>
  </si>
  <si>
    <t>NOV</t>
  </si>
  <si>
    <t>DIC</t>
  </si>
  <si>
    <t>MEDICION DEL INDICADOR</t>
  </si>
  <si>
    <t>TIPO INDICADOR</t>
  </si>
  <si>
    <t>PROMEDIO</t>
  </si>
  <si>
    <t>Fecha: 16 de Octubre de 2012</t>
  </si>
  <si>
    <t>SOCIO-ECONÓMICA</t>
  </si>
  <si>
    <t>Contar con empresas competitivas, productivas y perdurables</t>
  </si>
  <si>
    <t>USUARIO</t>
  </si>
  <si>
    <t>APRENDIZAJE Y CRECIMIENTO</t>
  </si>
  <si>
    <t>Fortalecimiento de la oferta de valor para los usuarios (más y mejores servicios)</t>
  </si>
  <si>
    <t>Lograr el reconocimiento y la confianza de los usuarios</t>
  </si>
  <si>
    <t>Lograr un marco normativo adecuado que facilite el cumplimiento de la Misión</t>
  </si>
  <si>
    <t>Construcción de una cultura de alto rendimiento</t>
  </si>
  <si>
    <t>La Superintendencia de Sociedades con el fin de contribuir a la preservación del orden público económico por medio de las funciones de fiscalización gubernamental sobre las sociedades comerciales y ejercer las facultades jurisdiccionales previstas en la ley, tanto en el ámbito de la insolvencia como en el de los conflictos societarios, se compromete con la implementación de un Sistema de Gestión Integrado (SGI) que contempla los siguientes aspectos:
•	Establecer relaciones equitativas y justas con los grupos de interés, mediante la determinación y mantenimiento de mecanismos de comunicación que permitan el contacto con los mismos, en pro del aumento de su satisfacción.
•	Preservar la integridad, confidencialidad, disponibilidad y privacidad de los procesos, trámites, servicios, sistemas de información, infraestructura y en general todos los activos de información de la Entidad, A través de una gestión de riesgos efectiva que minimice el impacto de los incidentes que se generen Sobre estos activos, para garantizar la continuidad del negocio frente a los incidentes y fortalecer la cultura de seguridad de la información en la Entidad.
•	Proporcionar los recursos necesarios para la implementación y el funcionamiento del SGI y el mantenimiento de la infraestructura para el desarrollo de sus actividades.
•	Identificar y evaluar los aspectos ambientales de cada una de las actividades que realiza la Entidad, con el objetivo de minimizar los impactos derivados de éstas, por medio de la implementación de los programas de gestión ambiental así como del cumplimiento de los requisitos legales y otros requisitos aplicables a la Entidad.
•	Identificar los riesgos ambientales que conlleva la ejecución de los procesos y promover las mejores prácticas de gestión para minimizarlos, comprometidos con la protección del medio ambiente, incluida la prevención de la contaminación como clave para reducir la huella ecológica, y no limitado solamente a la Entidad, sino difundiendo estas prácticas a los diversos grupos de interés, con el fin conjunto de la sostenibilidad. 
•	Velar por el respeto de los derechos humanos y las prácticas de no discriminación.
•	Asegurar el desarrollo de las competencias de los funcionarios, para mejorar continuamente la eficacia, eficiencia y efectividad de sus procesos.
•	Declarar y apoyar las diferentes actividades que sustentan la integridad física y mental de los funcionarios, instaurando como prioritario el cumplimiento de los requisitos legales a nivel ocupacional, la identificación, control y minimización de los factores de riesgos laborales que puedan derivar en incidentes y/o accidentes de trabajo y enfermedades de origen laboral, entendiendo y aceptando que los funcionarios son parte imprescindible en el éxito de los procesos de la Entidad.
Todo esto en el cumplimiento de la normativa vigente, dentro de un marco de ética y transparencia.</t>
  </si>
  <si>
    <t xml:space="preserve">1.	Aumentar la satisfacción de los grupos de interés.
2.	Agilizar, simplificar y Flexibilizar los procesos internos para hacer más eficientes la atención de los trámites y otros procedimientos administrativos que presta la entidad.
3.	Minimizar el impacto y/o la posibilidad de ocurrencia de los riesgos e incidentes institucionales en los procesos críticos de la entidad.
4.	Incrementar la cultura de seguridad de la información en los funcionarios, terceros y contratistas.
5.	Mejorar las competencias de los funcionarios que permitan la prestación del servicio de manera más eficiente.
6.	Cumplir con la legislación y los requisitos ambientales aplicables a la Entidad. 
7.	Optimizar el consumo de los recursos naturales.
8.	Proteger el medio ambiente a través de la implementación de los programas del Sistema de Gestión Ambiental. 
9.	Fomentar en los funcionarios una mayor conciencia ambiental. </t>
  </si>
  <si>
    <t>GESTIÓN ESTRATÉGICA</t>
  </si>
  <si>
    <t>Definir los lineamientos y directrices que garanticen el cumplimiento de la Planeación Estratégica, misión y visión de la entidad, asignando los recursos necesarios para su implementación.</t>
  </si>
  <si>
    <t>Eficacia de la planeación estratégica</t>
  </si>
  <si>
    <t>Socialización de temas de planeación estratégica</t>
  </si>
  <si>
    <t>Materialización de riesgos de corrupción</t>
  </si>
  <si>
    <t>E</t>
  </si>
  <si>
    <t>GESTIÓN INTEGRAL</t>
  </si>
  <si>
    <t>GESTIÓN JUDICIAL</t>
  </si>
  <si>
    <t>Atencion de solicitudes de conceptos</t>
  </si>
  <si>
    <t>Presentación de estudios conciliación</t>
  </si>
  <si>
    <t>Atencion de demandas contenciosas administrativas y de justicia ordinaria</t>
  </si>
  <si>
    <t>Resolver consultas en materia de competencia de la entidad y defenderla judicialmente, en aras de preservar el patrimonio público y la juridicidad de sus actuaciones.</t>
  </si>
  <si>
    <t>GESTIÓN DE COMUNICACIONES</t>
  </si>
  <si>
    <t>EF</t>
  </si>
  <si>
    <t>EFE</t>
  </si>
  <si>
    <t>ANALISIS ECONOMICO Y DE RIESGOS</t>
  </si>
  <si>
    <t>Atención oportuna a consultas relacionadas con la implementación de  SAGRLAFT</t>
  </si>
  <si>
    <t xml:space="preserve">GESTION DE INFORMACION EMPRESARIAL
</t>
  </si>
  <si>
    <t>Consultas sobre envío de Estados Financieros atendidas</t>
  </si>
  <si>
    <t>Prevención de incumplimientos mediante oficios recordatorios</t>
  </si>
  <si>
    <t>Calidad de la actuación de imposición de multas</t>
  </si>
  <si>
    <t>Solicitud de informacion financiera</t>
  </si>
  <si>
    <t>Capacitaciones Internas y Externas</t>
  </si>
  <si>
    <t>Elaboración de guías contables</t>
  </si>
  <si>
    <t>Realización de eventos pedagógicos</t>
  </si>
  <si>
    <t>Definida en la ficha del proyecto</t>
  </si>
  <si>
    <t>DELEGADO PARA PROCEDIMIENTOS DE INSOLVENCIA</t>
  </si>
  <si>
    <t>DELEGADO PARA PROCEDIMIENTOS MERCANTILES</t>
  </si>
  <si>
    <t>SECRETARIA GENERAL</t>
  </si>
  <si>
    <t>SUPERINTENDENTE 
DE SOCIEDADES</t>
  </si>
  <si>
    <t>ANALISIS FINANCIERO Y CONTABLE</t>
  </si>
  <si>
    <t>Sociedades evaluadas</t>
  </si>
  <si>
    <t>Diagnostico de la sociedad</t>
  </si>
  <si>
    <t>Visitas de la sociedad</t>
  </si>
  <si>
    <t xml:space="preserve">ACTUACIONES Y AUTORIZACIONES ADMINISTRATIVAS
</t>
  </si>
  <si>
    <t>Solicitudes tramitadas</t>
  </si>
  <si>
    <t>Solicitudes de reforma estatutaria evaluadas</t>
  </si>
  <si>
    <t>Solicitudes de cálculo actuarial tramitadas</t>
  </si>
  <si>
    <t>Otras solicitudes tramitadas</t>
  </si>
  <si>
    <t xml:space="preserve">INVESTIGACIONES ADMINISTRATIVAS </t>
  </si>
  <si>
    <t xml:space="preserve">Solicitudes de investigaciones atendidas </t>
  </si>
  <si>
    <t>Trámite Derechos de Petición</t>
  </si>
  <si>
    <t>Investigaciones por captación ilgeal</t>
  </si>
  <si>
    <t>Investigaciones terminadas vs proyectadas</t>
  </si>
  <si>
    <t>Radicaciones enrutadas y tramitadas</t>
  </si>
  <si>
    <t>Atención a radicaciones SAPAC</t>
  </si>
  <si>
    <t xml:space="preserve">REGIMEN CAMBIARIO
</t>
  </si>
  <si>
    <t>Ejercer las funciones de vigilancia y control sobre el cumplimiento del régimen cambiario, en materia de inversión extranjera, inversión colombiana en el exterior y operaciones de endeudamiento externo</t>
  </si>
  <si>
    <t xml:space="preserve">Adoptar las medidas administrativas consagradas en la ley, así como atender las solicitudes de autorización de reformas estatutarias, normalización del pasivo pensional, aprobación de cálculos actuariales  y demás obligaciones de ley, en los términos y para los alcances señalados en los artículos 84, 85 y 86 de la Ley 222 de 1995 y demás normas reglamentarias, así como todas aquellas inherentes al proceso de acuerdo de reestructuración suscrito en virtud de la Ley 550 de 1999. </t>
  </si>
  <si>
    <t>Investigar las personas naturales o jurídicas dentro del marco de su competencia, y adoptar las medidas que sean pertinentes, con el fin de lograr que las investigadas se ajusten a la ley, y se impongan las sanciones que sean del caso.</t>
  </si>
  <si>
    <t xml:space="preserve">seguimiento a sujetos en acuerdo de insolvencia en ejecución </t>
  </si>
  <si>
    <t xml:space="preserve">procesos terminados </t>
  </si>
  <si>
    <t xml:space="preserve">INTERVENCION
</t>
  </si>
  <si>
    <t xml:space="preserve">PROCESOS ESPECIALES </t>
  </si>
  <si>
    <t>Reorganizar empresas viables mediante la suscripción de acuerdos con sus acreedores, tendientes a normalizar sus relaciones comerciales y crediticias, su reestructuración operacional, administrativa, de activos o pasivos.</t>
  </si>
  <si>
    <t xml:space="preserve"> Realizar la liquidación pronta y ordenada, buscando el aprovechamiento del patrimonio del deudor.</t>
  </si>
  <si>
    <t>Ordenar el conjunto de medidas  tendientes a suspender de manera inmediata las operaciones o negocios de personas naturales o jurídicas que a través de captaciones o recaudos no autorizados generan abuso del derecho y fraude a la ley al ejercer la actividad financiera y disponer la organización de un procedimiento cautelar que permita la pronta devolución de recursos obtenidos en actividades de captación ilegal.</t>
  </si>
  <si>
    <t>Atención en las solicitudes</t>
  </si>
  <si>
    <t>CONCILIACIÓN Y ARBITRAMENTO</t>
  </si>
  <si>
    <t>Logro de acuerdos de conciliación</t>
  </si>
  <si>
    <t>Productividad del centro de conciliación y arbitraje</t>
  </si>
  <si>
    <t>alistamiento para envío de radicaciones</t>
  </si>
  <si>
    <t>cumplimiento de radicaciones escaneadas</t>
  </si>
  <si>
    <t>Consumo resmas de papel</t>
  </si>
  <si>
    <t>Satisfacción de los usaurios externos</t>
  </si>
  <si>
    <t xml:space="preserve">GESTIÓN FINANCIERA Y CONTABLE
</t>
  </si>
  <si>
    <t>GESTIÓN TALENTO HUMANO</t>
  </si>
  <si>
    <t>ATENCION AL CIUDADANO</t>
  </si>
  <si>
    <t>cumplimiento de multas</t>
  </si>
  <si>
    <t>eficacia en la notificacion de actos amdinistrativos asignados al grupo de trabajo</t>
  </si>
  <si>
    <t>satisfaccion del cliente</t>
  </si>
  <si>
    <t>Atención de peticiones</t>
  </si>
  <si>
    <t>GESTION DE INFRAESTRUCTURA Y TECNOLOGIAS DE INFORMACIÓN</t>
  </si>
  <si>
    <t>Disponibilidad de servicios tecnólogicos</t>
  </si>
  <si>
    <t>Cumplimiento de mantenimientos preventivos sobre la plataforma de TI</t>
  </si>
  <si>
    <t>atencion de incidentes de la plataforma de TI</t>
  </si>
  <si>
    <t>Atención de requerimientos</t>
  </si>
  <si>
    <t>EVALUACIÓN  Y CONTROL</t>
  </si>
  <si>
    <t>Ejecución de auditorías</t>
  </si>
  <si>
    <t>Cumplimiento estructuración planes de mejoramiento</t>
  </si>
  <si>
    <t>GESTIÓN CONTROL DISCIPLINARIO</t>
  </si>
  <si>
    <t>Gestion de quejas disciplinarias</t>
  </si>
  <si>
    <t>Ofrecer al empresariado colombiano los servicios de conciliación y arbitraje, como mecanismos alternativos para la solución de sus conflictos, a través del Centro de Conciliación y Arbitraje Empresarial.</t>
  </si>
  <si>
    <t>Adquirir los bienes, servicios y obras requeridos por la entidad, a través de la realización de procesos de selección de contratistas con la aplicación de los principios que rigen la contratación administrativa.</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</si>
  <si>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</si>
  <si>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 DOCUMENTAL</t>
  </si>
  <si>
    <t>Administrar el flujo documental de la Entidad, mantener disponible la información, aplicar las políticas de seguridad y brindar atención oportuna y confiable a las solicitudes de los Grupos de Interés.</t>
  </si>
  <si>
    <t>Garantizar que los recursos financieros de la entidad sean recaudados y administrados con efectividad.</t>
  </si>
  <si>
    <t>GESTIÓN DE APOYO JUDICIAL</t>
  </si>
  <si>
    <t>Cumplir en los términos de ley, las órdenes judiciales impartidas por las Delegaturas para los Procesos de Insolvencia y Mercantiles; así como suministrar información general de dichos procesos a los usuarios; y administrar, custodiar y gestionar documentalmente los expedientes jurisdiccionales.</t>
  </si>
  <si>
    <t>Desarrollar la evaluación independiente a los  Sistemas de Gestión Integrado, Control Interno y demás sistemas que posee o llegue a poseer la Entidad, con el fin de entregar insumos a la administración para la implementación de acciones de mejora y aseguramiento de los mismos.</t>
  </si>
  <si>
    <t>Conocer y fallar en primera instancia los procesos disciplinarios que deban adelantarse en contra de los funcionarios y ex funcionarios de esta Superintendencia por la posible incursión en faltas típicamente consagradas en la Ley.</t>
  </si>
  <si>
    <t>Atención de Reclamos y Sugerencias</t>
  </si>
  <si>
    <t>Cumplimiento al plan de Mantenimiento Preventivo</t>
  </si>
  <si>
    <t>Eficiencia en la atención de requerimientos de mantenimiento solicitados</t>
  </si>
  <si>
    <t>Ingreso de elementos y bienes al sistema de inventarios</t>
  </si>
  <si>
    <t>Cumplimiento Programas de Gestión Ambiental</t>
  </si>
  <si>
    <t>Efectividad en la sensibilización ambiental</t>
  </si>
  <si>
    <t>Atención de las solicitudes de las partes</t>
  </si>
  <si>
    <t>Atención a derechos de petición</t>
  </si>
  <si>
    <t>Nivel de satisfacción del usuario externo</t>
  </si>
  <si>
    <t>GESTIÓN DE INFRAESTRUCTURA FÍSICA</t>
  </si>
  <si>
    <t>Mantener y mejorar el Sistema de Gestión Integrado (SGI), para satisfacer las necesidades y expectativas de los grupos de interés de la Entidad alineado con las políticas del Modelo Integrado de Planeación y Gestión MIPG.</t>
  </si>
  <si>
    <t>Gestionar la comunicación de la Entidad con el fin de trasmitir a los diferentes grupos de interés información respecto de la gestión, programas, proyectos y servicios que se realizan.</t>
  </si>
  <si>
    <t>Producir informes empresariales consistentes, confiables,  de calidad  y oportunos, que contribuyan en el cumplimiento de las funciones de supervisión.</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</si>
  <si>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</si>
  <si>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Tramitar los procesos verbales sumarios conforme a las acciones previstas en la Ley 550 de 1999, así como los procesos verbales  de acuerdo con los artículos 74 y 75 de la Ley 1116 de 2006.</t>
  </si>
  <si>
    <t>Proveer y desarrollar un talento humano competente para garantizar el cumplimiento de la misión y el fortalecimiento institucional, a través de un ambiente laboral que promueva un alto desempeño.</t>
  </si>
  <si>
    <t>Brindar atención a nuestros Grupos de interés de manera clara, oportuna, confiable y transparente respecto de sus peticiones, quejas, reclamos,  sugerencias y notificaciones administrativas, ofreciendo acceso y disponibilidad de la información através de los canales de atención de la Entidad.</t>
  </si>
  <si>
    <t>Gestionar la infraestructura necesaria para la prestación de los servicios, teniendo en cuenta todo lo relacionado con  las instalaciones físicas, suministro de bienes y servicios para el desempeño de las funciones de la entidad y los impactos ambientales generados.</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</si>
  <si>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</si>
  <si>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Participación de los mensajes claves correspondientes a la Estrategia de Comunicaciones de la entidad en las piezas publicadas por los medios de comunicación.</t>
  </si>
  <si>
    <t>Cierre del ciclo de mejora</t>
  </si>
  <si>
    <t>Cumplimiento en la elaboración de informes</t>
  </si>
  <si>
    <t>Impacto Gestión de riesgo de insolvencia</t>
  </si>
  <si>
    <t>Cumplimiento al envío de información periódica por parte de las sociedades en acuerdo reestructuración</t>
  </si>
  <si>
    <t>Solicitudes Atendidas en control y en seguimiento a acuerdos de reestructuración</t>
  </si>
  <si>
    <t>Atención de denuncias de incumplimiento de obligaciones del acuerdo de reestructuración o posteriores a éste</t>
  </si>
  <si>
    <t>Operaciones Evaluadas</t>
  </si>
  <si>
    <t xml:space="preserve">Decisión de cargos y archivos emitidos dentro del término legal </t>
  </si>
  <si>
    <t xml:space="preserve">Decisiones de fondo emitidos dentro del término legal </t>
  </si>
  <si>
    <t>Eficiencia en el cumplimiento del objeto de la Intervención</t>
  </si>
  <si>
    <t>Gestión de los procesos de contratación</t>
  </si>
  <si>
    <t>Cumplimiento metas sector - recursos obligados</t>
  </si>
  <si>
    <t>Medición del recaudo</t>
  </si>
  <si>
    <t>Conciliaciones con desviación</t>
  </si>
  <si>
    <t>C</t>
  </si>
  <si>
    <t>Gestión de reducción de expedientes de cobro coactivo</t>
  </si>
  <si>
    <t>Gestión de documentos de recaudo pendientes por clasificar</t>
  </si>
  <si>
    <t>Gestión de la cartera de multas</t>
  </si>
  <si>
    <t>Recuperación de la cartera de contribuciones</t>
  </si>
  <si>
    <t>Poblamiento de planta de personal</t>
  </si>
  <si>
    <t>Nivel de Conocimiento</t>
  </si>
  <si>
    <t>Satisfacción del Plan Anual de Bienestar</t>
  </si>
  <si>
    <t>Trámite de certificaciones</t>
  </si>
  <si>
    <t>NOMBRE PROYECTO</t>
  </si>
  <si>
    <t xml:space="preserve">4 TRIMESTRE          (Oct -Dic) </t>
  </si>
  <si>
    <t>GESTION DE INFORMACION EMPRESARIAL</t>
  </si>
  <si>
    <t>Consultas sobre la aplicación de las normas vigentes bajo NIIF</t>
  </si>
  <si>
    <t>ACTUACIONES Y AUTORIZACIONES ADMINISTRATIVAS</t>
  </si>
  <si>
    <t xml:space="preserve">Seguimiento  al cumplimiento de obligaciones de los Inversionistas Extranjeros </t>
  </si>
  <si>
    <t>LIQUIDACIÓN JUDICIAL</t>
  </si>
  <si>
    <t>PROCESOS  SOCIETARIOS</t>
  </si>
  <si>
    <t>REGIMEN CAMBIARIO</t>
  </si>
  <si>
    <t>RECUPERACIÓN EMPRESARIAL</t>
  </si>
  <si>
    <t>JEFE DE LA OFICINA ASESORA DE CONTROL INTERNO</t>
  </si>
  <si>
    <t>GESTIÓN CONTRACTUAL</t>
  </si>
  <si>
    <t>Efectividad de las medidas de Prevención del Daño Antijurídico</t>
  </si>
  <si>
    <t xml:space="preserve">Nivel de cumplimiento en relación con las solicitudes de publicacion de información relevante de la Entidad, frente a sus audiencias de interés </t>
  </si>
  <si>
    <t xml:space="preserve">Incremento en el número de visitantes de la página web y de seguidores de las cuentas de redes sociales de la entidad en el periodo actual frente al periodo anterior. </t>
  </si>
  <si>
    <t>Eficiencia en la gestión de las investigaciones de soborno tranasnacional adelantadas por el Grupo de Investigaciones de soborno transnacional y otros delitos.</t>
  </si>
  <si>
    <t>Disponibilidad de servicios tecnológicos en el laboratorio forense</t>
  </si>
  <si>
    <t>DELEGADO PARA SUPERVISIÓN SOCIETARIA</t>
  </si>
  <si>
    <t>DELEGADO DE SUPERVISIÓN SOCIETARIA</t>
  </si>
  <si>
    <t>Audiencias</t>
  </si>
  <si>
    <t>Terminación de procesos NEAR</t>
  </si>
  <si>
    <t>Terminación de procesos de reorganización</t>
  </si>
  <si>
    <t>DELEGADO PARA ASUNTOS ECONÓMICOS Y SOCIETARIOS</t>
  </si>
  <si>
    <t>DIRECTOR DE TECNOLOGÍA DE LA INFORMACIÓN Y LAS COMUNICACIONES</t>
  </si>
  <si>
    <t>DELEGADO PARA INTERVENCIÓN Y ASUNTOS FINANCIEROS ESPECIALES</t>
  </si>
  <si>
    <t>Eficacia para lograr la oportuna devolución de los recursos a los afectados</t>
  </si>
  <si>
    <t>Audiencias realizadas</t>
  </si>
  <si>
    <t>Inventario de procesos</t>
  </si>
  <si>
    <t>Mantener tiempos de sentencias (tiempos del proceso)</t>
  </si>
  <si>
    <t>Mantener los tiempos definidos para la admisión de demandas</t>
  </si>
  <si>
    <t>Tiempo de cubrimiento de vacantes de carrera administrativa</t>
  </si>
  <si>
    <t xml:space="preserve">Efectividad  de la Inducción Institucional </t>
  </si>
  <si>
    <t>Eficacia de la Implementación del Plan de Anual de Seguridad y Salud en el Trabajo</t>
  </si>
  <si>
    <t>Leidy Jineth Garzón</t>
  </si>
  <si>
    <t>Nubia Xiomara Sepúlveda Mendoza</t>
  </si>
  <si>
    <t>DELEGADO PARA INTERVENCION Y ASUNTOS FINANCIEROS ESPECIALES</t>
  </si>
  <si>
    <t>Implementación del Programa de Gestión del Cambio, Gestión del Conocimiento e Innovación</t>
  </si>
  <si>
    <t>DATOS DE AVANCE ACUMULADO CUMPLIMIENTO META 2022</t>
  </si>
  <si>
    <t>Realizar el estudio de la información  financiera y no finaciera, (sociedades de beneficio e interés colectivo BIC, gobierno corporativo y LAFT) de las sociedades bajo supervisión, para determinar los factores que permitan priorizar las sociedades susceptibles a la materialización de riesgos de insolvencia o lavado de activos, financiación del terrorismo y del soborno transnacional y  ejercer  la  función de supervisión respecto del funcionamiento del registro de garantías mobiliarias y del cumplimiento de las funciones del administrador del mismo.</t>
  </si>
  <si>
    <t>Soporte Técnico sobre la plataforma de TI del laboratorio forense</t>
  </si>
  <si>
    <t>Plan respaldo Información Infraestructura</t>
  </si>
  <si>
    <t>Recursos y revocatorias tramitadas</t>
  </si>
  <si>
    <t>Impugnaciones tramitadas</t>
  </si>
  <si>
    <t>Atención de resoluciones que resuelven recursos</t>
  </si>
  <si>
    <t>Satisfación usuario interno</t>
  </si>
  <si>
    <t>eficiencia en el numero de procesos gestionados</t>
  </si>
  <si>
    <t xml:space="preserve">Inteligencia de datos (supervisión
preventiva con Alertas Tempranas v4.0) </t>
  </si>
  <si>
    <t>Pedagogía a usuarios y sociedades Administradoras de Planes de Autofinanciamiento Comercial (SAPAC) y con Actividades de Multinivel - II</t>
  </si>
  <si>
    <t>Pedagogía para el cumplimiento normativo (compliance) - IV “Ejecución de la política de supervisión en temas de cumplimiento y recaudo de la información"</t>
  </si>
  <si>
    <t>Promoción y Fortalecimiento del centro de arbitraje y conciliación como mecanismo óptimo para resolver conflictos societarios Fase IV</t>
  </si>
  <si>
    <t>Mejoramiento de los procesos archivísticos del Sistema de Gestión Documental de la Superintendencia de Sociedades a nivel Nacional – Fase II</t>
  </si>
  <si>
    <t>Expediente digital – Sistema de
Gestión Documental Electrónica de
Archivo (Fase III) - SGDEA</t>
  </si>
  <si>
    <t>DELEGATURA DE PROCEDIMIENTOS DE INSOLVENCIA</t>
  </si>
  <si>
    <t>Difusión y capacitación en el uso del Módulo de Insolvencia (MI)</t>
  </si>
  <si>
    <t>Fortalecer el Sistema Integrado de Información Societaria – SIIS V.4.0</t>
  </si>
  <si>
    <t>Nuevo Portal Web de la Superintendencia de Sociedades – Fase II</t>
  </si>
  <si>
    <t>DELEGATURA DE PROCEDIMIENTOS MERCANTILES</t>
  </si>
  <si>
    <t>Tesauro - Continuación Fase III</t>
  </si>
  <si>
    <t>Fortalecimiento de las funciones de IVC de la Dirección de Supervisión de Cámaras de Comercio y sus Registros Públicos</t>
  </si>
  <si>
    <t>Medición del modelo operativo de la Delegatura para Procedimientos de Insolvencia</t>
  </si>
  <si>
    <t>Pedagogía en Derecho Concursal – Fase II</t>
  </si>
  <si>
    <t>Implementación de la política de
supervisión de sociedades BIC – fase III</t>
  </si>
  <si>
    <t>Instrucciones para la Gestión
de los Procesos de Intervención Judicial – fase II</t>
  </si>
  <si>
    <t>Actualización de la Circular Básica Jurídica Capítulo 9 Regímenes Especiales -II</t>
  </si>
  <si>
    <t xml:space="preserve">Modificación de la regulación de insolvencia III (Prórroga Decretos Emergencia) </t>
  </si>
  <si>
    <t>Actualización y ajuste política de supervisión fase IV (revisión y ajuste de la circular básica jurídica)</t>
  </si>
  <si>
    <t>Fortalecimiento de las actividades pedagógicas y divulgación normativa</t>
  </si>
  <si>
    <t>Tiempo de pronunciamiento sobre demandas (Tiempos de calificación de demandas)</t>
  </si>
  <si>
    <t>Informes de ley</t>
  </si>
  <si>
    <t>Proporción de procesos que fueron admitidos en el término legal</t>
  </si>
  <si>
    <t>Riesgos con reducción de nivel de criticidad</t>
  </si>
  <si>
    <t>Iván Ricardo Suárez</t>
  </si>
  <si>
    <t>Mery Angélica Mantilla</t>
  </si>
  <si>
    <t>Erikson Valero Garzón</t>
  </si>
  <si>
    <t>Disolución de las Sociedades No Operativas – Fase II</t>
  </si>
  <si>
    <t>Mery Angelica Mantilla</t>
  </si>
  <si>
    <t>Catalina López Vélez</t>
  </si>
  <si>
    <t>Gleidys Margoth Blanco Cordoba</t>
  </si>
  <si>
    <t>Manuela Roldan Velez</t>
  </si>
  <si>
    <t>Guillermo Leon Ramirez Torres</t>
  </si>
  <si>
    <t>Sebastián Bernal Garavito</t>
  </si>
  <si>
    <t>Jorge Cabrera - Andrés Cervantes</t>
  </si>
  <si>
    <t>Luis Fernando Rivera</t>
  </si>
  <si>
    <t>Carlos Gerardo Mantilla</t>
  </si>
  <si>
    <t>Cristian Castro Ramírez</t>
  </si>
  <si>
    <t>Dagoberto Urbano Castro</t>
  </si>
  <si>
    <t>Diana Carolina Enciso Upegui</t>
  </si>
  <si>
    <t>Eficiencia impulso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</si>
</sst>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quot;$&quot;\ * #,##0.00_ ;_ &quot;$&quot;\ * \-#,##0.00_ ;_ &quot;$&quot;\ * &quot;-&quot;??_ ;_ @_ "/>
    <numFmt numFmtId="165" formatCode="_ * #,##0.00_ ;_ * \-#,##0.00_ ;_ * &quot;-&quot;??_ ;_ @_ "/>
    <numFmt numFmtId="166" formatCode="0.0%"/>
  </numFmts>
  <fonts count="41" x14ac:knownFonts="1">
    <font>
      <sz val="10"/>
      <name val="Arial"/>
    </font>
    <font>
      <sz val="10"/>
      <name val="Arial"/>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2"/>
      <name val="Arial"/>
      <family val="2"/>
    </font>
    <font>
      <b/>
      <sz val="16"/>
      <name val="Arial"/>
      <family val="2"/>
    </font>
    <font>
      <b/>
      <sz val="12"/>
      <color indexed="9"/>
      <name val="Arial Narrow"/>
      <family val="2"/>
    </font>
    <font>
      <sz val="8"/>
      <name val="Arial"/>
      <family val="2"/>
    </font>
    <font>
      <sz val="8"/>
      <color indexed="81"/>
      <name val="Tahoma"/>
      <family val="2"/>
    </font>
    <font>
      <b/>
      <sz val="8"/>
      <color indexed="81"/>
      <name val="Tahoma"/>
      <family val="2"/>
    </font>
    <font>
      <b/>
      <sz val="12"/>
      <color indexed="8"/>
      <name val="Arial Narrow"/>
      <family val="2"/>
    </font>
    <font>
      <b/>
      <sz val="10"/>
      <name val="Arial"/>
      <family val="2"/>
    </font>
    <font>
      <sz val="11"/>
      <name val="Arial"/>
      <family val="2"/>
    </font>
    <font>
      <sz val="10"/>
      <color indexed="8"/>
      <name val="Arial"/>
      <family val="2"/>
    </font>
    <font>
      <sz val="10"/>
      <name val="Arial"/>
      <family val="2"/>
    </font>
    <font>
      <b/>
      <sz val="8"/>
      <name val="Arial"/>
      <family val="2"/>
    </font>
    <font>
      <sz val="11"/>
      <color indexed="8"/>
      <name val="Calibri"/>
      <family val="2"/>
    </font>
    <font>
      <sz val="11"/>
      <color indexed="8"/>
      <name val="Calibri"/>
      <family val="2"/>
    </font>
    <font>
      <sz val="11"/>
      <color indexed="8"/>
      <name val="Calibri"/>
      <family val="2"/>
    </font>
    <font>
      <sz val="11"/>
      <color indexed="8"/>
      <name val="Calibri"/>
      <family val="2"/>
    </font>
    <font>
      <b/>
      <sz val="10"/>
      <color indexed="48"/>
      <name val="Arial"/>
      <family val="2"/>
    </font>
    <font>
      <sz val="9"/>
      <name val="Arial"/>
      <family val="2"/>
    </font>
    <font>
      <u/>
      <sz val="9"/>
      <color indexed="12"/>
      <name val="Arial"/>
      <family val="2"/>
    </font>
    <font>
      <sz val="11"/>
      <color theme="1"/>
      <name val="Calibri"/>
      <family val="2"/>
      <scheme val="minor"/>
    </font>
    <font>
      <sz val="11"/>
      <color rgb="FF000000"/>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48"/>
        <bgColor indexed="23"/>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s>
  <cellStyleXfs count="168">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4" fillId="16" borderId="1" applyNumberFormat="0" applyAlignment="0" applyProtection="0"/>
    <xf numFmtId="0" fontId="5" fillId="17" borderId="2" applyNumberFormat="0" applyAlignment="0" applyProtection="0"/>
    <xf numFmtId="0" fontId="5" fillId="17" borderId="2" applyNumberFormat="0" applyAlignment="0" applyProtection="0"/>
    <xf numFmtId="0" fontId="6" fillId="0" borderId="3" applyNumberFormat="0" applyFill="0" applyAlignment="0" applyProtection="0"/>
    <xf numFmtId="0" fontId="6" fillId="0" borderId="3" applyNumberFormat="0" applyFill="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8" fillId="7" borderId="1" applyNumberFormat="0" applyAlignment="0" applyProtection="0"/>
    <xf numFmtId="0" fontId="9" fillId="0" borderId="0" applyNumberFormat="0" applyFill="0" applyBorder="0" applyAlignment="0" applyProtection="0">
      <alignment vertical="top"/>
      <protection locked="0"/>
    </xf>
    <xf numFmtId="0" fontId="10" fillId="3" borderId="0" applyNumberFormat="0" applyBorder="0" applyAlignment="0" applyProtection="0"/>
    <xf numFmtId="0" fontId="10" fillId="3" borderId="0" applyNumberFormat="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9" fillId="0" borderId="0" applyFont="0" applyFill="0" applyBorder="0" applyAlignment="0" applyProtection="0"/>
    <xf numFmtId="41" fontId="32" fillId="0" borderId="0" applyFont="0" applyFill="0" applyBorder="0" applyAlignment="0" applyProtection="0"/>
    <xf numFmtId="41" fontId="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4" fillId="0" borderId="0" applyFont="0" applyFill="0" applyBorder="0" applyAlignment="0" applyProtection="0"/>
    <xf numFmtId="41" fontId="2" fillId="0" borderId="0" applyFont="0" applyFill="0" applyBorder="0" applyAlignment="0" applyProtection="0"/>
    <xf numFmtId="41" fontId="39"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2" fontId="34" fillId="0" borderId="0" applyFont="0" applyFill="0" applyBorder="0" applyAlignment="0" applyProtection="0"/>
    <xf numFmtId="42" fontId="2" fillId="0" borderId="0" applyFont="0" applyFill="0" applyBorder="0" applyAlignment="0" applyProtection="0"/>
    <xf numFmtId="42" fontId="39" fillId="0" borderId="0" applyFont="0" applyFill="0" applyBorder="0" applyAlignment="0" applyProtection="0"/>
    <xf numFmtId="42" fontId="39" fillId="0" borderId="0" applyFont="0" applyFill="0" applyBorder="0" applyAlignment="0" applyProtection="0"/>
    <xf numFmtId="164" fontId="12" fillId="0" borderId="0" applyFont="0" applyFill="0" applyBorder="0" applyAlignment="0" applyProtection="0"/>
    <xf numFmtId="44" fontId="39" fillId="0" borderId="0" applyFont="0" applyFill="0" applyBorder="0" applyAlignment="0" applyProtection="0"/>
    <xf numFmtId="164" fontId="12" fillId="0" borderId="0" applyFont="0" applyFill="0" applyBorder="0" applyAlignment="0" applyProtection="0"/>
    <xf numFmtId="44" fontId="39" fillId="0" borderId="0" applyFont="0" applyFill="0" applyBorder="0" applyAlignment="0" applyProtection="0"/>
    <xf numFmtId="44" fontId="32" fillId="0" borderId="0" applyFont="0" applyFill="0" applyBorder="0" applyAlignment="0" applyProtection="0"/>
    <xf numFmtId="44" fontId="2" fillId="0" borderId="0" applyFont="0" applyFill="0" applyBorder="0" applyAlignment="0" applyProtection="0"/>
    <xf numFmtId="44" fontId="34" fillId="0" borderId="0" applyFont="0" applyFill="0" applyBorder="0" applyAlignment="0" applyProtection="0"/>
    <xf numFmtId="44" fontId="2" fillId="0" borderId="0" applyFont="0" applyFill="0" applyBorder="0" applyAlignment="0" applyProtection="0"/>
    <xf numFmtId="44" fontId="34" fillId="0" borderId="0" applyFont="0" applyFill="0" applyBorder="0" applyAlignment="0" applyProtection="0"/>
    <xf numFmtId="44" fontId="2" fillId="0" borderId="0" applyFon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0" borderId="0"/>
    <xf numFmtId="0" fontId="12" fillId="0" borderId="0"/>
    <xf numFmtId="0" fontId="12" fillId="0" borderId="0"/>
    <xf numFmtId="0" fontId="39" fillId="0" borderId="0"/>
    <xf numFmtId="0" fontId="12" fillId="0" borderId="0"/>
    <xf numFmtId="0" fontId="40" fillId="0" borderId="0"/>
    <xf numFmtId="0" fontId="39" fillId="0" borderId="0"/>
    <xf numFmtId="0" fontId="30" fillId="0" borderId="0"/>
    <xf numFmtId="0" fontId="12" fillId="23" borderId="4" applyNumberFormat="0" applyFont="0" applyAlignment="0" applyProtection="0"/>
    <xf numFmtId="0" fontId="12" fillId="23" borderId="4" applyNumberFormat="0" applyFont="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3"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0" fontId="13" fillId="16" borderId="5"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7" fillId="0" borderId="6" applyNumberFormat="0" applyFill="0" applyAlignment="0" applyProtection="0"/>
    <xf numFmtId="0" fontId="7" fillId="0" borderId="7" applyNumberFormat="0" applyFill="0" applyAlignment="0" applyProtection="0"/>
    <xf numFmtId="0" fontId="7" fillId="0" borderId="7" applyNumberFormat="0" applyFill="0" applyAlignment="0" applyProtection="0"/>
    <xf numFmtId="0" fontId="16"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cellStyleXfs>
  <cellXfs count="154">
    <xf numFmtId="0" fontId="0" fillId="0" borderId="0" xfId="0"/>
    <xf numFmtId="0" fontId="0" fillId="0" borderId="0" xfId="0" applyBorder="1" applyAlignment="1"/>
    <xf numFmtId="0" fontId="9" fillId="0" borderId="9" xfId="59" applyFill="1" applyBorder="1" applyAlignment="1" applyProtection="1">
      <alignment horizontal="center" vertical="center" wrapText="1"/>
    </xf>
    <xf numFmtId="0" fontId="12" fillId="0" borderId="9" xfId="59" applyFont="1" applyFill="1" applyBorder="1" applyAlignment="1" applyProtection="1">
      <alignment horizontal="center" vertical="center" wrapText="1"/>
    </xf>
    <xf numFmtId="9" fontId="28" fillId="0" borderId="9" xfId="59" applyNumberFormat="1" applyFont="1" applyFill="1" applyBorder="1" applyAlignment="1" applyProtection="1">
      <alignment horizontal="center" vertical="center" wrapText="1"/>
    </xf>
    <xf numFmtId="9" fontId="28" fillId="24" borderId="9" xfId="59" applyNumberFormat="1" applyFont="1" applyFill="1" applyBorder="1" applyAlignment="1" applyProtection="1">
      <alignment horizontal="center" vertical="center" wrapText="1"/>
    </xf>
    <xf numFmtId="0" fontId="9" fillId="0" borderId="9" xfId="59" applyBorder="1" applyAlignment="1" applyProtection="1">
      <alignment horizontal="center" vertical="center" wrapText="1"/>
    </xf>
    <xf numFmtId="9" fontId="28" fillId="0" borderId="9" xfId="138" applyFont="1" applyFill="1" applyBorder="1" applyAlignment="1" applyProtection="1">
      <alignment horizontal="center" vertical="center" wrapText="1"/>
    </xf>
    <xf numFmtId="0" fontId="9" fillId="0" borderId="9" xfId="59" applyFill="1" applyBorder="1" applyAlignment="1" applyProtection="1">
      <alignment horizontal="center" vertical="center" wrapText="1" shrinkToFit="1"/>
    </xf>
    <xf numFmtId="0" fontId="12" fillId="0" borderId="9" xfId="0" applyFont="1" applyBorder="1" applyAlignment="1">
      <alignment horizontal="center" vertical="center" wrapText="1"/>
    </xf>
    <xf numFmtId="0" fontId="22" fillId="25" borderId="9" xfId="0" applyFont="1" applyFill="1" applyBorder="1" applyAlignment="1" applyProtection="1">
      <alignment horizontal="center" vertical="center" wrapText="1"/>
    </xf>
    <xf numFmtId="0" fontId="28" fillId="0" borderId="9" xfId="59" applyFont="1" applyFill="1" applyBorder="1" applyAlignment="1" applyProtection="1">
      <alignment horizontal="center" vertical="center" wrapText="1"/>
    </xf>
    <xf numFmtId="10" fontId="28" fillId="0" borderId="9" xfId="59" applyNumberFormat="1" applyFont="1" applyFill="1" applyBorder="1" applyAlignment="1" applyProtection="1">
      <alignment horizontal="center" vertical="center" wrapText="1"/>
    </xf>
    <xf numFmtId="166" fontId="31" fillId="0" borderId="9" xfId="128" applyNumberFormat="1" applyFont="1" applyFill="1" applyBorder="1" applyAlignment="1">
      <alignment horizontal="center" vertical="center" wrapText="1"/>
    </xf>
    <xf numFmtId="9" fontId="12" fillId="24" borderId="9" xfId="147" applyFont="1" applyFill="1" applyBorder="1" applyAlignment="1" applyProtection="1">
      <alignment horizontal="center" vertical="center"/>
    </xf>
    <xf numFmtId="9" fontId="12" fillId="0" borderId="9" xfId="147" applyFont="1" applyFill="1" applyBorder="1" applyAlignment="1" applyProtection="1">
      <alignment horizontal="center" vertical="center"/>
    </xf>
    <xf numFmtId="166" fontId="27" fillId="0" borderId="9" xfId="139" applyNumberFormat="1" applyFont="1" applyFill="1" applyBorder="1" applyAlignment="1" applyProtection="1">
      <alignment horizontal="center"/>
    </xf>
    <xf numFmtId="0" fontId="12" fillId="0" borderId="9" xfId="128" applyFill="1" applyBorder="1" applyAlignment="1">
      <alignment vertical="center" wrapText="1"/>
    </xf>
    <xf numFmtId="0" fontId="36" fillId="26" borderId="9" xfId="128" applyFont="1" applyFill="1" applyBorder="1" applyAlignment="1" applyProtection="1">
      <alignment horizontal="center" vertical="center" wrapText="1"/>
    </xf>
    <xf numFmtId="9" fontId="28" fillId="27" borderId="9" xfId="59" applyNumberFormat="1" applyFont="1" applyFill="1" applyBorder="1" applyAlignment="1" applyProtection="1">
      <alignment horizontal="center" vertical="center" wrapText="1"/>
    </xf>
    <xf numFmtId="0" fontId="29" fillId="26" borderId="9" xfId="0" applyFont="1" applyFill="1" applyBorder="1" applyAlignment="1" applyProtection="1">
      <alignment horizontal="center" vertical="center" wrapText="1"/>
    </xf>
    <xf numFmtId="0" fontId="9" fillId="26" borderId="9" xfId="59" applyFill="1" applyBorder="1" applyAlignment="1" applyProtection="1">
      <alignment horizontal="center" vertical="center" wrapText="1"/>
    </xf>
    <xf numFmtId="0" fontId="12" fillId="0" borderId="9" xfId="59" applyFont="1" applyFill="1" applyBorder="1" applyAlignment="1" applyProtection="1">
      <alignment vertical="center" wrapText="1"/>
    </xf>
    <xf numFmtId="0" fontId="0" fillId="0" borderId="9" xfId="0" applyBorder="1" applyAlignment="1">
      <alignment horizontal="center" vertical="center" wrapText="1"/>
    </xf>
    <xf numFmtId="0" fontId="12" fillId="0" borderId="10" xfId="0" applyFont="1" applyBorder="1" applyAlignment="1">
      <alignment horizontal="center" vertical="center" wrapText="1"/>
    </xf>
    <xf numFmtId="0" fontId="12" fillId="28" borderId="11" xfId="0" applyFont="1" applyFill="1" applyBorder="1" applyAlignment="1">
      <alignment horizontal="center" vertical="center" wrapText="1"/>
    </xf>
    <xf numFmtId="0" fontId="9" fillId="28" borderId="12" xfId="59" applyFill="1" applyBorder="1" applyAlignment="1" applyProtection="1">
      <alignment horizontal="center" vertical="center" wrapText="1"/>
    </xf>
    <xf numFmtId="0" fontId="12" fillId="28" borderId="12" xfId="59" applyFont="1" applyFill="1" applyBorder="1" applyAlignment="1" applyProtection="1">
      <alignment horizontal="center" vertical="center" wrapText="1"/>
    </xf>
    <xf numFmtId="9" fontId="28" fillId="28" borderId="12" xfId="138" applyFont="1" applyFill="1" applyBorder="1" applyAlignment="1" applyProtection="1">
      <alignment horizontal="center" vertical="center" wrapText="1"/>
    </xf>
    <xf numFmtId="0" fontId="9" fillId="28" borderId="13" xfId="59" applyFill="1" applyBorder="1" applyAlignment="1" applyProtection="1">
      <alignment horizontal="center" vertical="center" wrapText="1"/>
    </xf>
    <xf numFmtId="0" fontId="12" fillId="28" borderId="14" xfId="0" applyFont="1" applyFill="1" applyBorder="1" applyAlignment="1">
      <alignment horizontal="center" vertical="center" wrapText="1"/>
    </xf>
    <xf numFmtId="0" fontId="9" fillId="28" borderId="0" xfId="59" applyFill="1" applyBorder="1" applyAlignment="1" applyProtection="1">
      <alignment horizontal="center" vertical="center" wrapText="1"/>
    </xf>
    <xf numFmtId="0" fontId="12" fillId="28" borderId="0" xfId="59" applyFont="1" applyFill="1" applyBorder="1" applyAlignment="1" applyProtection="1">
      <alignment horizontal="center" vertical="center" wrapText="1"/>
    </xf>
    <xf numFmtId="9" fontId="28" fillId="28" borderId="0" xfId="138" applyFont="1" applyFill="1" applyBorder="1" applyAlignment="1" applyProtection="1">
      <alignment horizontal="center" vertical="center" wrapText="1"/>
    </xf>
    <xf numFmtId="0" fontId="9" fillId="28" borderId="15" xfId="59" applyFill="1" applyBorder="1" applyAlignment="1" applyProtection="1">
      <alignment horizontal="center" vertical="center" wrapText="1"/>
    </xf>
    <xf numFmtId="0" fontId="0" fillId="28" borderId="14" xfId="0" applyFill="1" applyBorder="1"/>
    <xf numFmtId="0" fontId="0" fillId="28" borderId="0" xfId="0" applyFill="1" applyBorder="1"/>
    <xf numFmtId="0" fontId="0" fillId="28" borderId="15" xfId="0" applyFill="1" applyBorder="1"/>
    <xf numFmtId="0" fontId="0" fillId="28" borderId="16" xfId="0" applyFill="1" applyBorder="1"/>
    <xf numFmtId="0" fontId="0" fillId="28" borderId="17" xfId="0" applyFill="1" applyBorder="1"/>
    <xf numFmtId="0" fontId="12" fillId="28" borderId="16" xfId="0" applyFont="1" applyFill="1" applyBorder="1" applyAlignment="1">
      <alignment horizontal="center" vertical="center" wrapText="1"/>
    </xf>
    <xf numFmtId="0" fontId="9" fillId="28" borderId="17" xfId="59" applyFill="1" applyBorder="1" applyAlignment="1" applyProtection="1">
      <alignment horizontal="center" vertical="center" wrapText="1"/>
    </xf>
    <xf numFmtId="0" fontId="12" fillId="28" borderId="17" xfId="59" applyFont="1" applyFill="1" applyBorder="1" applyAlignment="1" applyProtection="1">
      <alignment horizontal="center" vertical="center" wrapText="1"/>
    </xf>
    <xf numFmtId="9" fontId="28" fillId="28" borderId="17" xfId="138" applyFont="1" applyFill="1" applyBorder="1" applyAlignment="1" applyProtection="1">
      <alignment horizontal="center" vertical="center" wrapText="1"/>
    </xf>
    <xf numFmtId="0" fontId="9" fillId="28" borderId="18" xfId="59" applyFill="1" applyBorder="1" applyAlignment="1" applyProtection="1">
      <alignment horizontal="center" vertical="center" wrapText="1"/>
    </xf>
    <xf numFmtId="0" fontId="29" fillId="28" borderId="0" xfId="0" applyFont="1" applyFill="1" applyBorder="1" applyAlignment="1" applyProtection="1">
      <alignment horizontal="center" vertical="center" wrapText="1"/>
    </xf>
    <xf numFmtId="9" fontId="12" fillId="28" borderId="0" xfId="147" applyFont="1" applyFill="1" applyBorder="1" applyAlignment="1" applyProtection="1">
      <alignment horizontal="center" vertical="center"/>
    </xf>
    <xf numFmtId="9" fontId="28" fillId="28" borderId="0" xfId="59" applyNumberFormat="1" applyFont="1" applyFill="1" applyBorder="1" applyAlignment="1" applyProtection="1">
      <alignment horizontal="center" vertical="center" wrapText="1"/>
    </xf>
    <xf numFmtId="0" fontId="0" fillId="28" borderId="11" xfId="0" applyFill="1" applyBorder="1"/>
    <xf numFmtId="0" fontId="0" fillId="28" borderId="12" xfId="0" applyFill="1" applyBorder="1"/>
    <xf numFmtId="9" fontId="28" fillId="28" borderId="13" xfId="59" applyNumberFormat="1" applyFont="1" applyFill="1" applyBorder="1" applyAlignment="1" applyProtection="1">
      <alignment horizontal="center" vertical="center" wrapText="1"/>
    </xf>
    <xf numFmtId="9" fontId="28" fillId="28" borderId="15" xfId="59" applyNumberFormat="1" applyFont="1" applyFill="1" applyBorder="1" applyAlignment="1" applyProtection="1">
      <alignment horizontal="center" vertical="center" wrapText="1"/>
    </xf>
    <xf numFmtId="9" fontId="28" fillId="28" borderId="10" xfId="59" applyNumberFormat="1" applyFont="1" applyFill="1" applyBorder="1" applyAlignment="1" applyProtection="1">
      <alignment horizontal="center" vertical="center" wrapText="1"/>
    </xf>
    <xf numFmtId="0" fontId="12" fillId="28" borderId="0" xfId="59" applyFont="1" applyFill="1" applyBorder="1" applyAlignment="1" applyProtection="1">
      <alignment vertical="center" textRotation="90" wrapText="1"/>
    </xf>
    <xf numFmtId="9" fontId="28" fillId="28" borderId="18" xfId="59" applyNumberFormat="1" applyFont="1" applyFill="1" applyBorder="1" applyAlignment="1" applyProtection="1">
      <alignment horizontal="center" vertical="center" wrapText="1"/>
    </xf>
    <xf numFmtId="9" fontId="28" fillId="29" borderId="9" xfId="59" applyNumberFormat="1" applyFont="1" applyFill="1" applyBorder="1" applyAlignment="1" applyProtection="1">
      <alignment horizontal="center" vertical="center" wrapText="1"/>
    </xf>
    <xf numFmtId="9" fontId="12" fillId="29" borderId="9" xfId="147" applyFont="1" applyFill="1" applyBorder="1" applyAlignment="1" applyProtection="1">
      <alignment horizontal="center" vertical="center"/>
    </xf>
    <xf numFmtId="9" fontId="0" fillId="0" borderId="0" xfId="138" applyFont="1"/>
    <xf numFmtId="9" fontId="12" fillId="27" borderId="9" xfId="147" applyFont="1" applyFill="1" applyBorder="1" applyAlignment="1" applyProtection="1">
      <alignment horizontal="center" vertical="center"/>
    </xf>
    <xf numFmtId="9" fontId="28" fillId="24" borderId="9" xfId="138" applyFont="1" applyFill="1" applyBorder="1" applyAlignment="1" applyProtection="1">
      <alignment horizontal="center" vertical="center" wrapText="1"/>
    </xf>
    <xf numFmtId="0" fontId="23" fillId="0" borderId="9" xfId="59" applyFont="1" applyFill="1" applyBorder="1" applyAlignment="1" applyProtection="1">
      <alignment horizontal="center" vertical="center" wrapText="1"/>
    </xf>
    <xf numFmtId="0" fontId="38" fillId="0" borderId="9" xfId="59" applyFont="1" applyFill="1" applyBorder="1" applyAlignment="1" applyProtection="1">
      <alignment horizontal="center" vertical="center" wrapText="1"/>
    </xf>
    <xf numFmtId="0" fontId="29" fillId="28" borderId="0" xfId="128" applyFont="1" applyFill="1" applyBorder="1" applyAlignment="1" applyProtection="1">
      <alignment horizontal="center" vertical="center" wrapText="1"/>
    </xf>
    <xf numFmtId="0" fontId="12" fillId="0" borderId="9" xfId="0" applyFont="1" applyFill="1" applyBorder="1" applyAlignment="1">
      <alignment horizontal="center" vertical="center" wrapText="1"/>
    </xf>
    <xf numFmtId="0" fontId="9" fillId="28" borderId="19" xfId="59" applyFill="1" applyBorder="1" applyAlignment="1" applyProtection="1">
      <alignment horizontal="center" vertical="center" wrapText="1"/>
    </xf>
    <xf numFmtId="0" fontId="9" fillId="28" borderId="11" xfId="59" applyFill="1" applyBorder="1" applyAlignment="1" applyProtection="1">
      <alignment horizontal="center" vertical="center" wrapText="1"/>
    </xf>
    <xf numFmtId="9" fontId="12" fillId="28" borderId="12" xfId="147" applyFont="1" applyFill="1" applyBorder="1" applyAlignment="1" applyProtection="1">
      <alignment horizontal="center" vertical="center"/>
    </xf>
    <xf numFmtId="0" fontId="9" fillId="30" borderId="9" xfId="59" applyFill="1" applyBorder="1" applyAlignment="1" applyProtection="1">
      <alignment horizontal="center" vertical="center" wrapText="1"/>
    </xf>
    <xf numFmtId="0" fontId="12" fillId="0" borderId="20" xfId="59" applyFont="1" applyFill="1" applyBorder="1" applyAlignment="1" applyProtection="1">
      <alignment horizontal="center" vertical="center" wrapText="1"/>
    </xf>
    <xf numFmtId="9" fontId="28" fillId="30" borderId="9" xfId="59" applyNumberFormat="1" applyFont="1" applyFill="1" applyBorder="1" applyAlignment="1" applyProtection="1">
      <alignment horizontal="center" vertical="center" wrapText="1"/>
    </xf>
    <xf numFmtId="0" fontId="9" fillId="28" borderId="21" xfId="59" applyFill="1" applyBorder="1" applyAlignment="1" applyProtection="1">
      <alignment horizontal="center" vertical="center" wrapText="1"/>
    </xf>
    <xf numFmtId="9" fontId="12" fillId="28" borderId="19" xfId="147" applyFont="1" applyFill="1" applyBorder="1" applyAlignment="1" applyProtection="1">
      <alignment horizontal="center" vertical="center"/>
    </xf>
    <xf numFmtId="0" fontId="37" fillId="0" borderId="9" xfId="59" applyFont="1" applyFill="1" applyBorder="1" applyAlignment="1" applyProtection="1">
      <alignment horizontal="center" vertical="center" wrapText="1"/>
    </xf>
    <xf numFmtId="0" fontId="12" fillId="28" borderId="14" xfId="59" applyFont="1" applyFill="1" applyBorder="1" applyAlignment="1" applyProtection="1">
      <alignment vertical="center" textRotation="90" wrapText="1"/>
    </xf>
    <xf numFmtId="0" fontId="12" fillId="28" borderId="0" xfId="0" applyFont="1" applyFill="1" applyBorder="1" applyAlignment="1">
      <alignment horizontal="center" vertical="center" wrapText="1"/>
    </xf>
    <xf numFmtId="9" fontId="28" fillId="28" borderId="19" xfId="59" applyNumberFormat="1" applyFont="1" applyFill="1" applyBorder="1" applyAlignment="1" applyProtection="1">
      <alignment horizontal="center" vertical="center" wrapText="1"/>
    </xf>
    <xf numFmtId="0" fontId="12" fillId="28" borderId="17" xfId="59" applyFont="1" applyFill="1" applyBorder="1" applyAlignment="1" applyProtection="1">
      <alignment vertical="center" textRotation="90" wrapText="1"/>
    </xf>
    <xf numFmtId="0" fontId="12" fillId="28" borderId="17" xfId="0" applyFont="1" applyFill="1" applyBorder="1" applyAlignment="1">
      <alignment horizontal="center" vertical="center" wrapText="1"/>
    </xf>
    <xf numFmtId="0" fontId="9" fillId="0" borderId="20" xfId="59" applyFill="1" applyBorder="1" applyAlignment="1" applyProtection="1">
      <alignment horizontal="center" vertical="center" wrapText="1"/>
    </xf>
    <xf numFmtId="9" fontId="28" fillId="28" borderId="9" xfId="59" applyNumberFormat="1" applyFont="1" applyFill="1" applyBorder="1" applyAlignment="1" applyProtection="1">
      <alignment horizontal="center" vertical="center" wrapText="1"/>
    </xf>
    <xf numFmtId="9" fontId="28" fillId="0" borderId="20" xfId="59" applyNumberFormat="1" applyFont="1" applyFill="1" applyBorder="1" applyAlignment="1" applyProtection="1">
      <alignment horizontal="center" vertical="center" wrapText="1"/>
    </xf>
    <xf numFmtId="9" fontId="28" fillId="24" borderId="20" xfId="59" applyNumberFormat="1" applyFont="1" applyFill="1" applyBorder="1" applyAlignment="1" applyProtection="1">
      <alignment horizontal="center" vertical="center" wrapText="1"/>
    </xf>
    <xf numFmtId="9" fontId="28" fillId="28" borderId="12" xfId="59" applyNumberFormat="1" applyFont="1" applyFill="1" applyBorder="1" applyAlignment="1" applyProtection="1">
      <alignment horizontal="center" vertical="center" wrapText="1"/>
    </xf>
    <xf numFmtId="0" fontId="12" fillId="28" borderId="19" xfId="59" applyFont="1" applyFill="1" applyBorder="1" applyAlignment="1" applyProtection="1">
      <alignment horizontal="center" vertical="center" wrapText="1"/>
    </xf>
    <xf numFmtId="9" fontId="28" fillId="28" borderId="19" xfId="138" applyFont="1" applyFill="1" applyBorder="1" applyAlignment="1" applyProtection="1">
      <alignment horizontal="center" vertical="center" wrapText="1"/>
    </xf>
    <xf numFmtId="0" fontId="12" fillId="28" borderId="21" xfId="59" applyFont="1" applyFill="1" applyBorder="1" applyAlignment="1" applyProtection="1">
      <alignment horizontal="center" vertical="center" wrapText="1"/>
    </xf>
    <xf numFmtId="0" fontId="12" fillId="28" borderId="19" xfId="0" applyFont="1" applyFill="1" applyBorder="1" applyAlignment="1">
      <alignment horizontal="center" vertical="center" wrapText="1"/>
    </xf>
    <xf numFmtId="9" fontId="28" fillId="24" borderId="22" xfId="59" applyNumberFormat="1" applyFont="1" applyFill="1" applyBorder="1" applyAlignment="1" applyProtection="1">
      <alignment horizontal="center" vertical="center" wrapText="1"/>
    </xf>
    <xf numFmtId="9" fontId="28" fillId="0" borderId="9" xfId="147" applyFont="1" applyFill="1" applyBorder="1" applyAlignment="1" applyProtection="1">
      <alignment horizontal="center" vertical="center"/>
    </xf>
    <xf numFmtId="9" fontId="28" fillId="24" borderId="9" xfId="147" applyFont="1" applyFill="1" applyBorder="1" applyAlignment="1" applyProtection="1">
      <alignment horizontal="center" vertical="center"/>
    </xf>
    <xf numFmtId="0" fontId="0" fillId="0" borderId="0" xfId="0" applyFill="1"/>
    <xf numFmtId="9" fontId="28" fillId="28" borderId="9" xfId="147" applyFont="1" applyFill="1" applyBorder="1" applyAlignment="1" applyProtection="1">
      <alignment horizontal="center" vertical="center"/>
    </xf>
    <xf numFmtId="0" fontId="27" fillId="0" borderId="9" xfId="59" applyFont="1" applyFill="1" applyBorder="1" applyAlignment="1" applyProtection="1">
      <alignment horizontal="center" vertical="center" wrapText="1"/>
    </xf>
    <xf numFmtId="0" fontId="12" fillId="0" borderId="9" xfId="59" applyFont="1" applyFill="1" applyBorder="1" applyAlignment="1" applyProtection="1">
      <alignment horizontal="center" vertical="center" textRotation="90" wrapText="1"/>
    </xf>
    <xf numFmtId="0" fontId="9" fillId="26" borderId="24" xfId="59" applyFill="1" applyBorder="1" applyAlignment="1" applyProtection="1">
      <alignment horizontal="center" vertical="center" wrapText="1"/>
    </xf>
    <xf numFmtId="0" fontId="9" fillId="26" borderId="25" xfId="59" applyFill="1" applyBorder="1" applyAlignment="1" applyProtection="1">
      <alignment horizontal="center" vertical="center" wrapText="1"/>
    </xf>
    <xf numFmtId="0" fontId="9" fillId="26" borderId="20" xfId="59" applyFill="1" applyBorder="1" applyAlignment="1" applyProtection="1">
      <alignment horizontal="center" vertical="center" wrapText="1"/>
    </xf>
    <xf numFmtId="0" fontId="29" fillId="26" borderId="24" xfId="0" applyFont="1" applyFill="1" applyBorder="1" applyAlignment="1" applyProtection="1">
      <alignment horizontal="center" vertical="center" wrapText="1"/>
    </xf>
    <xf numFmtId="0" fontId="29" fillId="26" borderId="25" xfId="0" applyFont="1" applyFill="1" applyBorder="1" applyAlignment="1" applyProtection="1">
      <alignment horizontal="center" vertical="center" wrapText="1"/>
    </xf>
    <xf numFmtId="0" fontId="29" fillId="26" borderId="20" xfId="0" applyFont="1" applyFill="1" applyBorder="1" applyAlignment="1" applyProtection="1">
      <alignment horizontal="center" vertical="center" wrapText="1"/>
    </xf>
    <xf numFmtId="0" fontId="12" fillId="0" borderId="24" xfId="59" applyFont="1" applyFill="1" applyBorder="1" applyAlignment="1" applyProtection="1">
      <alignment horizontal="center" vertical="center" textRotation="90" wrapText="1"/>
    </xf>
    <xf numFmtId="0" fontId="12" fillId="0" borderId="25" xfId="59" applyFont="1" applyFill="1" applyBorder="1" applyAlignment="1" applyProtection="1">
      <alignment horizontal="center" vertical="center" textRotation="90" wrapText="1"/>
    </xf>
    <xf numFmtId="0" fontId="12" fillId="0" borderId="20" xfId="59" applyFont="1" applyFill="1" applyBorder="1" applyAlignment="1" applyProtection="1">
      <alignment horizontal="center" vertical="center" textRotation="90" wrapText="1"/>
    </xf>
    <xf numFmtId="0" fontId="9" fillId="0" borderId="24" xfId="59" applyFill="1" applyBorder="1" applyAlignment="1" applyProtection="1">
      <alignment horizontal="center" vertical="center" wrapText="1"/>
    </xf>
    <xf numFmtId="0" fontId="9" fillId="0" borderId="20" xfId="59" applyFill="1" applyBorder="1" applyAlignment="1" applyProtection="1">
      <alignment horizontal="center" vertical="center" wrapText="1"/>
    </xf>
    <xf numFmtId="0" fontId="37" fillId="0" borderId="9" xfId="59" applyFont="1" applyFill="1" applyBorder="1" applyAlignment="1" applyProtection="1">
      <alignment horizontal="center" vertical="center" textRotation="90" wrapText="1"/>
    </xf>
    <xf numFmtId="0" fontId="9" fillId="30" borderId="9" xfId="59" applyFill="1" applyBorder="1" applyAlignment="1" applyProtection="1">
      <alignment horizontal="center" vertical="center" wrapText="1"/>
    </xf>
    <xf numFmtId="0" fontId="29" fillId="26" borderId="9" xfId="0" applyFont="1" applyFill="1" applyBorder="1" applyAlignment="1" applyProtection="1">
      <alignment horizontal="center" vertical="center" wrapText="1"/>
    </xf>
    <xf numFmtId="0" fontId="9" fillId="0" borderId="9" xfId="59" applyFill="1" applyBorder="1" applyAlignment="1" applyProtection="1">
      <alignment horizontal="center" vertical="center" wrapText="1"/>
    </xf>
    <xf numFmtId="0" fontId="26" fillId="0" borderId="9" xfId="0" applyFont="1" applyFill="1" applyBorder="1" applyAlignment="1">
      <alignment horizontal="center" vertical="center" textRotation="90" wrapText="1"/>
    </xf>
    <xf numFmtId="0" fontId="12" fillId="0" borderId="9" xfId="59" applyFont="1" applyFill="1" applyBorder="1" applyAlignment="1" applyProtection="1">
      <alignment horizontal="center" vertical="center" wrapText="1"/>
    </xf>
    <xf numFmtId="0" fontId="9" fillId="0" borderId="25" xfId="59" applyFill="1" applyBorder="1" applyAlignment="1" applyProtection="1">
      <alignment horizontal="center" vertical="center" wrapText="1"/>
    </xf>
    <xf numFmtId="0" fontId="19" fillId="0" borderId="19"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9" fillId="0" borderId="28" xfId="0" applyFont="1" applyBorder="1" applyAlignment="1">
      <alignment horizontal="center"/>
    </xf>
    <xf numFmtId="0" fontId="22" fillId="25" borderId="9" xfId="0" applyFont="1" applyFill="1" applyBorder="1" applyAlignment="1" applyProtection="1">
      <alignment horizontal="center" vertical="center"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6" xfId="0" applyBorder="1" applyAlignment="1">
      <alignment horizontal="center"/>
    </xf>
    <xf numFmtId="0" fontId="12" fillId="0" borderId="31" xfId="0" applyFont="1"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20" fillId="0" borderId="0" xfId="0" applyFon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9" xfId="0" applyBorder="1" applyAlignment="1">
      <alignment horizontal="center"/>
    </xf>
    <xf numFmtId="0" fontId="0" fillId="0" borderId="36" xfId="0" applyBorder="1" applyAlignment="1">
      <alignment horizontal="center"/>
    </xf>
    <xf numFmtId="0" fontId="0" fillId="0" borderId="23" xfId="0" applyBorder="1" applyAlignment="1">
      <alignment horizontal="center"/>
    </xf>
    <xf numFmtId="0" fontId="19" fillId="0" borderId="37" xfId="0" applyFont="1" applyBorder="1" applyAlignment="1">
      <alignment horizontal="center"/>
    </xf>
    <xf numFmtId="0" fontId="19" fillId="0" borderId="30" xfId="0" applyFont="1" applyBorder="1" applyAlignment="1">
      <alignment horizontal="center"/>
    </xf>
    <xf numFmtId="0" fontId="21" fillId="0" borderId="0" xfId="0" applyFont="1" applyBorder="1" applyAlignment="1">
      <alignment horizontal="center" vertical="center"/>
    </xf>
    <xf numFmtId="0" fontId="0" fillId="0" borderId="0" xfId="0" applyBorder="1" applyAlignment="1">
      <alignment horizontal="center" vertical="center"/>
    </xf>
    <xf numFmtId="0" fontId="9" fillId="26" borderId="24" xfId="59" applyFill="1" applyBorder="1" applyAlignment="1" applyProtection="1">
      <alignment horizontal="center" vertical="center"/>
    </xf>
    <xf numFmtId="0" fontId="9" fillId="26" borderId="20" xfId="59" applyFill="1" applyBorder="1" applyAlignment="1" applyProtection="1">
      <alignment horizontal="center" vertical="center"/>
    </xf>
    <xf numFmtId="0" fontId="12" fillId="0" borderId="24" xfId="59" applyFont="1" applyFill="1" applyBorder="1" applyAlignment="1" applyProtection="1">
      <alignment horizontal="center" vertical="center" wrapText="1"/>
    </xf>
    <xf numFmtId="0" fontId="12" fillId="0" borderId="20" xfId="59" applyFont="1" applyFill="1" applyBorder="1" applyAlignment="1" applyProtection="1">
      <alignment horizontal="center" vertical="center" wrapText="1"/>
    </xf>
    <xf numFmtId="0" fontId="9" fillId="26" borderId="24" xfId="59" applyFont="1" applyFill="1" applyBorder="1" applyAlignment="1" applyProtection="1">
      <alignment horizontal="center" vertical="center" wrapText="1"/>
    </xf>
    <xf numFmtId="0" fontId="9" fillId="26" borderId="20" xfId="59" applyFont="1" applyFill="1" applyBorder="1" applyAlignment="1" applyProtection="1">
      <alignment horizontal="center" vertical="center" wrapText="1"/>
    </xf>
    <xf numFmtId="0" fontId="29" fillId="26" borderId="24" xfId="128" applyFont="1" applyFill="1" applyBorder="1" applyAlignment="1" applyProtection="1">
      <alignment horizontal="center" vertical="center" wrapText="1"/>
    </xf>
    <xf numFmtId="0" fontId="29" fillId="26" borderId="25" xfId="128" applyFont="1" applyFill="1" applyBorder="1" applyAlignment="1" applyProtection="1">
      <alignment horizontal="center" vertical="center" wrapText="1"/>
    </xf>
    <xf numFmtId="0" fontId="29" fillId="26" borderId="20" xfId="128" applyFont="1" applyFill="1" applyBorder="1" applyAlignment="1" applyProtection="1">
      <alignment horizontal="center" vertical="center" wrapText="1"/>
    </xf>
    <xf numFmtId="0" fontId="0" fillId="0" borderId="9" xfId="0" applyBorder="1" applyAlignment="1">
      <alignment horizontal="center" vertical="center" textRotation="90" wrapText="1"/>
    </xf>
    <xf numFmtId="0" fontId="0" fillId="0" borderId="9" xfId="0" applyFill="1" applyBorder="1" applyAlignment="1">
      <alignment horizontal="center" vertical="center" textRotation="90" wrapText="1"/>
    </xf>
    <xf numFmtId="0" fontId="22" fillId="25" borderId="9" xfId="0" applyFont="1" applyFill="1" applyBorder="1" applyAlignment="1">
      <alignment horizontal="center" vertical="center" textRotation="90" wrapText="1"/>
    </xf>
    <xf numFmtId="0" fontId="22" fillId="25" borderId="9" xfId="0" applyFont="1" applyFill="1" applyBorder="1" applyAlignment="1">
      <alignment horizontal="center" vertical="center" wrapText="1"/>
    </xf>
    <xf numFmtId="0" fontId="27" fillId="0" borderId="25" xfId="59" applyFont="1" applyFill="1" applyBorder="1" applyAlignment="1" applyProtection="1">
      <alignment horizontal="center" vertical="center" wrapText="1"/>
    </xf>
    <xf numFmtId="0" fontId="27" fillId="0" borderId="20" xfId="59" applyFont="1" applyFill="1" applyBorder="1" applyAlignment="1" applyProtection="1">
      <alignment horizontal="center" vertical="center" wrapText="1"/>
    </xf>
    <xf numFmtId="0" fontId="26" fillId="0" borderId="25" xfId="0" applyFont="1" applyFill="1" applyBorder="1" applyAlignment="1">
      <alignment horizontal="center" vertical="center" textRotation="90" wrapText="1"/>
    </xf>
    <xf numFmtId="0" fontId="26" fillId="0" borderId="20" xfId="0" applyFont="1" applyFill="1" applyBorder="1" applyAlignment="1">
      <alignment horizontal="center" vertical="center" textRotation="90" wrapText="1"/>
    </xf>
    <xf numFmtId="0" fontId="27" fillId="0" borderId="24" xfId="59" applyFont="1" applyFill="1" applyBorder="1" applyAlignment="1" applyProtection="1">
      <alignment horizontal="center" vertical="center" wrapText="1"/>
    </xf>
    <xf numFmtId="0" fontId="26" fillId="0" borderId="24" xfId="0" applyFont="1" applyFill="1" applyBorder="1" applyAlignment="1">
      <alignment horizontal="center" vertical="center" textRotation="90" wrapText="1"/>
    </xf>
  </cellXfs>
  <cellStyles count="168">
    <cellStyle name="20% - Énfasis1" xfId="1" builtinId="30" customBuiltin="1"/>
    <cellStyle name="20% - Énfasis1 2" xfId="2"/>
    <cellStyle name="20% - Énfasis2" xfId="3" builtinId="34" customBuiltin="1"/>
    <cellStyle name="20% - Énfasis2 2" xfId="4"/>
    <cellStyle name="20% - Énfasis3" xfId="5" builtinId="38" customBuiltin="1"/>
    <cellStyle name="20% - Énfasis3 2" xfId="6"/>
    <cellStyle name="20% - Énfasis4" xfId="7" builtinId="42" customBuiltin="1"/>
    <cellStyle name="20% - Énfasis4 2" xfId="8"/>
    <cellStyle name="20% - Énfasis5" xfId="9" builtinId="46" customBuiltin="1"/>
    <cellStyle name="20% - Énfasis5 2" xfId="10"/>
    <cellStyle name="20% - Énfasis6" xfId="11" builtinId="50" customBuiltin="1"/>
    <cellStyle name="20% - Énfasis6 2" xfId="12"/>
    <cellStyle name="40% - Énfasis1" xfId="13" builtinId="31" customBuiltin="1"/>
    <cellStyle name="40% - Énfasis1 2" xfId="14"/>
    <cellStyle name="40% - Énfasis2" xfId="15" builtinId="35" customBuiltin="1"/>
    <cellStyle name="40% - Énfasis2 2" xfId="16"/>
    <cellStyle name="40% - Énfasis3" xfId="17" builtinId="39" customBuiltin="1"/>
    <cellStyle name="40% - Énfasis3 2" xfId="18"/>
    <cellStyle name="40% - Énfasis4" xfId="19" builtinId="43" customBuiltin="1"/>
    <cellStyle name="40% - Énfasis4 2" xfId="20"/>
    <cellStyle name="40% - Énfasis5" xfId="21" builtinId="47" customBuiltin="1"/>
    <cellStyle name="40% - Énfasis5 2" xfId="22"/>
    <cellStyle name="40% - Énfasis6" xfId="23" builtinId="51" customBuiltin="1"/>
    <cellStyle name="40% - Énfasis6 2" xfId="24"/>
    <cellStyle name="60% - Énfasis1" xfId="25" builtinId="32" customBuiltin="1"/>
    <cellStyle name="60% - Énfasis1 2" xfId="26"/>
    <cellStyle name="60% - Énfasis2" xfId="27" builtinId="36" customBuiltin="1"/>
    <cellStyle name="60% - Énfasis2 2" xfId="28"/>
    <cellStyle name="60% - Énfasis3" xfId="29" builtinId="40" customBuiltin="1"/>
    <cellStyle name="60% - Énfasis3 2" xfId="30"/>
    <cellStyle name="60% - Énfasis4" xfId="31" builtinId="44" customBuiltin="1"/>
    <cellStyle name="60% - Énfasis4 2" xfId="32"/>
    <cellStyle name="60% - Énfasis5" xfId="33" builtinId="48" customBuiltin="1"/>
    <cellStyle name="60% - Énfasis5 2" xfId="34"/>
    <cellStyle name="60% - Énfasis6" xfId="35" builtinId="52" customBuiltin="1"/>
    <cellStyle name="60% - Énfasis6 2" xfId="36"/>
    <cellStyle name="Cálculo" xfId="37" builtinId="22" customBuiltin="1"/>
    <cellStyle name="Cálculo 2" xfId="38"/>
    <cellStyle name="Celda de comprobación" xfId="39" builtinId="23" customBuiltin="1"/>
    <cellStyle name="Celda de comprobación 2" xfId="40"/>
    <cellStyle name="Celda vinculada" xfId="41" builtinId="24" customBuiltin="1"/>
    <cellStyle name="Celda vinculada 2" xfId="42"/>
    <cellStyle name="Encabezado 4" xfId="43" builtinId="19" customBuiltin="1"/>
    <cellStyle name="Encabezado 4 2" xfId="44"/>
    <cellStyle name="Énfasis1" xfId="45" builtinId="29" customBuiltin="1"/>
    <cellStyle name="Énfasis1 2" xfId="46"/>
    <cellStyle name="Énfasis2" xfId="47" builtinId="33" customBuiltin="1"/>
    <cellStyle name="Énfasis2 2" xfId="48"/>
    <cellStyle name="Énfasis3" xfId="49" builtinId="37" customBuiltin="1"/>
    <cellStyle name="Énfasis3 2" xfId="50"/>
    <cellStyle name="Énfasis4" xfId="51" builtinId="41" customBuiltin="1"/>
    <cellStyle name="Énfasis4 2" xfId="52"/>
    <cellStyle name="Énfasis5" xfId="53" builtinId="45" customBuiltin="1"/>
    <cellStyle name="Énfasis5 2" xfId="54"/>
    <cellStyle name="Énfasis6" xfId="55" builtinId="49" customBuiltin="1"/>
    <cellStyle name="Énfasis6 2" xfId="56"/>
    <cellStyle name="Entrada" xfId="57" builtinId="20" customBuiltin="1"/>
    <cellStyle name="Entrada 2" xfId="58"/>
    <cellStyle name="Hipervínculo" xfId="59" builtinId="8"/>
    <cellStyle name="Incorrecto" xfId="60" builtinId="27" customBuiltin="1"/>
    <cellStyle name="Incorrecto 2" xfId="61"/>
    <cellStyle name="Millares [0] 2" xfId="62"/>
    <cellStyle name="Millares [0] 2 2" xfId="63"/>
    <cellStyle name="Millares [0] 2 3" xfId="64"/>
    <cellStyle name="Millares [0] 3" xfId="65"/>
    <cellStyle name="Millares [0] 3 2" xfId="66"/>
    <cellStyle name="Millares [0] 4" xfId="67"/>
    <cellStyle name="Millares [0] 4 2" xfId="68"/>
    <cellStyle name="Millares [0] 5" xfId="69"/>
    <cellStyle name="Millares [0] 5 2" xfId="70"/>
    <cellStyle name="Millares [0] 6" xfId="71"/>
    <cellStyle name="Millares [0] 6 2" xfId="72"/>
    <cellStyle name="Millares [0] 7" xfId="73"/>
    <cellStyle name="Millares 10" xfId="74"/>
    <cellStyle name="Millares 11" xfId="75"/>
    <cellStyle name="Millares 11 2" xfId="76"/>
    <cellStyle name="Millares 12" xfId="77"/>
    <cellStyle name="Millares 12 2" xfId="78"/>
    <cellStyle name="Millares 13" xfId="79"/>
    <cellStyle name="Millares 13 2" xfId="80"/>
    <cellStyle name="Millares 14" xfId="81"/>
    <cellStyle name="Millares 14 2" xfId="82"/>
    <cellStyle name="Millares 15" xfId="83"/>
    <cellStyle name="Millares 15 2" xfId="84"/>
    <cellStyle name="Millares 16" xfId="85"/>
    <cellStyle name="Millares 16 2" xfId="86"/>
    <cellStyle name="Millares 17" xfId="87"/>
    <cellStyle name="Millares 17 2" xfId="88"/>
    <cellStyle name="Millares 18" xfId="89"/>
    <cellStyle name="Millares 18 2" xfId="90"/>
    <cellStyle name="Millares 19" xfId="91"/>
    <cellStyle name="Millares 2" xfId="92"/>
    <cellStyle name="Millares 2 2" xfId="93"/>
    <cellStyle name="Millares 2 2 2" xfId="94"/>
    <cellStyle name="Millares 2 3" xfId="95"/>
    <cellStyle name="Millares 20" xfId="96"/>
    <cellStyle name="Millares 21" xfId="97"/>
    <cellStyle name="Millares 22" xfId="98"/>
    <cellStyle name="Millares 23" xfId="99"/>
    <cellStyle name="Millares 24" xfId="100"/>
    <cellStyle name="Millares 25" xfId="101"/>
    <cellStyle name="Millares 3" xfId="102"/>
    <cellStyle name="Millares 3 2" xfId="103"/>
    <cellStyle name="Millares 4" xfId="104"/>
    <cellStyle name="Millares 4 2" xfId="105"/>
    <cellStyle name="Millares 5" xfId="106"/>
    <cellStyle name="Millares 5 2" xfId="107"/>
    <cellStyle name="Millares 6" xfId="108"/>
    <cellStyle name="Millares 7" xfId="109"/>
    <cellStyle name="Millares 8" xfId="110"/>
    <cellStyle name="Millares 9" xfId="111"/>
    <cellStyle name="Moneda [0] 2" xfId="112"/>
    <cellStyle name="Moneda [0] 2 2" xfId="113"/>
    <cellStyle name="Moneda [0] 2 3" xfId="114"/>
    <cellStyle name="Moneda [0] 3" xfId="115"/>
    <cellStyle name="Moneda 2" xfId="116"/>
    <cellStyle name="Moneda 2 2" xfId="117"/>
    <cellStyle name="Moneda 3" xfId="118"/>
    <cellStyle name="Moneda 3 2" xfId="119"/>
    <cellStyle name="Moneda 4" xfId="120"/>
    <cellStyle name="Moneda 4 2" xfId="121"/>
    <cellStyle name="Moneda 5" xfId="122"/>
    <cellStyle name="Moneda 5 2" xfId="123"/>
    <cellStyle name="Moneda 6" xfId="124"/>
    <cellStyle name="Moneda 6 2" xfId="125"/>
    <cellStyle name="Neutral" xfId="126" builtinId="28" customBuiltin="1"/>
    <cellStyle name="Neutral 2" xfId="127"/>
    <cellStyle name="Normal" xfId="0" builtinId="0"/>
    <cellStyle name="Normal 2" xfId="128"/>
    <cellStyle name="Normal 2 2" xfId="129"/>
    <cellStyle name="Normal 3" xfId="130"/>
    <cellStyle name="Normal 3 2" xfId="131"/>
    <cellStyle name="Normal 4" xfId="132"/>
    <cellStyle name="Normal 5" xfId="133"/>
    <cellStyle name="Normal 6" xfId="134"/>
    <cellStyle name="Normal 6 2" xfId="135"/>
    <cellStyle name="Notas" xfId="136" builtinId="10" customBuiltin="1"/>
    <cellStyle name="Notas 2" xfId="137"/>
    <cellStyle name="Porcentaje" xfId="138" builtinId="5"/>
    <cellStyle name="Porcentaje 2" xfId="139"/>
    <cellStyle name="Porcentaje 2 2" xfId="140"/>
    <cellStyle name="Porcentaje 2 3" xfId="141"/>
    <cellStyle name="Porcentaje 2 3 2" xfId="142"/>
    <cellStyle name="Porcentaje 2 4" xfId="143"/>
    <cellStyle name="Porcentaje 2 4 2" xfId="144"/>
    <cellStyle name="Porcentaje 3" xfId="145"/>
    <cellStyle name="Porcentaje 3 2" xfId="146"/>
    <cellStyle name="Porcentaje 4" xfId="147"/>
    <cellStyle name="Porcentaje 4 2" xfId="148"/>
    <cellStyle name="Porcentaje 5" xfId="149"/>
    <cellStyle name="Porcentaje 5 2" xfId="150"/>
    <cellStyle name="Porcentaje 6" xfId="151"/>
    <cellStyle name="Porcentaje 6 2" xfId="152"/>
    <cellStyle name="Porcentaje 7" xfId="153"/>
    <cellStyle name="Salida" xfId="154" builtinId="21" customBuiltin="1"/>
    <cellStyle name="Salida 2" xfId="155"/>
    <cellStyle name="Texto de advertencia" xfId="156" builtinId="11" customBuiltin="1"/>
    <cellStyle name="Texto de advertencia 2" xfId="157"/>
    <cellStyle name="Texto explicativo" xfId="158" builtinId="53" customBuiltin="1"/>
    <cellStyle name="Texto explicativo 2" xfId="159"/>
    <cellStyle name="Título" xfId="160" builtinId="15" customBuiltin="1"/>
    <cellStyle name="Título 2" xfId="161" builtinId="17" customBuiltin="1"/>
    <cellStyle name="Título 2 2" xfId="162"/>
    <cellStyle name="Título 3" xfId="163" builtinId="18" customBuiltin="1"/>
    <cellStyle name="Título 3 2" xfId="164"/>
    <cellStyle name="Título 4" xfId="165"/>
    <cellStyle name="Total" xfId="166" builtinId="25" customBuiltin="1"/>
    <cellStyle name="Total 2" xfId="1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133350</xdr:colOff>
      <xdr:row>1</xdr:row>
      <xdr:rowOff>28575</xdr:rowOff>
    </xdr:from>
    <xdr:to>
      <xdr:col>2</xdr:col>
      <xdr:colOff>923925</xdr:colOff>
      <xdr:row>4</xdr:row>
      <xdr:rowOff>219075</xdr:rowOff>
    </xdr:to>
    <xdr:pic>
      <xdr:nvPicPr>
        <xdr:cNvPr id="1960"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 y="200025"/>
          <a:ext cx="790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183"/>
  <sheetViews>
    <sheetView showGridLines="0" tabSelected="1" zoomScale="85" zoomScaleNormal="85" workbookViewId="0"/>
  </sheetViews>
  <sheetFormatPr baseColWidth="10" defaultRowHeight="12.75" x14ac:dyDescent="0.2"/>
  <cols>
    <col min="1" max="1" width="3.28515625" customWidth="1"/>
    <col min="3" max="3" width="33" customWidth="1"/>
    <col min="4" max="4" width="22" customWidth="1"/>
    <col min="5" max="5" width="17.28515625" customWidth="1"/>
    <col min="6" max="6" width="19.28515625" customWidth="1"/>
    <col min="7" max="7" width="35.5703125" customWidth="1"/>
    <col min="8" max="8" width="37.5703125" customWidth="1"/>
    <col min="9" max="9" width="20.28515625" customWidth="1"/>
    <col min="10" max="20" width="8.7109375" customWidth="1"/>
    <col min="21" max="21" width="9.5703125" customWidth="1"/>
    <col min="22" max="22" width="12.7109375" customWidth="1"/>
    <col min="23" max="23" width="18.85546875" customWidth="1"/>
    <col min="24" max="24" width="24.28515625" customWidth="1"/>
    <col min="25" max="25" width="35.140625" customWidth="1"/>
    <col min="26" max="26" width="23.28515625" customWidth="1"/>
    <col min="27" max="31" width="18.7109375" customWidth="1"/>
    <col min="32" max="32" width="11.42578125" customWidth="1"/>
  </cols>
  <sheetData>
    <row r="1" spans="2:32" ht="13.5" thickBot="1" x14ac:dyDescent="0.25"/>
    <row r="2" spans="2:32" ht="18" x14ac:dyDescent="0.25">
      <c r="B2" s="125"/>
      <c r="C2" s="126"/>
      <c r="D2" s="131" t="s">
        <v>10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2"/>
      <c r="AD2" s="117" t="s">
        <v>11</v>
      </c>
      <c r="AE2" s="118"/>
      <c r="AF2" s="1"/>
    </row>
    <row r="3" spans="2:32" ht="18" x14ac:dyDescent="0.25">
      <c r="B3" s="127"/>
      <c r="C3" s="128"/>
      <c r="D3" s="112" t="s">
        <v>12</v>
      </c>
      <c r="E3" s="112"/>
      <c r="F3" s="112"/>
      <c r="G3" s="112"/>
      <c r="H3" s="112"/>
      <c r="I3" s="112"/>
      <c r="J3" s="112"/>
      <c r="K3" s="112"/>
      <c r="L3" s="112"/>
      <c r="M3" s="112"/>
      <c r="N3" s="112"/>
      <c r="O3" s="112"/>
      <c r="P3" s="112"/>
      <c r="Q3" s="112"/>
      <c r="R3" s="112"/>
      <c r="S3" s="112"/>
      <c r="T3" s="112"/>
      <c r="U3" s="112"/>
      <c r="V3" s="112"/>
      <c r="W3" s="112"/>
      <c r="X3" s="112"/>
      <c r="Y3" s="112"/>
      <c r="Z3" s="112"/>
      <c r="AA3" s="112"/>
      <c r="AB3" s="112"/>
      <c r="AC3" s="113"/>
      <c r="AD3" s="119" t="s">
        <v>15</v>
      </c>
      <c r="AE3" s="120"/>
      <c r="AF3" s="1"/>
    </row>
    <row r="4" spans="2:32" ht="18" x14ac:dyDescent="0.25">
      <c r="B4" s="127"/>
      <c r="C4" s="128"/>
      <c r="D4" s="112" t="s">
        <v>14</v>
      </c>
      <c r="E4" s="112"/>
      <c r="F4" s="112"/>
      <c r="G4" s="112"/>
      <c r="H4" s="112"/>
      <c r="I4" s="112"/>
      <c r="J4" s="112"/>
      <c r="K4" s="112"/>
      <c r="L4" s="112"/>
      <c r="M4" s="112"/>
      <c r="N4" s="112"/>
      <c r="O4" s="112"/>
      <c r="P4" s="112"/>
      <c r="Q4" s="112"/>
      <c r="R4" s="112"/>
      <c r="S4" s="112"/>
      <c r="T4" s="112"/>
      <c r="U4" s="112"/>
      <c r="V4" s="112"/>
      <c r="W4" s="112"/>
      <c r="X4" s="112"/>
      <c r="Y4" s="112"/>
      <c r="Z4" s="112"/>
      <c r="AA4" s="112"/>
      <c r="AB4" s="112"/>
      <c r="AC4" s="113"/>
      <c r="AD4" s="121" t="s">
        <v>36</v>
      </c>
      <c r="AE4" s="120"/>
      <c r="AF4" s="1"/>
    </row>
    <row r="5" spans="2:32" ht="18.75" thickBot="1" x14ac:dyDescent="0.3">
      <c r="B5" s="129"/>
      <c r="C5" s="130"/>
      <c r="D5" s="114" t="s">
        <v>13</v>
      </c>
      <c r="E5" s="114"/>
      <c r="F5" s="114"/>
      <c r="G5" s="114"/>
      <c r="H5" s="114"/>
      <c r="I5" s="114"/>
      <c r="J5" s="114"/>
      <c r="K5" s="114"/>
      <c r="L5" s="114"/>
      <c r="M5" s="114"/>
      <c r="N5" s="114"/>
      <c r="O5" s="114"/>
      <c r="P5" s="114"/>
      <c r="Q5" s="114"/>
      <c r="R5" s="114"/>
      <c r="S5" s="114"/>
      <c r="T5" s="114"/>
      <c r="U5" s="114"/>
      <c r="V5" s="114"/>
      <c r="W5" s="114"/>
      <c r="X5" s="114"/>
      <c r="Y5" s="114"/>
      <c r="Z5" s="114"/>
      <c r="AA5" s="114"/>
      <c r="AB5" s="114"/>
      <c r="AC5" s="115"/>
      <c r="AD5" s="122" t="s">
        <v>16</v>
      </c>
      <c r="AE5" s="123"/>
      <c r="AF5" s="1"/>
    </row>
    <row r="6" spans="2:32" ht="15.75" x14ac:dyDescent="0.25">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row>
    <row r="7" spans="2:32" ht="20.25" x14ac:dyDescent="0.2">
      <c r="B7" s="133"/>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row>
    <row r="8" spans="2:32" ht="26.25" customHeight="1" x14ac:dyDescent="0.2">
      <c r="B8" s="146" t="s">
        <v>6</v>
      </c>
      <c r="C8" s="147" t="s">
        <v>19</v>
      </c>
      <c r="D8" s="116" t="s">
        <v>5</v>
      </c>
      <c r="E8" s="116" t="s">
        <v>0</v>
      </c>
      <c r="F8" s="116" t="s">
        <v>1</v>
      </c>
      <c r="G8" s="116" t="s">
        <v>3</v>
      </c>
      <c r="H8" s="116" t="s">
        <v>2</v>
      </c>
      <c r="I8" s="116" t="s">
        <v>34</v>
      </c>
      <c r="J8" s="116" t="s">
        <v>33</v>
      </c>
      <c r="K8" s="116"/>
      <c r="L8" s="116"/>
      <c r="M8" s="116"/>
      <c r="N8" s="116"/>
      <c r="O8" s="116"/>
      <c r="P8" s="116"/>
      <c r="Q8" s="116"/>
      <c r="R8" s="116"/>
      <c r="S8" s="116"/>
      <c r="T8" s="116"/>
      <c r="U8" s="116"/>
      <c r="V8" s="116"/>
      <c r="W8" s="116" t="s">
        <v>4</v>
      </c>
      <c r="X8" s="116" t="s">
        <v>18</v>
      </c>
      <c r="Y8" s="116" t="s">
        <v>182</v>
      </c>
      <c r="Z8" s="116" t="s">
        <v>17</v>
      </c>
      <c r="AA8" s="116" t="s">
        <v>219</v>
      </c>
      <c r="AB8" s="116"/>
      <c r="AC8" s="116"/>
      <c r="AD8" s="116"/>
      <c r="AE8" s="116" t="s">
        <v>20</v>
      </c>
    </row>
    <row r="9" spans="2:32" ht="31.5" x14ac:dyDescent="0.2">
      <c r="B9" s="146"/>
      <c r="C9" s="147"/>
      <c r="D9" s="116"/>
      <c r="E9" s="116"/>
      <c r="F9" s="116"/>
      <c r="G9" s="116"/>
      <c r="H9" s="116"/>
      <c r="I9" s="116"/>
      <c r="J9" s="10" t="s">
        <v>21</v>
      </c>
      <c r="K9" s="10" t="s">
        <v>22</v>
      </c>
      <c r="L9" s="10" t="s">
        <v>23</v>
      </c>
      <c r="M9" s="10" t="s">
        <v>24</v>
      </c>
      <c r="N9" s="10" t="s">
        <v>25</v>
      </c>
      <c r="O9" s="10" t="s">
        <v>26</v>
      </c>
      <c r="P9" s="10" t="s">
        <v>27</v>
      </c>
      <c r="Q9" s="10" t="s">
        <v>28</v>
      </c>
      <c r="R9" s="10" t="s">
        <v>29</v>
      </c>
      <c r="S9" s="10" t="s">
        <v>30</v>
      </c>
      <c r="T9" s="10" t="s">
        <v>31</v>
      </c>
      <c r="U9" s="10" t="s">
        <v>32</v>
      </c>
      <c r="V9" s="10" t="s">
        <v>35</v>
      </c>
      <c r="W9" s="116"/>
      <c r="X9" s="116"/>
      <c r="Y9" s="116"/>
      <c r="Z9" s="116"/>
      <c r="AA9" s="10" t="s">
        <v>8</v>
      </c>
      <c r="AB9" s="10" t="s">
        <v>7</v>
      </c>
      <c r="AC9" s="10" t="s">
        <v>9</v>
      </c>
      <c r="AD9" s="10" t="s">
        <v>183</v>
      </c>
      <c r="AE9" s="116"/>
    </row>
    <row r="10" spans="2:32" ht="65.099999999999994" customHeight="1" x14ac:dyDescent="0.2">
      <c r="B10" s="109" t="s">
        <v>37</v>
      </c>
      <c r="C10" s="92" t="s">
        <v>38</v>
      </c>
      <c r="D10" s="110" t="s">
        <v>45</v>
      </c>
      <c r="E10" s="110" t="s">
        <v>46</v>
      </c>
      <c r="F10" s="94" t="s">
        <v>62</v>
      </c>
      <c r="G10" s="97" t="s">
        <v>220</v>
      </c>
      <c r="H10" s="2" t="s">
        <v>160</v>
      </c>
      <c r="I10" s="6" t="s">
        <v>52</v>
      </c>
      <c r="J10" s="4"/>
      <c r="K10" s="4"/>
      <c r="L10" s="4"/>
      <c r="M10" s="4"/>
      <c r="N10" s="4"/>
      <c r="O10" s="5">
        <v>1</v>
      </c>
      <c r="P10" s="4"/>
      <c r="Q10" s="4"/>
      <c r="R10" s="4"/>
      <c r="S10" s="4"/>
      <c r="T10" s="4"/>
      <c r="U10" s="5">
        <v>1</v>
      </c>
      <c r="V10" s="5">
        <f t="shared" ref="V10:V15" si="0">AVERAGE(J10:U10)</f>
        <v>1</v>
      </c>
      <c r="W10" s="93" t="s">
        <v>204</v>
      </c>
      <c r="X10" s="9" t="s">
        <v>72</v>
      </c>
      <c r="Y10" s="61" t="s">
        <v>228</v>
      </c>
      <c r="Z10" s="3" t="s">
        <v>253</v>
      </c>
      <c r="AA10" s="7">
        <v>0.62</v>
      </c>
      <c r="AB10" s="7">
        <v>0.73</v>
      </c>
      <c r="AC10" s="7">
        <v>1</v>
      </c>
      <c r="AD10" s="7"/>
      <c r="AE10" s="5">
        <f>MAX(AA10:AD10)</f>
        <v>1</v>
      </c>
    </row>
    <row r="11" spans="2:32" ht="65.099999999999994" customHeight="1" x14ac:dyDescent="0.2">
      <c r="B11" s="109"/>
      <c r="C11" s="92"/>
      <c r="D11" s="110"/>
      <c r="E11" s="110"/>
      <c r="F11" s="95"/>
      <c r="G11" s="98"/>
      <c r="H11" s="2" t="s">
        <v>63</v>
      </c>
      <c r="I11" s="6" t="s">
        <v>60</v>
      </c>
      <c r="J11" s="4"/>
      <c r="K11" s="4"/>
      <c r="L11" s="5">
        <v>1</v>
      </c>
      <c r="M11" s="4"/>
      <c r="N11" s="4"/>
      <c r="O11" s="5">
        <v>1</v>
      </c>
      <c r="P11" s="4"/>
      <c r="Q11" s="4"/>
      <c r="R11" s="5">
        <v>1</v>
      </c>
      <c r="S11" s="4"/>
      <c r="T11" s="4"/>
      <c r="U11" s="5">
        <v>1</v>
      </c>
      <c r="V11" s="5">
        <f t="shared" si="0"/>
        <v>1</v>
      </c>
      <c r="W11" s="93"/>
      <c r="X11" s="9" t="s">
        <v>72</v>
      </c>
      <c r="Y11" s="2" t="s">
        <v>230</v>
      </c>
      <c r="Z11" s="3" t="s">
        <v>255</v>
      </c>
      <c r="AA11" s="7">
        <v>0.39</v>
      </c>
      <c r="AB11" s="7">
        <v>0.74</v>
      </c>
      <c r="AC11" s="7">
        <v>0.74</v>
      </c>
      <c r="AD11" s="7">
        <v>1</v>
      </c>
      <c r="AE11" s="5">
        <f>MAX(AA11:AD11)</f>
        <v>1</v>
      </c>
    </row>
    <row r="12" spans="2:32" ht="54.95" customHeight="1" x14ac:dyDescent="0.2">
      <c r="B12" s="109"/>
      <c r="C12" s="92"/>
      <c r="D12" s="110"/>
      <c r="E12" s="110"/>
      <c r="F12" s="94" t="s">
        <v>77</v>
      </c>
      <c r="G12" s="141" t="s">
        <v>152</v>
      </c>
      <c r="H12" s="2" t="s">
        <v>78</v>
      </c>
      <c r="I12" s="6" t="s">
        <v>52</v>
      </c>
      <c r="J12" s="4"/>
      <c r="K12" s="4"/>
      <c r="L12" s="5">
        <v>1</v>
      </c>
      <c r="M12" s="4"/>
      <c r="N12" s="4"/>
      <c r="O12" s="5">
        <v>1</v>
      </c>
      <c r="P12" s="4"/>
      <c r="Q12" s="4"/>
      <c r="R12" s="5">
        <v>1</v>
      </c>
      <c r="S12" s="4"/>
      <c r="T12" s="4"/>
      <c r="U12" s="5">
        <v>1</v>
      </c>
      <c r="V12" s="5">
        <f t="shared" si="0"/>
        <v>1</v>
      </c>
      <c r="W12" s="93"/>
      <c r="X12" s="9" t="s">
        <v>72</v>
      </c>
      <c r="Y12" s="2" t="s">
        <v>256</v>
      </c>
      <c r="Z12" s="3" t="s">
        <v>257</v>
      </c>
      <c r="AA12" s="7">
        <v>0.42</v>
      </c>
      <c r="AB12" s="7">
        <v>0.72</v>
      </c>
      <c r="AC12" s="7">
        <v>0.83</v>
      </c>
      <c r="AD12" s="7">
        <v>1</v>
      </c>
      <c r="AE12" s="5">
        <f>MAX(AA12:AD12)</f>
        <v>1</v>
      </c>
    </row>
    <row r="13" spans="2:32" ht="54.95" customHeight="1" x14ac:dyDescent="0.2">
      <c r="B13" s="109"/>
      <c r="C13" s="92"/>
      <c r="D13" s="110"/>
      <c r="E13" s="110"/>
      <c r="F13" s="95"/>
      <c r="G13" s="142"/>
      <c r="H13" s="2" t="s">
        <v>79</v>
      </c>
      <c r="I13" s="6" t="s">
        <v>60</v>
      </c>
      <c r="J13" s="4"/>
      <c r="K13" s="4"/>
      <c r="L13" s="5">
        <v>1</v>
      </c>
      <c r="M13" s="4"/>
      <c r="N13" s="4"/>
      <c r="O13" s="5">
        <v>1</v>
      </c>
      <c r="P13" s="4"/>
      <c r="Q13" s="4"/>
      <c r="R13" s="5">
        <v>1</v>
      </c>
      <c r="S13" s="4"/>
      <c r="T13" s="4"/>
      <c r="U13" s="5">
        <v>1</v>
      </c>
      <c r="V13" s="5">
        <f t="shared" si="0"/>
        <v>1</v>
      </c>
      <c r="W13" s="93"/>
      <c r="X13" s="30"/>
      <c r="Y13" s="31"/>
      <c r="Z13" s="32"/>
      <c r="AA13" s="33"/>
      <c r="AB13" s="33"/>
      <c r="AC13" s="33"/>
      <c r="AD13" s="33"/>
      <c r="AE13" s="51"/>
    </row>
    <row r="14" spans="2:32" ht="54.95" customHeight="1" x14ac:dyDescent="0.2">
      <c r="B14" s="109"/>
      <c r="C14" s="92"/>
      <c r="D14" s="110"/>
      <c r="E14" s="110"/>
      <c r="F14" s="95"/>
      <c r="G14" s="142"/>
      <c r="H14" s="2" t="s">
        <v>80</v>
      </c>
      <c r="I14" s="6" t="s">
        <v>60</v>
      </c>
      <c r="J14" s="4"/>
      <c r="K14" s="4"/>
      <c r="L14" s="5">
        <v>1</v>
      </c>
      <c r="M14" s="4"/>
      <c r="N14" s="4"/>
      <c r="O14" s="79"/>
      <c r="P14" s="4"/>
      <c r="Q14" s="4"/>
      <c r="R14" s="79"/>
      <c r="S14" s="4"/>
      <c r="T14" s="4"/>
      <c r="U14" s="5">
        <v>1</v>
      </c>
      <c r="V14" s="5">
        <f>AVERAGE(L14,U14)</f>
        <v>1</v>
      </c>
      <c r="W14" s="93"/>
      <c r="X14" s="35"/>
      <c r="Y14" s="53"/>
      <c r="Z14" s="53"/>
      <c r="AA14" s="53"/>
      <c r="AB14" s="32"/>
      <c r="AC14" s="36"/>
      <c r="AD14" s="33"/>
      <c r="AE14" s="51"/>
    </row>
    <row r="15" spans="2:32" ht="54.95" customHeight="1" x14ac:dyDescent="0.2">
      <c r="B15" s="109"/>
      <c r="C15" s="92"/>
      <c r="D15" s="110"/>
      <c r="E15" s="110"/>
      <c r="F15" s="96"/>
      <c r="G15" s="143"/>
      <c r="H15" s="2" t="s">
        <v>161</v>
      </c>
      <c r="I15" s="6" t="s">
        <v>60</v>
      </c>
      <c r="J15" s="4"/>
      <c r="K15" s="4"/>
      <c r="L15" s="5">
        <v>1</v>
      </c>
      <c r="M15" s="4"/>
      <c r="N15" s="4"/>
      <c r="O15" s="5">
        <v>1</v>
      </c>
      <c r="P15" s="4"/>
      <c r="Q15" s="4"/>
      <c r="R15" s="5">
        <v>1</v>
      </c>
      <c r="S15" s="4"/>
      <c r="T15" s="4"/>
      <c r="U15" s="5">
        <v>1</v>
      </c>
      <c r="V15" s="5">
        <f t="shared" si="0"/>
        <v>1</v>
      </c>
      <c r="W15" s="93"/>
      <c r="X15" s="38"/>
      <c r="Y15" s="39"/>
      <c r="Z15" s="39"/>
      <c r="AA15" s="39"/>
      <c r="AB15" s="39"/>
      <c r="AC15" s="39"/>
      <c r="AD15" s="43"/>
      <c r="AE15" s="54"/>
    </row>
    <row r="16" spans="2:32" ht="54.95" customHeight="1" x14ac:dyDescent="0.2">
      <c r="B16" s="109"/>
      <c r="C16" s="92"/>
      <c r="D16" s="110"/>
      <c r="E16" s="110"/>
      <c r="F16" s="31"/>
      <c r="G16" s="62"/>
      <c r="H16" s="31"/>
      <c r="I16" s="31"/>
      <c r="J16" s="47"/>
      <c r="K16" s="47"/>
      <c r="L16" s="47"/>
      <c r="M16" s="47"/>
      <c r="N16" s="47"/>
      <c r="O16" s="47"/>
      <c r="P16" s="47"/>
      <c r="Q16" s="47"/>
      <c r="R16" s="47"/>
      <c r="S16" s="47"/>
      <c r="T16" s="47"/>
      <c r="U16" s="47"/>
      <c r="V16" s="47"/>
      <c r="W16" s="60" t="s">
        <v>206</v>
      </c>
      <c r="X16" s="9" t="s">
        <v>72</v>
      </c>
      <c r="Y16" s="2" t="s">
        <v>229</v>
      </c>
      <c r="Z16" s="3" t="s">
        <v>267</v>
      </c>
      <c r="AA16" s="7">
        <v>0.85</v>
      </c>
      <c r="AB16" s="7">
        <v>0.9</v>
      </c>
      <c r="AC16" s="7">
        <v>0.95</v>
      </c>
      <c r="AD16" s="7">
        <v>1</v>
      </c>
      <c r="AE16" s="5">
        <f>MAX(AA16:AD16)</f>
        <v>1</v>
      </c>
    </row>
    <row r="17" spans="2:36" ht="54.95" customHeight="1" x14ac:dyDescent="0.2">
      <c r="B17" s="109"/>
      <c r="C17" s="92"/>
      <c r="D17" s="110"/>
      <c r="E17" s="110"/>
      <c r="F17" s="31"/>
      <c r="G17" s="62"/>
      <c r="H17" s="31"/>
      <c r="I17" s="31"/>
      <c r="J17" s="47"/>
      <c r="K17" s="47"/>
      <c r="L17" s="47"/>
      <c r="M17" s="47"/>
      <c r="N17" s="47"/>
      <c r="O17" s="47"/>
      <c r="P17" s="47"/>
      <c r="Q17" s="47"/>
      <c r="R17" s="47"/>
      <c r="S17" s="47"/>
      <c r="T17" s="47"/>
      <c r="U17" s="47"/>
      <c r="V17" s="47"/>
      <c r="W17" s="23" t="s">
        <v>74</v>
      </c>
      <c r="X17" s="9" t="s">
        <v>72</v>
      </c>
      <c r="Y17" s="2" t="s">
        <v>231</v>
      </c>
      <c r="Z17" s="3" t="s">
        <v>262</v>
      </c>
      <c r="AA17" s="7">
        <v>0.42</v>
      </c>
      <c r="AB17" s="7">
        <v>0.87</v>
      </c>
      <c r="AC17" s="7">
        <v>0.97</v>
      </c>
      <c r="AD17" s="7">
        <v>1</v>
      </c>
      <c r="AE17" s="5">
        <f>MAX(AA17:AD17)</f>
        <v>1</v>
      </c>
    </row>
    <row r="18" spans="2:36" ht="54.95" customHeight="1" x14ac:dyDescent="0.2">
      <c r="B18" s="109"/>
      <c r="C18" s="92"/>
      <c r="D18" s="110"/>
      <c r="E18" s="110"/>
      <c r="F18" s="36"/>
      <c r="G18" s="36"/>
      <c r="H18" s="36"/>
      <c r="I18" s="36"/>
      <c r="J18" s="36"/>
      <c r="K18" s="36"/>
      <c r="L18" s="36"/>
      <c r="M18" s="36"/>
      <c r="N18" s="36"/>
      <c r="O18" s="36"/>
      <c r="P18" s="36"/>
      <c r="Q18" s="36"/>
      <c r="R18" s="36"/>
      <c r="S18" s="36"/>
      <c r="T18" s="36"/>
      <c r="U18" s="36"/>
      <c r="V18" s="36"/>
      <c r="W18" s="23"/>
      <c r="X18" s="25"/>
      <c r="Y18" s="26"/>
      <c r="Z18" s="27"/>
      <c r="AA18" s="28"/>
      <c r="AB18" s="28"/>
      <c r="AC18" s="28"/>
      <c r="AD18" s="28"/>
      <c r="AE18" s="50"/>
    </row>
    <row r="19" spans="2:36" ht="54.95" customHeight="1" x14ac:dyDescent="0.2">
      <c r="B19" s="109" t="s">
        <v>39</v>
      </c>
      <c r="C19" s="92" t="s">
        <v>41</v>
      </c>
      <c r="D19" s="110"/>
      <c r="E19" s="110"/>
      <c r="F19" s="94" t="s">
        <v>184</v>
      </c>
      <c r="G19" s="97" t="s">
        <v>151</v>
      </c>
      <c r="H19" s="2" t="s">
        <v>66</v>
      </c>
      <c r="I19" s="2" t="s">
        <v>61</v>
      </c>
      <c r="J19" s="4"/>
      <c r="K19" s="4"/>
      <c r="L19" s="4"/>
      <c r="M19" s="4"/>
      <c r="N19" s="4"/>
      <c r="O19" s="5">
        <v>1</v>
      </c>
      <c r="P19" s="4"/>
      <c r="Q19" s="4"/>
      <c r="R19" s="4"/>
      <c r="S19" s="4"/>
      <c r="T19" s="4"/>
      <c r="U19" s="4"/>
      <c r="V19" s="5">
        <f t="shared" ref="V19:V28" si="1">AVERAGE(J19:U19)</f>
        <v>1</v>
      </c>
      <c r="W19" s="145" t="s">
        <v>204</v>
      </c>
      <c r="X19" s="30"/>
      <c r="Y19" s="31"/>
      <c r="Z19" s="32"/>
      <c r="AA19" s="33"/>
      <c r="AB19" s="33"/>
      <c r="AC19" s="33"/>
      <c r="AD19" s="33"/>
      <c r="AE19" s="51"/>
    </row>
    <row r="20" spans="2:36" ht="54.95" customHeight="1" x14ac:dyDescent="0.2">
      <c r="B20" s="109"/>
      <c r="C20" s="92"/>
      <c r="D20" s="110"/>
      <c r="E20" s="110"/>
      <c r="F20" s="96"/>
      <c r="G20" s="99"/>
      <c r="H20" s="2" t="s">
        <v>68</v>
      </c>
      <c r="I20" s="2" t="s">
        <v>52</v>
      </c>
      <c r="J20" s="4"/>
      <c r="K20" s="4"/>
      <c r="L20" s="5">
        <v>1</v>
      </c>
      <c r="M20" s="4"/>
      <c r="N20" s="4"/>
      <c r="O20" s="5">
        <v>1</v>
      </c>
      <c r="P20" s="4"/>
      <c r="Q20" s="4"/>
      <c r="R20" s="5">
        <v>1</v>
      </c>
      <c r="S20" s="4"/>
      <c r="T20" s="4"/>
      <c r="U20" s="5">
        <v>1</v>
      </c>
      <c r="V20" s="5">
        <f t="shared" si="1"/>
        <v>1</v>
      </c>
      <c r="W20" s="145"/>
      <c r="X20" s="38"/>
      <c r="Y20" s="39"/>
      <c r="Z20" s="39"/>
      <c r="AA20" s="39"/>
      <c r="AB20" s="39"/>
      <c r="AC20" s="39"/>
      <c r="AD20" s="43"/>
      <c r="AE20" s="54"/>
    </row>
    <row r="21" spans="2:36" ht="54.95" customHeight="1" x14ac:dyDescent="0.2">
      <c r="B21" s="109"/>
      <c r="C21" s="92"/>
      <c r="D21" s="110"/>
      <c r="E21" s="110"/>
      <c r="F21" s="106" t="s">
        <v>132</v>
      </c>
      <c r="G21" s="107" t="s">
        <v>133</v>
      </c>
      <c r="H21" s="2" t="s">
        <v>108</v>
      </c>
      <c r="I21" s="2" t="s">
        <v>52</v>
      </c>
      <c r="J21" s="5">
        <v>0.99</v>
      </c>
      <c r="K21" s="5">
        <v>0.99</v>
      </c>
      <c r="L21" s="5">
        <v>0.99</v>
      </c>
      <c r="M21" s="5">
        <v>0.99</v>
      </c>
      <c r="N21" s="5">
        <v>1</v>
      </c>
      <c r="O21" s="5">
        <v>1</v>
      </c>
      <c r="P21" s="5">
        <v>1</v>
      </c>
      <c r="Q21" s="5">
        <v>0.99</v>
      </c>
      <c r="R21" s="5">
        <v>0.98</v>
      </c>
      <c r="S21" s="5">
        <v>1</v>
      </c>
      <c r="T21" s="5">
        <v>1</v>
      </c>
      <c r="U21" s="5">
        <v>1</v>
      </c>
      <c r="V21" s="5">
        <f t="shared" si="1"/>
        <v>0.99416666666666664</v>
      </c>
      <c r="W21" s="93" t="s">
        <v>75</v>
      </c>
      <c r="X21" s="24" t="s">
        <v>72</v>
      </c>
      <c r="Y21" s="2" t="s">
        <v>232</v>
      </c>
      <c r="Z21" s="3" t="s">
        <v>215</v>
      </c>
      <c r="AA21" s="7">
        <v>0.09</v>
      </c>
      <c r="AB21" s="7">
        <v>0.24</v>
      </c>
      <c r="AC21" s="7">
        <v>0.6</v>
      </c>
      <c r="AD21" s="7">
        <v>1</v>
      </c>
      <c r="AE21" s="5">
        <f>MAX(AA21:AD21)</f>
        <v>1</v>
      </c>
    </row>
    <row r="22" spans="2:36" ht="54.95" customHeight="1" x14ac:dyDescent="0.2">
      <c r="B22" s="109"/>
      <c r="C22" s="92"/>
      <c r="D22" s="110"/>
      <c r="E22" s="110"/>
      <c r="F22" s="106"/>
      <c r="G22" s="107"/>
      <c r="H22" s="2" t="s">
        <v>109</v>
      </c>
      <c r="I22" s="2" t="s">
        <v>60</v>
      </c>
      <c r="J22" s="5">
        <v>1</v>
      </c>
      <c r="K22" s="5">
        <v>0.99</v>
      </c>
      <c r="L22" s="5">
        <v>1</v>
      </c>
      <c r="M22" s="5">
        <v>1</v>
      </c>
      <c r="N22" s="5">
        <v>0.99</v>
      </c>
      <c r="O22" s="5">
        <v>1</v>
      </c>
      <c r="P22" s="5">
        <v>1</v>
      </c>
      <c r="Q22" s="5">
        <v>0.99</v>
      </c>
      <c r="R22" s="5">
        <v>0.99</v>
      </c>
      <c r="S22" s="5">
        <v>1</v>
      </c>
      <c r="T22" s="5">
        <v>1</v>
      </c>
      <c r="U22" s="5">
        <v>1</v>
      </c>
      <c r="V22" s="5">
        <f t="shared" si="1"/>
        <v>0.9966666666666667</v>
      </c>
      <c r="W22" s="93"/>
      <c r="X22" s="48"/>
      <c r="Y22" s="49"/>
      <c r="Z22" s="49"/>
      <c r="AA22" s="49"/>
      <c r="AB22" s="49"/>
      <c r="AC22" s="49"/>
      <c r="AD22" s="28"/>
      <c r="AE22" s="50"/>
    </row>
    <row r="23" spans="2:36" ht="54.95" customHeight="1" x14ac:dyDescent="0.2">
      <c r="B23" s="109"/>
      <c r="C23" s="92"/>
      <c r="D23" s="110"/>
      <c r="E23" s="110"/>
      <c r="F23" s="106"/>
      <c r="G23" s="107"/>
      <c r="H23" s="2" t="s">
        <v>110</v>
      </c>
      <c r="I23" s="2" t="s">
        <v>60</v>
      </c>
      <c r="J23" s="5">
        <v>1</v>
      </c>
      <c r="K23" s="5">
        <v>1</v>
      </c>
      <c r="L23" s="5">
        <v>1</v>
      </c>
      <c r="M23" s="5">
        <v>1</v>
      </c>
      <c r="N23" s="5">
        <v>1</v>
      </c>
      <c r="O23" s="5">
        <v>1</v>
      </c>
      <c r="P23" s="5">
        <v>1</v>
      </c>
      <c r="Q23" s="5">
        <v>1</v>
      </c>
      <c r="R23" s="5">
        <v>1</v>
      </c>
      <c r="S23" s="5">
        <v>1</v>
      </c>
      <c r="T23" s="5">
        <v>1</v>
      </c>
      <c r="U23" s="5">
        <v>1</v>
      </c>
      <c r="V23" s="5">
        <f t="shared" si="1"/>
        <v>1</v>
      </c>
      <c r="W23" s="93"/>
      <c r="X23" s="35"/>
      <c r="Y23" s="36"/>
      <c r="Z23" s="36"/>
      <c r="AA23" s="36"/>
      <c r="AB23" s="36"/>
      <c r="AC23" s="36"/>
      <c r="AD23" s="33"/>
      <c r="AE23" s="51"/>
    </row>
    <row r="24" spans="2:36" ht="54.95" customHeight="1" x14ac:dyDescent="0.2">
      <c r="B24" s="109"/>
      <c r="C24" s="92"/>
      <c r="D24" s="110"/>
      <c r="E24" s="110"/>
      <c r="F24" s="106"/>
      <c r="G24" s="107"/>
      <c r="H24" s="2" t="s">
        <v>111</v>
      </c>
      <c r="I24" s="2" t="s">
        <v>61</v>
      </c>
      <c r="J24" s="5">
        <v>1</v>
      </c>
      <c r="K24" s="5">
        <v>1</v>
      </c>
      <c r="L24" s="5">
        <v>0.99</v>
      </c>
      <c r="M24" s="5">
        <v>0.99</v>
      </c>
      <c r="N24" s="5">
        <v>0.99</v>
      </c>
      <c r="O24" s="5">
        <v>1</v>
      </c>
      <c r="P24" s="5">
        <v>1</v>
      </c>
      <c r="Q24" s="5">
        <v>0.99</v>
      </c>
      <c r="R24" s="5">
        <v>0.99</v>
      </c>
      <c r="S24" s="5">
        <v>0.97</v>
      </c>
      <c r="T24" s="5">
        <v>1</v>
      </c>
      <c r="U24" s="5">
        <v>0.95</v>
      </c>
      <c r="V24" s="5">
        <f t="shared" si="1"/>
        <v>0.98916666666666675</v>
      </c>
      <c r="W24" s="93"/>
      <c r="X24" s="30"/>
      <c r="Y24" s="31"/>
      <c r="Z24" s="32"/>
      <c r="AA24" s="33"/>
      <c r="AB24" s="33"/>
      <c r="AC24" s="33"/>
      <c r="AD24" s="33"/>
      <c r="AE24" s="51"/>
    </row>
    <row r="25" spans="2:36" ht="54.95" customHeight="1" x14ac:dyDescent="0.2">
      <c r="B25" s="109"/>
      <c r="C25" s="92"/>
      <c r="D25" s="110"/>
      <c r="E25" s="110"/>
      <c r="F25" s="94" t="s">
        <v>114</v>
      </c>
      <c r="G25" s="97" t="s">
        <v>155</v>
      </c>
      <c r="H25" s="2" t="s">
        <v>115</v>
      </c>
      <c r="I25" s="2" t="s">
        <v>60</v>
      </c>
      <c r="J25" s="4"/>
      <c r="K25" s="4"/>
      <c r="L25" s="5">
        <v>1</v>
      </c>
      <c r="M25" s="4"/>
      <c r="N25" s="4"/>
      <c r="O25" s="5">
        <v>0.98</v>
      </c>
      <c r="P25" s="4"/>
      <c r="Q25" s="4"/>
      <c r="R25" s="5">
        <v>1</v>
      </c>
      <c r="S25" s="4"/>
      <c r="T25" s="4"/>
      <c r="U25" s="5">
        <v>0.99</v>
      </c>
      <c r="V25" s="5">
        <f t="shared" si="1"/>
        <v>0.99249999999999994</v>
      </c>
      <c r="W25" s="93"/>
      <c r="X25" s="30"/>
      <c r="Y25" s="31"/>
      <c r="Z25" s="32"/>
      <c r="AA25" s="33"/>
      <c r="AB25" s="33"/>
      <c r="AC25" s="33"/>
      <c r="AD25" s="33"/>
      <c r="AE25" s="51"/>
    </row>
    <row r="26" spans="2:36" ht="54.95" customHeight="1" x14ac:dyDescent="0.2">
      <c r="B26" s="109"/>
      <c r="C26" s="92"/>
      <c r="D26" s="110"/>
      <c r="E26" s="110"/>
      <c r="F26" s="95"/>
      <c r="G26" s="98"/>
      <c r="H26" s="2" t="s">
        <v>116</v>
      </c>
      <c r="I26" s="2" t="s">
        <v>52</v>
      </c>
      <c r="J26" s="4"/>
      <c r="K26" s="4"/>
      <c r="L26" s="5">
        <v>1</v>
      </c>
      <c r="M26" s="4"/>
      <c r="N26" s="4"/>
      <c r="O26" s="5">
        <v>0.99</v>
      </c>
      <c r="P26" s="4"/>
      <c r="Q26" s="4"/>
      <c r="R26" s="5">
        <v>1</v>
      </c>
      <c r="S26" s="4"/>
      <c r="T26" s="4"/>
      <c r="U26" s="5">
        <v>1</v>
      </c>
      <c r="V26" s="5">
        <f t="shared" si="1"/>
        <v>0.99750000000000005</v>
      </c>
      <c r="W26" s="93"/>
      <c r="X26" s="35"/>
      <c r="Y26" s="36"/>
      <c r="Z26" s="36"/>
      <c r="AA26" s="36"/>
      <c r="AB26" s="36"/>
      <c r="AC26" s="33"/>
      <c r="AD26" s="33"/>
      <c r="AE26" s="51"/>
    </row>
    <row r="27" spans="2:36" ht="54.95" customHeight="1" x14ac:dyDescent="0.2">
      <c r="B27" s="109"/>
      <c r="C27" s="92"/>
      <c r="D27" s="110"/>
      <c r="E27" s="110"/>
      <c r="F27" s="95"/>
      <c r="G27" s="98"/>
      <c r="H27" s="2" t="s">
        <v>139</v>
      </c>
      <c r="I27" s="2" t="s">
        <v>60</v>
      </c>
      <c r="J27" s="4"/>
      <c r="K27" s="4"/>
      <c r="L27" s="87"/>
      <c r="M27" s="4"/>
      <c r="N27" s="4"/>
      <c r="O27" s="5">
        <v>0.83</v>
      </c>
      <c r="P27" s="4"/>
      <c r="Q27" s="4"/>
      <c r="R27" s="5">
        <v>0.9</v>
      </c>
      <c r="S27" s="4"/>
      <c r="T27" s="4"/>
      <c r="U27" s="5">
        <v>1</v>
      </c>
      <c r="V27" s="5">
        <f t="shared" si="1"/>
        <v>0.91</v>
      </c>
      <c r="W27" s="93"/>
      <c r="X27" s="35"/>
      <c r="Y27" s="36"/>
      <c r="Z27" s="36"/>
      <c r="AA27" s="36"/>
      <c r="AB27" s="36"/>
      <c r="AC27" s="36"/>
      <c r="AD27" s="36"/>
      <c r="AE27" s="37"/>
    </row>
    <row r="28" spans="2:36" ht="54.95" customHeight="1" x14ac:dyDescent="0.2">
      <c r="B28" s="109"/>
      <c r="C28" s="92"/>
      <c r="D28" s="110"/>
      <c r="E28" s="110"/>
      <c r="F28" s="96"/>
      <c r="G28" s="99"/>
      <c r="H28" s="2" t="s">
        <v>118</v>
      </c>
      <c r="I28" s="2" t="s">
        <v>60</v>
      </c>
      <c r="J28" s="4"/>
      <c r="K28" s="4"/>
      <c r="L28" s="5">
        <v>0.91</v>
      </c>
      <c r="M28" s="4"/>
      <c r="N28" s="4"/>
      <c r="O28" s="5">
        <v>0.98</v>
      </c>
      <c r="P28" s="4"/>
      <c r="Q28" s="4"/>
      <c r="R28" s="5">
        <v>0.95</v>
      </c>
      <c r="S28" s="4"/>
      <c r="T28" s="4"/>
      <c r="U28" s="5">
        <v>0.96</v>
      </c>
      <c r="V28" s="5">
        <f t="shared" si="1"/>
        <v>0.95</v>
      </c>
      <c r="W28" s="93"/>
      <c r="X28" s="30"/>
      <c r="Y28" s="31"/>
      <c r="Z28" s="32"/>
      <c r="AA28" s="33"/>
      <c r="AB28" s="33"/>
      <c r="AC28" s="33"/>
      <c r="AD28" s="33"/>
      <c r="AE28" s="34"/>
      <c r="AJ28" s="90"/>
    </row>
    <row r="29" spans="2:36" ht="54.95" customHeight="1" x14ac:dyDescent="0.2">
      <c r="B29" s="109"/>
      <c r="C29" s="92"/>
      <c r="D29" s="110"/>
      <c r="E29" s="110"/>
      <c r="F29" s="94" t="s">
        <v>119</v>
      </c>
      <c r="G29" s="97" t="s">
        <v>157</v>
      </c>
      <c r="H29" s="67" t="s">
        <v>122</v>
      </c>
      <c r="I29" s="6" t="s">
        <v>52</v>
      </c>
      <c r="J29" s="14">
        <v>0.99607072691552068</v>
      </c>
      <c r="K29" s="14">
        <v>0.9925373134328358</v>
      </c>
      <c r="L29" s="14">
        <v>0.99769053117782913</v>
      </c>
      <c r="M29" s="14">
        <v>1</v>
      </c>
      <c r="N29" s="14">
        <v>1</v>
      </c>
      <c r="O29" s="14">
        <v>0.99769053117782913</v>
      </c>
      <c r="P29" s="14">
        <v>1</v>
      </c>
      <c r="Q29" s="14">
        <v>1</v>
      </c>
      <c r="R29" s="14">
        <v>1</v>
      </c>
      <c r="S29" s="14">
        <v>0.99769053117782913</v>
      </c>
      <c r="T29" s="14">
        <v>1</v>
      </c>
      <c r="U29" s="14">
        <v>1</v>
      </c>
      <c r="V29" s="5">
        <f>AVERAGE(J29:U29)</f>
        <v>0.99847330282348701</v>
      </c>
      <c r="W29" s="100" t="s">
        <v>205</v>
      </c>
      <c r="X29" s="63" t="s">
        <v>72</v>
      </c>
      <c r="Y29" s="2" t="s">
        <v>233</v>
      </c>
      <c r="Z29" s="3" t="s">
        <v>216</v>
      </c>
      <c r="AA29" s="7">
        <v>0.05</v>
      </c>
      <c r="AB29" s="7">
        <v>0.2</v>
      </c>
      <c r="AC29" s="7">
        <v>0.48</v>
      </c>
      <c r="AD29" s="7">
        <v>0.59</v>
      </c>
      <c r="AE29" s="5">
        <f>MAX(AA29:AD29)</f>
        <v>0.59</v>
      </c>
    </row>
    <row r="30" spans="2:36" ht="54.95" customHeight="1" x14ac:dyDescent="0.2">
      <c r="B30" s="109"/>
      <c r="C30" s="92"/>
      <c r="D30" s="110"/>
      <c r="E30" s="110"/>
      <c r="F30" s="95"/>
      <c r="G30" s="98"/>
      <c r="H30" s="67" t="s">
        <v>123</v>
      </c>
      <c r="I30" s="6" t="s">
        <v>52</v>
      </c>
      <c r="J30" s="14">
        <v>1</v>
      </c>
      <c r="K30" s="14">
        <v>1</v>
      </c>
      <c r="L30" s="14">
        <v>1</v>
      </c>
      <c r="M30" s="14">
        <v>1</v>
      </c>
      <c r="N30" s="14">
        <v>1</v>
      </c>
      <c r="O30" s="14">
        <v>0.99769053117782913</v>
      </c>
      <c r="P30" s="14">
        <v>1</v>
      </c>
      <c r="Q30" s="14">
        <v>1</v>
      </c>
      <c r="R30" s="14">
        <v>1</v>
      </c>
      <c r="S30" s="14">
        <v>0.99769053117782913</v>
      </c>
      <c r="T30" s="14">
        <v>1</v>
      </c>
      <c r="U30" s="14">
        <v>1</v>
      </c>
      <c r="V30" s="5">
        <f t="shared" ref="V30:V63" si="2">AVERAGE(J30:U30)</f>
        <v>0.99961508852963821</v>
      </c>
      <c r="W30" s="101"/>
      <c r="X30" s="25"/>
      <c r="Y30" s="26"/>
      <c r="Z30" s="27"/>
      <c r="AA30" s="28"/>
      <c r="AB30" s="28"/>
      <c r="AC30" s="28"/>
      <c r="AD30" s="28"/>
      <c r="AE30" s="50"/>
    </row>
    <row r="31" spans="2:36" ht="54.95" customHeight="1" x14ac:dyDescent="0.2">
      <c r="B31" s="109"/>
      <c r="C31" s="92"/>
      <c r="D31" s="110"/>
      <c r="E31" s="110"/>
      <c r="F31" s="95"/>
      <c r="G31" s="98"/>
      <c r="H31" s="67" t="s">
        <v>198</v>
      </c>
      <c r="I31" s="6" t="s">
        <v>52</v>
      </c>
      <c r="J31" s="15"/>
      <c r="K31" s="15"/>
      <c r="L31" s="14">
        <v>1</v>
      </c>
      <c r="M31" s="15"/>
      <c r="N31" s="15"/>
      <c r="O31" s="14">
        <v>0.91</v>
      </c>
      <c r="P31" s="15"/>
      <c r="Q31" s="15"/>
      <c r="R31" s="14">
        <v>1</v>
      </c>
      <c r="S31" s="15"/>
      <c r="T31" s="15"/>
      <c r="U31" s="14">
        <v>1</v>
      </c>
      <c r="V31" s="5">
        <f t="shared" si="2"/>
        <v>0.97750000000000004</v>
      </c>
      <c r="W31" s="101"/>
      <c r="X31" s="30"/>
      <c r="Y31" s="31"/>
      <c r="Z31" s="32"/>
      <c r="AA31" s="33"/>
      <c r="AB31" s="33"/>
      <c r="AC31" s="33"/>
      <c r="AD31" s="33"/>
      <c r="AE31" s="51"/>
    </row>
    <row r="32" spans="2:36" ht="54.95" customHeight="1" x14ac:dyDescent="0.2">
      <c r="B32" s="109"/>
      <c r="C32" s="92"/>
      <c r="D32" s="110"/>
      <c r="E32" s="110"/>
      <c r="F32" s="95"/>
      <c r="G32" s="98"/>
      <c r="H32" s="67" t="s">
        <v>120</v>
      </c>
      <c r="I32" s="6" t="s">
        <v>60</v>
      </c>
      <c r="J32" s="15"/>
      <c r="K32" s="15"/>
      <c r="L32" s="14">
        <v>0.99</v>
      </c>
      <c r="M32" s="15"/>
      <c r="N32" s="15"/>
      <c r="O32" s="56">
        <v>0.94</v>
      </c>
      <c r="P32" s="15"/>
      <c r="Q32" s="15"/>
      <c r="R32" s="56">
        <v>0.83</v>
      </c>
      <c r="S32" s="15"/>
      <c r="T32" s="15"/>
      <c r="U32" s="14">
        <v>1</v>
      </c>
      <c r="V32" s="55">
        <f>AVERAGE(J32:U32)</f>
        <v>0.94</v>
      </c>
      <c r="W32" s="101"/>
      <c r="X32" s="40"/>
      <c r="Y32" s="41"/>
      <c r="Z32" s="42"/>
      <c r="AA32" s="43"/>
      <c r="AB32" s="43"/>
      <c r="AC32" s="43"/>
      <c r="AD32" s="43"/>
      <c r="AE32" s="54"/>
    </row>
    <row r="33" spans="2:31" ht="54.95" customHeight="1" x14ac:dyDescent="0.2">
      <c r="B33" s="109"/>
      <c r="C33" s="92"/>
      <c r="D33" s="110"/>
      <c r="E33" s="110"/>
      <c r="F33" s="96"/>
      <c r="G33" s="99"/>
      <c r="H33" s="70"/>
      <c r="I33" s="64"/>
      <c r="J33" s="71"/>
      <c r="K33" s="71"/>
      <c r="L33" s="71"/>
      <c r="M33" s="71"/>
      <c r="N33" s="71"/>
      <c r="O33" s="71"/>
      <c r="P33" s="71"/>
      <c r="Q33" s="71"/>
      <c r="R33" s="71"/>
      <c r="S33" s="71"/>
      <c r="T33" s="71"/>
      <c r="U33" s="71"/>
      <c r="V33" s="52"/>
      <c r="W33" s="68" t="s">
        <v>234</v>
      </c>
      <c r="X33" s="63" t="s">
        <v>72</v>
      </c>
      <c r="Y33" s="2" t="s">
        <v>235</v>
      </c>
      <c r="Z33" s="3" t="s">
        <v>259</v>
      </c>
      <c r="AA33" s="7">
        <v>0</v>
      </c>
      <c r="AB33" s="7">
        <v>0.8</v>
      </c>
      <c r="AC33" s="7">
        <v>0.94</v>
      </c>
      <c r="AD33" s="7">
        <v>1</v>
      </c>
      <c r="AE33" s="5">
        <f>MAX(AA33:AD33)</f>
        <v>1</v>
      </c>
    </row>
    <row r="34" spans="2:31" ht="54.95" customHeight="1" x14ac:dyDescent="0.2">
      <c r="B34" s="153" t="s">
        <v>39</v>
      </c>
      <c r="C34" s="152" t="s">
        <v>42</v>
      </c>
      <c r="D34" s="110"/>
      <c r="E34" s="110"/>
      <c r="F34" s="2" t="s">
        <v>53</v>
      </c>
      <c r="G34" s="3" t="s">
        <v>149</v>
      </c>
      <c r="H34" s="2" t="s">
        <v>252</v>
      </c>
      <c r="I34" s="2" t="s">
        <v>61</v>
      </c>
      <c r="J34" s="4"/>
      <c r="K34" s="4"/>
      <c r="L34" s="4"/>
      <c r="M34" s="4"/>
      <c r="N34" s="4"/>
      <c r="O34" s="55">
        <v>0.79</v>
      </c>
      <c r="P34" s="4"/>
      <c r="Q34" s="4"/>
      <c r="R34" s="4"/>
      <c r="S34" s="4"/>
      <c r="T34" s="4"/>
      <c r="U34" s="55">
        <v>0.79</v>
      </c>
      <c r="V34" s="55">
        <f>AVERAGE(J34:U34)</f>
        <v>0.79</v>
      </c>
      <c r="W34" s="85"/>
      <c r="X34" s="86"/>
      <c r="Y34" s="64"/>
      <c r="Z34" s="83"/>
      <c r="AA34" s="84"/>
      <c r="AB34" s="84"/>
      <c r="AC34" s="84"/>
      <c r="AD34" s="84"/>
      <c r="AE34" s="52"/>
    </row>
    <row r="35" spans="2:31" ht="51" customHeight="1" x14ac:dyDescent="0.2">
      <c r="B35" s="150"/>
      <c r="C35" s="148"/>
      <c r="D35" s="110"/>
      <c r="E35" s="110"/>
      <c r="F35" s="2" t="s">
        <v>47</v>
      </c>
      <c r="G35" s="22" t="s">
        <v>48</v>
      </c>
      <c r="H35" s="67" t="s">
        <v>51</v>
      </c>
      <c r="I35" s="2" t="s">
        <v>52</v>
      </c>
      <c r="J35" s="4"/>
      <c r="K35" s="4"/>
      <c r="L35" s="4"/>
      <c r="M35" s="5">
        <v>0</v>
      </c>
      <c r="N35" s="4"/>
      <c r="O35" s="4"/>
      <c r="P35" s="4"/>
      <c r="Q35" s="5">
        <v>0</v>
      </c>
      <c r="R35" s="4"/>
      <c r="S35" s="4"/>
      <c r="T35" s="4"/>
      <c r="U35" s="5">
        <v>0</v>
      </c>
      <c r="V35" s="5">
        <f t="shared" si="2"/>
        <v>0</v>
      </c>
      <c r="W35" s="100" t="s">
        <v>76</v>
      </c>
      <c r="X35" s="63" t="s">
        <v>72</v>
      </c>
      <c r="Y35" s="2" t="s">
        <v>236</v>
      </c>
      <c r="Z35" s="3" t="s">
        <v>253</v>
      </c>
      <c r="AA35" s="7">
        <v>0.12</v>
      </c>
      <c r="AB35" s="7">
        <v>0.8</v>
      </c>
      <c r="AC35" s="7">
        <v>0.93</v>
      </c>
      <c r="AD35" s="7">
        <v>1</v>
      </c>
      <c r="AE35" s="5">
        <f>MAX(AA35:AD35)</f>
        <v>1</v>
      </c>
    </row>
    <row r="36" spans="2:31" ht="51" customHeight="1" x14ac:dyDescent="0.2">
      <c r="B36" s="150"/>
      <c r="C36" s="148"/>
      <c r="D36" s="110"/>
      <c r="E36" s="110"/>
      <c r="F36" s="135" t="s">
        <v>54</v>
      </c>
      <c r="G36" s="97" t="s">
        <v>58</v>
      </c>
      <c r="H36" s="67" t="s">
        <v>55</v>
      </c>
      <c r="I36" s="2" t="s">
        <v>52</v>
      </c>
      <c r="J36" s="4"/>
      <c r="K36" s="4"/>
      <c r="L36" s="5">
        <v>1</v>
      </c>
      <c r="M36" s="4"/>
      <c r="N36" s="4"/>
      <c r="O36" s="5">
        <v>1</v>
      </c>
      <c r="P36" s="4"/>
      <c r="Q36" s="4"/>
      <c r="R36" s="5">
        <v>1</v>
      </c>
      <c r="S36" s="4"/>
      <c r="T36" s="4"/>
      <c r="U36" s="5">
        <v>1</v>
      </c>
      <c r="V36" s="5">
        <f t="shared" si="2"/>
        <v>1</v>
      </c>
      <c r="W36" s="101"/>
      <c r="X36" s="63" t="s">
        <v>72</v>
      </c>
      <c r="Y36" s="2" t="s">
        <v>237</v>
      </c>
      <c r="Z36" s="3" t="s">
        <v>259</v>
      </c>
      <c r="AA36" s="7">
        <v>0</v>
      </c>
      <c r="AB36" s="7">
        <v>0.7</v>
      </c>
      <c r="AC36" s="7">
        <v>0.85</v>
      </c>
      <c r="AD36" s="7">
        <v>1</v>
      </c>
      <c r="AE36" s="5">
        <f>MAX(AA36:AD36)</f>
        <v>1</v>
      </c>
    </row>
    <row r="37" spans="2:31" ht="51" customHeight="1" x14ac:dyDescent="0.2">
      <c r="B37" s="150"/>
      <c r="C37" s="148"/>
      <c r="D37" s="110"/>
      <c r="E37" s="110"/>
      <c r="F37" s="136"/>
      <c r="G37" s="99"/>
      <c r="H37" s="67" t="s">
        <v>57</v>
      </c>
      <c r="I37" s="2" t="s">
        <v>52</v>
      </c>
      <c r="J37" s="4"/>
      <c r="K37" s="4"/>
      <c r="L37" s="5">
        <v>1</v>
      </c>
      <c r="M37" s="4"/>
      <c r="N37" s="4"/>
      <c r="O37" s="5">
        <v>1</v>
      </c>
      <c r="P37" s="4"/>
      <c r="Q37" s="4"/>
      <c r="R37" s="5">
        <v>1</v>
      </c>
      <c r="S37" s="4"/>
      <c r="T37" s="4"/>
      <c r="U37" s="5">
        <v>1</v>
      </c>
      <c r="V37" s="5">
        <f t="shared" si="2"/>
        <v>1</v>
      </c>
      <c r="W37" s="101"/>
      <c r="X37" s="30"/>
      <c r="Y37" s="31"/>
      <c r="Z37" s="32"/>
      <c r="AA37" s="33"/>
      <c r="AB37" s="33"/>
      <c r="AC37" s="33"/>
      <c r="AD37" s="33"/>
      <c r="AE37" s="34"/>
    </row>
    <row r="38" spans="2:31" ht="51" customHeight="1" x14ac:dyDescent="0.2">
      <c r="B38" s="150"/>
      <c r="C38" s="148"/>
      <c r="D38" s="110"/>
      <c r="E38" s="110"/>
      <c r="F38" s="106" t="s">
        <v>59</v>
      </c>
      <c r="G38" s="107" t="s">
        <v>150</v>
      </c>
      <c r="H38" s="67" t="s">
        <v>195</v>
      </c>
      <c r="I38" s="2" t="s">
        <v>60</v>
      </c>
      <c r="J38" s="4"/>
      <c r="K38" s="4"/>
      <c r="L38" s="5">
        <v>1</v>
      </c>
      <c r="M38" s="4"/>
      <c r="N38" s="4"/>
      <c r="O38" s="5">
        <v>1</v>
      </c>
      <c r="P38" s="4"/>
      <c r="Q38" s="4"/>
      <c r="R38" s="5">
        <v>1</v>
      </c>
      <c r="S38" s="4"/>
      <c r="T38" s="4"/>
      <c r="U38" s="5">
        <v>1</v>
      </c>
      <c r="V38" s="5">
        <f t="shared" si="2"/>
        <v>1</v>
      </c>
      <c r="W38" s="101"/>
      <c r="X38" s="30"/>
      <c r="Y38" s="31"/>
      <c r="Z38" s="32"/>
      <c r="AA38" s="33"/>
      <c r="AB38" s="33"/>
      <c r="AC38" s="33"/>
      <c r="AD38" s="33"/>
      <c r="AE38" s="34"/>
    </row>
    <row r="39" spans="2:31" ht="51" customHeight="1" x14ac:dyDescent="0.2">
      <c r="B39" s="150"/>
      <c r="C39" s="148"/>
      <c r="D39" s="110"/>
      <c r="E39" s="110"/>
      <c r="F39" s="106"/>
      <c r="G39" s="107"/>
      <c r="H39" s="67" t="s">
        <v>158</v>
      </c>
      <c r="I39" s="2" t="s">
        <v>52</v>
      </c>
      <c r="J39" s="4"/>
      <c r="K39" s="4"/>
      <c r="L39" s="4"/>
      <c r="M39" s="5">
        <v>1</v>
      </c>
      <c r="N39" s="4"/>
      <c r="O39" s="4"/>
      <c r="P39" s="4"/>
      <c r="Q39" s="5">
        <v>0.98</v>
      </c>
      <c r="R39" s="4"/>
      <c r="S39" s="4"/>
      <c r="T39" s="4"/>
      <c r="U39" s="5">
        <v>0.98</v>
      </c>
      <c r="V39" s="5">
        <f t="shared" si="2"/>
        <v>0.98666666666666669</v>
      </c>
      <c r="W39" s="101"/>
      <c r="X39" s="30"/>
      <c r="Y39" s="31"/>
      <c r="Z39" s="32"/>
      <c r="AA39" s="33"/>
      <c r="AB39" s="33"/>
      <c r="AC39" s="33"/>
      <c r="AD39" s="33"/>
      <c r="AE39" s="34"/>
    </row>
    <row r="40" spans="2:31" ht="51" customHeight="1" x14ac:dyDescent="0.2">
      <c r="B40" s="150"/>
      <c r="C40" s="148"/>
      <c r="D40" s="110"/>
      <c r="E40" s="110"/>
      <c r="F40" s="106"/>
      <c r="G40" s="107"/>
      <c r="H40" s="67" t="s">
        <v>196</v>
      </c>
      <c r="I40" s="2" t="s">
        <v>61</v>
      </c>
      <c r="J40" s="4"/>
      <c r="K40" s="4"/>
      <c r="L40" s="5">
        <v>0.09</v>
      </c>
      <c r="M40" s="4"/>
      <c r="N40" s="4"/>
      <c r="O40" s="19">
        <v>5.8999999999999997E-2</v>
      </c>
      <c r="P40" s="4"/>
      <c r="Q40" s="4"/>
      <c r="R40" s="19">
        <v>5.8999999999999997E-2</v>
      </c>
      <c r="S40" s="4"/>
      <c r="T40" s="4"/>
      <c r="U40" s="19">
        <v>0.05</v>
      </c>
      <c r="V40" s="19">
        <f t="shared" si="2"/>
        <v>6.4500000000000002E-2</v>
      </c>
      <c r="W40" s="102"/>
      <c r="X40" s="30"/>
      <c r="Y40" s="31"/>
      <c r="Z40" s="32"/>
      <c r="AA40" s="33"/>
      <c r="AB40" s="33"/>
      <c r="AC40" s="33"/>
      <c r="AD40" s="33"/>
      <c r="AE40" s="34"/>
    </row>
    <row r="41" spans="2:31" ht="51" customHeight="1" x14ac:dyDescent="0.2">
      <c r="B41" s="150"/>
      <c r="C41" s="148"/>
      <c r="D41" s="110"/>
      <c r="E41" s="110"/>
      <c r="F41" s="94" t="s">
        <v>184</v>
      </c>
      <c r="G41" s="97" t="s">
        <v>151</v>
      </c>
      <c r="H41" s="67" t="s">
        <v>65</v>
      </c>
      <c r="I41" s="2" t="s">
        <v>60</v>
      </c>
      <c r="J41" s="4"/>
      <c r="K41" s="5">
        <v>1</v>
      </c>
      <c r="L41" s="4"/>
      <c r="M41" s="5">
        <v>1</v>
      </c>
      <c r="N41" s="4"/>
      <c r="O41" s="5">
        <v>1</v>
      </c>
      <c r="P41" s="4"/>
      <c r="Q41" s="5">
        <v>1</v>
      </c>
      <c r="R41" s="4"/>
      <c r="S41" s="5">
        <v>1</v>
      </c>
      <c r="T41" s="4"/>
      <c r="U41" s="5">
        <v>1</v>
      </c>
      <c r="V41" s="5">
        <f t="shared" si="2"/>
        <v>1</v>
      </c>
      <c r="W41" s="100" t="s">
        <v>204</v>
      </c>
      <c r="X41" s="30"/>
      <c r="Y41" s="31"/>
      <c r="Z41" s="32"/>
      <c r="AA41" s="33"/>
      <c r="AB41" s="33"/>
      <c r="AC41" s="33"/>
      <c r="AD41" s="33"/>
      <c r="AE41" s="34"/>
    </row>
    <row r="42" spans="2:31" ht="51" customHeight="1" x14ac:dyDescent="0.2">
      <c r="B42" s="150"/>
      <c r="C42" s="148"/>
      <c r="D42" s="110"/>
      <c r="E42" s="110"/>
      <c r="F42" s="96"/>
      <c r="G42" s="99"/>
      <c r="H42" s="67" t="s">
        <v>67</v>
      </c>
      <c r="I42" s="2" t="s">
        <v>61</v>
      </c>
      <c r="J42" s="4"/>
      <c r="K42" s="4"/>
      <c r="L42" s="4"/>
      <c r="M42" s="4"/>
      <c r="N42" s="4"/>
      <c r="O42" s="5">
        <v>0</v>
      </c>
      <c r="P42" s="12"/>
      <c r="Q42" s="12"/>
      <c r="R42" s="12"/>
      <c r="S42" s="12"/>
      <c r="T42" s="12"/>
      <c r="U42" s="55">
        <v>3.7999999999999999E-2</v>
      </c>
      <c r="V42" s="5">
        <f t="shared" si="2"/>
        <v>1.9E-2</v>
      </c>
      <c r="W42" s="102"/>
      <c r="X42" s="30"/>
      <c r="Y42" s="31"/>
      <c r="Z42" s="32"/>
      <c r="AA42" s="33"/>
      <c r="AB42" s="33"/>
      <c r="AC42" s="33"/>
      <c r="AD42" s="33"/>
      <c r="AE42" s="34"/>
    </row>
    <row r="43" spans="2:31" ht="51" customHeight="1" x14ac:dyDescent="0.2">
      <c r="B43" s="150"/>
      <c r="C43" s="148"/>
      <c r="D43" s="110"/>
      <c r="E43" s="110"/>
      <c r="F43" s="94" t="s">
        <v>81</v>
      </c>
      <c r="G43" s="97" t="s">
        <v>95</v>
      </c>
      <c r="H43" s="67" t="s">
        <v>82</v>
      </c>
      <c r="I43" s="6" t="s">
        <v>52</v>
      </c>
      <c r="J43" s="5">
        <v>1</v>
      </c>
      <c r="K43" s="5">
        <v>1</v>
      </c>
      <c r="L43" s="5">
        <v>1</v>
      </c>
      <c r="M43" s="5">
        <v>1</v>
      </c>
      <c r="N43" s="5">
        <v>1</v>
      </c>
      <c r="O43" s="5">
        <v>1</v>
      </c>
      <c r="P43" s="5">
        <v>1</v>
      </c>
      <c r="Q43" s="5">
        <v>1</v>
      </c>
      <c r="R43" s="5">
        <v>1</v>
      </c>
      <c r="S43" s="5">
        <v>1</v>
      </c>
      <c r="T43" s="5">
        <v>1</v>
      </c>
      <c r="U43" s="5">
        <v>1</v>
      </c>
      <c r="V43" s="5">
        <f t="shared" si="2"/>
        <v>1</v>
      </c>
      <c r="W43" s="100" t="s">
        <v>199</v>
      </c>
      <c r="X43" s="30"/>
      <c r="Y43" s="31"/>
      <c r="Z43" s="32"/>
      <c r="AA43" s="33"/>
      <c r="AB43" s="33"/>
      <c r="AC43" s="33"/>
      <c r="AD43" s="33"/>
      <c r="AE43" s="34"/>
    </row>
    <row r="44" spans="2:31" ht="51" customHeight="1" x14ac:dyDescent="0.2">
      <c r="B44" s="150"/>
      <c r="C44" s="148"/>
      <c r="D44" s="110"/>
      <c r="E44" s="110"/>
      <c r="F44" s="95"/>
      <c r="G44" s="98"/>
      <c r="H44" s="67" t="s">
        <v>83</v>
      </c>
      <c r="I44" s="6" t="s">
        <v>60</v>
      </c>
      <c r="J44" s="79"/>
      <c r="K44" s="5">
        <v>1</v>
      </c>
      <c r="L44" s="5">
        <v>1</v>
      </c>
      <c r="M44" s="5">
        <v>1</v>
      </c>
      <c r="N44" s="5">
        <v>1</v>
      </c>
      <c r="O44" s="5">
        <v>1</v>
      </c>
      <c r="P44" s="5">
        <v>1</v>
      </c>
      <c r="Q44" s="5">
        <v>1</v>
      </c>
      <c r="R44" s="5">
        <v>1</v>
      </c>
      <c r="S44" s="5">
        <v>1</v>
      </c>
      <c r="T44" s="5">
        <v>1</v>
      </c>
      <c r="U44" s="5">
        <v>1</v>
      </c>
      <c r="V44" s="5">
        <f t="shared" si="2"/>
        <v>1</v>
      </c>
      <c r="W44" s="101"/>
      <c r="X44" s="30"/>
      <c r="Y44" s="31"/>
      <c r="Z44" s="32"/>
      <c r="AA44" s="33"/>
      <c r="AB44" s="33"/>
      <c r="AC44" s="33"/>
      <c r="AD44" s="33"/>
      <c r="AE44" s="34"/>
    </row>
    <row r="45" spans="2:31" ht="51" customHeight="1" x14ac:dyDescent="0.2">
      <c r="B45" s="150"/>
      <c r="C45" s="148"/>
      <c r="D45" s="110"/>
      <c r="E45" s="110"/>
      <c r="F45" s="95"/>
      <c r="G45" s="98"/>
      <c r="H45" s="67" t="s">
        <v>84</v>
      </c>
      <c r="I45" s="6" t="s">
        <v>60</v>
      </c>
      <c r="J45" s="4"/>
      <c r="K45" s="4"/>
      <c r="L45" s="5">
        <v>1</v>
      </c>
      <c r="M45" s="4"/>
      <c r="N45" s="4"/>
      <c r="O45" s="5">
        <v>1</v>
      </c>
      <c r="P45" s="4"/>
      <c r="Q45" s="4"/>
      <c r="R45" s="5">
        <v>1</v>
      </c>
      <c r="S45" s="4"/>
      <c r="T45" s="4"/>
      <c r="U45" s="5">
        <v>1</v>
      </c>
      <c r="V45" s="5">
        <f t="shared" si="2"/>
        <v>1</v>
      </c>
      <c r="W45" s="101"/>
      <c r="X45" s="30"/>
      <c r="Y45" s="31"/>
      <c r="Z45" s="32"/>
      <c r="AA45" s="33"/>
      <c r="AB45" s="33"/>
      <c r="AC45" s="33"/>
      <c r="AD45" s="33"/>
      <c r="AE45" s="34"/>
    </row>
    <row r="46" spans="2:31" ht="51" customHeight="1" x14ac:dyDescent="0.2">
      <c r="B46" s="150"/>
      <c r="C46" s="148"/>
      <c r="D46" s="110"/>
      <c r="E46" s="110"/>
      <c r="F46" s="95"/>
      <c r="G46" s="98"/>
      <c r="H46" s="67" t="s">
        <v>85</v>
      </c>
      <c r="I46" s="6" t="s">
        <v>60</v>
      </c>
      <c r="J46" s="4"/>
      <c r="K46" s="4"/>
      <c r="L46" s="5">
        <v>1</v>
      </c>
      <c r="M46" s="4"/>
      <c r="N46" s="4"/>
      <c r="O46" s="5">
        <v>1</v>
      </c>
      <c r="P46" s="4"/>
      <c r="Q46" s="4"/>
      <c r="R46" s="5">
        <v>1</v>
      </c>
      <c r="S46" s="4"/>
      <c r="T46" s="4"/>
      <c r="U46" s="5">
        <v>1</v>
      </c>
      <c r="V46" s="5">
        <f t="shared" si="2"/>
        <v>1</v>
      </c>
      <c r="W46" s="101"/>
      <c r="X46" s="30"/>
      <c r="Y46" s="31"/>
      <c r="Z46" s="32"/>
      <c r="AA46" s="33"/>
      <c r="AB46" s="33"/>
      <c r="AC46" s="33"/>
      <c r="AD46" s="33"/>
      <c r="AE46" s="34"/>
    </row>
    <row r="47" spans="2:31" ht="51" customHeight="1" x14ac:dyDescent="0.2">
      <c r="B47" s="150"/>
      <c r="C47" s="148"/>
      <c r="D47" s="110"/>
      <c r="E47" s="110"/>
      <c r="F47" s="95"/>
      <c r="G47" s="98"/>
      <c r="H47" s="67" t="s">
        <v>163</v>
      </c>
      <c r="I47" s="6" t="s">
        <v>60</v>
      </c>
      <c r="J47" s="4"/>
      <c r="K47" s="4"/>
      <c r="L47" s="5">
        <v>1</v>
      </c>
      <c r="M47" s="4"/>
      <c r="N47" s="4"/>
      <c r="O47" s="5">
        <v>1</v>
      </c>
      <c r="P47" s="4"/>
      <c r="Q47" s="4"/>
      <c r="R47" s="5">
        <v>1</v>
      </c>
      <c r="S47" s="4"/>
      <c r="T47" s="4"/>
      <c r="U47" s="5">
        <v>1</v>
      </c>
      <c r="V47" s="5">
        <f t="shared" si="2"/>
        <v>1</v>
      </c>
      <c r="W47" s="101"/>
      <c r="X47" s="30"/>
      <c r="Y47" s="31"/>
      <c r="Z47" s="32"/>
      <c r="AA47" s="33"/>
      <c r="AB47" s="33"/>
      <c r="AC47" s="33"/>
      <c r="AD47" s="33"/>
      <c r="AE47" s="34"/>
    </row>
    <row r="48" spans="2:31" ht="51" customHeight="1" x14ac:dyDescent="0.2">
      <c r="B48" s="150"/>
      <c r="C48" s="148"/>
      <c r="D48" s="110"/>
      <c r="E48" s="110"/>
      <c r="F48" s="95"/>
      <c r="G48" s="98"/>
      <c r="H48" s="67" t="s">
        <v>223</v>
      </c>
      <c r="I48" s="6" t="s">
        <v>60</v>
      </c>
      <c r="J48" s="79"/>
      <c r="K48" s="5">
        <v>1</v>
      </c>
      <c r="L48" s="5">
        <v>1</v>
      </c>
      <c r="M48" s="5">
        <v>1</v>
      </c>
      <c r="N48" s="5">
        <v>1</v>
      </c>
      <c r="O48" s="5">
        <v>1</v>
      </c>
      <c r="P48" s="5">
        <v>1</v>
      </c>
      <c r="Q48" s="5">
        <v>1</v>
      </c>
      <c r="R48" s="5">
        <v>1</v>
      </c>
      <c r="S48" s="5">
        <v>1</v>
      </c>
      <c r="T48" s="5">
        <v>1</v>
      </c>
      <c r="U48" s="5">
        <v>1</v>
      </c>
      <c r="V48" s="5">
        <f t="shared" si="2"/>
        <v>1</v>
      </c>
      <c r="W48" s="101"/>
      <c r="X48" s="30"/>
      <c r="Y48" s="31"/>
      <c r="Z48" s="32"/>
      <c r="AA48" s="33"/>
      <c r="AB48" s="33"/>
      <c r="AC48" s="33"/>
      <c r="AD48" s="33"/>
      <c r="AE48" s="34"/>
    </row>
    <row r="49" spans="2:31" ht="51" customHeight="1" x14ac:dyDescent="0.2">
      <c r="B49" s="150"/>
      <c r="C49" s="148"/>
      <c r="D49" s="110"/>
      <c r="E49" s="110"/>
      <c r="F49" s="96"/>
      <c r="G49" s="99"/>
      <c r="H49" s="67" t="s">
        <v>224</v>
      </c>
      <c r="I49" s="6" t="s">
        <v>60</v>
      </c>
      <c r="J49" s="79"/>
      <c r="K49" s="79"/>
      <c r="L49" s="79"/>
      <c r="M49" s="79"/>
      <c r="N49" s="79"/>
      <c r="O49" s="79"/>
      <c r="P49" s="79"/>
      <c r="Q49" s="5">
        <v>1</v>
      </c>
      <c r="R49" s="5">
        <v>1</v>
      </c>
      <c r="S49" s="5">
        <v>1</v>
      </c>
      <c r="T49" s="5">
        <v>1</v>
      </c>
      <c r="U49" s="5">
        <v>1</v>
      </c>
      <c r="V49" s="5">
        <f t="shared" si="2"/>
        <v>1</v>
      </c>
      <c r="W49" s="101"/>
      <c r="X49" s="30"/>
      <c r="Y49" s="31"/>
      <c r="Z49" s="32"/>
      <c r="AA49" s="33"/>
      <c r="AB49" s="33"/>
      <c r="AC49" s="33"/>
      <c r="AD49" s="33"/>
      <c r="AE49" s="34"/>
    </row>
    <row r="50" spans="2:31" ht="51" customHeight="1" x14ac:dyDescent="0.2">
      <c r="B50" s="150"/>
      <c r="C50" s="148"/>
      <c r="D50" s="110"/>
      <c r="E50" s="110"/>
      <c r="F50" s="94" t="s">
        <v>86</v>
      </c>
      <c r="G50" s="97" t="s">
        <v>96</v>
      </c>
      <c r="H50" s="67" t="s">
        <v>87</v>
      </c>
      <c r="I50" s="2" t="s">
        <v>52</v>
      </c>
      <c r="J50" s="4"/>
      <c r="K50" s="4"/>
      <c r="L50" s="5">
        <v>0.99</v>
      </c>
      <c r="M50" s="4"/>
      <c r="N50" s="4"/>
      <c r="O50" s="5">
        <v>0.98</v>
      </c>
      <c r="P50" s="4"/>
      <c r="Q50" s="4"/>
      <c r="R50" s="5">
        <v>0.96</v>
      </c>
      <c r="S50" s="4"/>
      <c r="T50" s="4"/>
      <c r="U50" s="5">
        <v>1</v>
      </c>
      <c r="V50" s="5">
        <f t="shared" si="2"/>
        <v>0.98249999999999993</v>
      </c>
      <c r="W50" s="101"/>
      <c r="X50" s="30"/>
      <c r="Y50" s="31"/>
      <c r="Z50" s="32"/>
      <c r="AA50" s="33"/>
      <c r="AB50" s="33"/>
      <c r="AC50" s="33"/>
      <c r="AD50" s="33"/>
      <c r="AE50" s="34"/>
    </row>
    <row r="51" spans="2:31" ht="51" customHeight="1" x14ac:dyDescent="0.2">
      <c r="B51" s="150"/>
      <c r="C51" s="148"/>
      <c r="D51" s="110"/>
      <c r="E51" s="110"/>
      <c r="F51" s="95"/>
      <c r="G51" s="98"/>
      <c r="H51" s="67" t="s">
        <v>88</v>
      </c>
      <c r="I51" s="2" t="s">
        <v>60</v>
      </c>
      <c r="J51" s="4"/>
      <c r="K51" s="4"/>
      <c r="L51" s="5">
        <v>0.99</v>
      </c>
      <c r="M51" s="4"/>
      <c r="N51" s="4"/>
      <c r="O51" s="5">
        <v>0.99</v>
      </c>
      <c r="P51" s="4"/>
      <c r="Q51" s="4"/>
      <c r="R51" s="5">
        <v>1</v>
      </c>
      <c r="S51" s="4"/>
      <c r="T51" s="4"/>
      <c r="U51" s="5">
        <v>1</v>
      </c>
      <c r="V51" s="5">
        <f t="shared" si="2"/>
        <v>0.995</v>
      </c>
      <c r="W51" s="101"/>
      <c r="X51" s="30"/>
      <c r="Y51" s="31"/>
      <c r="Z51" s="32"/>
      <c r="AA51" s="33"/>
      <c r="AB51" s="33"/>
      <c r="AC51" s="33"/>
      <c r="AD51" s="33"/>
      <c r="AE51" s="34"/>
    </row>
    <row r="52" spans="2:31" ht="51" customHeight="1" x14ac:dyDescent="0.2">
      <c r="B52" s="150"/>
      <c r="C52" s="148"/>
      <c r="D52" s="110"/>
      <c r="E52" s="110"/>
      <c r="F52" s="95"/>
      <c r="G52" s="98"/>
      <c r="H52" s="67" t="s">
        <v>225</v>
      </c>
      <c r="I52" s="2" t="s">
        <v>61</v>
      </c>
      <c r="J52" s="11"/>
      <c r="K52" s="11"/>
      <c r="L52" s="5">
        <v>1</v>
      </c>
      <c r="M52" s="4"/>
      <c r="N52" s="4"/>
      <c r="O52" s="5">
        <v>1</v>
      </c>
      <c r="P52" s="4"/>
      <c r="Q52" s="4"/>
      <c r="R52" s="55">
        <v>0.98</v>
      </c>
      <c r="S52" s="4"/>
      <c r="T52" s="4"/>
      <c r="U52" s="5">
        <v>1</v>
      </c>
      <c r="V52" s="55">
        <f t="shared" si="2"/>
        <v>0.995</v>
      </c>
      <c r="W52" s="101"/>
      <c r="X52" s="30"/>
      <c r="Y52" s="31"/>
      <c r="Z52" s="32"/>
      <c r="AA52" s="33"/>
      <c r="AB52" s="33"/>
      <c r="AC52" s="33"/>
      <c r="AD52" s="33"/>
      <c r="AE52" s="34"/>
    </row>
    <row r="53" spans="2:31" ht="51" customHeight="1" x14ac:dyDescent="0.2">
      <c r="B53" s="150"/>
      <c r="C53" s="148"/>
      <c r="D53" s="110"/>
      <c r="E53" s="110"/>
      <c r="F53" s="95"/>
      <c r="G53" s="98"/>
      <c r="H53" s="67" t="s">
        <v>89</v>
      </c>
      <c r="I53" s="2" t="s">
        <v>52</v>
      </c>
      <c r="J53" s="4"/>
      <c r="K53" s="4"/>
      <c r="L53" s="5">
        <v>1</v>
      </c>
      <c r="M53" s="4"/>
      <c r="N53" s="4"/>
      <c r="O53" s="5">
        <v>1</v>
      </c>
      <c r="P53" s="4"/>
      <c r="Q53" s="4"/>
      <c r="R53" s="5">
        <v>1</v>
      </c>
      <c r="S53" s="4"/>
      <c r="T53" s="4"/>
      <c r="U53" s="5">
        <v>1</v>
      </c>
      <c r="V53" s="5">
        <f t="shared" si="2"/>
        <v>1</v>
      </c>
      <c r="W53" s="101"/>
      <c r="X53" s="30"/>
      <c r="Y53" s="31"/>
      <c r="Z53" s="32"/>
      <c r="AA53" s="33"/>
      <c r="AB53" s="33"/>
      <c r="AC53" s="33"/>
      <c r="AD53" s="33"/>
      <c r="AE53" s="34"/>
    </row>
    <row r="54" spans="2:31" ht="51" customHeight="1" x14ac:dyDescent="0.2">
      <c r="B54" s="150"/>
      <c r="C54" s="148"/>
      <c r="D54" s="110"/>
      <c r="E54" s="110"/>
      <c r="F54" s="95"/>
      <c r="G54" s="98"/>
      <c r="H54" s="67" t="s">
        <v>90</v>
      </c>
      <c r="I54" s="2" t="s">
        <v>52</v>
      </c>
      <c r="J54" s="4"/>
      <c r="K54" s="4"/>
      <c r="L54" s="4"/>
      <c r="M54" s="4"/>
      <c r="N54" s="4"/>
      <c r="O54" s="5">
        <v>1</v>
      </c>
      <c r="P54" s="4"/>
      <c r="Q54" s="4"/>
      <c r="R54" s="4"/>
      <c r="S54" s="4"/>
      <c r="T54" s="4"/>
      <c r="U54" s="5">
        <v>1</v>
      </c>
      <c r="V54" s="5">
        <f t="shared" si="2"/>
        <v>1</v>
      </c>
      <c r="W54" s="101"/>
      <c r="X54" s="30"/>
      <c r="Y54" s="31"/>
      <c r="Z54" s="32"/>
      <c r="AA54" s="33"/>
      <c r="AB54" s="33"/>
      <c r="AC54" s="33"/>
      <c r="AD54" s="33"/>
      <c r="AE54" s="34"/>
    </row>
    <row r="55" spans="2:31" ht="51" customHeight="1" x14ac:dyDescent="0.2">
      <c r="B55" s="150"/>
      <c r="C55" s="148"/>
      <c r="D55" s="110"/>
      <c r="E55" s="110"/>
      <c r="F55" s="95"/>
      <c r="G55" s="98"/>
      <c r="H55" s="67" t="s">
        <v>91</v>
      </c>
      <c r="I55" s="2" t="s">
        <v>52</v>
      </c>
      <c r="J55" s="4"/>
      <c r="K55" s="4"/>
      <c r="L55" s="4"/>
      <c r="M55" s="4"/>
      <c r="N55" s="4"/>
      <c r="O55" s="5">
        <v>1</v>
      </c>
      <c r="P55" s="4"/>
      <c r="Q55" s="4"/>
      <c r="R55" s="4"/>
      <c r="S55" s="4"/>
      <c r="T55" s="4"/>
      <c r="U55" s="5">
        <v>1</v>
      </c>
      <c r="V55" s="5">
        <f t="shared" si="2"/>
        <v>1</v>
      </c>
      <c r="W55" s="101"/>
      <c r="X55" s="30"/>
      <c r="Y55" s="31"/>
      <c r="Z55" s="32"/>
      <c r="AA55" s="33"/>
      <c r="AB55" s="33"/>
      <c r="AC55" s="33"/>
      <c r="AD55" s="33"/>
      <c r="AE55" s="34"/>
    </row>
    <row r="56" spans="2:31" ht="51" customHeight="1" x14ac:dyDescent="0.2">
      <c r="B56" s="150"/>
      <c r="C56" s="148"/>
      <c r="D56" s="110"/>
      <c r="E56" s="110"/>
      <c r="F56" s="95"/>
      <c r="G56" s="98"/>
      <c r="H56" s="67" t="s">
        <v>92</v>
      </c>
      <c r="I56" s="2" t="s">
        <v>52</v>
      </c>
      <c r="J56" s="4"/>
      <c r="K56" s="4"/>
      <c r="L56" s="5">
        <v>1</v>
      </c>
      <c r="M56" s="4"/>
      <c r="N56" s="4"/>
      <c r="O56" s="5">
        <v>1</v>
      </c>
      <c r="P56" s="4"/>
      <c r="Q56" s="4"/>
      <c r="R56" s="5">
        <v>1</v>
      </c>
      <c r="S56" s="4"/>
      <c r="T56" s="4"/>
      <c r="U56" s="5">
        <v>1</v>
      </c>
      <c r="V56" s="5">
        <f t="shared" si="2"/>
        <v>1</v>
      </c>
      <c r="W56" s="101"/>
      <c r="X56" s="30"/>
      <c r="Y56" s="31"/>
      <c r="Z56" s="32"/>
      <c r="AA56" s="33"/>
      <c r="AB56" s="33"/>
      <c r="AC56" s="33"/>
      <c r="AD56" s="33"/>
      <c r="AE56" s="34"/>
    </row>
    <row r="57" spans="2:31" ht="51" customHeight="1" x14ac:dyDescent="0.2">
      <c r="B57" s="150"/>
      <c r="C57" s="148"/>
      <c r="D57" s="110"/>
      <c r="E57" s="110"/>
      <c r="F57" s="96"/>
      <c r="G57" s="99"/>
      <c r="H57" s="67" t="s">
        <v>197</v>
      </c>
      <c r="I57" s="2" t="s">
        <v>52</v>
      </c>
      <c r="J57" s="4"/>
      <c r="K57" s="4"/>
      <c r="L57" s="5">
        <v>1</v>
      </c>
      <c r="M57" s="4"/>
      <c r="N57" s="4"/>
      <c r="O57" s="5">
        <v>1</v>
      </c>
      <c r="P57" s="4"/>
      <c r="Q57" s="4"/>
      <c r="R57" s="5">
        <v>1</v>
      </c>
      <c r="S57" s="4"/>
      <c r="T57" s="4"/>
      <c r="U57" s="5">
        <v>1</v>
      </c>
      <c r="V57" s="5">
        <f t="shared" si="2"/>
        <v>1</v>
      </c>
      <c r="W57" s="102"/>
      <c r="X57" s="40"/>
      <c r="Y57" s="41"/>
      <c r="Z57" s="42"/>
      <c r="AA57" s="43"/>
      <c r="AB57" s="43"/>
      <c r="AC57" s="43"/>
      <c r="AD57" s="43"/>
      <c r="AE57" s="44"/>
    </row>
    <row r="58" spans="2:31" ht="51" customHeight="1" x14ac:dyDescent="0.2">
      <c r="B58" s="150"/>
      <c r="C58" s="148"/>
      <c r="D58" s="110"/>
      <c r="E58" s="110"/>
      <c r="F58" s="21" t="s">
        <v>114</v>
      </c>
      <c r="G58" s="20" t="s">
        <v>155</v>
      </c>
      <c r="H58" s="67" t="s">
        <v>117</v>
      </c>
      <c r="I58" s="2" t="s">
        <v>61</v>
      </c>
      <c r="J58" s="4"/>
      <c r="K58" s="4"/>
      <c r="L58" s="5">
        <v>0.94</v>
      </c>
      <c r="M58" s="4"/>
      <c r="N58" s="4"/>
      <c r="O58" s="5">
        <v>0.94</v>
      </c>
      <c r="P58" s="4"/>
      <c r="Q58" s="4"/>
      <c r="R58" s="5">
        <v>0.94</v>
      </c>
      <c r="S58" s="4"/>
      <c r="T58" s="4"/>
      <c r="U58" s="5">
        <v>0.98</v>
      </c>
      <c r="V58" s="5">
        <f t="shared" si="2"/>
        <v>0.95</v>
      </c>
      <c r="W58" s="100" t="s">
        <v>75</v>
      </c>
      <c r="X58" s="25"/>
      <c r="Y58" s="26"/>
      <c r="Z58" s="27"/>
      <c r="AA58" s="28"/>
      <c r="AB58" s="28"/>
      <c r="AC58" s="28"/>
      <c r="AD58" s="28"/>
      <c r="AE58" s="29"/>
    </row>
    <row r="59" spans="2:31" ht="51" customHeight="1" x14ac:dyDescent="0.2">
      <c r="B59" s="150"/>
      <c r="C59" s="148"/>
      <c r="D59" s="110"/>
      <c r="E59" s="110"/>
      <c r="F59" s="94" t="s">
        <v>148</v>
      </c>
      <c r="G59" s="97" t="s">
        <v>156</v>
      </c>
      <c r="H59" s="67" t="s">
        <v>143</v>
      </c>
      <c r="I59" s="2" t="s">
        <v>52</v>
      </c>
      <c r="J59" s="4"/>
      <c r="K59" s="4"/>
      <c r="L59" s="5">
        <v>1</v>
      </c>
      <c r="M59" s="4"/>
      <c r="N59" s="4"/>
      <c r="O59" s="5">
        <v>1</v>
      </c>
      <c r="P59" s="4"/>
      <c r="Q59" s="4"/>
      <c r="R59" s="5">
        <v>0.93</v>
      </c>
      <c r="S59" s="4"/>
      <c r="T59" s="4"/>
      <c r="U59" s="5">
        <v>1</v>
      </c>
      <c r="V59" s="5">
        <f t="shared" si="2"/>
        <v>0.98250000000000004</v>
      </c>
      <c r="W59" s="101"/>
      <c r="X59" s="30"/>
      <c r="Y59" s="31"/>
      <c r="Z59" s="32"/>
      <c r="AA59" s="33"/>
      <c r="AB59" s="33"/>
      <c r="AC59" s="33"/>
      <c r="AD59" s="33"/>
      <c r="AE59" s="34"/>
    </row>
    <row r="60" spans="2:31" ht="51" customHeight="1" x14ac:dyDescent="0.2">
      <c r="B60" s="150"/>
      <c r="C60" s="148"/>
      <c r="D60" s="110"/>
      <c r="E60" s="110"/>
      <c r="F60" s="95"/>
      <c r="G60" s="98"/>
      <c r="H60" s="67" t="s">
        <v>144</v>
      </c>
      <c r="I60" s="2" t="s">
        <v>61</v>
      </c>
      <c r="J60" s="11"/>
      <c r="K60" s="11"/>
      <c r="L60" s="11"/>
      <c r="M60" s="11"/>
      <c r="N60" s="11"/>
      <c r="O60" s="55">
        <v>0.79</v>
      </c>
      <c r="P60" s="11"/>
      <c r="Q60" s="11"/>
      <c r="R60" s="11"/>
      <c r="S60" s="11"/>
      <c r="T60" s="11"/>
      <c r="U60" s="55">
        <v>0.77</v>
      </c>
      <c r="V60" s="55">
        <f t="shared" si="2"/>
        <v>0.78</v>
      </c>
      <c r="W60" s="101"/>
      <c r="X60" s="30"/>
      <c r="Y60" s="31"/>
      <c r="Z60" s="32"/>
      <c r="AA60" s="33"/>
      <c r="AB60" s="33"/>
      <c r="AC60" s="33"/>
      <c r="AD60" s="33"/>
      <c r="AE60" s="34"/>
    </row>
    <row r="61" spans="2:31" ht="51" customHeight="1" x14ac:dyDescent="0.2">
      <c r="B61" s="150"/>
      <c r="C61" s="148"/>
      <c r="D61" s="110"/>
      <c r="E61" s="110"/>
      <c r="F61" s="96"/>
      <c r="G61" s="99"/>
      <c r="H61" s="67" t="s">
        <v>142</v>
      </c>
      <c r="I61" s="2" t="s">
        <v>52</v>
      </c>
      <c r="J61" s="4"/>
      <c r="K61" s="4"/>
      <c r="L61" s="5">
        <v>1</v>
      </c>
      <c r="M61" s="4"/>
      <c r="N61" s="4"/>
      <c r="O61" s="5">
        <v>1</v>
      </c>
      <c r="P61" s="4"/>
      <c r="Q61" s="4"/>
      <c r="R61" s="5">
        <v>1</v>
      </c>
      <c r="S61" s="4"/>
      <c r="T61" s="4"/>
      <c r="U61" s="5">
        <v>1</v>
      </c>
      <c r="V61" s="5">
        <f t="shared" si="2"/>
        <v>1</v>
      </c>
      <c r="W61" s="101"/>
      <c r="X61" s="30"/>
      <c r="Y61" s="31"/>
      <c r="Z61" s="32"/>
      <c r="AA61" s="33"/>
      <c r="AB61" s="33"/>
      <c r="AC61" s="33"/>
      <c r="AD61" s="33"/>
      <c r="AE61" s="34"/>
    </row>
    <row r="62" spans="2:31" ht="51" customHeight="1" x14ac:dyDescent="0.2">
      <c r="B62" s="150"/>
      <c r="C62" s="148"/>
      <c r="D62" s="110"/>
      <c r="E62" s="110"/>
      <c r="F62" s="21" t="s">
        <v>127</v>
      </c>
      <c r="G62" s="20" t="s">
        <v>138</v>
      </c>
      <c r="H62" s="67" t="s">
        <v>128</v>
      </c>
      <c r="I62" s="2" t="s">
        <v>60</v>
      </c>
      <c r="J62" s="14">
        <v>1</v>
      </c>
      <c r="K62" s="14">
        <v>1</v>
      </c>
      <c r="L62" s="14">
        <v>1</v>
      </c>
      <c r="M62" s="14">
        <v>1</v>
      </c>
      <c r="N62" s="14">
        <v>1</v>
      </c>
      <c r="O62" s="14">
        <v>1</v>
      </c>
      <c r="P62" s="14">
        <v>1</v>
      </c>
      <c r="Q62" s="14">
        <v>1</v>
      </c>
      <c r="R62" s="14">
        <v>1</v>
      </c>
      <c r="S62" s="14">
        <v>1</v>
      </c>
      <c r="T62" s="14">
        <v>1</v>
      </c>
      <c r="U62" s="14">
        <v>1</v>
      </c>
      <c r="V62" s="5">
        <f t="shared" si="2"/>
        <v>1</v>
      </c>
      <c r="W62" s="102"/>
      <c r="X62" s="30"/>
      <c r="Y62" s="31"/>
      <c r="Z62" s="32"/>
      <c r="AA62" s="33"/>
      <c r="AB62" s="33"/>
      <c r="AC62" s="33"/>
      <c r="AD62" s="33"/>
      <c r="AE62" s="34"/>
    </row>
    <row r="63" spans="2:31" ht="51" customHeight="1" x14ac:dyDescent="0.2">
      <c r="B63" s="150"/>
      <c r="C63" s="148"/>
      <c r="D63" s="110"/>
      <c r="E63" s="110"/>
      <c r="F63" s="94" t="s">
        <v>119</v>
      </c>
      <c r="G63" s="97" t="s">
        <v>157</v>
      </c>
      <c r="H63" s="67" t="s">
        <v>222</v>
      </c>
      <c r="I63" s="6" t="s">
        <v>52</v>
      </c>
      <c r="J63" s="14">
        <v>0.99</v>
      </c>
      <c r="K63" s="14">
        <v>0.99</v>
      </c>
      <c r="L63" s="14">
        <v>0.98</v>
      </c>
      <c r="M63" s="14">
        <v>0.99</v>
      </c>
      <c r="N63" s="14">
        <v>0.98</v>
      </c>
      <c r="O63" s="58">
        <v>0.76</v>
      </c>
      <c r="P63" s="58">
        <v>0.82</v>
      </c>
      <c r="Q63" s="58">
        <v>0.75</v>
      </c>
      <c r="R63" s="58">
        <v>0.78</v>
      </c>
      <c r="S63" s="14">
        <v>0.97</v>
      </c>
      <c r="T63" s="56">
        <v>0.93</v>
      </c>
      <c r="U63" s="14">
        <v>0.92</v>
      </c>
      <c r="V63" s="55">
        <f t="shared" si="2"/>
        <v>0.90499999999999992</v>
      </c>
      <c r="W63" s="100" t="s">
        <v>205</v>
      </c>
      <c r="X63" s="25"/>
      <c r="Y63" s="26"/>
      <c r="Z63" s="27"/>
      <c r="AA63" s="28"/>
      <c r="AB63" s="28"/>
      <c r="AC63" s="28"/>
      <c r="AD63" s="28"/>
      <c r="AE63" s="50"/>
    </row>
    <row r="64" spans="2:31" ht="51" customHeight="1" x14ac:dyDescent="0.2">
      <c r="B64" s="150"/>
      <c r="C64" s="148"/>
      <c r="D64" s="110"/>
      <c r="E64" s="110"/>
      <c r="F64" s="95"/>
      <c r="G64" s="98"/>
      <c r="H64" s="67" t="s">
        <v>121</v>
      </c>
      <c r="I64" s="6" t="s">
        <v>52</v>
      </c>
      <c r="J64" s="15"/>
      <c r="K64" s="15"/>
      <c r="L64" s="14"/>
      <c r="M64" s="15"/>
      <c r="N64" s="15"/>
      <c r="O64" s="14"/>
      <c r="P64" s="15"/>
      <c r="Q64" s="15"/>
      <c r="R64" s="14">
        <v>1</v>
      </c>
      <c r="S64" s="15"/>
      <c r="T64" s="15"/>
      <c r="U64" s="14">
        <v>1</v>
      </c>
      <c r="V64" s="5">
        <f>AVERAGE(J64:U64)</f>
        <v>1</v>
      </c>
      <c r="W64" s="101"/>
      <c r="X64" s="30"/>
      <c r="Y64" s="31"/>
      <c r="Z64" s="32"/>
      <c r="AA64" s="33"/>
      <c r="AB64" s="33"/>
      <c r="AC64" s="33"/>
      <c r="AD64" s="33"/>
      <c r="AE64" s="34"/>
    </row>
    <row r="65" spans="2:31" ht="51" customHeight="1" x14ac:dyDescent="0.2">
      <c r="B65" s="150"/>
      <c r="C65" s="148"/>
      <c r="D65" s="110"/>
      <c r="E65" s="110"/>
      <c r="F65" s="95"/>
      <c r="G65" s="98"/>
      <c r="H65" s="67" t="s">
        <v>221</v>
      </c>
      <c r="I65" s="6" t="s">
        <v>52</v>
      </c>
      <c r="J65" s="15"/>
      <c r="K65" s="15"/>
      <c r="L65" s="14">
        <v>1</v>
      </c>
      <c r="M65" s="15"/>
      <c r="N65" s="15"/>
      <c r="O65" s="14">
        <v>1</v>
      </c>
      <c r="P65" s="15"/>
      <c r="Q65" s="15"/>
      <c r="R65" s="14">
        <v>1</v>
      </c>
      <c r="S65" s="15"/>
      <c r="T65" s="15"/>
      <c r="U65" s="14">
        <v>1</v>
      </c>
      <c r="V65" s="5">
        <f>AVERAGE(J65:U65)</f>
        <v>1</v>
      </c>
      <c r="W65" s="101"/>
      <c r="X65" s="30"/>
      <c r="Y65" s="31"/>
      <c r="Z65" s="32"/>
      <c r="AA65" s="33"/>
      <c r="AB65" s="33"/>
      <c r="AC65" s="33"/>
      <c r="AD65" s="33"/>
      <c r="AE65" s="34"/>
    </row>
    <row r="66" spans="2:31" ht="51" customHeight="1" x14ac:dyDescent="0.2">
      <c r="B66" s="150"/>
      <c r="C66" s="148"/>
      <c r="D66" s="110"/>
      <c r="E66" s="110"/>
      <c r="F66" s="96"/>
      <c r="G66" s="99"/>
      <c r="H66" s="65"/>
      <c r="I66" s="26"/>
      <c r="J66" s="66"/>
      <c r="K66" s="66"/>
      <c r="L66" s="66"/>
      <c r="M66" s="66"/>
      <c r="N66" s="66"/>
      <c r="O66" s="66"/>
      <c r="P66" s="66"/>
      <c r="Q66" s="66"/>
      <c r="R66" s="66"/>
      <c r="S66" s="66"/>
      <c r="T66" s="66"/>
      <c r="U66" s="66"/>
      <c r="V66" s="50"/>
      <c r="W66" s="102"/>
      <c r="X66" s="40"/>
      <c r="Y66" s="41"/>
      <c r="Z66" s="42"/>
      <c r="AA66" s="43"/>
      <c r="AB66" s="43"/>
      <c r="AC66" s="43"/>
      <c r="AD66" s="43"/>
      <c r="AE66" s="44"/>
    </row>
    <row r="67" spans="2:31" ht="55.5" customHeight="1" x14ac:dyDescent="0.2">
      <c r="B67" s="151"/>
      <c r="C67" s="149"/>
      <c r="D67" s="110"/>
      <c r="E67" s="110"/>
      <c r="F67" s="36"/>
      <c r="G67" s="36"/>
      <c r="H67" s="36"/>
      <c r="I67" s="36"/>
      <c r="J67" s="36"/>
      <c r="K67" s="36"/>
      <c r="L67" s="36"/>
      <c r="M67" s="36"/>
      <c r="N67" s="36"/>
      <c r="O67" s="36"/>
      <c r="P67" s="36"/>
      <c r="Q67" s="36"/>
      <c r="R67" s="36"/>
      <c r="S67" s="36"/>
      <c r="T67" s="36"/>
      <c r="U67" s="36"/>
      <c r="V67" s="36"/>
      <c r="W67" s="9" t="s">
        <v>238</v>
      </c>
      <c r="X67" s="9" t="s">
        <v>72</v>
      </c>
      <c r="Y67" s="2" t="s">
        <v>239</v>
      </c>
      <c r="Z67" s="3" t="s">
        <v>263</v>
      </c>
      <c r="AA67" s="7">
        <v>0.7</v>
      </c>
      <c r="AB67" s="7">
        <v>1</v>
      </c>
      <c r="AC67" s="7"/>
      <c r="AD67" s="7"/>
      <c r="AE67" s="5">
        <f>MAX(AA67:AD67)</f>
        <v>1</v>
      </c>
    </row>
    <row r="68" spans="2:31" ht="54.75" customHeight="1" x14ac:dyDescent="0.2">
      <c r="B68" s="150"/>
      <c r="C68" s="148"/>
      <c r="D68" s="110"/>
      <c r="E68" s="110"/>
      <c r="F68" s="135" t="s">
        <v>54</v>
      </c>
      <c r="G68" s="97" t="s">
        <v>58</v>
      </c>
      <c r="H68" s="2" t="s">
        <v>56</v>
      </c>
      <c r="I68" s="2" t="s">
        <v>52</v>
      </c>
      <c r="J68" s="4"/>
      <c r="K68" s="4"/>
      <c r="L68" s="5">
        <v>0.98</v>
      </c>
      <c r="M68" s="4"/>
      <c r="N68" s="4"/>
      <c r="O68" s="5">
        <v>1</v>
      </c>
      <c r="P68" s="4"/>
      <c r="Q68" s="4"/>
      <c r="R68" s="5">
        <v>1</v>
      </c>
      <c r="S68" s="4"/>
      <c r="T68" s="4"/>
      <c r="U68" s="5">
        <v>1</v>
      </c>
      <c r="V68" s="5">
        <f t="shared" ref="U68:V74" si="3">AVERAGE(J68:U68)</f>
        <v>0.995</v>
      </c>
      <c r="W68" s="101" t="s">
        <v>76</v>
      </c>
      <c r="X68" s="30"/>
      <c r="Y68" s="31"/>
      <c r="Z68" s="32"/>
      <c r="AA68" s="33"/>
      <c r="AB68" s="33"/>
      <c r="AC68" s="33"/>
      <c r="AD68" s="33"/>
      <c r="AE68" s="34"/>
    </row>
    <row r="69" spans="2:31" ht="51" customHeight="1" x14ac:dyDescent="0.2">
      <c r="B69" s="150"/>
      <c r="C69" s="148"/>
      <c r="D69" s="110"/>
      <c r="E69" s="110"/>
      <c r="F69" s="136"/>
      <c r="G69" s="99"/>
      <c r="H69" s="2" t="s">
        <v>194</v>
      </c>
      <c r="I69" s="2" t="s">
        <v>52</v>
      </c>
      <c r="J69" s="4"/>
      <c r="K69" s="4"/>
      <c r="L69" s="69"/>
      <c r="M69" s="4"/>
      <c r="N69" s="4"/>
      <c r="O69" s="5">
        <v>-0.88</v>
      </c>
      <c r="P69" s="4"/>
      <c r="Q69" s="4"/>
      <c r="R69" s="69"/>
      <c r="S69" s="4"/>
      <c r="T69" s="4"/>
      <c r="U69" s="5">
        <v>-1</v>
      </c>
      <c r="V69" s="5">
        <f t="shared" si="3"/>
        <v>-0.94</v>
      </c>
      <c r="W69" s="101"/>
      <c r="X69" s="30"/>
      <c r="Y69" s="31"/>
      <c r="Z69" s="32"/>
      <c r="AA69" s="33"/>
      <c r="AB69" s="33"/>
      <c r="AC69" s="33"/>
      <c r="AD69" s="33"/>
      <c r="AE69" s="34"/>
    </row>
    <row r="70" spans="2:31" ht="51" customHeight="1" x14ac:dyDescent="0.2">
      <c r="B70" s="150"/>
      <c r="C70" s="148"/>
      <c r="D70" s="110"/>
      <c r="E70" s="110"/>
      <c r="F70" s="94" t="s">
        <v>64</v>
      </c>
      <c r="G70" s="97" t="s">
        <v>151</v>
      </c>
      <c r="H70" s="2" t="s">
        <v>69</v>
      </c>
      <c r="I70" s="2" t="s">
        <v>52</v>
      </c>
      <c r="J70" s="4"/>
      <c r="K70" s="4"/>
      <c r="L70" s="4"/>
      <c r="M70" s="4"/>
      <c r="N70" s="4"/>
      <c r="O70" s="5">
        <v>1</v>
      </c>
      <c r="P70" s="4"/>
      <c r="Q70" s="4"/>
      <c r="R70" s="4"/>
      <c r="S70" s="4"/>
      <c r="T70" s="4"/>
      <c r="U70" s="5">
        <f t="shared" si="3"/>
        <v>1</v>
      </c>
      <c r="V70" s="5">
        <f t="shared" si="3"/>
        <v>1</v>
      </c>
      <c r="W70" s="100" t="s">
        <v>204</v>
      </c>
      <c r="X70" s="30"/>
      <c r="Y70" s="31"/>
      <c r="Z70" s="32"/>
      <c r="AA70" s="33"/>
      <c r="AB70" s="33"/>
      <c r="AC70" s="33"/>
      <c r="AD70" s="33"/>
      <c r="AE70" s="34"/>
    </row>
    <row r="71" spans="2:31" ht="51" customHeight="1" x14ac:dyDescent="0.2">
      <c r="B71" s="150"/>
      <c r="C71" s="148"/>
      <c r="D71" s="110"/>
      <c r="E71" s="110"/>
      <c r="F71" s="95"/>
      <c r="G71" s="98"/>
      <c r="H71" s="2" t="s">
        <v>185</v>
      </c>
      <c r="I71" s="2" t="s">
        <v>61</v>
      </c>
      <c r="J71" s="4"/>
      <c r="K71" s="4"/>
      <c r="L71" s="4"/>
      <c r="M71" s="4"/>
      <c r="N71" s="4"/>
      <c r="O71" s="5">
        <v>1</v>
      </c>
      <c r="P71" s="4"/>
      <c r="Q71" s="4"/>
      <c r="R71" s="4"/>
      <c r="S71" s="4"/>
      <c r="T71" s="4"/>
      <c r="U71" s="5">
        <f t="shared" si="3"/>
        <v>1</v>
      </c>
      <c r="V71" s="5">
        <f t="shared" si="3"/>
        <v>1</v>
      </c>
      <c r="W71" s="101"/>
      <c r="X71" s="30"/>
      <c r="Y71" s="31"/>
      <c r="Z71" s="32"/>
      <c r="AA71" s="33"/>
      <c r="AB71" s="33"/>
      <c r="AC71" s="33"/>
      <c r="AD71" s="33"/>
      <c r="AE71" s="34"/>
    </row>
    <row r="72" spans="2:31" ht="51" customHeight="1" x14ac:dyDescent="0.2">
      <c r="B72" s="150"/>
      <c r="C72" s="148"/>
      <c r="D72" s="110"/>
      <c r="E72" s="110"/>
      <c r="F72" s="96"/>
      <c r="G72" s="99"/>
      <c r="H72" s="2" t="s">
        <v>70</v>
      </c>
      <c r="I72" s="2" t="s">
        <v>52</v>
      </c>
      <c r="J72" s="4"/>
      <c r="K72" s="4"/>
      <c r="L72" s="4"/>
      <c r="M72" s="4"/>
      <c r="N72" s="4"/>
      <c r="O72" s="5">
        <v>1</v>
      </c>
      <c r="P72" s="4"/>
      <c r="Q72" s="4"/>
      <c r="R72" s="4"/>
      <c r="S72" s="4"/>
      <c r="T72" s="4"/>
      <c r="U72" s="5">
        <f t="shared" si="3"/>
        <v>1</v>
      </c>
      <c r="V72" s="5">
        <f t="shared" si="3"/>
        <v>1</v>
      </c>
      <c r="W72" s="101"/>
      <c r="X72" s="30"/>
      <c r="Y72" s="31"/>
      <c r="Z72" s="32"/>
      <c r="AA72" s="33"/>
      <c r="AB72" s="33"/>
      <c r="AC72" s="33"/>
      <c r="AD72" s="33"/>
      <c r="AE72" s="34"/>
    </row>
    <row r="73" spans="2:31" ht="51" customHeight="1" x14ac:dyDescent="0.2">
      <c r="B73" s="150"/>
      <c r="C73" s="148"/>
      <c r="D73" s="110"/>
      <c r="E73" s="110"/>
      <c r="F73" s="21" t="s">
        <v>62</v>
      </c>
      <c r="G73" s="20" t="s">
        <v>220</v>
      </c>
      <c r="H73" s="2" t="s">
        <v>71</v>
      </c>
      <c r="I73" s="6" t="s">
        <v>52</v>
      </c>
      <c r="J73" s="4"/>
      <c r="K73" s="4"/>
      <c r="L73" s="5">
        <v>1</v>
      </c>
      <c r="M73" s="4"/>
      <c r="N73" s="4"/>
      <c r="O73" s="5">
        <v>1</v>
      </c>
      <c r="P73" s="4"/>
      <c r="Q73" s="4"/>
      <c r="R73" s="5">
        <v>1</v>
      </c>
      <c r="S73" s="4"/>
      <c r="T73" s="4"/>
      <c r="U73" s="5">
        <v>1</v>
      </c>
      <c r="V73" s="5">
        <f t="shared" si="3"/>
        <v>1</v>
      </c>
      <c r="W73" s="102"/>
      <c r="X73" s="30"/>
      <c r="Y73" s="31"/>
      <c r="Z73" s="32"/>
      <c r="AA73" s="33"/>
      <c r="AB73" s="33"/>
      <c r="AC73" s="33"/>
      <c r="AD73" s="33"/>
      <c r="AE73" s="34"/>
    </row>
    <row r="74" spans="2:31" ht="51" customHeight="1" x14ac:dyDescent="0.2">
      <c r="B74" s="150"/>
      <c r="C74" s="148"/>
      <c r="D74" s="110"/>
      <c r="E74" s="110"/>
      <c r="F74" s="94" t="s">
        <v>186</v>
      </c>
      <c r="G74" s="97" t="s">
        <v>95</v>
      </c>
      <c r="H74" s="2" t="s">
        <v>162</v>
      </c>
      <c r="I74" s="6" t="s">
        <v>60</v>
      </c>
      <c r="J74" s="4"/>
      <c r="K74" s="4"/>
      <c r="L74" s="4"/>
      <c r="M74" s="4"/>
      <c r="N74" s="4"/>
      <c r="O74" s="5">
        <v>1</v>
      </c>
      <c r="P74" s="4"/>
      <c r="Q74" s="4"/>
      <c r="R74" s="4"/>
      <c r="S74" s="4"/>
      <c r="T74" s="4"/>
      <c r="U74" s="5">
        <v>1</v>
      </c>
      <c r="V74" s="5">
        <f t="shared" si="3"/>
        <v>1</v>
      </c>
      <c r="W74" s="100" t="s">
        <v>199</v>
      </c>
      <c r="X74" s="9" t="s">
        <v>72</v>
      </c>
      <c r="Y74" s="2" t="s">
        <v>240</v>
      </c>
      <c r="Z74" s="3" t="s">
        <v>264</v>
      </c>
      <c r="AA74" s="7">
        <v>0.56000000000000005</v>
      </c>
      <c r="AB74" s="7">
        <v>0.91</v>
      </c>
      <c r="AC74" s="7">
        <v>0.96</v>
      </c>
      <c r="AD74" s="7">
        <v>1</v>
      </c>
      <c r="AE74" s="5">
        <f>MAX(AA74:AD74)</f>
        <v>1</v>
      </c>
    </row>
    <row r="75" spans="2:31" ht="51" customHeight="1" x14ac:dyDescent="0.2">
      <c r="B75" s="150"/>
      <c r="C75" s="148"/>
      <c r="D75" s="110"/>
      <c r="E75" s="110"/>
      <c r="F75" s="96"/>
      <c r="G75" s="99"/>
      <c r="H75" s="2" t="s">
        <v>164</v>
      </c>
      <c r="I75" s="6" t="s">
        <v>60</v>
      </c>
      <c r="J75" s="4"/>
      <c r="K75" s="4"/>
      <c r="L75" s="5">
        <v>1</v>
      </c>
      <c r="M75" s="4"/>
      <c r="N75" s="4"/>
      <c r="O75" s="5">
        <v>1</v>
      </c>
      <c r="P75" s="4"/>
      <c r="Q75" s="4"/>
      <c r="R75" s="5">
        <v>1</v>
      </c>
      <c r="S75" s="4"/>
      <c r="T75" s="4"/>
      <c r="U75" s="5">
        <v>1</v>
      </c>
      <c r="V75" s="5">
        <f>AVERAGE(R75:U75)</f>
        <v>1</v>
      </c>
      <c r="W75" s="101"/>
      <c r="X75" s="30"/>
      <c r="Y75" s="31"/>
      <c r="Z75" s="32"/>
      <c r="AA75" s="33"/>
      <c r="AB75" s="33"/>
      <c r="AC75" s="33"/>
      <c r="AD75" s="33"/>
      <c r="AE75" s="34"/>
    </row>
    <row r="76" spans="2:31" ht="51" customHeight="1" x14ac:dyDescent="0.2">
      <c r="B76" s="150"/>
      <c r="C76" s="148"/>
      <c r="D76" s="110"/>
      <c r="E76" s="110"/>
      <c r="F76" s="106" t="s">
        <v>93</v>
      </c>
      <c r="G76" s="107" t="s">
        <v>94</v>
      </c>
      <c r="H76" s="2" t="s">
        <v>166</v>
      </c>
      <c r="I76" s="2" t="s">
        <v>60</v>
      </c>
      <c r="J76" s="4"/>
      <c r="K76" s="4"/>
      <c r="L76" s="4"/>
      <c r="M76" s="4"/>
      <c r="N76" s="4"/>
      <c r="O76" s="5">
        <v>1</v>
      </c>
      <c r="P76" s="4"/>
      <c r="Q76" s="4"/>
      <c r="R76" s="4"/>
      <c r="S76" s="4"/>
      <c r="T76" s="4"/>
      <c r="U76" s="81">
        <v>1</v>
      </c>
      <c r="V76" s="5">
        <f t="shared" ref="V76:V96" si="4">AVERAGE(J76:U76)</f>
        <v>1</v>
      </c>
      <c r="W76" s="101"/>
      <c r="X76" s="30"/>
      <c r="Y76" s="31"/>
      <c r="Z76" s="32"/>
      <c r="AA76" s="33"/>
      <c r="AB76" s="33"/>
      <c r="AC76" s="33"/>
      <c r="AD76" s="33"/>
      <c r="AE76" s="34"/>
    </row>
    <row r="77" spans="2:31" ht="51" customHeight="1" x14ac:dyDescent="0.2">
      <c r="B77" s="150"/>
      <c r="C77" s="148"/>
      <c r="D77" s="110"/>
      <c r="E77" s="110"/>
      <c r="F77" s="106"/>
      <c r="G77" s="107"/>
      <c r="H77" s="2" t="s">
        <v>167</v>
      </c>
      <c r="I77" s="6" t="s">
        <v>60</v>
      </c>
      <c r="J77" s="4"/>
      <c r="K77" s="4"/>
      <c r="L77" s="4"/>
      <c r="M77" s="4"/>
      <c r="N77" s="4"/>
      <c r="O77" s="5">
        <v>1</v>
      </c>
      <c r="P77" s="4"/>
      <c r="Q77" s="4"/>
      <c r="R77" s="4"/>
      <c r="S77" s="4"/>
      <c r="T77" s="4"/>
      <c r="U77" s="81">
        <v>1</v>
      </c>
      <c r="V77" s="5">
        <f t="shared" si="4"/>
        <v>1</v>
      </c>
      <c r="W77" s="101"/>
      <c r="X77" s="30"/>
      <c r="Y77" s="31"/>
      <c r="Z77" s="32"/>
      <c r="AA77" s="33"/>
      <c r="AB77" s="33"/>
      <c r="AC77" s="33"/>
      <c r="AD77" s="33"/>
      <c r="AE77" s="34"/>
    </row>
    <row r="78" spans="2:31" ht="51" customHeight="1" x14ac:dyDescent="0.2">
      <c r="B78" s="150"/>
      <c r="C78" s="148"/>
      <c r="D78" s="110"/>
      <c r="E78" s="110"/>
      <c r="F78" s="106"/>
      <c r="G78" s="107"/>
      <c r="H78" s="2" t="s">
        <v>187</v>
      </c>
      <c r="I78" s="2" t="s">
        <v>52</v>
      </c>
      <c r="J78" s="4"/>
      <c r="K78" s="4"/>
      <c r="L78" s="4"/>
      <c r="M78" s="4"/>
      <c r="N78" s="4"/>
      <c r="O78" s="5">
        <v>0.89</v>
      </c>
      <c r="P78" s="4"/>
      <c r="Q78" s="4"/>
      <c r="R78" s="4"/>
      <c r="S78" s="4"/>
      <c r="T78" s="4"/>
      <c r="U78" s="5">
        <v>0.99</v>
      </c>
      <c r="V78" s="5">
        <f t="shared" si="4"/>
        <v>0.94</v>
      </c>
      <c r="W78" s="102"/>
      <c r="X78" s="40"/>
      <c r="Y78" s="41"/>
      <c r="Z78" s="42"/>
      <c r="AA78" s="43"/>
      <c r="AB78" s="43"/>
      <c r="AC78" s="43"/>
      <c r="AD78" s="43"/>
      <c r="AE78" s="44"/>
    </row>
    <row r="79" spans="2:31" ht="51" customHeight="1" x14ac:dyDescent="0.2">
      <c r="B79" s="150"/>
      <c r="C79" s="148"/>
      <c r="D79" s="110"/>
      <c r="E79" s="110"/>
      <c r="F79" s="103" t="s">
        <v>191</v>
      </c>
      <c r="G79" s="97" t="s">
        <v>101</v>
      </c>
      <c r="H79" s="2" t="s">
        <v>97</v>
      </c>
      <c r="I79" s="6" t="s">
        <v>60</v>
      </c>
      <c r="J79" s="4"/>
      <c r="K79" s="4"/>
      <c r="L79" s="5">
        <v>0.94</v>
      </c>
      <c r="M79" s="4"/>
      <c r="N79" s="4"/>
      <c r="O79" s="5">
        <v>0.94</v>
      </c>
      <c r="P79" s="4"/>
      <c r="Q79" s="4"/>
      <c r="R79" s="5">
        <v>0.86</v>
      </c>
      <c r="S79" s="4"/>
      <c r="T79" s="4"/>
      <c r="U79" s="5">
        <v>0.93</v>
      </c>
      <c r="V79" s="5">
        <f t="shared" si="4"/>
        <v>0.91749999999999998</v>
      </c>
      <c r="W79" s="93" t="s">
        <v>73</v>
      </c>
      <c r="X79" s="9" t="s">
        <v>72</v>
      </c>
      <c r="Y79" s="2" t="s">
        <v>241</v>
      </c>
      <c r="Z79" s="3" t="s">
        <v>260</v>
      </c>
      <c r="AA79" s="7">
        <v>0.14000000000000001</v>
      </c>
      <c r="AB79" s="7">
        <v>0.7</v>
      </c>
      <c r="AC79" s="7">
        <v>0.8</v>
      </c>
      <c r="AD79" s="7">
        <v>1</v>
      </c>
      <c r="AE79" s="5">
        <f>MAX(AA79:AD79)</f>
        <v>1</v>
      </c>
    </row>
    <row r="80" spans="2:31" ht="51" customHeight="1" x14ac:dyDescent="0.2">
      <c r="B80" s="150"/>
      <c r="C80" s="148"/>
      <c r="D80" s="110"/>
      <c r="E80" s="110"/>
      <c r="F80" s="111"/>
      <c r="G80" s="98"/>
      <c r="H80" s="2" t="s">
        <v>201</v>
      </c>
      <c r="I80" s="6" t="s">
        <v>52</v>
      </c>
      <c r="J80" s="4"/>
      <c r="K80" s="4"/>
      <c r="L80" s="5">
        <v>1</v>
      </c>
      <c r="M80" s="4"/>
      <c r="N80" s="4"/>
      <c r="O80" s="5">
        <v>1</v>
      </c>
      <c r="P80" s="4"/>
      <c r="Q80" s="4"/>
      <c r="R80" s="5">
        <v>1</v>
      </c>
      <c r="S80" s="4"/>
      <c r="T80" s="4"/>
      <c r="U80" s="5">
        <v>1</v>
      </c>
      <c r="V80" s="5">
        <f t="shared" si="4"/>
        <v>1</v>
      </c>
      <c r="W80" s="93"/>
      <c r="X80" s="9" t="s">
        <v>72</v>
      </c>
      <c r="Y80" s="2" t="s">
        <v>242</v>
      </c>
      <c r="Z80" s="3" t="s">
        <v>261</v>
      </c>
      <c r="AA80" s="7">
        <v>0</v>
      </c>
      <c r="AB80" s="7">
        <v>0.7</v>
      </c>
      <c r="AC80" s="7">
        <v>0.8</v>
      </c>
      <c r="AD80" s="7">
        <v>0.9</v>
      </c>
      <c r="AE80" s="5">
        <f>MAX(AA80:AD80)</f>
        <v>0.9</v>
      </c>
    </row>
    <row r="81" spans="2:31" ht="51" customHeight="1" x14ac:dyDescent="0.2">
      <c r="B81" s="150"/>
      <c r="C81" s="148"/>
      <c r="D81" s="110"/>
      <c r="E81" s="110"/>
      <c r="F81" s="111"/>
      <c r="G81" s="98"/>
      <c r="H81" s="2" t="s">
        <v>104</v>
      </c>
      <c r="I81" s="6" t="s">
        <v>52</v>
      </c>
      <c r="J81" s="4"/>
      <c r="K81" s="4"/>
      <c r="L81" s="5">
        <v>0.94</v>
      </c>
      <c r="M81" s="4"/>
      <c r="N81" s="4"/>
      <c r="O81" s="5">
        <v>0.99</v>
      </c>
      <c r="P81" s="4"/>
      <c r="Q81" s="4"/>
      <c r="R81" s="5">
        <v>1</v>
      </c>
      <c r="S81" s="16"/>
      <c r="T81" s="16"/>
      <c r="U81" s="5">
        <v>1</v>
      </c>
      <c r="V81" s="5">
        <f t="shared" si="4"/>
        <v>0.98249999999999993</v>
      </c>
      <c r="W81" s="93"/>
      <c r="X81" s="30"/>
      <c r="Y81" s="31"/>
      <c r="Z81" s="32"/>
      <c r="AA81" s="33"/>
      <c r="AB81" s="33"/>
      <c r="AC81" s="33"/>
      <c r="AD81" s="33"/>
      <c r="AE81" s="34"/>
    </row>
    <row r="82" spans="2:31" ht="51" customHeight="1" x14ac:dyDescent="0.2">
      <c r="B82" s="150"/>
      <c r="C82" s="148"/>
      <c r="D82" s="110"/>
      <c r="E82" s="110"/>
      <c r="F82" s="111"/>
      <c r="G82" s="98"/>
      <c r="H82" s="2" t="s">
        <v>202</v>
      </c>
      <c r="I82" s="6" t="s">
        <v>52</v>
      </c>
      <c r="J82" s="4"/>
      <c r="K82" s="4"/>
      <c r="L82" s="5">
        <v>0.9</v>
      </c>
      <c r="M82" s="4"/>
      <c r="N82" s="4"/>
      <c r="O82" s="5">
        <v>1</v>
      </c>
      <c r="P82" s="4"/>
      <c r="Q82" s="4"/>
      <c r="R82" s="5">
        <v>0.83</v>
      </c>
      <c r="S82" s="16"/>
      <c r="T82" s="16"/>
      <c r="U82" s="5"/>
      <c r="V82" s="5">
        <f t="shared" si="4"/>
        <v>0.91</v>
      </c>
      <c r="W82" s="93"/>
      <c r="X82" s="30"/>
      <c r="Y82" s="31"/>
      <c r="Z82" s="32"/>
      <c r="AA82" s="33"/>
      <c r="AB82" s="33"/>
      <c r="AC82" s="33"/>
      <c r="AD82" s="33"/>
      <c r="AE82" s="34"/>
    </row>
    <row r="83" spans="2:31" ht="51" customHeight="1" x14ac:dyDescent="0.2">
      <c r="B83" s="150"/>
      <c r="C83" s="148"/>
      <c r="D83" s="110"/>
      <c r="E83" s="110"/>
      <c r="F83" s="104"/>
      <c r="G83" s="99"/>
      <c r="H83" s="2" t="s">
        <v>203</v>
      </c>
      <c r="I83" s="6" t="s">
        <v>52</v>
      </c>
      <c r="J83" s="4"/>
      <c r="K83" s="4"/>
      <c r="L83" s="5">
        <v>1</v>
      </c>
      <c r="M83" s="4"/>
      <c r="N83" s="4"/>
      <c r="O83" s="5">
        <v>1</v>
      </c>
      <c r="P83" s="4"/>
      <c r="Q83" s="4"/>
      <c r="R83" s="5">
        <v>1</v>
      </c>
      <c r="S83" s="4"/>
      <c r="T83" s="4"/>
      <c r="U83" s="5">
        <v>1</v>
      </c>
      <c r="V83" s="5">
        <f t="shared" si="4"/>
        <v>1</v>
      </c>
      <c r="W83" s="93"/>
      <c r="X83" s="30"/>
      <c r="Y83" s="31"/>
      <c r="Z83" s="32"/>
      <c r="AA83" s="33"/>
      <c r="AB83" s="33"/>
      <c r="AC83" s="33"/>
      <c r="AD83" s="33"/>
      <c r="AE83" s="34"/>
    </row>
    <row r="84" spans="2:31" ht="51" customHeight="1" x14ac:dyDescent="0.2">
      <c r="B84" s="150"/>
      <c r="C84" s="148"/>
      <c r="D84" s="110"/>
      <c r="E84" s="110"/>
      <c r="F84" s="103" t="s">
        <v>188</v>
      </c>
      <c r="G84" s="97" t="s">
        <v>102</v>
      </c>
      <c r="H84" s="2" t="s">
        <v>104</v>
      </c>
      <c r="I84" s="2" t="s">
        <v>52</v>
      </c>
      <c r="J84" s="4"/>
      <c r="K84" s="4"/>
      <c r="L84" s="5">
        <v>1</v>
      </c>
      <c r="M84" s="4"/>
      <c r="N84" s="4"/>
      <c r="O84" s="5">
        <v>1</v>
      </c>
      <c r="P84" s="4"/>
      <c r="Q84" s="4"/>
      <c r="R84" s="5">
        <v>0.96</v>
      </c>
      <c r="S84" s="4"/>
      <c r="T84" s="4"/>
      <c r="U84" s="5">
        <v>0.87</v>
      </c>
      <c r="V84" s="5">
        <f t="shared" si="4"/>
        <v>0.95750000000000002</v>
      </c>
      <c r="W84" s="93"/>
      <c r="X84" s="30"/>
      <c r="Y84" s="31"/>
      <c r="Z84" s="32"/>
      <c r="AA84" s="33"/>
      <c r="AB84" s="33"/>
      <c r="AC84" s="33"/>
      <c r="AD84" s="33"/>
      <c r="AE84" s="34"/>
    </row>
    <row r="85" spans="2:31" ht="51" customHeight="1" x14ac:dyDescent="0.2">
      <c r="B85" s="150"/>
      <c r="C85" s="148"/>
      <c r="D85" s="110"/>
      <c r="E85" s="110"/>
      <c r="F85" s="104"/>
      <c r="G85" s="99"/>
      <c r="H85" s="2" t="s">
        <v>98</v>
      </c>
      <c r="I85" s="2" t="s">
        <v>60</v>
      </c>
      <c r="J85" s="4"/>
      <c r="K85" s="4"/>
      <c r="L85" s="4"/>
      <c r="M85" s="4"/>
      <c r="N85" s="4"/>
      <c r="O85" s="19">
        <v>0.43</v>
      </c>
      <c r="P85" s="4"/>
      <c r="Q85" s="4"/>
      <c r="R85" s="4"/>
      <c r="S85" s="4"/>
      <c r="T85" s="4"/>
      <c r="U85" s="19">
        <v>0.33</v>
      </c>
      <c r="V85" s="19">
        <f t="shared" si="4"/>
        <v>0.38</v>
      </c>
      <c r="W85" s="93"/>
      <c r="X85" s="30"/>
      <c r="Y85" s="31"/>
      <c r="Z85" s="32"/>
      <c r="AA85" s="33"/>
      <c r="AB85" s="33"/>
      <c r="AC85" s="33"/>
      <c r="AD85" s="33"/>
      <c r="AE85" s="34"/>
    </row>
    <row r="86" spans="2:31" ht="51" customHeight="1" x14ac:dyDescent="0.2">
      <c r="B86" s="150"/>
      <c r="C86" s="148"/>
      <c r="D86" s="110"/>
      <c r="E86" s="110"/>
      <c r="F86" s="103" t="s">
        <v>99</v>
      </c>
      <c r="G86" s="97" t="s">
        <v>103</v>
      </c>
      <c r="H86" s="2" t="s">
        <v>269</v>
      </c>
      <c r="I86" s="6" t="s">
        <v>60</v>
      </c>
      <c r="J86" s="4"/>
      <c r="K86" s="4"/>
      <c r="L86" s="5">
        <v>1</v>
      </c>
      <c r="M86" s="4"/>
      <c r="N86" s="4"/>
      <c r="O86" s="5">
        <v>1</v>
      </c>
      <c r="P86" s="4"/>
      <c r="Q86" s="4"/>
      <c r="R86" s="5">
        <v>0.9</v>
      </c>
      <c r="S86" s="4"/>
      <c r="T86" s="4"/>
      <c r="U86" s="5">
        <v>1</v>
      </c>
      <c r="V86" s="5">
        <f t="shared" si="4"/>
        <v>0.97499999999999998</v>
      </c>
      <c r="W86" s="93" t="s">
        <v>206</v>
      </c>
      <c r="X86" s="30"/>
      <c r="Y86" s="31"/>
      <c r="Z86" s="32"/>
      <c r="AA86" s="33"/>
      <c r="AB86" s="33"/>
      <c r="AC86" s="33"/>
      <c r="AD86" s="33"/>
      <c r="AE86" s="34"/>
    </row>
    <row r="87" spans="2:31" ht="51" customHeight="1" x14ac:dyDescent="0.2">
      <c r="B87" s="150"/>
      <c r="C87" s="148"/>
      <c r="D87" s="110"/>
      <c r="E87" s="110"/>
      <c r="F87" s="111"/>
      <c r="G87" s="98"/>
      <c r="H87" s="2" t="s">
        <v>168</v>
      </c>
      <c r="I87" s="6" t="s">
        <v>60</v>
      </c>
      <c r="J87" s="4"/>
      <c r="K87" s="4"/>
      <c r="L87" s="5">
        <v>1</v>
      </c>
      <c r="M87" s="4"/>
      <c r="N87" s="4"/>
      <c r="O87" s="5">
        <v>1</v>
      </c>
      <c r="P87" s="4"/>
      <c r="Q87" s="4"/>
      <c r="R87" s="79"/>
      <c r="S87" s="4"/>
      <c r="T87" s="4"/>
      <c r="U87" s="5">
        <v>1</v>
      </c>
      <c r="V87" s="5">
        <f t="shared" si="4"/>
        <v>1</v>
      </c>
      <c r="W87" s="93"/>
      <c r="X87" s="30"/>
      <c r="Y87" s="31"/>
      <c r="Z87" s="32"/>
      <c r="AA87" s="33"/>
      <c r="AB87" s="33"/>
      <c r="AC87" s="33"/>
      <c r="AD87" s="33"/>
      <c r="AE87" s="34"/>
    </row>
    <row r="88" spans="2:31" ht="51" customHeight="1" x14ac:dyDescent="0.2">
      <c r="B88" s="150"/>
      <c r="C88" s="148"/>
      <c r="D88" s="110"/>
      <c r="E88" s="110"/>
      <c r="F88" s="104"/>
      <c r="G88" s="99"/>
      <c r="H88" s="2" t="s">
        <v>207</v>
      </c>
      <c r="I88" s="6" t="s">
        <v>52</v>
      </c>
      <c r="J88" s="4"/>
      <c r="K88" s="4"/>
      <c r="L88" s="5">
        <v>1</v>
      </c>
      <c r="M88" s="4"/>
      <c r="N88" s="4"/>
      <c r="O88" s="19">
        <v>0.64</v>
      </c>
      <c r="P88" s="4"/>
      <c r="Q88" s="4"/>
      <c r="R88" s="19">
        <v>0.6</v>
      </c>
      <c r="S88" s="4"/>
      <c r="T88" s="4"/>
      <c r="U88" s="5">
        <v>1</v>
      </c>
      <c r="V88" s="55">
        <f t="shared" si="4"/>
        <v>0.81</v>
      </c>
      <c r="W88" s="93"/>
      <c r="X88" s="30"/>
      <c r="Y88" s="31"/>
      <c r="Z88" s="32"/>
      <c r="AA88" s="33"/>
      <c r="AB88" s="33"/>
      <c r="AC88" s="33"/>
      <c r="AD88" s="33"/>
      <c r="AE88" s="34"/>
    </row>
    <row r="89" spans="2:31" ht="51" customHeight="1" x14ac:dyDescent="0.2">
      <c r="B89" s="150"/>
      <c r="C89" s="148"/>
      <c r="D89" s="110"/>
      <c r="E89" s="110"/>
      <c r="F89" s="108" t="s">
        <v>100</v>
      </c>
      <c r="G89" s="107" t="s">
        <v>153</v>
      </c>
      <c r="H89" s="2" t="s">
        <v>249</v>
      </c>
      <c r="I89" s="6" t="s">
        <v>52</v>
      </c>
      <c r="J89" s="4"/>
      <c r="K89" s="4"/>
      <c r="L89" s="5">
        <v>1</v>
      </c>
      <c r="M89" s="4"/>
      <c r="N89" s="4"/>
      <c r="O89" s="5">
        <v>1</v>
      </c>
      <c r="P89" s="4"/>
      <c r="Q89" s="4"/>
      <c r="R89" s="5">
        <v>1</v>
      </c>
      <c r="S89" s="4"/>
      <c r="T89" s="4"/>
      <c r="U89" s="5">
        <v>0.61</v>
      </c>
      <c r="V89" s="5">
        <v>1</v>
      </c>
      <c r="W89" s="144" t="s">
        <v>74</v>
      </c>
      <c r="X89" s="30"/>
      <c r="Y89" s="31"/>
      <c r="Z89" s="32"/>
      <c r="AA89" s="33"/>
      <c r="AB89" s="33"/>
      <c r="AC89" s="33"/>
      <c r="AD89" s="33"/>
      <c r="AE89" s="51"/>
    </row>
    <row r="90" spans="2:31" ht="51" customHeight="1" x14ac:dyDescent="0.2">
      <c r="B90" s="150"/>
      <c r="C90" s="148"/>
      <c r="D90" s="110"/>
      <c r="E90" s="110"/>
      <c r="F90" s="108"/>
      <c r="G90" s="107"/>
      <c r="H90" s="2" t="s">
        <v>208</v>
      </c>
      <c r="I90" s="6" t="s">
        <v>52</v>
      </c>
      <c r="J90" s="4"/>
      <c r="K90" s="4"/>
      <c r="L90" s="5">
        <v>1</v>
      </c>
      <c r="M90" s="4"/>
      <c r="N90" s="4"/>
      <c r="O90" s="19">
        <v>0.5</v>
      </c>
      <c r="P90" s="4"/>
      <c r="Q90" s="4"/>
      <c r="R90" s="19">
        <v>0.19</v>
      </c>
      <c r="S90" s="4"/>
      <c r="T90" s="4"/>
      <c r="U90" s="19">
        <v>0.38</v>
      </c>
      <c r="V90" s="19">
        <f t="shared" si="4"/>
        <v>0.51749999999999996</v>
      </c>
      <c r="W90" s="144"/>
      <c r="X90" s="30"/>
      <c r="Y90" s="31"/>
      <c r="Z90" s="32"/>
      <c r="AA90" s="33"/>
      <c r="AB90" s="33"/>
      <c r="AC90" s="33"/>
      <c r="AD90" s="33"/>
      <c r="AE90" s="34"/>
    </row>
    <row r="91" spans="2:31" ht="51" customHeight="1" x14ac:dyDescent="0.2">
      <c r="B91" s="150"/>
      <c r="C91" s="148"/>
      <c r="D91" s="110"/>
      <c r="E91" s="110"/>
      <c r="F91" s="108"/>
      <c r="G91" s="107"/>
      <c r="H91" s="2" t="s">
        <v>209</v>
      </c>
      <c r="I91" s="6" t="s">
        <v>52</v>
      </c>
      <c r="J91" s="4"/>
      <c r="K91" s="4"/>
      <c r="L91" s="5">
        <v>1</v>
      </c>
      <c r="M91" s="4"/>
      <c r="N91" s="4"/>
      <c r="O91" s="5">
        <v>1</v>
      </c>
      <c r="P91" s="4"/>
      <c r="Q91" s="4"/>
      <c r="R91" s="5">
        <v>1</v>
      </c>
      <c r="S91" s="4"/>
      <c r="T91" s="4"/>
      <c r="U91" s="19">
        <v>0</v>
      </c>
      <c r="V91" s="55">
        <f t="shared" si="4"/>
        <v>0.75</v>
      </c>
      <c r="W91" s="144"/>
      <c r="X91" s="30"/>
      <c r="Y91" s="31"/>
      <c r="Z91" s="32"/>
      <c r="AA91" s="33"/>
      <c r="AB91" s="33"/>
      <c r="AC91" s="33"/>
      <c r="AD91" s="33"/>
      <c r="AE91" s="34"/>
    </row>
    <row r="92" spans="2:31" ht="51" customHeight="1" x14ac:dyDescent="0.2">
      <c r="B92" s="150"/>
      <c r="C92" s="148"/>
      <c r="D92" s="110"/>
      <c r="E92" s="110"/>
      <c r="F92" s="106" t="s">
        <v>189</v>
      </c>
      <c r="G92" s="107" t="s">
        <v>131</v>
      </c>
      <c r="H92" s="2" t="s">
        <v>210</v>
      </c>
      <c r="I92" s="2" t="s">
        <v>60</v>
      </c>
      <c r="J92" s="4"/>
      <c r="K92" s="4"/>
      <c r="L92" s="55">
        <v>0.99</v>
      </c>
      <c r="M92" s="18"/>
      <c r="N92" s="18"/>
      <c r="O92" s="5">
        <v>1</v>
      </c>
      <c r="P92" s="4"/>
      <c r="Q92" s="4"/>
      <c r="R92" s="5">
        <v>1</v>
      </c>
      <c r="S92" s="4"/>
      <c r="T92" s="4"/>
      <c r="U92" s="5">
        <v>0.83</v>
      </c>
      <c r="V92" s="5">
        <f t="shared" si="4"/>
        <v>0.95500000000000007</v>
      </c>
      <c r="W92" s="144"/>
      <c r="X92" s="30"/>
      <c r="Y92" s="31"/>
      <c r="Z92" s="32"/>
      <c r="AA92" s="33"/>
      <c r="AB92" s="33"/>
      <c r="AC92" s="33"/>
      <c r="AD92" s="33"/>
      <c r="AE92" s="34"/>
    </row>
    <row r="93" spans="2:31" ht="51" customHeight="1" x14ac:dyDescent="0.2">
      <c r="B93" s="150"/>
      <c r="C93" s="148"/>
      <c r="D93" s="110"/>
      <c r="E93" s="110"/>
      <c r="F93" s="106"/>
      <c r="G93" s="107"/>
      <c r="H93" s="2" t="s">
        <v>211</v>
      </c>
      <c r="I93" s="6" t="s">
        <v>60</v>
      </c>
      <c r="J93" s="4"/>
      <c r="K93" s="4"/>
      <c r="L93" s="5">
        <v>1</v>
      </c>
      <c r="M93" s="4"/>
      <c r="N93" s="4"/>
      <c r="O93" s="5">
        <v>1</v>
      </c>
      <c r="P93" s="4"/>
      <c r="Q93" s="4"/>
      <c r="R93" s="5">
        <v>1</v>
      </c>
      <c r="S93" s="4"/>
      <c r="T93" s="4"/>
      <c r="U93" s="5">
        <v>1</v>
      </c>
      <c r="V93" s="5">
        <f t="shared" si="4"/>
        <v>1</v>
      </c>
      <c r="W93" s="144"/>
      <c r="X93" s="30"/>
      <c r="Y93" s="31"/>
      <c r="Z93" s="32"/>
      <c r="AA93" s="33"/>
      <c r="AB93" s="33"/>
      <c r="AC93" s="33"/>
      <c r="AD93" s="33"/>
      <c r="AE93" s="34"/>
    </row>
    <row r="94" spans="2:31" ht="51" customHeight="1" x14ac:dyDescent="0.2">
      <c r="B94" s="150"/>
      <c r="C94" s="148"/>
      <c r="D94" s="110"/>
      <c r="E94" s="110"/>
      <c r="F94" s="106"/>
      <c r="G94" s="107"/>
      <c r="H94" s="2" t="s">
        <v>251</v>
      </c>
      <c r="I94" s="2" t="s">
        <v>60</v>
      </c>
      <c r="J94" s="4"/>
      <c r="K94" s="4"/>
      <c r="L94" s="5">
        <v>1</v>
      </c>
      <c r="M94" s="4"/>
      <c r="N94" s="4"/>
      <c r="O94" s="5">
        <v>1</v>
      </c>
      <c r="P94" s="4"/>
      <c r="Q94" s="4"/>
      <c r="R94" s="5">
        <v>1</v>
      </c>
      <c r="S94" s="4"/>
      <c r="T94" s="4"/>
      <c r="U94" s="5">
        <v>1</v>
      </c>
      <c r="V94" s="5">
        <f t="shared" si="4"/>
        <v>1</v>
      </c>
      <c r="W94" s="144"/>
      <c r="X94" s="30"/>
      <c r="Y94" s="31"/>
      <c r="Z94" s="32"/>
      <c r="AA94" s="33"/>
      <c r="AB94" s="33"/>
      <c r="AC94" s="33"/>
      <c r="AD94" s="33"/>
      <c r="AE94" s="34"/>
    </row>
    <row r="95" spans="2:31" ht="51" customHeight="1" x14ac:dyDescent="0.2">
      <c r="B95" s="150"/>
      <c r="C95" s="148"/>
      <c r="D95" s="110"/>
      <c r="E95" s="110"/>
      <c r="F95" s="139" t="s">
        <v>105</v>
      </c>
      <c r="G95" s="97" t="s">
        <v>129</v>
      </c>
      <c r="H95" s="8" t="s">
        <v>106</v>
      </c>
      <c r="I95" s="8" t="s">
        <v>61</v>
      </c>
      <c r="J95" s="4"/>
      <c r="K95" s="4"/>
      <c r="L95" s="5">
        <v>0.25</v>
      </c>
      <c r="M95" s="4"/>
      <c r="N95" s="4"/>
      <c r="O95" s="5">
        <v>0.24</v>
      </c>
      <c r="P95" s="4"/>
      <c r="Q95" s="4"/>
      <c r="R95" s="5">
        <v>0.23</v>
      </c>
      <c r="S95" s="17"/>
      <c r="T95" s="17"/>
      <c r="U95" s="5">
        <v>0.24</v>
      </c>
      <c r="V95" s="5">
        <f t="shared" si="4"/>
        <v>0.24</v>
      </c>
      <c r="W95" s="144"/>
      <c r="X95" s="30"/>
      <c r="Y95" s="31"/>
      <c r="Z95" s="32"/>
      <c r="AA95" s="33"/>
      <c r="AB95" s="33"/>
      <c r="AC95" s="33"/>
      <c r="AD95" s="33"/>
      <c r="AE95" s="34"/>
    </row>
    <row r="96" spans="2:31" ht="51" customHeight="1" x14ac:dyDescent="0.2">
      <c r="B96" s="150"/>
      <c r="C96" s="148"/>
      <c r="D96" s="110"/>
      <c r="E96" s="110"/>
      <c r="F96" s="140"/>
      <c r="G96" s="99"/>
      <c r="H96" s="8" t="s">
        <v>107</v>
      </c>
      <c r="I96" s="8" t="s">
        <v>52</v>
      </c>
      <c r="J96" s="4"/>
      <c r="K96" s="4"/>
      <c r="L96" s="5">
        <v>1</v>
      </c>
      <c r="M96" s="4"/>
      <c r="N96" s="4"/>
      <c r="O96" s="5">
        <v>1</v>
      </c>
      <c r="P96" s="4"/>
      <c r="Q96" s="4"/>
      <c r="R96" s="5">
        <v>1</v>
      </c>
      <c r="S96" s="4"/>
      <c r="T96" s="4"/>
      <c r="U96" s="5">
        <v>1</v>
      </c>
      <c r="V96" s="5">
        <f t="shared" si="4"/>
        <v>1</v>
      </c>
      <c r="W96" s="144"/>
      <c r="X96" s="30"/>
      <c r="Y96" s="31"/>
      <c r="Z96" s="32"/>
      <c r="AA96" s="33"/>
      <c r="AB96" s="33"/>
      <c r="AC96" s="33"/>
      <c r="AD96" s="33"/>
      <c r="AE96" s="34"/>
    </row>
    <row r="97" spans="2:33" ht="51" customHeight="1" x14ac:dyDescent="0.2">
      <c r="B97" s="150"/>
      <c r="C97" s="148"/>
      <c r="D97" s="110"/>
      <c r="E97" s="110"/>
      <c r="F97" s="94" t="s">
        <v>148</v>
      </c>
      <c r="G97" s="97" t="s">
        <v>156</v>
      </c>
      <c r="H97" s="2" t="s">
        <v>226</v>
      </c>
      <c r="I97" s="2" t="s">
        <v>61</v>
      </c>
      <c r="J97" s="15"/>
      <c r="K97" s="15"/>
      <c r="L97" s="55">
        <v>0.94</v>
      </c>
      <c r="M97" s="88"/>
      <c r="N97" s="88"/>
      <c r="O97" s="89">
        <v>1</v>
      </c>
      <c r="P97" s="88"/>
      <c r="Q97" s="88"/>
      <c r="R97" s="89">
        <v>1</v>
      </c>
      <c r="S97" s="88"/>
      <c r="T97" s="88"/>
      <c r="U97" s="91"/>
      <c r="V97" s="5">
        <f>AVERAGE(J97:U97)</f>
        <v>0.98</v>
      </c>
      <c r="W97" s="100" t="s">
        <v>75</v>
      </c>
      <c r="X97" s="30"/>
      <c r="Y97" s="31"/>
      <c r="Z97" s="32"/>
      <c r="AA97" s="33"/>
      <c r="AB97" s="33"/>
      <c r="AC97" s="33"/>
      <c r="AD97" s="33"/>
      <c r="AE97" s="34"/>
    </row>
    <row r="98" spans="2:33" ht="51" customHeight="1" x14ac:dyDescent="0.2">
      <c r="B98" s="150"/>
      <c r="C98" s="148"/>
      <c r="D98" s="110"/>
      <c r="E98" s="110"/>
      <c r="F98" s="95"/>
      <c r="G98" s="98"/>
      <c r="H98" s="2" t="s">
        <v>140</v>
      </c>
      <c r="I98" s="2" t="s">
        <v>52</v>
      </c>
      <c r="J98" s="4"/>
      <c r="K98" s="4"/>
      <c r="L98" s="5">
        <v>1</v>
      </c>
      <c r="M98" s="4"/>
      <c r="N98" s="4"/>
      <c r="O98" s="89">
        <v>1</v>
      </c>
      <c r="P98" s="88"/>
      <c r="Q98" s="88"/>
      <c r="R98" s="89">
        <v>1</v>
      </c>
      <c r="S98" s="4"/>
      <c r="T98" s="4"/>
      <c r="U98" s="89">
        <v>1</v>
      </c>
      <c r="V98" s="5">
        <f t="shared" ref="V98:V105" si="5">AVERAGE(J98:U98)</f>
        <v>1</v>
      </c>
      <c r="W98" s="101"/>
      <c r="X98" s="30"/>
      <c r="Y98" s="31"/>
      <c r="Z98" s="32"/>
      <c r="AA98" s="33"/>
      <c r="AB98" s="33"/>
      <c r="AC98" s="33"/>
      <c r="AD98" s="33"/>
      <c r="AE98" s="34"/>
    </row>
    <row r="99" spans="2:33" ht="51" customHeight="1" x14ac:dyDescent="0.2">
      <c r="B99" s="150"/>
      <c r="C99" s="148"/>
      <c r="D99" s="110"/>
      <c r="E99" s="110"/>
      <c r="F99" s="96"/>
      <c r="G99" s="99"/>
      <c r="H99" s="2" t="s">
        <v>141</v>
      </c>
      <c r="I99" s="2" t="s">
        <v>52</v>
      </c>
      <c r="J99" s="4"/>
      <c r="K99" s="4"/>
      <c r="L99" s="55">
        <v>0.9</v>
      </c>
      <c r="M99" s="4"/>
      <c r="N99" s="4"/>
      <c r="O99" s="5">
        <v>1</v>
      </c>
      <c r="P99" s="4"/>
      <c r="Q99" s="4"/>
      <c r="R99" s="5">
        <v>1</v>
      </c>
      <c r="S99" s="4"/>
      <c r="T99" s="4"/>
      <c r="U99" s="5">
        <v>0.99</v>
      </c>
      <c r="V99" s="5">
        <f t="shared" si="5"/>
        <v>0.97249999999999992</v>
      </c>
      <c r="W99" s="101"/>
      <c r="X99" s="30"/>
      <c r="Y99" s="31"/>
      <c r="Z99" s="32"/>
      <c r="AA99" s="33"/>
      <c r="AB99" s="33"/>
      <c r="AC99" s="33"/>
      <c r="AD99" s="33"/>
      <c r="AE99" s="34"/>
    </row>
    <row r="100" spans="2:33" ht="51" customHeight="1" x14ac:dyDescent="0.2">
      <c r="B100" s="150"/>
      <c r="C100" s="148"/>
      <c r="D100" s="110"/>
      <c r="E100" s="110"/>
      <c r="F100" s="106" t="s">
        <v>135</v>
      </c>
      <c r="G100" s="107" t="s">
        <v>136</v>
      </c>
      <c r="H100" s="2" t="s">
        <v>145</v>
      </c>
      <c r="I100" s="6" t="s">
        <v>60</v>
      </c>
      <c r="J100" s="14">
        <v>0.95214105793450876</v>
      </c>
      <c r="K100" s="56">
        <v>0.73382045929018791</v>
      </c>
      <c r="L100" s="14">
        <v>0.98933552091878585</v>
      </c>
      <c r="M100" s="14">
        <v>0.86561264822134387</v>
      </c>
      <c r="N100" s="14">
        <v>0.99497487437185927</v>
      </c>
      <c r="O100" s="14">
        <v>0.90753911806543386</v>
      </c>
      <c r="P100" s="14">
        <v>0.97727272727272729</v>
      </c>
      <c r="Q100" s="14">
        <v>0.85416666666666663</v>
      </c>
      <c r="R100" s="14">
        <v>0.95258019525801951</v>
      </c>
      <c r="S100" s="56">
        <v>0.78</v>
      </c>
      <c r="T100" s="59">
        <v>1</v>
      </c>
      <c r="U100" s="59">
        <v>1</v>
      </c>
      <c r="V100" s="5">
        <f t="shared" si="5"/>
        <v>0.91728693899996105</v>
      </c>
      <c r="W100" s="93"/>
      <c r="X100" s="30"/>
      <c r="Y100" s="31"/>
      <c r="Z100" s="32"/>
      <c r="AA100" s="33"/>
      <c r="AB100" s="33"/>
      <c r="AC100" s="33"/>
      <c r="AD100" s="33"/>
      <c r="AE100" s="34"/>
      <c r="AG100" s="57"/>
    </row>
    <row r="101" spans="2:33" ht="51" customHeight="1" x14ac:dyDescent="0.2">
      <c r="B101" s="150"/>
      <c r="C101" s="148"/>
      <c r="D101" s="110"/>
      <c r="E101" s="110"/>
      <c r="F101" s="106"/>
      <c r="G101" s="107"/>
      <c r="H101" s="2" t="s">
        <v>146</v>
      </c>
      <c r="I101" s="6" t="s">
        <v>60</v>
      </c>
      <c r="J101" s="14">
        <v>1</v>
      </c>
      <c r="K101" s="14">
        <v>1</v>
      </c>
      <c r="L101" s="14">
        <v>1</v>
      </c>
      <c r="M101" s="14">
        <v>1</v>
      </c>
      <c r="N101" s="14">
        <v>1</v>
      </c>
      <c r="O101" s="14">
        <v>1</v>
      </c>
      <c r="P101" s="14">
        <v>1</v>
      </c>
      <c r="Q101" s="14">
        <v>1</v>
      </c>
      <c r="R101" s="14">
        <v>1</v>
      </c>
      <c r="S101" s="14">
        <v>1</v>
      </c>
      <c r="T101" s="14">
        <v>1</v>
      </c>
      <c r="U101" s="14">
        <v>1</v>
      </c>
      <c r="V101" s="5">
        <f t="shared" si="5"/>
        <v>1</v>
      </c>
      <c r="W101" s="93"/>
      <c r="X101" s="30"/>
      <c r="Y101" s="31"/>
      <c r="Z101" s="32"/>
      <c r="AA101" s="33"/>
      <c r="AB101" s="33"/>
      <c r="AC101" s="33"/>
      <c r="AD101" s="33"/>
      <c r="AE101" s="34"/>
      <c r="AG101" s="57"/>
    </row>
    <row r="102" spans="2:33" ht="51" customHeight="1" x14ac:dyDescent="0.2">
      <c r="B102" s="150"/>
      <c r="C102" s="148"/>
      <c r="D102" s="110"/>
      <c r="E102" s="110"/>
      <c r="F102" s="106"/>
      <c r="G102" s="107"/>
      <c r="H102" s="2" t="s">
        <v>147</v>
      </c>
      <c r="I102" s="2" t="s">
        <v>61</v>
      </c>
      <c r="J102" s="14">
        <v>1</v>
      </c>
      <c r="K102" s="14">
        <v>1</v>
      </c>
      <c r="L102" s="14">
        <v>1</v>
      </c>
      <c r="M102" s="14">
        <v>1</v>
      </c>
      <c r="N102" s="14">
        <v>1</v>
      </c>
      <c r="O102" s="14">
        <v>1</v>
      </c>
      <c r="P102" s="14">
        <v>1</v>
      </c>
      <c r="Q102" s="14">
        <v>1</v>
      </c>
      <c r="R102" s="14">
        <v>1</v>
      </c>
      <c r="S102" s="14">
        <v>1</v>
      </c>
      <c r="T102" s="14">
        <v>1</v>
      </c>
      <c r="U102" s="14">
        <v>1</v>
      </c>
      <c r="V102" s="5">
        <f t="shared" si="5"/>
        <v>1</v>
      </c>
      <c r="W102" s="93"/>
      <c r="X102" s="30"/>
      <c r="Y102" s="31"/>
      <c r="Z102" s="32"/>
      <c r="AA102" s="33"/>
      <c r="AB102" s="33"/>
      <c r="AC102" s="33"/>
      <c r="AD102" s="33"/>
      <c r="AE102" s="34"/>
      <c r="AG102" s="57"/>
    </row>
    <row r="103" spans="2:33" ht="51" customHeight="1" x14ac:dyDescent="0.2">
      <c r="B103" s="150"/>
      <c r="C103" s="148"/>
      <c r="D103" s="110"/>
      <c r="E103" s="110"/>
      <c r="F103" s="106" t="s">
        <v>124</v>
      </c>
      <c r="G103" s="107" t="s">
        <v>137</v>
      </c>
      <c r="H103" s="2" t="s">
        <v>125</v>
      </c>
      <c r="I103" s="6" t="s">
        <v>52</v>
      </c>
      <c r="J103" s="2"/>
      <c r="K103" s="2"/>
      <c r="L103" s="2"/>
      <c r="M103" s="14">
        <v>1</v>
      </c>
      <c r="N103" s="2"/>
      <c r="O103" s="2"/>
      <c r="P103" s="2"/>
      <c r="Q103" s="14">
        <v>1</v>
      </c>
      <c r="R103" s="2"/>
      <c r="S103" s="2"/>
      <c r="T103" s="2"/>
      <c r="U103" s="14">
        <v>1</v>
      </c>
      <c r="V103" s="5">
        <f t="shared" si="5"/>
        <v>1</v>
      </c>
      <c r="W103" s="100" t="s">
        <v>192</v>
      </c>
      <c r="X103" s="30"/>
      <c r="Y103" s="31"/>
      <c r="Z103" s="32"/>
      <c r="AA103" s="33"/>
      <c r="AB103" s="33"/>
      <c r="AC103" s="33"/>
      <c r="AD103" s="33"/>
      <c r="AE103" s="34"/>
      <c r="AG103" s="57"/>
    </row>
    <row r="104" spans="2:33" ht="51" customHeight="1" x14ac:dyDescent="0.2">
      <c r="B104" s="150"/>
      <c r="C104" s="148"/>
      <c r="D104" s="110"/>
      <c r="E104" s="110"/>
      <c r="F104" s="106"/>
      <c r="G104" s="107"/>
      <c r="H104" s="2" t="s">
        <v>126</v>
      </c>
      <c r="I104" s="2" t="s">
        <v>60</v>
      </c>
      <c r="J104" s="2"/>
      <c r="K104" s="2"/>
      <c r="L104" s="2"/>
      <c r="M104" s="14">
        <v>1</v>
      </c>
      <c r="N104" s="2"/>
      <c r="O104" s="2"/>
      <c r="P104" s="2"/>
      <c r="Q104" s="14">
        <v>1</v>
      </c>
      <c r="R104" s="2"/>
      <c r="S104" s="2"/>
      <c r="T104" s="2"/>
      <c r="U104" s="14">
        <v>1</v>
      </c>
      <c r="V104" s="5">
        <f t="shared" si="5"/>
        <v>1</v>
      </c>
      <c r="W104" s="101"/>
      <c r="X104" s="30"/>
      <c r="Y104" s="31"/>
      <c r="Z104" s="32"/>
      <c r="AA104" s="33"/>
      <c r="AB104" s="33"/>
      <c r="AC104" s="33"/>
      <c r="AD104" s="33"/>
      <c r="AE104" s="34"/>
      <c r="AG104" s="57"/>
    </row>
    <row r="105" spans="2:33" ht="51" customHeight="1" x14ac:dyDescent="0.2">
      <c r="B105" s="150"/>
      <c r="C105" s="149"/>
      <c r="D105" s="110"/>
      <c r="E105" s="110"/>
      <c r="F105" s="106"/>
      <c r="G105" s="107"/>
      <c r="H105" s="2" t="s">
        <v>250</v>
      </c>
      <c r="I105" s="2" t="s">
        <v>60</v>
      </c>
      <c r="J105" s="2"/>
      <c r="K105" s="2"/>
      <c r="L105" s="2"/>
      <c r="M105" s="14">
        <v>1</v>
      </c>
      <c r="N105" s="2"/>
      <c r="O105" s="2"/>
      <c r="P105" s="2"/>
      <c r="Q105" s="14">
        <v>1</v>
      </c>
      <c r="R105" s="2"/>
      <c r="S105" s="2"/>
      <c r="T105" s="2"/>
      <c r="U105" s="14">
        <v>1</v>
      </c>
      <c r="V105" s="5">
        <f t="shared" si="5"/>
        <v>1</v>
      </c>
      <c r="W105" s="102"/>
      <c r="X105" s="40"/>
      <c r="Y105" s="41"/>
      <c r="Z105" s="42"/>
      <c r="AA105" s="43"/>
      <c r="AB105" s="43"/>
      <c r="AC105" s="43"/>
      <c r="AD105" s="43"/>
      <c r="AE105" s="44"/>
      <c r="AG105" s="57"/>
    </row>
    <row r="106" spans="2:33" ht="51" customHeight="1" x14ac:dyDescent="0.2">
      <c r="B106" s="150"/>
      <c r="C106" s="92" t="s">
        <v>43</v>
      </c>
      <c r="D106" s="110"/>
      <c r="E106" s="110"/>
      <c r="F106" s="31"/>
      <c r="G106" s="45"/>
      <c r="H106" s="31"/>
      <c r="I106" s="31"/>
      <c r="J106" s="31"/>
      <c r="K106" s="31"/>
      <c r="L106" s="31"/>
      <c r="M106" s="46"/>
      <c r="N106" s="31"/>
      <c r="O106" s="31"/>
      <c r="P106" s="31"/>
      <c r="Q106" s="46"/>
      <c r="R106" s="31"/>
      <c r="S106" s="31"/>
      <c r="T106" s="31"/>
      <c r="U106" s="46"/>
      <c r="V106" s="47"/>
      <c r="W106" s="93" t="s">
        <v>200</v>
      </c>
      <c r="X106" s="9" t="s">
        <v>72</v>
      </c>
      <c r="Y106" s="2" t="s">
        <v>247</v>
      </c>
      <c r="Z106" s="3" t="s">
        <v>265</v>
      </c>
      <c r="AA106" s="7">
        <v>0.5</v>
      </c>
      <c r="AB106" s="7">
        <v>0.8</v>
      </c>
      <c r="AC106" s="7">
        <v>0.88</v>
      </c>
      <c r="AD106" s="7">
        <v>1</v>
      </c>
      <c r="AE106" s="5">
        <f t="shared" ref="AE106:AE111" si="6">MAX(AA106:AD106)</f>
        <v>1</v>
      </c>
      <c r="AG106" s="57"/>
    </row>
    <row r="107" spans="2:33" ht="51" customHeight="1" x14ac:dyDescent="0.2">
      <c r="B107" s="150"/>
      <c r="C107" s="92"/>
      <c r="D107" s="110"/>
      <c r="E107" s="110"/>
      <c r="F107" s="31"/>
      <c r="G107" s="45"/>
      <c r="H107" s="31"/>
      <c r="I107" s="31"/>
      <c r="J107" s="31"/>
      <c r="K107" s="31"/>
      <c r="L107" s="31"/>
      <c r="M107" s="46"/>
      <c r="N107" s="31"/>
      <c r="O107" s="31"/>
      <c r="P107" s="31"/>
      <c r="Q107" s="46"/>
      <c r="R107" s="31"/>
      <c r="S107" s="31"/>
      <c r="T107" s="31"/>
      <c r="U107" s="46"/>
      <c r="V107" s="47"/>
      <c r="W107" s="93"/>
      <c r="X107" s="9" t="s">
        <v>72</v>
      </c>
      <c r="Y107" s="2" t="s">
        <v>248</v>
      </c>
      <c r="Z107" s="3" t="s">
        <v>265</v>
      </c>
      <c r="AA107" s="7">
        <v>0.6</v>
      </c>
      <c r="AB107" s="7">
        <v>0.67</v>
      </c>
      <c r="AC107" s="7">
        <v>0.85</v>
      </c>
      <c r="AD107" s="7">
        <v>1</v>
      </c>
      <c r="AE107" s="5">
        <f t="shared" si="6"/>
        <v>1</v>
      </c>
      <c r="AG107" s="57"/>
    </row>
    <row r="108" spans="2:33" ht="51" customHeight="1" x14ac:dyDescent="0.2">
      <c r="B108" s="150"/>
      <c r="C108" s="92"/>
      <c r="D108" s="110"/>
      <c r="E108" s="110"/>
      <c r="F108" s="31"/>
      <c r="G108" s="45"/>
      <c r="H108" s="31"/>
      <c r="I108" s="31"/>
      <c r="J108" s="31"/>
      <c r="K108" s="31"/>
      <c r="L108" s="31"/>
      <c r="M108" s="46"/>
      <c r="N108" s="31"/>
      <c r="O108" s="31"/>
      <c r="P108" s="31"/>
      <c r="Q108" s="46"/>
      <c r="R108" s="31"/>
      <c r="S108" s="31"/>
      <c r="T108" s="31"/>
      <c r="U108" s="46"/>
      <c r="V108" s="47"/>
      <c r="W108" s="72" t="s">
        <v>204</v>
      </c>
      <c r="X108" s="9" t="s">
        <v>72</v>
      </c>
      <c r="Y108" s="2" t="s">
        <v>243</v>
      </c>
      <c r="Z108" s="3" t="s">
        <v>254</v>
      </c>
      <c r="AA108" s="7">
        <v>0.55000000000000004</v>
      </c>
      <c r="AB108" s="7">
        <v>0.75</v>
      </c>
      <c r="AC108" s="7">
        <v>0.87</v>
      </c>
      <c r="AD108" s="7">
        <v>1</v>
      </c>
      <c r="AE108" s="5">
        <f t="shared" si="6"/>
        <v>1</v>
      </c>
      <c r="AG108" s="57"/>
    </row>
    <row r="109" spans="2:33" ht="51" customHeight="1" x14ac:dyDescent="0.2">
      <c r="B109" s="150"/>
      <c r="C109" s="92"/>
      <c r="D109" s="110"/>
      <c r="E109" s="110"/>
      <c r="F109" s="31"/>
      <c r="G109" s="45"/>
      <c r="H109" s="31"/>
      <c r="I109" s="31"/>
      <c r="J109" s="31"/>
      <c r="K109" s="31"/>
      <c r="L109" s="31"/>
      <c r="M109" s="46"/>
      <c r="N109" s="31"/>
      <c r="O109" s="31"/>
      <c r="P109" s="31"/>
      <c r="Q109" s="46"/>
      <c r="R109" s="31"/>
      <c r="S109" s="31"/>
      <c r="T109" s="31"/>
      <c r="U109" s="46"/>
      <c r="V109" s="47"/>
      <c r="W109" s="105" t="s">
        <v>217</v>
      </c>
      <c r="X109" s="9" t="s">
        <v>72</v>
      </c>
      <c r="Y109" s="2" t="s">
        <v>244</v>
      </c>
      <c r="Z109" s="3" t="s">
        <v>266</v>
      </c>
      <c r="AA109" s="7">
        <v>0.2</v>
      </c>
      <c r="AB109" s="7">
        <v>0.49</v>
      </c>
      <c r="AC109" s="7">
        <v>0.79</v>
      </c>
      <c r="AD109" s="7">
        <v>1</v>
      </c>
      <c r="AE109" s="5">
        <f t="shared" si="6"/>
        <v>1</v>
      </c>
      <c r="AG109" s="57"/>
    </row>
    <row r="110" spans="2:33" ht="51" customHeight="1" x14ac:dyDescent="0.2">
      <c r="B110" s="150"/>
      <c r="C110" s="92"/>
      <c r="D110" s="110"/>
      <c r="E110" s="110"/>
      <c r="F110" s="31"/>
      <c r="G110" s="45"/>
      <c r="H110" s="31"/>
      <c r="I110" s="31"/>
      <c r="J110" s="31"/>
      <c r="K110" s="31"/>
      <c r="L110" s="31"/>
      <c r="M110" s="46"/>
      <c r="N110" s="31"/>
      <c r="O110" s="31"/>
      <c r="P110" s="31"/>
      <c r="Q110" s="46"/>
      <c r="R110" s="31"/>
      <c r="S110" s="31"/>
      <c r="T110" s="31"/>
      <c r="U110" s="46"/>
      <c r="V110" s="47"/>
      <c r="W110" s="105"/>
      <c r="X110" s="9" t="s">
        <v>72</v>
      </c>
      <c r="Y110" s="2" t="s">
        <v>245</v>
      </c>
      <c r="Z110" s="3" t="s">
        <v>267</v>
      </c>
      <c r="AA110" s="7">
        <v>0.6</v>
      </c>
      <c r="AB110" s="7">
        <v>0.33</v>
      </c>
      <c r="AC110" s="7">
        <v>1</v>
      </c>
      <c r="AD110" s="7">
        <v>1</v>
      </c>
      <c r="AE110" s="5">
        <f t="shared" si="6"/>
        <v>1</v>
      </c>
      <c r="AG110" s="57"/>
    </row>
    <row r="111" spans="2:33" ht="51" customHeight="1" x14ac:dyDescent="0.2">
      <c r="B111" s="151"/>
      <c r="C111" s="92"/>
      <c r="D111" s="110"/>
      <c r="E111" s="110"/>
      <c r="F111" s="36"/>
      <c r="G111" s="36"/>
      <c r="H111" s="36"/>
      <c r="I111" s="36"/>
      <c r="J111" s="36"/>
      <c r="K111" s="36"/>
      <c r="L111" s="36"/>
      <c r="M111" s="36"/>
      <c r="N111" s="36"/>
      <c r="O111" s="36"/>
      <c r="P111" s="36"/>
      <c r="Q111" s="36"/>
      <c r="R111" s="36"/>
      <c r="S111" s="36"/>
      <c r="T111" s="36"/>
      <c r="U111" s="36"/>
      <c r="V111" s="36"/>
      <c r="W111" s="3" t="s">
        <v>73</v>
      </c>
      <c r="X111" s="9" t="s">
        <v>72</v>
      </c>
      <c r="Y111" s="2" t="s">
        <v>246</v>
      </c>
      <c r="Z111" s="3" t="s">
        <v>258</v>
      </c>
      <c r="AA111" s="7">
        <v>0</v>
      </c>
      <c r="AB111" s="7">
        <v>0.65</v>
      </c>
      <c r="AC111" s="7">
        <v>0.95</v>
      </c>
      <c r="AD111" s="7">
        <v>1</v>
      </c>
      <c r="AE111" s="5">
        <f t="shared" si="6"/>
        <v>1</v>
      </c>
      <c r="AG111" s="57"/>
    </row>
    <row r="112" spans="2:33" ht="51" customHeight="1" x14ac:dyDescent="0.2">
      <c r="B112" s="109" t="s">
        <v>40</v>
      </c>
      <c r="C112" s="92" t="s">
        <v>44</v>
      </c>
      <c r="D112" s="110"/>
      <c r="E112" s="110"/>
      <c r="F112" s="103" t="s">
        <v>47</v>
      </c>
      <c r="G112" s="137" t="s">
        <v>48</v>
      </c>
      <c r="H112" s="2" t="s">
        <v>49</v>
      </c>
      <c r="I112" s="2" t="s">
        <v>52</v>
      </c>
      <c r="J112" s="4"/>
      <c r="K112" s="4"/>
      <c r="L112" s="5">
        <v>1</v>
      </c>
      <c r="M112" s="4"/>
      <c r="N112" s="4"/>
      <c r="O112" s="55">
        <v>0.85</v>
      </c>
      <c r="P112" s="4"/>
      <c r="Q112" s="4"/>
      <c r="R112" s="5">
        <v>1</v>
      </c>
      <c r="S112" s="4"/>
      <c r="T112" s="4"/>
      <c r="U112" s="5">
        <v>0.95</v>
      </c>
      <c r="V112" s="5">
        <f t="shared" ref="V112:V117" si="7">AVERAGE(J112:U112)</f>
        <v>0.95</v>
      </c>
      <c r="W112" s="100" t="s">
        <v>76</v>
      </c>
      <c r="X112" s="25"/>
      <c r="Y112" s="26"/>
      <c r="Z112" s="27"/>
      <c r="AA112" s="28"/>
      <c r="AB112" s="28"/>
      <c r="AC112" s="28"/>
      <c r="AD112" s="28"/>
      <c r="AE112" s="29"/>
    </row>
    <row r="113" spans="2:31" ht="51" customHeight="1" x14ac:dyDescent="0.2">
      <c r="B113" s="109"/>
      <c r="C113" s="92"/>
      <c r="D113" s="110"/>
      <c r="E113" s="110"/>
      <c r="F113" s="104"/>
      <c r="G113" s="138"/>
      <c r="H113" s="2" t="s">
        <v>50</v>
      </c>
      <c r="I113" s="2" t="s">
        <v>52</v>
      </c>
      <c r="J113" s="4"/>
      <c r="K113" s="4"/>
      <c r="L113" s="4"/>
      <c r="M113" s="4"/>
      <c r="N113" s="4"/>
      <c r="O113" s="5">
        <v>1</v>
      </c>
      <c r="P113" s="4"/>
      <c r="Q113" s="4"/>
      <c r="R113" s="4"/>
      <c r="S113" s="4"/>
      <c r="T113" s="4"/>
      <c r="U113" s="5">
        <v>1</v>
      </c>
      <c r="V113" s="5">
        <f t="shared" si="7"/>
        <v>1</v>
      </c>
      <c r="W113" s="101"/>
      <c r="X113" s="30"/>
      <c r="Y113" s="31"/>
      <c r="Z113" s="32"/>
      <c r="AA113" s="33"/>
      <c r="AB113" s="33"/>
      <c r="AC113" s="33"/>
      <c r="AD113" s="33"/>
      <c r="AE113" s="34"/>
    </row>
    <row r="114" spans="2:31" ht="51" customHeight="1" x14ac:dyDescent="0.2">
      <c r="B114" s="109"/>
      <c r="C114" s="92"/>
      <c r="D114" s="110"/>
      <c r="E114" s="110"/>
      <c r="F114" s="108" t="s">
        <v>53</v>
      </c>
      <c r="G114" s="110" t="s">
        <v>149</v>
      </c>
      <c r="H114" s="2" t="s">
        <v>159</v>
      </c>
      <c r="I114" s="2" t="s">
        <v>52</v>
      </c>
      <c r="J114" s="4"/>
      <c r="K114" s="4"/>
      <c r="L114" s="55">
        <v>0.54500000000000004</v>
      </c>
      <c r="M114" s="4"/>
      <c r="N114" s="4"/>
      <c r="O114" s="55">
        <v>0.71399999999999997</v>
      </c>
      <c r="P114" s="4"/>
      <c r="Q114" s="4"/>
      <c r="R114" s="5">
        <v>1</v>
      </c>
      <c r="S114" s="4"/>
      <c r="T114" s="4"/>
      <c r="U114" s="5">
        <v>1</v>
      </c>
      <c r="V114" s="55">
        <f>AVERAGE(J114:U114)</f>
        <v>0.81474999999999997</v>
      </c>
      <c r="W114" s="101"/>
      <c r="X114" s="30"/>
      <c r="Y114" s="31"/>
      <c r="Z114" s="32"/>
      <c r="AA114" s="33"/>
      <c r="AB114" s="33"/>
      <c r="AC114" s="33"/>
      <c r="AD114" s="33"/>
      <c r="AE114" s="34"/>
    </row>
    <row r="115" spans="2:31" ht="51" customHeight="1" x14ac:dyDescent="0.2">
      <c r="B115" s="109"/>
      <c r="C115" s="92"/>
      <c r="D115" s="110"/>
      <c r="E115" s="110"/>
      <c r="F115" s="108"/>
      <c r="G115" s="110"/>
      <c r="H115" s="65"/>
      <c r="I115" s="26"/>
      <c r="J115" s="82"/>
      <c r="K115" s="82"/>
      <c r="L115" s="82"/>
      <c r="M115" s="82"/>
      <c r="N115" s="82"/>
      <c r="O115" s="82"/>
      <c r="P115" s="82"/>
      <c r="Q115" s="82"/>
      <c r="R115" s="82"/>
      <c r="S115" s="82"/>
      <c r="T115" s="82"/>
      <c r="U115" s="82"/>
      <c r="V115" s="50"/>
      <c r="W115" s="102"/>
      <c r="X115" s="30"/>
      <c r="Y115" s="31"/>
      <c r="Z115" s="32"/>
      <c r="AA115" s="33"/>
      <c r="AB115" s="33"/>
      <c r="AC115" s="33"/>
      <c r="AD115" s="33"/>
      <c r="AE115" s="34"/>
    </row>
    <row r="116" spans="2:31" ht="51" customHeight="1" x14ac:dyDescent="0.2">
      <c r="B116" s="109"/>
      <c r="C116" s="92"/>
      <c r="D116" s="110"/>
      <c r="E116" s="110"/>
      <c r="F116" s="21" t="s">
        <v>190</v>
      </c>
      <c r="G116" s="20" t="s">
        <v>94</v>
      </c>
      <c r="H116" s="78" t="s">
        <v>165</v>
      </c>
      <c r="I116" s="78" t="s">
        <v>52</v>
      </c>
      <c r="J116" s="80"/>
      <c r="K116" s="80"/>
      <c r="L116" s="80"/>
      <c r="M116" s="80"/>
      <c r="N116" s="80"/>
      <c r="O116" s="81">
        <v>1</v>
      </c>
      <c r="P116" s="80"/>
      <c r="Q116" s="80"/>
      <c r="R116" s="80"/>
      <c r="S116" s="80"/>
      <c r="T116" s="80"/>
      <c r="U116" s="81">
        <v>1</v>
      </c>
      <c r="V116" s="81">
        <f t="shared" si="7"/>
        <v>1</v>
      </c>
      <c r="W116" s="3" t="s">
        <v>200</v>
      </c>
      <c r="X116" s="30"/>
      <c r="Y116" s="31"/>
      <c r="Z116" s="32"/>
      <c r="AA116" s="33"/>
      <c r="AB116" s="33"/>
      <c r="AC116" s="33"/>
      <c r="AD116" s="33"/>
      <c r="AE116" s="34"/>
    </row>
    <row r="117" spans="2:31" ht="51" customHeight="1" x14ac:dyDescent="0.2">
      <c r="B117" s="109"/>
      <c r="C117" s="92"/>
      <c r="D117" s="110"/>
      <c r="E117" s="110"/>
      <c r="F117" s="94" t="s">
        <v>193</v>
      </c>
      <c r="G117" s="97" t="s">
        <v>130</v>
      </c>
      <c r="H117" s="2" t="s">
        <v>169</v>
      </c>
      <c r="I117" s="2" t="s">
        <v>61</v>
      </c>
      <c r="J117" s="4"/>
      <c r="K117" s="4"/>
      <c r="L117" s="5">
        <v>1</v>
      </c>
      <c r="M117" s="4"/>
      <c r="N117" s="4"/>
      <c r="O117" s="5">
        <v>1</v>
      </c>
      <c r="P117" s="4"/>
      <c r="Q117" s="4"/>
      <c r="R117" s="5">
        <v>1</v>
      </c>
      <c r="S117" s="4"/>
      <c r="T117" s="4"/>
      <c r="U117" s="5">
        <v>1</v>
      </c>
      <c r="V117" s="5">
        <f t="shared" si="7"/>
        <v>1</v>
      </c>
      <c r="W117" s="93" t="s">
        <v>75</v>
      </c>
      <c r="X117" s="30"/>
      <c r="Y117" s="31"/>
      <c r="Z117" s="32"/>
      <c r="AA117" s="33"/>
      <c r="AB117" s="33"/>
      <c r="AC117" s="33"/>
      <c r="AD117" s="33"/>
      <c r="AE117" s="34"/>
    </row>
    <row r="118" spans="2:31" ht="51" customHeight="1" x14ac:dyDescent="0.2">
      <c r="B118" s="109"/>
      <c r="C118" s="92"/>
      <c r="D118" s="110"/>
      <c r="E118" s="110"/>
      <c r="F118" s="96"/>
      <c r="G118" s="99"/>
      <c r="H118" s="2" t="s">
        <v>181</v>
      </c>
      <c r="I118" s="2" t="s">
        <v>61</v>
      </c>
      <c r="J118" s="4"/>
      <c r="K118" s="4"/>
      <c r="L118" s="5">
        <v>0.97</v>
      </c>
      <c r="M118" s="4"/>
      <c r="N118" s="4"/>
      <c r="O118" s="5">
        <v>0.97</v>
      </c>
      <c r="P118" s="4"/>
      <c r="Q118" s="4"/>
      <c r="R118" s="5">
        <v>1</v>
      </c>
      <c r="S118" s="4"/>
      <c r="T118" s="4"/>
      <c r="U118" s="5">
        <v>1</v>
      </c>
      <c r="V118" s="5">
        <f>AVERAGE(O118,R118,U118)</f>
        <v>0.98999999999999988</v>
      </c>
      <c r="W118" s="93"/>
      <c r="X118" s="30"/>
      <c r="Y118" s="31"/>
      <c r="Z118" s="32"/>
      <c r="AA118" s="33"/>
      <c r="AB118" s="33"/>
      <c r="AC118" s="33"/>
      <c r="AD118" s="33"/>
      <c r="AE118" s="34"/>
    </row>
    <row r="119" spans="2:31" ht="51" customHeight="1" x14ac:dyDescent="0.2">
      <c r="B119" s="109"/>
      <c r="C119" s="92"/>
      <c r="D119" s="110"/>
      <c r="E119" s="110"/>
      <c r="F119" s="106" t="s">
        <v>112</v>
      </c>
      <c r="G119" s="107" t="s">
        <v>134</v>
      </c>
      <c r="H119" s="2" t="s">
        <v>170</v>
      </c>
      <c r="I119" s="6" t="s">
        <v>61</v>
      </c>
      <c r="J119" s="19">
        <v>0.45222126008001978</v>
      </c>
      <c r="K119" s="19">
        <v>0.78412266003217912</v>
      </c>
      <c r="L119" s="19">
        <v>0.79400910872523733</v>
      </c>
      <c r="M119" s="55">
        <v>0.90210518858074995</v>
      </c>
      <c r="N119" s="55">
        <v>0.89416986823157485</v>
      </c>
      <c r="O119" s="55">
        <v>0.9215793122415864</v>
      </c>
      <c r="P119" s="5">
        <v>0.95108385062655831</v>
      </c>
      <c r="Q119" s="5">
        <v>0.97</v>
      </c>
      <c r="R119" s="55">
        <v>0.91</v>
      </c>
      <c r="S119" s="55">
        <v>0.93</v>
      </c>
      <c r="T119" s="55">
        <v>0.9</v>
      </c>
      <c r="U119" s="5">
        <v>0.95</v>
      </c>
      <c r="V119" s="55">
        <f t="shared" ref="V119:V132" si="8">AVERAGE(J119:U119)</f>
        <v>0.86327427070982543</v>
      </c>
      <c r="W119" s="93"/>
      <c r="X119" s="30"/>
      <c r="Y119" s="31"/>
      <c r="Z119" s="32"/>
      <c r="AA119" s="33"/>
      <c r="AB119" s="33"/>
      <c r="AC119" s="33"/>
      <c r="AD119" s="33"/>
      <c r="AE119" s="34"/>
    </row>
    <row r="120" spans="2:31" ht="51" customHeight="1" x14ac:dyDescent="0.2">
      <c r="B120" s="109"/>
      <c r="C120" s="92"/>
      <c r="D120" s="110"/>
      <c r="E120" s="110"/>
      <c r="F120" s="106"/>
      <c r="G120" s="107"/>
      <c r="H120" s="2" t="s">
        <v>171</v>
      </c>
      <c r="I120" s="6" t="s">
        <v>61</v>
      </c>
      <c r="J120" s="4"/>
      <c r="K120" s="4"/>
      <c r="L120" s="5">
        <v>0.03</v>
      </c>
      <c r="M120" s="4"/>
      <c r="N120" s="4"/>
      <c r="O120" s="5">
        <v>0.12</v>
      </c>
      <c r="P120" s="4"/>
      <c r="Q120" s="13"/>
      <c r="R120" s="5">
        <v>0.93</v>
      </c>
      <c r="S120" s="13"/>
      <c r="T120" s="13"/>
      <c r="U120" s="5">
        <v>0.99</v>
      </c>
      <c r="V120" s="5">
        <f>U120</f>
        <v>0.99</v>
      </c>
      <c r="W120" s="93"/>
      <c r="X120" s="30"/>
      <c r="Y120" s="31"/>
      <c r="Z120" s="32"/>
      <c r="AA120" s="33"/>
      <c r="AB120" s="33"/>
      <c r="AC120" s="33"/>
      <c r="AD120" s="33"/>
      <c r="AE120" s="34"/>
    </row>
    <row r="121" spans="2:31" ht="51" customHeight="1" x14ac:dyDescent="0.2">
      <c r="B121" s="109"/>
      <c r="C121" s="92"/>
      <c r="D121" s="110"/>
      <c r="E121" s="110"/>
      <c r="F121" s="106"/>
      <c r="G121" s="107"/>
      <c r="H121" s="2" t="s">
        <v>172</v>
      </c>
      <c r="I121" s="6" t="s">
        <v>173</v>
      </c>
      <c r="J121" s="4"/>
      <c r="K121" s="4"/>
      <c r="L121" s="4"/>
      <c r="M121" s="4"/>
      <c r="N121" s="4"/>
      <c r="O121" s="5">
        <v>0</v>
      </c>
      <c r="P121" s="4"/>
      <c r="Q121" s="13"/>
      <c r="R121" s="4"/>
      <c r="S121" s="13"/>
      <c r="T121" s="13"/>
      <c r="U121" s="79"/>
      <c r="V121" s="5">
        <f t="shared" si="8"/>
        <v>0</v>
      </c>
      <c r="W121" s="93"/>
      <c r="X121" s="30"/>
      <c r="Y121" s="31"/>
      <c r="Z121" s="32"/>
      <c r="AA121" s="33"/>
      <c r="AB121" s="33"/>
      <c r="AC121" s="33"/>
      <c r="AD121" s="33"/>
      <c r="AE121" s="34"/>
    </row>
    <row r="122" spans="2:31" ht="51" customHeight="1" x14ac:dyDescent="0.2">
      <c r="B122" s="109"/>
      <c r="C122" s="92"/>
      <c r="D122" s="110"/>
      <c r="E122" s="110"/>
      <c r="F122" s="106"/>
      <c r="G122" s="107"/>
      <c r="H122" s="2" t="s">
        <v>174</v>
      </c>
      <c r="I122" s="6" t="s">
        <v>61</v>
      </c>
      <c r="J122" s="4"/>
      <c r="K122" s="4"/>
      <c r="L122" s="5">
        <v>1</v>
      </c>
      <c r="M122" s="4"/>
      <c r="N122" s="4"/>
      <c r="O122" s="5">
        <v>1</v>
      </c>
      <c r="P122" s="4"/>
      <c r="Q122" s="13"/>
      <c r="R122" s="5">
        <v>1</v>
      </c>
      <c r="S122" s="4"/>
      <c r="T122" s="4"/>
      <c r="U122" s="5">
        <v>1</v>
      </c>
      <c r="V122" s="5">
        <f t="shared" si="8"/>
        <v>1</v>
      </c>
      <c r="W122" s="93"/>
      <c r="X122" s="30"/>
      <c r="Y122" s="31"/>
      <c r="Z122" s="32"/>
      <c r="AA122" s="33"/>
      <c r="AB122" s="33"/>
      <c r="AC122" s="33"/>
      <c r="AD122" s="33"/>
      <c r="AE122" s="34"/>
    </row>
    <row r="123" spans="2:31" ht="51" customHeight="1" x14ac:dyDescent="0.2">
      <c r="B123" s="109"/>
      <c r="C123" s="92"/>
      <c r="D123" s="110"/>
      <c r="E123" s="110"/>
      <c r="F123" s="106"/>
      <c r="G123" s="107"/>
      <c r="H123" s="2" t="s">
        <v>175</v>
      </c>
      <c r="I123" s="6" t="s">
        <v>61</v>
      </c>
      <c r="J123" s="19">
        <v>0</v>
      </c>
      <c r="K123" s="19">
        <v>0</v>
      </c>
      <c r="L123" s="5">
        <v>1</v>
      </c>
      <c r="M123" s="5">
        <v>0.53</v>
      </c>
      <c r="N123" s="5">
        <v>1</v>
      </c>
      <c r="O123" s="19">
        <v>0</v>
      </c>
      <c r="P123" s="5">
        <v>1</v>
      </c>
      <c r="Q123" s="55">
        <v>0.89</v>
      </c>
      <c r="R123" s="19">
        <v>0</v>
      </c>
      <c r="S123" s="5">
        <v>1</v>
      </c>
      <c r="T123" s="5">
        <v>1</v>
      </c>
      <c r="U123" s="5">
        <v>1</v>
      </c>
      <c r="V123" s="19">
        <f t="shared" si="8"/>
        <v>0.61833333333333329</v>
      </c>
      <c r="W123" s="93"/>
      <c r="X123" s="30"/>
      <c r="Y123" s="31"/>
      <c r="Z123" s="32"/>
      <c r="AA123" s="33"/>
      <c r="AB123" s="33"/>
      <c r="AC123" s="33"/>
      <c r="AD123" s="33"/>
      <c r="AE123" s="34"/>
    </row>
    <row r="124" spans="2:31" ht="51" customHeight="1" x14ac:dyDescent="0.2">
      <c r="B124" s="109"/>
      <c r="C124" s="92"/>
      <c r="D124" s="110"/>
      <c r="E124" s="110"/>
      <c r="F124" s="106"/>
      <c r="G124" s="107"/>
      <c r="H124" s="2" t="s">
        <v>176</v>
      </c>
      <c r="I124" s="6" t="s">
        <v>61</v>
      </c>
      <c r="J124" s="11"/>
      <c r="K124" s="11"/>
      <c r="L124" s="5">
        <v>0.96</v>
      </c>
      <c r="M124" s="4"/>
      <c r="N124" s="4"/>
      <c r="O124" s="5">
        <v>1</v>
      </c>
      <c r="P124" s="4"/>
      <c r="Q124" s="13"/>
      <c r="R124" s="19">
        <v>0.35</v>
      </c>
      <c r="S124" s="13"/>
      <c r="T124" s="13"/>
      <c r="U124" s="5">
        <v>1</v>
      </c>
      <c r="V124" s="55">
        <f t="shared" si="8"/>
        <v>0.82750000000000001</v>
      </c>
      <c r="W124" s="93"/>
      <c r="X124" s="30"/>
      <c r="Y124" s="31"/>
      <c r="Z124" s="32"/>
      <c r="AA124" s="33"/>
      <c r="AB124" s="33"/>
      <c r="AC124" s="33"/>
      <c r="AD124" s="33"/>
      <c r="AE124" s="34"/>
    </row>
    <row r="125" spans="2:31" ht="51" customHeight="1" x14ac:dyDescent="0.2">
      <c r="B125" s="109"/>
      <c r="C125" s="92"/>
      <c r="D125" s="110"/>
      <c r="E125" s="110"/>
      <c r="F125" s="106"/>
      <c r="G125" s="107"/>
      <c r="H125" s="2" t="s">
        <v>177</v>
      </c>
      <c r="I125" s="2" t="s">
        <v>61</v>
      </c>
      <c r="J125" s="4"/>
      <c r="K125" s="4"/>
      <c r="L125" s="5">
        <v>1</v>
      </c>
      <c r="M125" s="4"/>
      <c r="N125" s="4"/>
      <c r="O125" s="5">
        <v>1</v>
      </c>
      <c r="P125" s="4"/>
      <c r="Q125" s="4"/>
      <c r="R125" s="5">
        <v>1</v>
      </c>
      <c r="S125" s="4"/>
      <c r="T125" s="4"/>
      <c r="U125" s="5">
        <v>1</v>
      </c>
      <c r="V125" s="5">
        <f t="shared" si="8"/>
        <v>1</v>
      </c>
      <c r="W125" s="93"/>
      <c r="X125" s="40"/>
      <c r="Y125" s="41"/>
      <c r="Z125" s="42"/>
      <c r="AA125" s="43"/>
      <c r="AB125" s="43"/>
      <c r="AC125" s="43"/>
      <c r="AD125" s="43"/>
      <c r="AE125" s="44"/>
    </row>
    <row r="126" spans="2:31" ht="51" customHeight="1" x14ac:dyDescent="0.2">
      <c r="B126" s="109"/>
      <c r="C126" s="92"/>
      <c r="D126" s="110"/>
      <c r="E126" s="110"/>
      <c r="F126" s="108" t="s">
        <v>113</v>
      </c>
      <c r="G126" s="107" t="s">
        <v>154</v>
      </c>
      <c r="H126" s="2" t="s">
        <v>212</v>
      </c>
      <c r="I126" s="2" t="s">
        <v>52</v>
      </c>
      <c r="J126" s="19">
        <v>0.48219821512447153</v>
      </c>
      <c r="K126" s="5">
        <v>0.91972764737502233</v>
      </c>
      <c r="L126" s="19">
        <v>0.57752025202520252</v>
      </c>
      <c r="M126" s="19">
        <v>0.49199654941052429</v>
      </c>
      <c r="N126" s="5">
        <v>1</v>
      </c>
      <c r="O126" s="19">
        <v>0.76185528756957321</v>
      </c>
      <c r="P126" s="55">
        <v>0.82128000000000001</v>
      </c>
      <c r="Q126" s="19">
        <v>0.74308463248360423</v>
      </c>
      <c r="R126" s="55">
        <v>0.8</v>
      </c>
      <c r="S126" s="5">
        <v>0.91</v>
      </c>
      <c r="T126" s="55">
        <v>0.88</v>
      </c>
      <c r="U126" s="5">
        <v>1</v>
      </c>
      <c r="V126" s="19">
        <f t="shared" si="8"/>
        <v>0.78230521533236652</v>
      </c>
      <c r="W126" s="93"/>
      <c r="X126" s="9" t="s">
        <v>72</v>
      </c>
      <c r="Y126" s="2" t="s">
        <v>218</v>
      </c>
      <c r="Z126" s="3" t="s">
        <v>268</v>
      </c>
      <c r="AA126" s="7">
        <v>0.02</v>
      </c>
      <c r="AB126" s="7">
        <v>0.35</v>
      </c>
      <c r="AC126" s="7">
        <v>0.5</v>
      </c>
      <c r="AD126" s="7"/>
      <c r="AE126" s="5">
        <f>MAX(AA126:AD126)</f>
        <v>0.5</v>
      </c>
    </row>
    <row r="127" spans="2:31" ht="51" customHeight="1" x14ac:dyDescent="0.2">
      <c r="B127" s="109"/>
      <c r="C127" s="92"/>
      <c r="D127" s="110"/>
      <c r="E127" s="110"/>
      <c r="F127" s="108"/>
      <c r="G127" s="107"/>
      <c r="H127" s="2" t="s">
        <v>178</v>
      </c>
      <c r="I127" s="2" t="s">
        <v>52</v>
      </c>
      <c r="J127" s="55">
        <v>0.85140562248995988</v>
      </c>
      <c r="K127" s="5">
        <v>0.91164658634538154</v>
      </c>
      <c r="L127" s="5">
        <v>0.92235609103078986</v>
      </c>
      <c r="M127" s="5">
        <v>0.92101740294511381</v>
      </c>
      <c r="N127" s="5">
        <v>0.92101740294511381</v>
      </c>
      <c r="O127" s="5">
        <v>0.92235609103078986</v>
      </c>
      <c r="P127" s="5">
        <v>0.91164658634538154</v>
      </c>
      <c r="Q127" s="5">
        <v>0.91</v>
      </c>
      <c r="R127" s="5">
        <v>0.9</v>
      </c>
      <c r="S127" s="5">
        <v>0.91</v>
      </c>
      <c r="T127" s="5">
        <v>0.92</v>
      </c>
      <c r="U127" s="5">
        <v>0.93</v>
      </c>
      <c r="V127" s="5">
        <f t="shared" si="8"/>
        <v>0.91095381526104413</v>
      </c>
      <c r="W127" s="93"/>
      <c r="X127" s="25"/>
      <c r="Y127" s="26"/>
      <c r="Z127" s="27"/>
      <c r="AA127" s="28"/>
      <c r="AB127" s="28"/>
      <c r="AC127" s="28"/>
      <c r="AD127" s="28"/>
      <c r="AE127" s="50"/>
    </row>
    <row r="128" spans="2:31" ht="51" customHeight="1" x14ac:dyDescent="0.2">
      <c r="B128" s="109"/>
      <c r="C128" s="92"/>
      <c r="D128" s="110"/>
      <c r="E128" s="110"/>
      <c r="F128" s="108"/>
      <c r="G128" s="107"/>
      <c r="H128" s="2" t="s">
        <v>179</v>
      </c>
      <c r="I128" s="2" t="s">
        <v>60</v>
      </c>
      <c r="J128" s="13"/>
      <c r="K128" s="13"/>
      <c r="L128" s="5">
        <v>0.5</v>
      </c>
      <c r="M128" s="13"/>
      <c r="N128" s="13"/>
      <c r="O128" s="5">
        <v>0.46</v>
      </c>
      <c r="P128" s="13"/>
      <c r="Q128" s="13"/>
      <c r="R128" s="55">
        <v>7.0000000000000007E-2</v>
      </c>
      <c r="S128" s="13"/>
      <c r="T128" s="13"/>
      <c r="U128" s="5">
        <v>0.43</v>
      </c>
      <c r="V128" s="5">
        <f t="shared" si="8"/>
        <v>0.36499999999999999</v>
      </c>
      <c r="W128" s="93"/>
      <c r="X128" s="30"/>
      <c r="Y128" s="31"/>
      <c r="Z128" s="32"/>
      <c r="AA128" s="33"/>
      <c r="AB128" s="33"/>
      <c r="AC128" s="33"/>
      <c r="AD128" s="33"/>
      <c r="AE128" s="34"/>
    </row>
    <row r="129" spans="2:31" ht="51" customHeight="1" x14ac:dyDescent="0.2">
      <c r="B129" s="109"/>
      <c r="C129" s="92"/>
      <c r="D129" s="110"/>
      <c r="E129" s="110"/>
      <c r="F129" s="108"/>
      <c r="G129" s="107"/>
      <c r="H129" s="2" t="s">
        <v>180</v>
      </c>
      <c r="I129" s="6" t="s">
        <v>60</v>
      </c>
      <c r="J129" s="13"/>
      <c r="K129" s="13"/>
      <c r="L129" s="5">
        <v>1</v>
      </c>
      <c r="M129" s="4"/>
      <c r="N129" s="4"/>
      <c r="O129" s="5">
        <v>1</v>
      </c>
      <c r="P129" s="4"/>
      <c r="Q129" s="13"/>
      <c r="R129" s="5">
        <v>1</v>
      </c>
      <c r="S129" s="13"/>
      <c r="T129" s="13"/>
      <c r="U129" s="5">
        <v>1</v>
      </c>
      <c r="V129" s="5">
        <f t="shared" si="8"/>
        <v>1</v>
      </c>
      <c r="W129" s="93"/>
      <c r="X129" s="30"/>
      <c r="Y129" s="31"/>
      <c r="Z129" s="32"/>
      <c r="AA129" s="33"/>
      <c r="AB129" s="33"/>
      <c r="AC129" s="33"/>
      <c r="AD129" s="33"/>
      <c r="AE129" s="34"/>
    </row>
    <row r="130" spans="2:31" ht="51" customHeight="1" x14ac:dyDescent="0.2">
      <c r="B130" s="109"/>
      <c r="C130" s="92"/>
      <c r="D130" s="110"/>
      <c r="E130" s="110"/>
      <c r="F130" s="108"/>
      <c r="G130" s="107"/>
      <c r="H130" s="2" t="s">
        <v>213</v>
      </c>
      <c r="I130" s="2" t="s">
        <v>61</v>
      </c>
      <c r="J130" s="4"/>
      <c r="K130" s="4"/>
      <c r="L130" s="5">
        <v>0.97</v>
      </c>
      <c r="M130" s="4"/>
      <c r="N130" s="4"/>
      <c r="O130" s="5">
        <v>0.98</v>
      </c>
      <c r="P130" s="4"/>
      <c r="Q130" s="13"/>
      <c r="R130" s="5">
        <v>0.97</v>
      </c>
      <c r="S130" s="13"/>
      <c r="T130" s="13"/>
      <c r="U130" s="19">
        <v>0.82</v>
      </c>
      <c r="V130" s="55">
        <f t="shared" si="8"/>
        <v>0.93499999999999994</v>
      </c>
      <c r="W130" s="93"/>
      <c r="X130" s="30"/>
      <c r="Y130" s="31"/>
      <c r="Z130" s="32"/>
      <c r="AA130" s="33"/>
      <c r="AB130" s="33"/>
      <c r="AC130" s="33"/>
      <c r="AD130" s="33"/>
      <c r="AE130" s="34"/>
    </row>
    <row r="131" spans="2:31" ht="51" customHeight="1" x14ac:dyDescent="0.2">
      <c r="B131" s="109"/>
      <c r="C131" s="92"/>
      <c r="D131" s="110"/>
      <c r="E131" s="110"/>
      <c r="F131" s="108"/>
      <c r="G131" s="107"/>
      <c r="H131" s="2" t="s">
        <v>214</v>
      </c>
      <c r="I131" s="2" t="s">
        <v>52</v>
      </c>
      <c r="J131" s="4"/>
      <c r="K131" s="4"/>
      <c r="L131" s="5">
        <v>1</v>
      </c>
      <c r="M131" s="4"/>
      <c r="N131" s="4"/>
      <c r="O131" s="5">
        <v>0.99</v>
      </c>
      <c r="P131" s="4"/>
      <c r="Q131" s="13"/>
      <c r="R131" s="5">
        <v>1</v>
      </c>
      <c r="S131" s="13"/>
      <c r="T131" s="13"/>
      <c r="U131" s="5">
        <v>0.99</v>
      </c>
      <c r="V131" s="5">
        <f t="shared" si="8"/>
        <v>0.99500000000000011</v>
      </c>
      <c r="W131" s="93"/>
      <c r="X131" s="30"/>
      <c r="Y131" s="31"/>
      <c r="Z131" s="32"/>
      <c r="AA131" s="33"/>
      <c r="AB131" s="33"/>
      <c r="AC131" s="33"/>
      <c r="AD131" s="33"/>
      <c r="AE131" s="34"/>
    </row>
    <row r="132" spans="2:31" ht="51" customHeight="1" x14ac:dyDescent="0.2">
      <c r="B132" s="109"/>
      <c r="C132" s="92"/>
      <c r="D132" s="110"/>
      <c r="E132" s="110"/>
      <c r="F132" s="94" t="s">
        <v>127</v>
      </c>
      <c r="G132" s="97" t="s">
        <v>138</v>
      </c>
      <c r="H132" s="2" t="s">
        <v>227</v>
      </c>
      <c r="I132" s="2" t="s">
        <v>52</v>
      </c>
      <c r="J132" s="4"/>
      <c r="K132" s="4"/>
      <c r="L132" s="5">
        <v>1</v>
      </c>
      <c r="M132" s="4"/>
      <c r="N132" s="4"/>
      <c r="O132" s="5">
        <v>1</v>
      </c>
      <c r="P132" s="4"/>
      <c r="Q132" s="4"/>
      <c r="R132" s="5">
        <v>1</v>
      </c>
      <c r="S132" s="4"/>
      <c r="T132" s="4"/>
      <c r="U132" s="5">
        <v>1</v>
      </c>
      <c r="V132" s="5">
        <f t="shared" si="8"/>
        <v>1</v>
      </c>
      <c r="W132" s="73"/>
      <c r="X132" s="74"/>
      <c r="Y132" s="31"/>
      <c r="Z132" s="32"/>
      <c r="AA132" s="33"/>
      <c r="AB132" s="33"/>
      <c r="AC132" s="33"/>
      <c r="AD132" s="33"/>
      <c r="AE132" s="34"/>
    </row>
    <row r="133" spans="2:31" ht="51" customHeight="1" x14ac:dyDescent="0.2">
      <c r="B133" s="109"/>
      <c r="C133" s="92"/>
      <c r="D133" s="110"/>
      <c r="E133" s="110"/>
      <c r="F133" s="96"/>
      <c r="G133" s="99"/>
      <c r="H133" s="70"/>
      <c r="I133" s="64"/>
      <c r="J133" s="75"/>
      <c r="K133" s="75"/>
      <c r="L133" s="75"/>
      <c r="M133" s="75"/>
      <c r="N133" s="75"/>
      <c r="O133" s="75"/>
      <c r="P133" s="75"/>
      <c r="Q133" s="75"/>
      <c r="R133" s="75"/>
      <c r="S133" s="75"/>
      <c r="T133" s="75"/>
      <c r="U133" s="75"/>
      <c r="V133" s="75"/>
      <c r="W133" s="76"/>
      <c r="X133" s="77"/>
      <c r="Y133" s="41"/>
      <c r="Z133" s="42"/>
      <c r="AA133" s="43"/>
      <c r="AB133" s="43"/>
      <c r="AC133" s="43"/>
      <c r="AD133" s="43"/>
      <c r="AE133" s="44"/>
    </row>
    <row r="134" spans="2:31" ht="51" customHeight="1" x14ac:dyDescent="0.2">
      <c r="U134" t="e">
        <f>+#REF!</f>
        <v>#REF!</v>
      </c>
    </row>
    <row r="135" spans="2:31" ht="51" customHeight="1" x14ac:dyDescent="0.2"/>
    <row r="136" spans="2:31" ht="51" customHeight="1" x14ac:dyDescent="0.2"/>
    <row r="137" spans="2:31" ht="51" customHeight="1" x14ac:dyDescent="0.2"/>
    <row r="138" spans="2:31" ht="51" customHeight="1" x14ac:dyDescent="0.2"/>
    <row r="139" spans="2:31" ht="51" customHeight="1" x14ac:dyDescent="0.2"/>
    <row r="140" spans="2:31" ht="51" customHeight="1" x14ac:dyDescent="0.2"/>
    <row r="141" spans="2:31" ht="51" customHeight="1" x14ac:dyDescent="0.2"/>
    <row r="142" spans="2:31" ht="51" customHeight="1" x14ac:dyDescent="0.2"/>
    <row r="143" spans="2:31" ht="51" customHeight="1" x14ac:dyDescent="0.2"/>
    <row r="144" spans="2:31" ht="51" customHeight="1" x14ac:dyDescent="0.2"/>
    <row r="145" ht="51" customHeight="1" x14ac:dyDescent="0.2"/>
    <row r="146" ht="51" customHeight="1" x14ac:dyDescent="0.2"/>
    <row r="147" ht="51" customHeight="1" x14ac:dyDescent="0.2"/>
    <row r="151" ht="25.5" customHeight="1" x14ac:dyDescent="0.2"/>
    <row r="158" ht="25.5" customHeight="1" x14ac:dyDescent="0.2"/>
    <row r="171" ht="25.5" customHeight="1" x14ac:dyDescent="0.2"/>
    <row r="176" ht="14.25" customHeight="1" x14ac:dyDescent="0.2"/>
    <row r="179" ht="38.25" customHeight="1" x14ac:dyDescent="0.2"/>
    <row r="183" ht="25.5" customHeight="1" x14ac:dyDescent="0.2"/>
  </sheetData>
  <sheetProtection autoFilter="0"/>
  <mergeCells count="124">
    <mergeCell ref="B68:B111"/>
    <mergeCell ref="C34:C67"/>
    <mergeCell ref="B34:B67"/>
    <mergeCell ref="W29:W32"/>
    <mergeCell ref="W117:W131"/>
    <mergeCell ref="W97:W102"/>
    <mergeCell ref="W103:W105"/>
    <mergeCell ref="G41:G42"/>
    <mergeCell ref="F103:F105"/>
    <mergeCell ref="B8:B9"/>
    <mergeCell ref="C8:C9"/>
    <mergeCell ref="AA8:AD8"/>
    <mergeCell ref="W8:W9"/>
    <mergeCell ref="J8:V8"/>
    <mergeCell ref="H8:H9"/>
    <mergeCell ref="X8:X9"/>
    <mergeCell ref="F8:F9"/>
    <mergeCell ref="Z8:Z9"/>
    <mergeCell ref="AE8:AE9"/>
    <mergeCell ref="F92:F94"/>
    <mergeCell ref="G92:G94"/>
    <mergeCell ref="AD2:AE2"/>
    <mergeCell ref="AD3:AE3"/>
    <mergeCell ref="AD4:AE4"/>
    <mergeCell ref="AD5:AE5"/>
    <mergeCell ref="B6:AE6"/>
    <mergeCell ref="G8:G9"/>
    <mergeCell ref="I8:I9"/>
    <mergeCell ref="B2:C5"/>
    <mergeCell ref="D2:AC2"/>
    <mergeCell ref="F21:F24"/>
    <mergeCell ref="D8:D9"/>
    <mergeCell ref="E8:E9"/>
    <mergeCell ref="B7:AE7"/>
    <mergeCell ref="Y8:Y9"/>
    <mergeCell ref="F36:F37"/>
    <mergeCell ref="W43:W57"/>
    <mergeCell ref="F68:F69"/>
    <mergeCell ref="F63:F66"/>
    <mergeCell ref="F84:F85"/>
    <mergeCell ref="G12:G15"/>
    <mergeCell ref="W79:W85"/>
    <mergeCell ref="D3:AC3"/>
    <mergeCell ref="D4:AC4"/>
    <mergeCell ref="D5:AC5"/>
    <mergeCell ref="F126:F131"/>
    <mergeCell ref="G36:G37"/>
    <mergeCell ref="F70:F72"/>
    <mergeCell ref="G59:G61"/>
    <mergeCell ref="F97:F99"/>
    <mergeCell ref="G126:G131"/>
    <mergeCell ref="F114:F115"/>
    <mergeCell ref="G119:G125"/>
    <mergeCell ref="F117:F118"/>
    <mergeCell ref="G114:G115"/>
    <mergeCell ref="G112:G113"/>
    <mergeCell ref="F95:F96"/>
    <mergeCell ref="G95:G96"/>
    <mergeCell ref="W89:W96"/>
    <mergeCell ref="W86:W88"/>
    <mergeCell ref="G97:G99"/>
    <mergeCell ref="G63:G66"/>
    <mergeCell ref="W63:W66"/>
    <mergeCell ref="G50:G57"/>
    <mergeCell ref="W19:W20"/>
    <mergeCell ref="W21:W28"/>
    <mergeCell ref="G19:G20"/>
    <mergeCell ref="F38:F40"/>
    <mergeCell ref="F12:F15"/>
    <mergeCell ref="F119:F125"/>
    <mergeCell ref="G117:G118"/>
    <mergeCell ref="W10:W15"/>
    <mergeCell ref="W35:W40"/>
    <mergeCell ref="W41:W42"/>
    <mergeCell ref="G70:G72"/>
    <mergeCell ref="G68:G69"/>
    <mergeCell ref="F50:F57"/>
    <mergeCell ref="F100:F102"/>
    <mergeCell ref="G100:G102"/>
    <mergeCell ref="B112:B133"/>
    <mergeCell ref="D10:D133"/>
    <mergeCell ref="E10:E133"/>
    <mergeCell ref="F74:F75"/>
    <mergeCell ref="G74:G75"/>
    <mergeCell ref="C10:C18"/>
    <mergeCell ref="F79:F83"/>
    <mergeCell ref="G79:G83"/>
    <mergeCell ref="F86:F88"/>
    <mergeCell ref="G43:G49"/>
    <mergeCell ref="C19:C33"/>
    <mergeCell ref="G84:G85"/>
    <mergeCell ref="F25:F28"/>
    <mergeCell ref="G25:G28"/>
    <mergeCell ref="F43:F49"/>
    <mergeCell ref="G38:G40"/>
    <mergeCell ref="F59:F61"/>
    <mergeCell ref="B10:B18"/>
    <mergeCell ref="G21:G24"/>
    <mergeCell ref="F10:F11"/>
    <mergeCell ref="G10:G11"/>
    <mergeCell ref="F41:F42"/>
    <mergeCell ref="B19:B33"/>
    <mergeCell ref="F19:F20"/>
    <mergeCell ref="C106:C111"/>
    <mergeCell ref="W106:W107"/>
    <mergeCell ref="C112:C133"/>
    <mergeCell ref="F29:F33"/>
    <mergeCell ref="G29:G33"/>
    <mergeCell ref="F132:F133"/>
    <mergeCell ref="G132:G133"/>
    <mergeCell ref="W112:W115"/>
    <mergeCell ref="F112:F113"/>
    <mergeCell ref="G86:G88"/>
    <mergeCell ref="W70:W73"/>
    <mergeCell ref="W109:W110"/>
    <mergeCell ref="F76:F78"/>
    <mergeCell ref="G76:G78"/>
    <mergeCell ref="G89:G91"/>
    <mergeCell ref="G103:G105"/>
    <mergeCell ref="F89:F91"/>
    <mergeCell ref="W58:W62"/>
    <mergeCell ref="W68:W69"/>
    <mergeCell ref="W74:W78"/>
    <mergeCell ref="C68:C105"/>
  </mergeCells>
  <phoneticPr fontId="23" type="noConversion"/>
  <printOptions horizontalCentered="1" verticalCentered="1"/>
  <pageMargins left="0" right="0" top="0.19685039370078741" bottom="0.19685039370078741" header="0" footer="0"/>
  <pageSetup paperSize="123" scale="45"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5D03C-1304-4DF3-AEFB-72B8C1362948}">
  <ds:schemaRefs>
    <ds:schemaRef ds:uri="http://schemas.microsoft.com/sharepoint/v3/contenttype/forms"/>
  </ds:schemaRefs>
</ds:datastoreItem>
</file>

<file path=customXml/itemProps2.xml><?xml version="1.0" encoding="utf-8"?>
<ds:datastoreItem xmlns:ds="http://schemas.openxmlformats.org/officeDocument/2006/customXml" ds:itemID="{BC269010-82B6-479C-B3C5-957F2879EA24}">
  <ds:schemaRefs>
    <ds:schemaRef ds:uri="http://schemas.microsoft.com/office/2006/metadata/longProperties"/>
  </ds:schemaRefs>
</ds:datastoreItem>
</file>

<file path=customXml/itemProps3.xml><?xml version="1.0" encoding="utf-8"?>
<ds:datastoreItem xmlns:ds="http://schemas.openxmlformats.org/officeDocument/2006/customXml" ds:itemID="{AEDE9CD1-38B7-4FD6-8A6C-889C4A0B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Matriz!Títulos_a_imprimir</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despliegue de objetivos – Seguimiento 2021</dc:title>
  <dc:creator>hoslanders</dc:creator>
  <cp:lastModifiedBy>Ruben Dario Moreno Posada</cp:lastModifiedBy>
  <cp:lastPrinted>2012-01-24T19:53:27Z</cp:lastPrinted>
  <dcterms:created xsi:type="dcterms:W3CDTF">2011-12-26T21:17:36Z</dcterms:created>
  <dcterms:modified xsi:type="dcterms:W3CDTF">2023-02-10T17:49:03Z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echa_Actualizacion">
    <vt:lpwstr>2012-10-16T00:00:00Z</vt:lpwstr>
  </property>
  <property fmtid="{D5CDD505-2E9C-101B-9397-08002B2CF9AE}" pid="3" name="Grupos_de_Proceso">
    <vt:lpwstr>Procesos de Direccionamiento</vt:lpwstr>
  </property>
  <property fmtid="{D5CDD505-2E9C-101B-9397-08002B2CF9AE}" pid="4" name="Tipo Documental SGI">
    <vt:lpwstr>Documento</vt:lpwstr>
  </property>
  <property fmtid="{D5CDD505-2E9C-101B-9397-08002B2CF9AE}" pid="5" name="Dependencia_Nivel_Superior">
    <vt:lpwstr>Despacho Superintendente de Sociedades</vt:lpwstr>
  </property>
  <property fmtid="{D5CDD505-2E9C-101B-9397-08002B2CF9AE}" pid="6" name="Procesos_SGI">
    <vt:lpwstr>Proceso Direccionamiento - Gestión Estratégica</vt:lpwstr>
  </property>
  <property fmtid="{D5CDD505-2E9C-101B-9397-08002B2CF9AE}" pid="7" name="_dlc_DocId">
    <vt:lpwstr>SSDOCID-706062453-3125</vt:lpwstr>
  </property>
  <property fmtid="{D5CDD505-2E9C-101B-9397-08002B2CF9AE}" pid="8" name="_dlc_DocIdItemGuid">
    <vt:lpwstr>2ed066da-af09-41f0-8b9f-f9eb25c998fd</vt:lpwstr>
  </property>
  <property fmtid="{D5CDD505-2E9C-101B-9397-08002B2CF9AE}" pid="9" name="_dlc_DocIdUrl">
    <vt:lpwstr>https://www.supersociedades.gov.co/nuestra_entidad/Planeacion/_layouts/15/DocIdRedir.aspx?ID=SSDOCID-706062453-3125, SSDOCID-706062453-3125</vt:lpwstr>
  </property>
  <property fmtid="{D5CDD505-2E9C-101B-9397-08002B2CF9AE}" pid="10" name="_Version">
    <vt:lpwstr/>
  </property>
  <property fmtid="{D5CDD505-2E9C-101B-9397-08002B2CF9AE}" pid="11" name="Fecha">
    <vt:lpwstr/>
  </property>
  <property fmtid="{D5CDD505-2E9C-101B-9397-08002B2CF9AE}" pid="12" name="Ano Documento">
    <vt:lpwstr/>
  </property>
  <property fmtid="{D5CDD505-2E9C-101B-9397-08002B2CF9AE}" pid="13" name="Descripción Documento">
    <vt:lpwstr/>
  </property>
  <property fmtid="{D5CDD505-2E9C-101B-9397-08002B2CF9AE}" pid="14" name="Tipo Documental">
    <vt:lpwstr/>
  </property>
  <property fmtid="{D5CDD505-2E9C-101B-9397-08002B2CF9AE}" pid="15" name="SeoMetaDescription">
    <vt:lpwstr/>
  </property>
  <property fmtid="{D5CDD505-2E9C-101B-9397-08002B2CF9AE}" pid="16" name="Dependencia">
    <vt:lpwstr>Despacho Superintendente de Sociedades</vt:lpwstr>
  </property>
  <property fmtid="{D5CDD505-2E9C-101B-9397-08002B2CF9AE}" pid="17" name="PublishingExpirationDate">
    <vt:lpwstr/>
  </property>
  <property fmtid="{D5CDD505-2E9C-101B-9397-08002B2CF9AE}" pid="18" name="PublishingStartDate">
    <vt:lpwstr/>
  </property>
  <property fmtid="{D5CDD505-2E9C-101B-9397-08002B2CF9AE}" pid="19" name="ContentTypeId">
    <vt:lpwstr>0x010100A39BF34C51052F4EB1722A7668941347</vt:lpwstr>
  </property>
  <property fmtid="{D5CDD505-2E9C-101B-9397-08002B2CF9AE}" pid="20" name="eDOCS AutoSave">
    <vt:lpwstr/>
  </property>
  <property fmtid="{D5CDD505-2E9C-101B-9397-08002B2CF9AE}" pid="21" name="_activity">
    <vt:lpwstr/>
  </property>
</Properties>
</file>