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Septiembre 2022\"/>
    </mc:Choice>
  </mc:AlternateContent>
  <bookViews>
    <workbookView xWindow="20370" yWindow="-120" windowWidth="29040" windowHeight="15840"/>
  </bookViews>
  <sheets>
    <sheet name="Juli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29" i="1" l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<sst xmlns="http://schemas.openxmlformats.org/spreadsheetml/2006/main" count="65" uniqueCount="41">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</sst>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6" zoomScale="55" zoomScaleNormal="55" workbookViewId="0">
      <selection activeCell="D11" sqref="D11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106</v>
      </c>
      <c r="D7" s="7">
        <f>+D8</f>
        <v>57</v>
      </c>
      <c r="E7" s="7">
        <f>+B7-C7</f>
        <v>194</v>
      </c>
      <c r="F7" s="8">
        <f t="shared" ref="F7:F14" si="0">+C7/B7</f>
        <v>0.35333333333333333</v>
      </c>
      <c r="G7" s="9">
        <f>D7/B7</f>
        <v>0.19</v>
      </c>
    </row>
    <row r="8" spans="1:29" ht="60.75" customHeight="1">
      <c r="A8" s="10" t="s">
        <v>16</v>
      </c>
      <c r="B8" s="11">
        <v>300</v>
      </c>
      <c r="C8" s="11">
        <v>106</v>
      </c>
      <c r="D8" s="11">
        <v>57</v>
      </c>
      <c r="E8" s="12">
        <f>B8-C8</f>
        <v>194</v>
      </c>
      <c r="F8" s="13">
        <f t="shared" si="0"/>
        <v>0.35333333333333333</v>
      </c>
      <c r="G8" s="14">
        <f>D8/B8</f>
        <v>0.19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3537</v>
      </c>
      <c r="D9" s="7">
        <f t="shared" si="1"/>
        <v>2389</v>
      </c>
      <c r="E9" s="7">
        <f t="shared" si="1"/>
        <v>963</v>
      </c>
      <c r="F9" s="15">
        <f t="shared" si="0"/>
        <v>0.78600000000000003</v>
      </c>
      <c r="G9" s="16">
        <f>+D9/B9</f>
        <v>0.53088888888888885</v>
      </c>
    </row>
    <row r="10" spans="1:29" ht="61.5" customHeight="1">
      <c r="A10" s="10" t="s">
        <v>27</v>
      </c>
      <c r="B10" s="11">
        <v>4500</v>
      </c>
      <c r="C10" s="11">
        <v>3537</v>
      </c>
      <c r="D10" s="11">
        <v>2389</v>
      </c>
      <c r="E10" s="17">
        <f>B10-C10</f>
        <v>963</v>
      </c>
      <c r="F10" s="13">
        <f t="shared" si="0"/>
        <v>0.78600000000000003</v>
      </c>
      <c r="G10" s="18">
        <f>D10/B10</f>
        <v>0.53088888888888885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13449</v>
      </c>
      <c r="D11" s="7">
        <f t="shared" si="2"/>
        <v>6904</v>
      </c>
      <c r="E11" s="7">
        <f t="shared" ref="E11:E13" si="3">B11-C11</f>
        <v>10786</v>
      </c>
      <c r="F11" s="15">
        <f>+C11/B11</f>
        <v>0.55494120074272746</v>
      </c>
      <c r="G11" s="16">
        <f>+D11/B11</f>
        <v>0.28487724365586958</v>
      </c>
    </row>
    <row r="12" spans="1:29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13324</v>
      </c>
      <c r="D13" s="11">
        <v>6861</v>
      </c>
      <c r="E13" s="17">
        <f t="shared" si="3"/>
        <v>9117</v>
      </c>
      <c r="F13" s="13">
        <f t="shared" si="4"/>
        <v>0.59373468205516688</v>
      </c>
      <c r="G13" s="18">
        <f t="shared" si="5"/>
        <v>0.30573503854551937</v>
      </c>
    </row>
    <row r="14" spans="1:29" ht="67.5" customHeight="1" thickBot="1">
      <c r="A14" s="10" t="s">
        <v>31</v>
      </c>
      <c r="B14" s="11">
        <v>724</v>
      </c>
      <c r="C14" s="11">
        <v>82</v>
      </c>
      <c r="D14" s="11">
        <v>0</v>
      </c>
      <c r="E14" s="17">
        <f>B14-C14</f>
        <v>642</v>
      </c>
      <c r="F14" s="13">
        <f t="shared" si="0"/>
        <v>0.1132596685082873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17092</v>
      </c>
      <c r="D15" s="7">
        <f t="shared" si="6"/>
        <v>9350</v>
      </c>
      <c r="E15" s="7">
        <f>B15-C15</f>
        <v>11943</v>
      </c>
      <c r="F15" s="15">
        <f>+C15/B15</f>
        <v>0.58866884794213881</v>
      </c>
      <c r="G15" s="16">
        <f>D15/B15</f>
        <v>0.32202514206991562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139518</v>
      </c>
      <c r="C19" s="34">
        <f>SUM(C20:C24)</f>
        <v>87503</v>
      </c>
      <c r="D19" s="34">
        <f>SUM(D20:D24)</f>
        <v>80953</v>
      </c>
      <c r="E19" s="34">
        <f>SUM(E20:E24)</f>
        <v>52015</v>
      </c>
      <c r="F19" s="35">
        <f t="shared" ref="F19:F24" si="7">+C19/B19</f>
        <v>0.62718072220071963</v>
      </c>
      <c r="G19" s="36">
        <f t="shared" ref="G19:G24" si="8">D19/B19</f>
        <v>0.58023337490503013</v>
      </c>
    </row>
    <row r="20" spans="1:7" ht="30" customHeight="1">
      <c r="A20" s="24" t="s">
        <v>20</v>
      </c>
      <c r="B20" s="25">
        <v>92390</v>
      </c>
      <c r="C20" s="25">
        <v>61515</v>
      </c>
      <c r="D20" s="25">
        <v>60770</v>
      </c>
      <c r="E20" s="17">
        <f>B20-C20</f>
        <v>30875</v>
      </c>
      <c r="F20" s="13">
        <f t="shared" si="7"/>
        <v>0.66581881155969258</v>
      </c>
      <c r="G20" s="18">
        <f t="shared" si="8"/>
        <v>0.65775516830825842</v>
      </c>
    </row>
    <row r="21" spans="1:7" ht="30" customHeight="1">
      <c r="A21" s="24" t="s">
        <v>21</v>
      </c>
      <c r="B21" s="25">
        <v>12378</v>
      </c>
      <c r="C21" s="25">
        <v>11141</v>
      </c>
      <c r="D21" s="25">
        <v>6988</v>
      </c>
      <c r="E21" s="17">
        <f t="shared" ref="E21:E24" si="9">B21-C21</f>
        <v>1237</v>
      </c>
      <c r="F21" s="13">
        <f t="shared" si="7"/>
        <v>0.90006463079657462</v>
      </c>
      <c r="G21" s="18">
        <f t="shared" si="8"/>
        <v>0.56455000807884959</v>
      </c>
    </row>
    <row r="22" spans="1:7" ht="30" customHeight="1">
      <c r="A22" s="24" t="s">
        <v>22</v>
      </c>
      <c r="B22" s="25">
        <v>31831</v>
      </c>
      <c r="C22" s="25">
        <v>12347</v>
      </c>
      <c r="D22" s="25">
        <v>12289</v>
      </c>
      <c r="E22" s="17">
        <f t="shared" si="9"/>
        <v>19484</v>
      </c>
      <c r="F22" s="13">
        <f t="shared" si="7"/>
        <v>0.38789230624234239</v>
      </c>
      <c r="G22" s="18">
        <f t="shared" si="8"/>
        <v>0.3860701831547862</v>
      </c>
    </row>
    <row r="23" spans="1:7" ht="30" customHeight="1">
      <c r="A23" s="24" t="s">
        <v>23</v>
      </c>
      <c r="B23" s="25">
        <v>2266</v>
      </c>
      <c r="C23" s="25">
        <v>2265</v>
      </c>
      <c r="D23" s="25">
        <v>671</v>
      </c>
      <c r="E23" s="17">
        <f t="shared" si="9"/>
        <v>1</v>
      </c>
      <c r="F23" s="13">
        <f t="shared" si="7"/>
        <v>0.99955869373345096</v>
      </c>
      <c r="G23" s="18">
        <f t="shared" si="8"/>
        <v>0.29611650485436891</v>
      </c>
    </row>
    <row r="24" spans="1:7" ht="30" customHeight="1" thickBot="1">
      <c r="A24" s="24" t="s">
        <v>24</v>
      </c>
      <c r="B24" s="25">
        <v>653</v>
      </c>
      <c r="C24" s="25">
        <v>235</v>
      </c>
      <c r="D24" s="25">
        <v>235</v>
      </c>
      <c r="E24" s="17">
        <f t="shared" si="9"/>
        <v>418</v>
      </c>
      <c r="F24" s="13">
        <f t="shared" si="7"/>
        <v>0.35987748851454826</v>
      </c>
      <c r="G24" s="18">
        <f t="shared" si="8"/>
        <v>0.35987748851454826</v>
      </c>
    </row>
    <row r="25" spans="1:7" ht="36.75" thickBot="1">
      <c r="A25" s="19" t="s">
        <v>25</v>
      </c>
      <c r="B25" s="20">
        <f t="shared" ref="B25:G25" si="10">B19</f>
        <v>139518</v>
      </c>
      <c r="C25" s="20">
        <f t="shared" si="10"/>
        <v>87503</v>
      </c>
      <c r="D25" s="20">
        <f t="shared" si="10"/>
        <v>80953</v>
      </c>
      <c r="E25" s="20">
        <f t="shared" si="10"/>
        <v>52015</v>
      </c>
      <c r="F25" s="21">
        <f t="shared" si="10"/>
        <v>0.62718072220071963</v>
      </c>
      <c r="G25" s="21">
        <f t="shared" si="10"/>
        <v>0.58023337490503013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0</v>
      </c>
      <c r="E29" s="34">
        <f>+B29-C29</f>
        <v>0</v>
      </c>
      <c r="F29" s="35">
        <v>0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168783</v>
      </c>
      <c r="C32" s="20">
        <f>C25+C15+C30</f>
        <v>104825</v>
      </c>
      <c r="D32" s="20">
        <f t="shared" ref="D32:E32" si="11">D25+D15+D30</f>
        <v>90303</v>
      </c>
      <c r="E32" s="20">
        <f t="shared" si="11"/>
        <v>63958</v>
      </c>
      <c r="F32" s="21">
        <f>C32/B32</f>
        <v>0.6210637327218973</v>
      </c>
      <c r="G32" s="21">
        <f>D32/B32</f>
        <v>0.53502426192211305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2022</A_x00f1_o>
    <Mes xmlns="b5fbb935-dbdd-4b55-8a0b-a31c9a9b7eac">09. Septiembre</Mes>
    <_dlc_DocId xmlns="0948c079-19c9-4a36-bb7d-d65ca794eba7">SSDOCID-556486327-103</_dlc_DocId>
    <_dlc_DocIdUrl xmlns="0948c079-19c9-4a36-bb7d-d65ca794eba7">
      <Url>https://supersociedades.gov.co/nuestra_entidad/_layouts/15/DocIdRedir.aspx?ID=SSDOCID-556486327-103</Url>
      <Description>SSDOCID-556486327-103</Description>
    </_dlc_DocIdUrl>
  </documentManagement>
</p:properties>
</file>

<file path=customXml/itemProps1.xml><?xml version="1.0" encoding="utf-8"?>
<ds:datastoreItem xmlns:ds="http://schemas.openxmlformats.org/officeDocument/2006/customXml" ds:itemID="{C9C1B9C0-D80C-493C-8013-2F3DDF63F95E}"/>
</file>

<file path=customXml/itemProps2.xml><?xml version="1.0" encoding="utf-8"?>
<ds:datastoreItem xmlns:ds="http://schemas.openxmlformats.org/officeDocument/2006/customXml" ds:itemID="{83DB5BBF-87AC-485D-8B5A-EA0671448C07}"/>
</file>

<file path=customXml/itemProps3.xml><?xml version="1.0" encoding="utf-8"?>
<ds:datastoreItem xmlns:ds="http://schemas.openxmlformats.org/officeDocument/2006/customXml" ds:itemID="{CE1C4D40-8185-41E9-80CE-6C7E51D780FA}"/>
</file>

<file path=customXml/itemProps4.xml><?xml version="1.0" encoding="utf-8"?>
<ds:datastoreItem xmlns:ds="http://schemas.openxmlformats.org/officeDocument/2006/customXml" ds:itemID="{1E80C588-7491-4506-ACC7-D1228DD8B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Septiembre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2022-10-06T19:10:50Z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8adb64c9-d519-48d0-ba90-4530f82e5d76</vt:lpwstr>
  </property>
</Properties>
</file>