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"/>
    </mc:Choice>
  </mc:AlternateContent>
  <bookViews>
    <workbookView xWindow="20370" yWindow="-120" windowWidth="29040" windowHeight="15840"/>
  </bookViews>
  <sheets>
    <sheet name="A diciembre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E7" i="1" l="1"/>
  <c r="F7" i="1"/>
  <c r="B15" i="1"/>
  <c r="E15" i="1" s="1"/>
  <c r="G7" i="1"/>
  <c r="F9" i="1"/>
  <c r="D32" i="1"/>
  <c r="G9" i="1"/>
  <c r="E19" i="1"/>
  <c r="E25" i="1" s="1"/>
  <c r="C32" i="1"/>
  <c r="G19" i="1"/>
  <c r="G25" i="1" s="1"/>
  <c r="F19" i="1"/>
  <c r="F25" i="1" s="1"/>
  <c r="B25" i="1"/>
  <c r="B32" i="1" s="1"/>
  <c r="F15" i="1" l="1"/>
  <c r="G15" i="1"/>
  <c r="G32" i="1"/>
  <c r="E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<sst xmlns="http://schemas.openxmlformats.org/spreadsheetml/2006/main" count="65" uniqueCount="41">
  <si>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</si>
  <si>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</si>
  <si>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</si>
  <si>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</si>
  <si>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</si>
  <si>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</si>
  <si>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</si>
  <si>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</si>
  <si>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</si>
  <si>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</si>
  <si>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</si>
  <si>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</si>
  <si>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</si>
  <si>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</si>
  <si>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</si>
  <si>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</si>
  <si>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</si>
  <si>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</si>
  <si>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</si>
  <si>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</si>
  <si>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</si>
  <si>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</si>
  <si>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</si>
  <si>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</si>
  <si>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</si>
  <si>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</si>
  <si>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</si>
  <si>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</si>
  <si>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</si>
  <si>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</si>
  <si>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</si>
  <si>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</si>
  <si>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</si>
  <si>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</si>
  <si>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</si>
  <si>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</si>
  <si>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EJECUCIÓN PRESUPUESTAL CORTE 31 DE ENERO DE 2022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</si>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</sst>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01"/>
  <sheetViews>
    <sheetView tabSelected="1" zoomScale="55" zoomScaleNormal="55" workbookViewId="0">
      <selection activeCell="C30" sqref="C30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41" width="11.42578125" style="2"/>
    <col min="42" max="16384" width="11.42578125" style="3"/>
  </cols>
  <sheetData>
    <row r="1" spans="1:41" ht="93.75" customHeight="1">
      <c r="A1" s="1"/>
      <c r="B1" s="40" t="s">
        <v>37</v>
      </c>
      <c r="C1" s="41"/>
      <c r="D1" s="41"/>
      <c r="E1" s="41"/>
      <c r="F1" s="41"/>
      <c r="G1" s="42"/>
    </row>
    <row r="2" spans="1:41" s="5" customFormat="1" ht="40.5" customHeight="1">
      <c r="A2" s="46" t="s">
        <v>0</v>
      </c>
      <c r="B2" s="43" t="s">
        <v>1</v>
      </c>
      <c r="C2" s="44"/>
      <c r="D2" s="44"/>
      <c r="E2" s="44"/>
      <c r="F2" s="44"/>
      <c r="G2" s="4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67.5" customHeight="1">
      <c r="A3" s="47" t="s">
        <v>36</v>
      </c>
      <c r="B3" s="48"/>
      <c r="C3" s="48"/>
      <c r="D3" s="48"/>
      <c r="E3" s="48"/>
      <c r="F3" s="48"/>
      <c r="G3" s="4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30.75" customHeight="1">
      <c r="A4" s="37" t="s">
        <v>2</v>
      </c>
      <c r="B4" s="38"/>
      <c r="C4" s="38"/>
      <c r="D4" s="38"/>
      <c r="E4" s="38"/>
      <c r="F4" s="38"/>
      <c r="G4" s="3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58.5" customHeight="1">
      <c r="A5" s="54" t="s">
        <v>18</v>
      </c>
      <c r="B5" s="51" t="s">
        <v>3</v>
      </c>
      <c r="C5" s="51" t="s">
        <v>4</v>
      </c>
      <c r="D5" s="51" t="s">
        <v>5</v>
      </c>
      <c r="E5" s="51" t="s">
        <v>6</v>
      </c>
      <c r="F5" s="52" t="s">
        <v>7</v>
      </c>
      <c r="G5" s="53" t="s">
        <v>8</v>
      </c>
    </row>
    <row r="6" spans="1:41" ht="22.5" customHeight="1">
      <c r="A6" s="50"/>
      <c r="B6" s="51" t="s">
        <v>9</v>
      </c>
      <c r="C6" s="51" t="s">
        <v>10</v>
      </c>
      <c r="D6" s="51" t="s">
        <v>11</v>
      </c>
      <c r="E6" s="51" t="s">
        <v>12</v>
      </c>
      <c r="F6" s="52" t="s">
        <v>13</v>
      </c>
      <c r="G6" s="53" t="s">
        <v>14</v>
      </c>
    </row>
    <row r="7" spans="1:41" ht="45" customHeight="1">
      <c r="A7" s="6" t="s">
        <v>15</v>
      </c>
      <c r="B7" s="7">
        <f>+B8</f>
        <v>300</v>
      </c>
      <c r="C7" s="7">
        <f>+C8</f>
        <v>0</v>
      </c>
      <c r="D7" s="7">
        <f>+D8</f>
        <v>0</v>
      </c>
      <c r="E7" s="7">
        <f>+B7-C7</f>
        <v>300</v>
      </c>
      <c r="F7" s="8">
        <f t="shared" ref="F7:F14" si="0">+C7/B7</f>
        <v>0</v>
      </c>
      <c r="G7" s="9">
        <f>D7/B7</f>
        <v>0</v>
      </c>
    </row>
    <row r="8" spans="1:41" ht="60.75" customHeight="1">
      <c r="A8" s="10" t="s">
        <v>16</v>
      </c>
      <c r="B8" s="11">
        <v>300</v>
      </c>
      <c r="C8" s="11">
        <v>0</v>
      </c>
      <c r="D8" s="11">
        <v>0</v>
      </c>
      <c r="E8" s="12">
        <f>B8-C8</f>
        <v>300</v>
      </c>
      <c r="F8" s="13">
        <f t="shared" si="0"/>
        <v>0</v>
      </c>
      <c r="G8" s="14">
        <f>D8/B8</f>
        <v>0</v>
      </c>
    </row>
    <row r="9" spans="1:41" ht="54">
      <c r="A9" s="6" t="s">
        <v>26</v>
      </c>
      <c r="B9" s="7">
        <f>+B10</f>
        <v>4500</v>
      </c>
      <c r="C9" s="7">
        <f t="shared" ref="C9:E9" si="1">+C10</f>
        <v>2134</v>
      </c>
      <c r="D9" s="7">
        <f t="shared" si="1"/>
        <v>0</v>
      </c>
      <c r="E9" s="7">
        <f t="shared" si="1"/>
        <v>2366</v>
      </c>
      <c r="F9" s="15">
        <f t="shared" si="0"/>
        <v>0.47422222222222221</v>
      </c>
      <c r="G9" s="16">
        <f>+D9/B9</f>
        <v>0</v>
      </c>
    </row>
    <row r="10" spans="1:41" ht="61.5" customHeight="1">
      <c r="A10" s="10" t="s">
        <v>27</v>
      </c>
      <c r="B10" s="11">
        <v>4500</v>
      </c>
      <c r="C10" s="11">
        <v>2134</v>
      </c>
      <c r="D10" s="11">
        <v>0</v>
      </c>
      <c r="E10" s="17">
        <f>B10-C10</f>
        <v>2366</v>
      </c>
      <c r="F10" s="13">
        <f t="shared" si="0"/>
        <v>0.47422222222222221</v>
      </c>
      <c r="G10" s="18">
        <f>D10/B10</f>
        <v>0</v>
      </c>
    </row>
    <row r="11" spans="1:41" ht="61.5" customHeight="1">
      <c r="A11" s="6" t="s">
        <v>28</v>
      </c>
      <c r="B11" s="7">
        <f>SUM(B12:B14)</f>
        <v>24235</v>
      </c>
      <c r="C11" s="7">
        <f t="shared" ref="C11:D11" si="2">SUM(C12:C14)</f>
        <v>5790</v>
      </c>
      <c r="D11" s="7">
        <f t="shared" si="2"/>
        <v>0</v>
      </c>
      <c r="E11" s="7">
        <f t="shared" ref="E11:E13" si="3">B11-C11</f>
        <v>18445</v>
      </c>
      <c r="F11" s="15">
        <f>+C11/B11</f>
        <v>0.23891066639158243</v>
      </c>
      <c r="G11" s="16">
        <f>+D11/B11</f>
        <v>0</v>
      </c>
    </row>
    <row r="12" spans="1:41" ht="61.5" customHeight="1">
      <c r="A12" s="10" t="s">
        <v>29</v>
      </c>
      <c r="B12" s="11">
        <v>1070</v>
      </c>
      <c r="C12" s="11">
        <v>0</v>
      </c>
      <c r="D12" s="11">
        <v>0</v>
      </c>
      <c r="E12" s="17">
        <f t="shared" si="3"/>
        <v>1070</v>
      </c>
      <c r="F12" s="13">
        <f t="shared" ref="F12:F13" si="4">+C12/B12</f>
        <v>0</v>
      </c>
      <c r="G12" s="18">
        <f t="shared" ref="G12:G13" si="5">D12/B12</f>
        <v>0</v>
      </c>
    </row>
    <row r="13" spans="1:41" ht="61.5" customHeight="1">
      <c r="A13" s="10" t="s">
        <v>30</v>
      </c>
      <c r="B13" s="11">
        <v>22441</v>
      </c>
      <c r="C13" s="11">
        <v>5790</v>
      </c>
      <c r="D13" s="11">
        <v>0</v>
      </c>
      <c r="E13" s="17">
        <f t="shared" si="3"/>
        <v>16651</v>
      </c>
      <c r="F13" s="13">
        <f t="shared" si="4"/>
        <v>0.2580098926072813</v>
      </c>
      <c r="G13" s="18">
        <f t="shared" si="5"/>
        <v>0</v>
      </c>
    </row>
    <row r="14" spans="1:41" ht="67.5" customHeight="1" thickBot="1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</row>
    <row r="15" spans="1:41" ht="36.75" thickBot="1">
      <c r="A15" s="19" t="s">
        <v>17</v>
      </c>
      <c r="B15" s="7">
        <f>+B7+B9+B11</f>
        <v>29035</v>
      </c>
      <c r="C15" s="7">
        <f t="shared" ref="C15:D15" si="6">+C7+C9+C11</f>
        <v>7924</v>
      </c>
      <c r="D15" s="7">
        <f t="shared" si="6"/>
        <v>0</v>
      </c>
      <c r="E15" s="7">
        <f>B15-C15</f>
        <v>21111</v>
      </c>
      <c r="F15" s="15">
        <f>+C15/B15</f>
        <v>0.27291200275529531</v>
      </c>
      <c r="G15" s="16">
        <f>D15/B15</f>
        <v>0</v>
      </c>
    </row>
    <row r="16" spans="1:41" ht="34.5" customHeight="1">
      <c r="A16" s="37" t="s">
        <v>39</v>
      </c>
      <c r="B16" s="38"/>
      <c r="C16" s="38"/>
      <c r="D16" s="38"/>
      <c r="E16" s="38"/>
      <c r="F16" s="38"/>
      <c r="G16" s="39"/>
    </row>
    <row r="17" spans="1:7" ht="58.5" customHeight="1">
      <c r="A17" s="54" t="s">
        <v>32</v>
      </c>
      <c r="B17" s="51" t="s">
        <v>3</v>
      </c>
      <c r="C17" s="51" t="s">
        <v>4</v>
      </c>
      <c r="D17" s="51" t="s">
        <v>5</v>
      </c>
      <c r="E17" s="51" t="s">
        <v>6</v>
      </c>
      <c r="F17" s="52" t="s">
        <v>7</v>
      </c>
      <c r="G17" s="53" t="s">
        <v>8</v>
      </c>
    </row>
    <row r="18" spans="1:7" ht="15.75">
      <c r="A18" s="54"/>
      <c r="B18" s="51" t="s">
        <v>9</v>
      </c>
      <c r="C18" s="51" t="s">
        <v>10</v>
      </c>
      <c r="D18" s="51" t="s">
        <v>11</v>
      </c>
      <c r="E18" s="51" t="s">
        <v>12</v>
      </c>
      <c r="F18" s="52" t="s">
        <v>13</v>
      </c>
      <c r="G18" s="53" t="s">
        <v>14</v>
      </c>
    </row>
    <row r="19" spans="1:7" ht="30" customHeight="1">
      <c r="A19" s="23" t="s">
        <v>19</v>
      </c>
      <c r="B19" s="34">
        <f>SUM(B20:B24)</f>
        <v>138517</v>
      </c>
      <c r="C19" s="34">
        <f>SUM(C20:C24)</f>
        <v>10432</v>
      </c>
      <c r="D19" s="34">
        <f>SUM(D20:D24)</f>
        <v>4598</v>
      </c>
      <c r="E19" s="34">
        <f>SUM(E20:E24)</f>
        <v>128085</v>
      </c>
      <c r="F19" s="35">
        <f t="shared" ref="F19:F24" si="7">+C19/B19</f>
        <v>7.5312055559967367E-2</v>
      </c>
      <c r="G19" s="36">
        <f t="shared" ref="G19:G24" si="8">D19/B19</f>
        <v>3.3194481543781629E-2</v>
      </c>
    </row>
    <row r="20" spans="1:7" ht="30" customHeight="1">
      <c r="A20" s="24" t="s">
        <v>20</v>
      </c>
      <c r="B20" s="25">
        <v>92390</v>
      </c>
      <c r="C20" s="25">
        <v>3896</v>
      </c>
      <c r="D20" s="25">
        <v>3544</v>
      </c>
      <c r="E20" s="17">
        <f>B20-C20</f>
        <v>88494</v>
      </c>
      <c r="F20" s="13">
        <f t="shared" si="7"/>
        <v>4.2169065916224699E-2</v>
      </c>
      <c r="G20" s="18">
        <f t="shared" si="8"/>
        <v>3.8359129775949775E-2</v>
      </c>
    </row>
    <row r="21" spans="1:7" ht="30" customHeight="1">
      <c r="A21" s="24" t="s">
        <v>21</v>
      </c>
      <c r="B21" s="25">
        <v>11657</v>
      </c>
      <c r="C21" s="25">
        <v>5670</v>
      </c>
      <c r="D21" s="25">
        <v>190</v>
      </c>
      <c r="E21" s="17">
        <f t="shared" ref="E21:E24" si="9">B21-C21</f>
        <v>5987</v>
      </c>
      <c r="F21" s="13">
        <f t="shared" si="7"/>
        <v>0.48640301964484861</v>
      </c>
      <c r="G21" s="18">
        <f t="shared" si="8"/>
        <v>1.6299219353178348E-2</v>
      </c>
    </row>
    <row r="22" spans="1:7" ht="30" customHeight="1">
      <c r="A22" s="24" t="s">
        <v>22</v>
      </c>
      <c r="B22" s="25">
        <v>31580</v>
      </c>
      <c r="C22" s="25">
        <v>866</v>
      </c>
      <c r="D22" s="25">
        <v>864</v>
      </c>
      <c r="E22" s="17">
        <f t="shared" si="9"/>
        <v>30714</v>
      </c>
      <c r="F22" s="13">
        <f t="shared" si="7"/>
        <v>2.7422419252691576E-2</v>
      </c>
      <c r="G22" s="18">
        <f t="shared" si="8"/>
        <v>2.7359088030398986E-2</v>
      </c>
    </row>
    <row r="23" spans="1:7" ht="30" customHeight="1">
      <c r="A23" s="24" t="s">
        <v>23</v>
      </c>
      <c r="B23" s="25">
        <v>2266</v>
      </c>
      <c r="C23" s="25">
        <v>0</v>
      </c>
      <c r="D23" s="25">
        <v>0</v>
      </c>
      <c r="E23" s="17">
        <f t="shared" si="9"/>
        <v>2266</v>
      </c>
      <c r="F23" s="13">
        <f t="shared" si="7"/>
        <v>0</v>
      </c>
      <c r="G23" s="18">
        <f t="shared" si="8"/>
        <v>0</v>
      </c>
    </row>
    <row r="24" spans="1:7" ht="30" customHeight="1" thickBot="1">
      <c r="A24" s="24" t="s">
        <v>24</v>
      </c>
      <c r="B24" s="25">
        <v>624</v>
      </c>
      <c r="C24" s="25">
        <v>0</v>
      </c>
      <c r="D24" s="25">
        <v>0</v>
      </c>
      <c r="E24" s="17">
        <f t="shared" si="9"/>
        <v>624</v>
      </c>
      <c r="F24" s="13">
        <f t="shared" si="7"/>
        <v>0</v>
      </c>
      <c r="G24" s="18">
        <f t="shared" si="8"/>
        <v>0</v>
      </c>
    </row>
    <row r="25" spans="1:7" ht="36.75" thickBot="1">
      <c r="A25" s="19" t="s">
        <v>25</v>
      </c>
      <c r="B25" s="20">
        <f>B19</f>
        <v>138517</v>
      </c>
      <c r="C25" s="20">
        <f>C19</f>
        <v>10432</v>
      </c>
      <c r="D25" s="20">
        <f>D19</f>
        <v>4598</v>
      </c>
      <c r="E25" s="20">
        <f>E19</f>
        <v>128085</v>
      </c>
      <c r="F25" s="21">
        <f>F19</f>
        <v>7.5312055559967367E-2</v>
      </c>
      <c r="G25" s="21">
        <f>G19</f>
        <v>3.3194481543781629E-2</v>
      </c>
    </row>
    <row r="26" spans="1:7" ht="34.5" customHeight="1">
      <c r="A26" s="37" t="s">
        <v>40</v>
      </c>
      <c r="B26" s="38"/>
      <c r="C26" s="38"/>
      <c r="D26" s="38"/>
      <c r="E26" s="38"/>
      <c r="F26" s="38"/>
      <c r="G26" s="39"/>
    </row>
    <row r="27" spans="1:7" ht="30" customHeight="1">
      <c r="A27" s="54" t="s">
        <v>33</v>
      </c>
      <c r="B27" s="51" t="s">
        <v>3</v>
      </c>
      <c r="C27" s="51" t="s">
        <v>4</v>
      </c>
      <c r="D27" s="51" t="s">
        <v>5</v>
      </c>
      <c r="E27" s="51" t="s">
        <v>6</v>
      </c>
      <c r="F27" s="52" t="s">
        <v>7</v>
      </c>
      <c r="G27" s="53" t="s">
        <v>8</v>
      </c>
    </row>
    <row r="28" spans="1:7" ht="30" customHeight="1">
      <c r="A28" s="54"/>
      <c r="B28" s="51" t="s">
        <v>9</v>
      </c>
      <c r="C28" s="51" t="s">
        <v>10</v>
      </c>
      <c r="D28" s="51" t="s">
        <v>11</v>
      </c>
      <c r="E28" s="51" t="s">
        <v>12</v>
      </c>
      <c r="F28" s="52" t="s">
        <v>13</v>
      </c>
      <c r="G28" s="53" t="s">
        <v>14</v>
      </c>
    </row>
    <row r="29" spans="1:7" ht="30" customHeight="1" thickBot="1">
      <c r="A29" s="23" t="s">
        <v>34</v>
      </c>
      <c r="B29" s="34">
        <v>230</v>
      </c>
      <c r="C29" s="34"/>
      <c r="D29" s="34"/>
      <c r="E29" s="34"/>
      <c r="F29" s="35"/>
      <c r="G29" s="36"/>
    </row>
    <row r="30" spans="1:7" ht="30" customHeight="1" thickBot="1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38</v>
      </c>
      <c r="B32" s="20">
        <f>B25+B15+B29</f>
        <v>167782</v>
      </c>
      <c r="C32" s="20">
        <f>C25+C15</f>
        <v>18356</v>
      </c>
      <c r="D32" s="20">
        <f>D25+D15</f>
        <v>4598</v>
      </c>
      <c r="E32" s="20">
        <f>E25+E15</f>
        <v>149196</v>
      </c>
      <c r="F32" s="21">
        <f>C32/B32</f>
        <v>0.10940386930660023</v>
      </c>
      <c r="G32" s="21">
        <f>D32/B32</f>
        <v>2.7404608360849198E-2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047C05BE-D6DD-4819-A70C-818156507296}"/>
</file>

<file path=customXml/itemProps2.xml><?xml version="1.0" encoding="utf-8"?>
<ds:datastoreItem xmlns:ds="http://schemas.openxmlformats.org/officeDocument/2006/customXml" ds:itemID="{66567503-406F-42EB-9B47-3EA306D06D14}"/>
</file>

<file path=customXml/itemProps3.xml><?xml version="1.0" encoding="utf-8"?>
<ds:datastoreItem xmlns:ds="http://schemas.openxmlformats.org/officeDocument/2006/customXml" ds:itemID="{0902BBB4-2C85-44F1-8C56-9035FDDA0770}"/>
</file>

<file path=customXml/itemProps4.xml><?xml version="1.0" encoding="utf-8"?>
<ds:datastoreItem xmlns:ds="http://schemas.openxmlformats.org/officeDocument/2006/customXml" ds:itemID="{003B40A7-AD93-4F43-B88D-CFBEAE7E9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diciembre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Enero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2022-02-07T19:59:20Z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20220207144449804</vt:lpwstr>
  </property>
  <property fmtid="{D5CDD505-2E9C-101B-9397-08002B2CF9AE}" pid="3" name="ContentTypeId">
    <vt:lpwstr>0x0101006862ECDC0603A64CA134393933E70A74</vt:lpwstr>
  </property>
  <property fmtid="{D5CDD505-2E9C-101B-9397-08002B2CF9AE}" pid="4" name="_dlc_DocIdItemGuid">
    <vt:lpwstr>8b1cac09-b10d-4c71-a670-e3902a7f1a53</vt:lpwstr>
  </property>
</Properties>
</file>