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drawings/drawing5.xml" ContentType="application/vnd.openxmlformats-officedocument.drawing+xml"/>
  <Override PartName="/xl/drawings/drawing2.xml" ContentType="application/vnd.openxmlformats-officedocument.drawing+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4.xml" ContentType="application/vnd.openxmlformats-officedocument.drawing+xml"/>
  <Override PartName="/xl/worksheets/sheet9.xml" ContentType="application/vnd.openxmlformats-officedocument.spreadsheetml.worksheet+xml"/>
  <Override PartName="/xl/worksheets/sheet8.xml" ContentType="application/vnd.openxmlformats-officedocument.spreadsheetml.worksheet+xml"/>
  <Override PartName="/xl/worksheets/sheet5.xml" ContentType="application/vnd.openxmlformats-officedocument.spreadsheetml.worksheet+xml"/>
  <Override PartName="/xl/drawings/drawing3.xml" ContentType="application/vnd.openxmlformats-officedocument.drawing+xml"/>
  <Override PartName="/xl/worksheets/sheet7.xml" ContentType="application/vnd.openxmlformats-officedocument.spreadsheetml.worksheet+xml"/>
  <Override PartName="/xl/worksheets/sheet6.xml" ContentType="application/vnd.openxmlformats-officedocument.spreadsheetml.worksheet+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comments7.xml" ContentType="application/vnd.openxmlformats-officedocument.spreadsheetml.comments+xml"/>
  <Override PartName="/xl/comments6.xml" ContentType="application/vnd.openxmlformats-officedocument.spreadsheetml.comments+xml"/>
  <Override PartName="/xl/comments5.xml" ContentType="application/vnd.openxmlformats-officedocument.spreadsheetml.comments+xml"/>
  <Override PartName="/xl/comments1.xml" ContentType="application/vnd.openxmlformats-officedocument.spreadsheetml.comments+xml"/>
  <Override PartName="/xl/comments4.xml" ContentType="application/vnd.openxmlformats-officedocument.spreadsheetml.comments+xml"/>
  <Override PartName="/xl/comments3.xml" ContentType="application/vnd.openxmlformats-officedocument.spreadsheetml.comments+xml"/>
  <Override PartName="/xl/comments8.xml" ContentType="application/vnd.openxmlformats-officedocument.spreadsheetml.comment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xl/calcChain.xml" ContentType="application/vnd.openxmlformats-officedocument.spreadsheetml.calcChain+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defaultThemeVersion="124226"/>
  <mc:AlternateContent xmlns:mc="http://schemas.openxmlformats.org/markup-compatibility/2006">
    <mc:Choice Requires="x15">
      <x15ac:absPath xmlns:x15ac="http://schemas.microsoft.com/office/spreadsheetml/2010/11/ac" url="E:\Luis Espinosa\Documents\PUBLICACIONES\PLANEACION\Acuerdos Gestion 2021\Nueva carpeta\"/>
    </mc:Choice>
  </mc:AlternateContent>
  <bookViews>
    <workbookView xWindow="0" yWindow="0" windowWidth="20490" windowHeight="7620" tabRatio="712" firstSheet="2" activeTab="3"/>
  </bookViews>
  <sheets>
    <sheet name="Concertacion " sheetId="1" state="hidden" r:id="rId1"/>
    <sheet name="MANUAL" sheetId="22" state="hidden" r:id="rId2"/>
    <sheet name="instructivo de diligenciamiento" sheetId="23" r:id="rId3"/>
    <sheet name="ANEXO 1" sheetId="12" r:id="rId4"/>
    <sheet name="Valoración Subordinado" sheetId="25" r:id="rId5"/>
    <sheet name="Valoración Par" sheetId="24" r:id="rId6"/>
    <sheet name="Seguimiento 2" sheetId="5" state="hidden" r:id="rId7"/>
    <sheet name="Seguimiento 3" sheetId="6" state="hidden" r:id="rId8"/>
    <sheet name="Seguimiento 4" sheetId="7" state="hidden" r:id="rId9"/>
    <sheet name="Final" sheetId="9" state="hidden" r:id="rId10"/>
    <sheet name="Componente de Gestion Adicional" sheetId="14" state="hidden" r:id="rId11"/>
    <sheet name="Instructivo" sheetId="3" state="hidden" r:id="rId12"/>
  </sheets>
  <definedNames>
    <definedName name="_xlnm.Print_Area" localSheetId="3">'ANEXO 1'!$B$1:$R$37</definedName>
    <definedName name="_xlnm.Print_Area" localSheetId="10">'Componente de Gestion Adicional'!$A$1:$O$20</definedName>
    <definedName name="_xlnm.Print_Area" localSheetId="2">'instructivo de diligenciamiento'!$A$1:$J$41</definedName>
    <definedName name="_xlnm.Print_Area" localSheetId="1">MANUAL!$A$1:$U$47</definedName>
    <definedName name="_xlnm.Print_Area" localSheetId="5">'Valoración Par'!$A$1:$H$75</definedName>
    <definedName name="_xlnm.Print_Area" localSheetId="4">'Valoración Subordinado'!$A$1:$H$75</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O10" i="12" l="1"/>
  <c r="O15" i="12"/>
  <c r="O20" i="12"/>
  <c r="O25" i="12"/>
  <c r="P15" i="12" l="1"/>
  <c r="P20" i="12"/>
  <c r="P25" i="12"/>
  <c r="H30" i="12"/>
  <c r="P10" i="12"/>
  <c r="I16" i="9"/>
  <c r="H13" i="9"/>
  <c r="L13" i="9" s="1"/>
  <c r="K13" i="9"/>
  <c r="K10" i="9"/>
  <c r="K16" i="9" s="1"/>
  <c r="H10" i="9"/>
  <c r="L10" i="9" s="1"/>
  <c r="H7" i="9"/>
  <c r="L7" i="9" s="1"/>
  <c r="M13" i="9"/>
  <c r="M7" i="9"/>
  <c r="M10" i="9"/>
  <c r="M16" i="9" s="1"/>
  <c r="J16" i="9"/>
  <c r="B16" i="9"/>
  <c r="H27" i="5"/>
  <c r="M24" i="7"/>
  <c r="M27" i="7" s="1"/>
  <c r="M21" i="7"/>
  <c r="M18" i="7"/>
  <c r="K24" i="7"/>
  <c r="K27" i="7" s="1"/>
  <c r="K21" i="7"/>
  <c r="M24" i="6"/>
  <c r="J24" i="6"/>
  <c r="J24" i="7" s="1"/>
  <c r="J21" i="6"/>
  <c r="J21" i="7" s="1"/>
  <c r="J18" i="6"/>
  <c r="J18" i="7" s="1"/>
  <c r="M18" i="6"/>
  <c r="I18" i="5"/>
  <c r="I18" i="6" s="1"/>
  <c r="L18" i="6" s="1"/>
  <c r="H18" i="6"/>
  <c r="M24" i="5"/>
  <c r="M21" i="5"/>
  <c r="M18" i="5"/>
  <c r="I24" i="5"/>
  <c r="I24" i="7" s="1"/>
  <c r="H24" i="7"/>
  <c r="I21" i="5"/>
  <c r="I21" i="7" s="1"/>
  <c r="H21" i="6"/>
  <c r="B27" i="7"/>
  <c r="H21" i="7"/>
  <c r="H18" i="7"/>
  <c r="H27" i="7" s="1"/>
  <c r="D7" i="7"/>
  <c r="D6" i="7"/>
  <c r="D5" i="7"/>
  <c r="D4" i="7"/>
  <c r="B27" i="6"/>
  <c r="H24" i="6"/>
  <c r="I24" i="6"/>
  <c r="D7" i="6"/>
  <c r="D6" i="6"/>
  <c r="D5" i="6"/>
  <c r="D4" i="6"/>
  <c r="B27" i="5"/>
  <c r="L24" i="5"/>
  <c r="D7" i="5"/>
  <c r="D6" i="5"/>
  <c r="D5" i="5"/>
  <c r="D4" i="5"/>
  <c r="B26" i="1"/>
  <c r="I18" i="7"/>
  <c r="I27" i="7" s="1"/>
  <c r="H27" i="6"/>
  <c r="L24" i="6" l="1"/>
  <c r="L18" i="5"/>
  <c r="H16" i="9"/>
  <c r="M27" i="5"/>
  <c r="L24" i="7"/>
  <c r="J27" i="7"/>
  <c r="L18" i="7"/>
  <c r="L21" i="7"/>
  <c r="L16" i="9"/>
  <c r="I21" i="6"/>
  <c r="J27" i="6"/>
  <c r="I27" i="5"/>
  <c r="L21" i="5"/>
  <c r="L27" i="5" s="1"/>
  <c r="P30" i="12"/>
  <c r="L27" i="7" l="1"/>
  <c r="L21" i="6"/>
  <c r="I27" i="6"/>
  <c r="P32" i="12"/>
  <c r="L27" i="6" l="1"/>
  <c r="M21" i="6"/>
  <c r="M27" i="6" s="1"/>
</calcChain>
</file>

<file path=xl/comments1.xml><?xml version="1.0" encoding="utf-8"?>
<comments xmlns="http://schemas.openxmlformats.org/spreadsheetml/2006/main">
  <authors>
    <author>Leandry Luz Vargas Alvarez</author>
    <author>ana karina marin quiros marin quiros</author>
    <author>Ligia del Pilar Agudelo</author>
    <author>Cristian Camilo Angulo Escobar</author>
  </authors>
  <commentList>
    <comment ref="O7" authorId="0" shapeId="0">
      <text>
        <r>
          <rPr>
            <sz val="12"/>
            <color indexed="81"/>
            <rFont val="Tahoma"/>
            <family val="2"/>
          </rPr>
          <t xml:space="preserve">En esta fase se tomarán los resultados del acumulado y del peso y se someterán al análisis que el superior jerárquico considere pertinente, adicionalmente, se registrarán las evidencias del cumplimiento  
</t>
        </r>
      </text>
    </comment>
    <comment ref="C8" authorId="1" shapeId="0">
      <text>
        <r>
          <rPr>
            <sz val="18"/>
            <color indexed="81"/>
            <rFont val="Tahoma"/>
            <family val="2"/>
          </rPr>
          <t>Son los definidos en la planeación institucional en concordancia con lo establecido con el Plan Nacional de Desarrollo, el Plan Estratégico Sectorial, el Plan Estratégico Institucional y el Plan de Acción Anual y que deberán estar relacionados con los compromisos de cada gerente público. Estos objetivos están listados  en el formato para que sean tenidos en cuenta al  momento de concertar los compromisos gerenciales.</t>
        </r>
      </text>
    </comment>
    <comment ref="D8" authorId="0" shapeId="0">
      <text>
        <r>
          <rPr>
            <sz val="12"/>
            <color indexed="81"/>
            <rFont val="Tahoma"/>
            <family val="2"/>
          </rPr>
          <t xml:space="preserve">Comprenden los resultados a ser medidos, cuantificados y verificados que adelantará el gerente público para el cumplimiento efectivo de los objetivos de la entidad. Se sugiere que los compromisos acordados en el ejercicio de la concertación deban ser mínimo tres (3) y máximo cinco (5) por cada Gerente público </t>
        </r>
      </text>
    </comment>
    <comment ref="E8" authorId="0" shapeId="0">
      <text>
        <r>
          <rPr>
            <sz val="12"/>
            <color indexed="81"/>
            <rFont val="Tahoma"/>
            <family val="2"/>
          </rPr>
          <t>Representación cuantitativa en número o porcentaje que debe ser verificable objetivamente y mediante el cual se determina el cumplimiento de los compromisos gerenciales.</t>
        </r>
      </text>
    </comment>
    <comment ref="F8" authorId="0" shapeId="0">
      <text>
        <r>
          <rPr>
            <sz val="12"/>
            <color indexed="81"/>
            <rFont val="Tahoma"/>
            <family val="2"/>
          </rPr>
          <t>Lapso de ejecución del compromiso concertado en el cual deberán adelantarse las acciones necesarias para su cumplimiento.</t>
        </r>
      </text>
    </comment>
    <comment ref="G8" authorId="1" shapeId="0">
      <text>
        <r>
          <rPr>
            <sz val="12"/>
            <color indexed="81"/>
            <rFont val="Tahoma"/>
            <family val="2"/>
          </rPr>
          <t>Principales acciones definidas por el gerente público que harán posible el logro de los compromisos gerenciales y que generan las evidencias que permitan el seguimiento a la gestión. Estas no deberán ser menos de tres (3) ni más de cinco (5) por cada compromiso gerencial.</t>
        </r>
      </text>
    </comment>
    <comment ref="H8" authorId="1" shapeId="0">
      <text>
        <r>
          <rPr>
            <sz val="12"/>
            <color indexed="81"/>
            <rFont val="Tahoma"/>
            <family val="2"/>
          </rPr>
          <t>Porcentaje de cada compromiso concertado con el superior jerárquico, en función de las metas de la entidad. La asignación del peso porcentual por cada compromiso no podrá ser mayor de cuarenta por ciento (40%) ni menor a diez por ciento (10%)</t>
        </r>
      </text>
    </comment>
    <comment ref="O8" authorId="2" shapeId="0">
      <text>
        <r>
          <rPr>
            <sz val="12"/>
            <color indexed="81"/>
            <rFont val="Tahoma"/>
            <family val="2"/>
          </rPr>
          <t>Resultado final alcanzado, que se obtiene de la sumatoria entre el cumplimiento del primer y segundo semestre de acuerdo con lo concertado.</t>
        </r>
      </text>
    </comment>
    <comment ref="P8" authorId="0" shapeId="0">
      <text>
        <r>
          <rPr>
            <sz val="12"/>
            <color indexed="81"/>
            <rFont val="Tahoma"/>
            <family val="2"/>
          </rPr>
          <t>Porcentaje de cumplimiento de los compromisos gerenciales del año de acuerdo con el peso ponderado que se asignó al compromiso institucional.</t>
        </r>
      </text>
    </comment>
    <comment ref="Q8" authorId="0" shapeId="0">
      <text>
        <r>
          <rPr>
            <sz val="12"/>
            <color indexed="81"/>
            <rFont val="Tahoma"/>
            <family val="2"/>
          </rPr>
          <t xml:space="preserve">Soportes que acompañan la ejecución de los compromisos gerenciales y que pueden encontrarse de forma física y/o virtual. </t>
        </r>
      </text>
    </comment>
    <comment ref="J9" authorId="3" shapeId="0">
      <text>
        <r>
          <rPr>
            <sz val="12"/>
            <color indexed="81"/>
            <rFont val="Tahoma"/>
            <family val="2"/>
          </rPr>
          <t>Porcentaje programado de cumplimiento de cada compromiso gerencial para este periodo.</t>
        </r>
      </text>
    </comment>
    <comment ref="K9" authorId="1" shapeId="0">
      <text>
        <r>
          <rPr>
            <sz val="12"/>
            <color indexed="81"/>
            <rFont val="Tahoma"/>
            <family val="2"/>
          </rPr>
          <t>Se verifica el avance de los compromisos e indicadores definidos en la etapa de concertación y se registra el resultado del indicador asociado al compromiso con corte al primer semestre del año</t>
        </r>
      </text>
    </comment>
    <comment ref="L9" authorId="1" shapeId="0">
      <text>
        <r>
          <rPr>
            <sz val="12"/>
            <color indexed="81"/>
            <rFont val="Tahoma"/>
            <family val="2"/>
          </rPr>
          <t>Se registran los aspectos de mejora para el cumplimiento de los compromisos concertados que se encuentren retrasados conforme a lo programado</t>
        </r>
      </text>
    </comment>
    <comment ref="M9" authorId="3" shapeId="0">
      <text>
        <r>
          <rPr>
            <sz val="12"/>
            <color indexed="81"/>
            <rFont val="Tahoma"/>
            <family val="2"/>
          </rPr>
          <t>Porcentaje programado de cumplimiento de cada compromiso gerencial durante este periodo.</t>
        </r>
      </text>
    </comment>
    <comment ref="N9" authorId="1" shapeId="0">
      <text>
        <r>
          <rPr>
            <sz val="12"/>
            <color indexed="81"/>
            <rFont val="Tahoma"/>
            <family val="2"/>
          </rPr>
          <t>Se verifica el avance de los compromisos e indicadores definidos en la etapa de concertación y se registra el resultado del indicador asociado al compromiso con corte al segundo semestre del año (no acumulado)</t>
        </r>
      </text>
    </comment>
    <comment ref="Q9" authorId="0" shapeId="0">
      <text>
        <r>
          <rPr>
            <sz val="12"/>
            <color indexed="81"/>
            <rFont val="Tahoma"/>
            <family val="2"/>
          </rPr>
          <t>Breve descripción del producto o actividad indicada como evidencia.</t>
        </r>
      </text>
    </comment>
    <comment ref="R9" authorId="0" shapeId="0">
      <text>
        <r>
          <rPr>
            <sz val="12"/>
            <color indexed="81"/>
            <rFont val="Tahoma"/>
            <family val="2"/>
          </rPr>
          <t>Ubicación de la misma ya sea en medios físicos o electrónicos.</t>
        </r>
      </text>
    </comment>
  </commentList>
</comments>
</file>

<file path=xl/comments2.xml><?xml version="1.0" encoding="utf-8"?>
<comments xmlns="http://schemas.openxmlformats.org/spreadsheetml/2006/main">
  <authors>
    <author>ana karina marin quiros marin quiros</author>
    <author>Ligia del Pilar Agudelo</author>
  </authors>
  <commentList>
    <comment ref="B6" authorId="0" shapeId="0">
      <text>
        <r>
          <rPr>
            <b/>
            <sz val="9"/>
            <color indexed="81"/>
            <rFont val="Tahoma"/>
            <family val="2"/>
          </rPr>
          <t>Se deben elegir 5 competencias para ser evaluadas</t>
        </r>
        <r>
          <rPr>
            <sz val="9"/>
            <color indexed="81"/>
            <rFont val="Tahoma"/>
            <family val="2"/>
          </rPr>
          <t xml:space="preserve">
</t>
        </r>
      </text>
    </comment>
    <comment ref="F72" authorId="1" shapeId="0">
      <text>
        <r>
          <rPr>
            <sz val="9"/>
            <color indexed="81"/>
            <rFont val="Tahoma"/>
            <family val="2"/>
          </rPr>
          <t xml:space="preserve">Sumatoria simple de la evaluación (previa conversión según pesos asignados por evaluador) dividido por el numero de competencias evaluadas
</t>
        </r>
      </text>
    </comment>
  </commentList>
</comments>
</file>

<file path=xl/comments3.xml><?xml version="1.0" encoding="utf-8"?>
<comments xmlns="http://schemas.openxmlformats.org/spreadsheetml/2006/main">
  <authors>
    <author>ana karina marin quiros marin quiros</author>
    <author>Ligia del Pilar Agudelo</author>
  </authors>
  <commentList>
    <comment ref="B6" authorId="0" shapeId="0">
      <text>
        <r>
          <rPr>
            <b/>
            <sz val="9"/>
            <color indexed="81"/>
            <rFont val="Tahoma"/>
            <family val="2"/>
          </rPr>
          <t>Se deben elegir 5 competencias para ser evaluadas</t>
        </r>
        <r>
          <rPr>
            <sz val="9"/>
            <color indexed="81"/>
            <rFont val="Tahoma"/>
            <family val="2"/>
          </rPr>
          <t xml:space="preserve">
</t>
        </r>
      </text>
    </comment>
    <comment ref="G72" authorId="1" shapeId="0">
      <text>
        <r>
          <rPr>
            <sz val="9"/>
            <color indexed="81"/>
            <rFont val="Tahoma"/>
            <family val="2"/>
          </rPr>
          <t xml:space="preserve">Sumatoria simple de la evaluación (previa conversión según pesos asignados por evaluador) dividido por el numero de competencias evaluadas
</t>
        </r>
      </text>
    </comment>
  </commentList>
</comments>
</file>

<file path=xl/comments4.xml><?xml version="1.0" encoding="utf-8"?>
<comments xmlns="http://schemas.openxmlformats.org/spreadsheetml/2006/main">
  <authors>
    <author>Jeimy Paola Ortiz Gracia</author>
  </authors>
  <commentList>
    <comment ref="L18" authorId="0" shapeId="0">
      <text>
        <r>
          <rPr>
            <b/>
            <sz val="9"/>
            <color indexed="81"/>
            <rFont val="Tahoma"/>
            <family val="2"/>
          </rPr>
          <t>Jeimy Paola Ortiz Gracia:</t>
        </r>
        <r>
          <rPr>
            <sz val="9"/>
            <color indexed="81"/>
            <rFont val="Tahoma"/>
            <family val="2"/>
          </rPr>
          <t xml:space="preserve">
es necesario condicionarlo
</t>
        </r>
      </text>
    </comment>
  </commentList>
</comments>
</file>

<file path=xl/comments5.xml><?xml version="1.0" encoding="utf-8"?>
<comments xmlns="http://schemas.openxmlformats.org/spreadsheetml/2006/main">
  <authors>
    <author>Jeimy Paola Ortiz Gracia</author>
  </authors>
  <commentList>
    <comment ref="L18" authorId="0" shapeId="0">
      <text>
        <r>
          <rPr>
            <b/>
            <sz val="9"/>
            <color indexed="81"/>
            <rFont val="Tahoma"/>
            <family val="2"/>
          </rPr>
          <t>Jeimy Paola Ortiz Gracia:</t>
        </r>
        <r>
          <rPr>
            <sz val="9"/>
            <color indexed="81"/>
            <rFont val="Tahoma"/>
            <family val="2"/>
          </rPr>
          <t xml:space="preserve">
es necesario condicionarlo
</t>
        </r>
      </text>
    </comment>
  </commentList>
</comments>
</file>

<file path=xl/comments6.xml><?xml version="1.0" encoding="utf-8"?>
<comments xmlns="http://schemas.openxmlformats.org/spreadsheetml/2006/main">
  <authors>
    <author>Jeimy Paola Ortiz Gracia</author>
  </authors>
  <commentList>
    <comment ref="L18" authorId="0" shapeId="0">
      <text>
        <r>
          <rPr>
            <b/>
            <sz val="9"/>
            <color indexed="81"/>
            <rFont val="Tahoma"/>
            <family val="2"/>
          </rPr>
          <t>Jeimy Paola Ortiz Gracia:</t>
        </r>
        <r>
          <rPr>
            <sz val="9"/>
            <color indexed="81"/>
            <rFont val="Tahoma"/>
            <family val="2"/>
          </rPr>
          <t xml:space="preserve">
es necesario condicionarlo
</t>
        </r>
      </text>
    </comment>
  </commentList>
</comments>
</file>

<file path=xl/comments7.xml><?xml version="1.0" encoding="utf-8"?>
<comments xmlns="http://schemas.openxmlformats.org/spreadsheetml/2006/main">
  <authors>
    <author>Jeimy Paola Ortiz Gracia</author>
  </authors>
  <commentList>
    <comment ref="L7" authorId="0" shapeId="0">
      <text>
        <r>
          <rPr>
            <b/>
            <sz val="9"/>
            <color indexed="81"/>
            <rFont val="Tahoma"/>
            <family val="2"/>
          </rPr>
          <t>Jeimy Paola Ortiz Gracia:</t>
        </r>
        <r>
          <rPr>
            <sz val="9"/>
            <color indexed="81"/>
            <rFont val="Tahoma"/>
            <family val="2"/>
          </rPr>
          <t xml:space="preserve">
es necesario condicionarlo
</t>
        </r>
      </text>
    </comment>
  </commentList>
</comments>
</file>

<file path=xl/comments8.xml><?xml version="1.0" encoding="utf-8"?>
<comments xmlns="http://schemas.openxmlformats.org/spreadsheetml/2006/main">
  <authors>
    <author>Leandry Luz Vargas Alvarez</author>
  </authors>
  <commentList>
    <comment ref="B4" authorId="0" shapeId="0">
      <text>
        <r>
          <rPr>
            <sz val="9"/>
            <color indexed="81"/>
            <rFont val="Tahoma"/>
            <family val="2"/>
          </rPr>
          <t>Adicione otros aportes concertados con el Gerente Público, que se susciten en relación a la naturaleza de su entidad.</t>
        </r>
      </text>
    </comment>
  </commentList>
</comments>
</file>

<file path=xl/sharedStrings.xml><?xml version="1.0" encoding="utf-8"?>
<sst xmlns="http://schemas.openxmlformats.org/spreadsheetml/2006/main" count="696" uniqueCount="306">
  <si>
    <r>
      <t>CONCERTACION</t>
    </r>
    <r>
      <rPr>
        <b/>
        <sz val="11"/>
        <rFont val="Times New Roman"/>
        <family val="1"/>
      </rPr>
      <t xml:space="preserve"> COMPROMISOS ESTRATEGICOS Y/O INSTITUCIONALES </t>
    </r>
  </si>
  <si>
    <t>1. Identificacion</t>
  </si>
  <si>
    <t>1.1. Nombre de la Entidad:</t>
  </si>
  <si>
    <t xml:space="preserve">Departamento Administrativo de la Funcion Publica </t>
  </si>
  <si>
    <t xml:space="preserve">1.2. Dependencia </t>
  </si>
  <si>
    <t xml:space="preserve">Direccion de Empleo Publico </t>
  </si>
  <si>
    <t>1.3. Nombre Gerente Publico</t>
  </si>
  <si>
    <t>Alex Rios</t>
  </si>
  <si>
    <t xml:space="preserve">1.4. Nombre Superior Jerarquio </t>
  </si>
  <si>
    <t>Daniel Gomez</t>
  </si>
  <si>
    <t xml:space="preserve">1.5. Fecha Sucripcion Acuerdo de Gestion </t>
  </si>
  <si>
    <t xml:space="preserve">1.6.Vigencia del Acuerdo de Gestion </t>
  </si>
  <si>
    <t>desde: 17/01/2014</t>
  </si>
  <si>
    <t>hasta: 31/12/2014</t>
  </si>
  <si>
    <t xml:space="preserve">2. Concertacion </t>
  </si>
  <si>
    <t xml:space="preserve">Componentes </t>
  </si>
  <si>
    <t xml:space="preserve">2.7. Observaciones </t>
  </si>
  <si>
    <t xml:space="preserve">N° </t>
  </si>
  <si>
    <t xml:space="preserve">2.1. Peso </t>
  </si>
  <si>
    <t xml:space="preserve">2.2. Compromisos Estrategicos y/o Institucionales </t>
  </si>
  <si>
    <t>2.3. Actividades</t>
  </si>
  <si>
    <t xml:space="preserve">2.4. Meta </t>
  </si>
  <si>
    <t>2.5. Indicador</t>
  </si>
  <si>
    <t xml:space="preserve">2.6. Fecha inicio-fin </t>
  </si>
  <si>
    <t>Gerente Publico</t>
  </si>
  <si>
    <t xml:space="preserve">Superior Jerarquico </t>
  </si>
  <si>
    <t xml:space="preserve">1. </t>
  </si>
  <si>
    <t xml:space="preserve">Elaboracion de los componentes a incluir en el PND 2015-2018 en materia de Empleo Publico </t>
  </si>
  <si>
    <t>1. Evaluar los proyectos y metas establecidos en el PND 2010-2014</t>
  </si>
  <si>
    <t>N° de actividades realizadas en el periodo establecido/N° de actividades programadas en el periodo establecido</t>
  </si>
  <si>
    <t>01/03/2014 - 03/06/2014</t>
  </si>
  <si>
    <t>2. Realizar reuniones con los lideres de proyecto para definir metodologia y seguimiento a las propuestas</t>
  </si>
  <si>
    <t xml:space="preserve">3. Definir y evaluar las propuestas presentadas </t>
  </si>
  <si>
    <t xml:space="preserve">4. Elaborar el documento propuesta para presentar  la Direccion General </t>
  </si>
  <si>
    <t>2.</t>
  </si>
  <si>
    <t xml:space="preserve">Seguimiento al cumplimiento de las metas establecidas para la implementacion del SIGEP a nivel nacional y territorial  </t>
  </si>
  <si>
    <t xml:space="preserve">Definir las metas de capacitacion, asesoria y seguimiento para la vigencia 2014,  nivel ncional y territorial </t>
  </si>
  <si>
    <t xml:space="preserve">Porcentaje de cumplimiento de cronograma de actividades, proyecto SIGEP </t>
  </si>
  <si>
    <t>02/02/2014-02/03/2014</t>
  </si>
  <si>
    <t>realizar reuniones con los coordinadores asignados para el seguimiento al cronograma de actividades</t>
  </si>
  <si>
    <t>02/03/2014-28/11/2014</t>
  </si>
  <si>
    <t xml:space="preserve">seguimiento al indicador de crecimiento de hojas de vida y vinculacion de subsistema de recursos humanos </t>
  </si>
  <si>
    <t>02/03/2014- 28/11/2014</t>
  </si>
  <si>
    <t>3.</t>
  </si>
  <si>
    <t xml:space="preserve">Definicion del modelo estrategico de planeacion del recurso humano </t>
  </si>
  <si>
    <t>Seguimiento al diagnostico de aplicabilidad del modelo estrategico de planeacion del recurso humano</t>
  </si>
  <si>
    <t xml:space="preserve">reuniones periodicas con el equipo de trabajo para definir metodologia de revision </t>
  </si>
  <si>
    <t xml:space="preserve">acompañamiento y seguimiento a la prueba piloto de implementacion </t>
  </si>
  <si>
    <t xml:space="preserve">Total </t>
  </si>
  <si>
    <t xml:space="preserve">Firma del Superior Jerarquico </t>
  </si>
  <si>
    <t xml:space="preserve">Firma del Gerente Publico </t>
  </si>
  <si>
    <t>ANEXO 2</t>
  </si>
  <si>
    <r>
      <t xml:space="preserve">Para llevar a cabo el ejercicio de valoración de las competencias se dispone del Anexo 2: </t>
    </r>
    <r>
      <rPr>
        <i/>
        <sz val="12"/>
        <color rgb="FF000000"/>
        <rFont val="Arial"/>
        <family val="2"/>
      </rPr>
      <t>Evaluación de competencias</t>
    </r>
    <r>
      <rPr>
        <sz val="12"/>
        <color rgb="FF000000"/>
        <rFont val="Arial"/>
        <family val="2"/>
      </rPr>
      <t>, se incluyen los campos cuyo alcance es el siguiente:
Las competencias se valorarán en una escala de 1 a 5 que mide el desarrollo de las conductas esperadas, de acuerdo a los siguientes criterios de valoración:</t>
    </r>
  </si>
  <si>
    <t>Guía metodológica para la Gestión del Rendimiento de los Gerentes Públicos - Acuerdos de Gestión</t>
  </si>
  <si>
    <t>Manual de diligenciamiento Anexos 1 y 2</t>
  </si>
  <si>
    <t>Criterio de valoración</t>
  </si>
  <si>
    <t>Puntaje</t>
  </si>
  <si>
    <t xml:space="preserve">Es consistente en su comportamiento, da ejemplo e influye en otros,  es un referente en su organización  y trasciende su entorno de gestión. </t>
  </si>
  <si>
    <t>ANEXO 1</t>
  </si>
  <si>
    <t>Es consistente en su comportamiento y se destaca entre sus pares y en los entonos donde se desenvuelve.  Puede afianzar.</t>
  </si>
  <si>
    <t xml:space="preserve"> Objetivos institucionales</t>
  </si>
  <si>
    <t>Son los definidos en la planeación institucional en concordancia con lo establecido con el Plan Nacional de Desarrollo, el Plan Estratégico Sectorial, el Plan Estratégico Institucional y el Plan de Acción Anual y que deberán estar relacionados con los compromisos de cada gerente público.</t>
  </si>
  <si>
    <t>Su comportamiento se evidencia de manera regular en los entornos en los que se desenvuelve. Puede mejorar.</t>
  </si>
  <si>
    <t>Compromisos Gerenciales</t>
  </si>
  <si>
    <t>Comprenden los resultados a ser medidos, cuantificados y verificados que adelantará el gerente público para el cumplimiento efectivo de los objetivos de la entidad. Se sugiere que los compromisos acordados en el ejercicio de la concertación deban ser mínimo 3 y máximo 5 por cada Gerente público.</t>
  </si>
  <si>
    <t xml:space="preserve">No es consistente en su comportamiento, requiere de acompañamiento. Puede mejorar.   </t>
  </si>
  <si>
    <t>Su comportamiento no se manifiesta, requiere de retroalimentación directa y acompañamiento. Puede mejorar.</t>
  </si>
  <si>
    <t>Indicador</t>
  </si>
  <si>
    <t>Es la representación cuantitativa en número o porcentaje que debe ser verificable objetivamente y mediante el cual se determina el cumplimiento de los compromisos gerenciales.</t>
  </si>
  <si>
    <t>Esta valoración contempla la percepción que el superior jerárquico, el par y los subalternos tienen sobre las competencias comunes y directivas del Gerente Público.</t>
  </si>
  <si>
    <t>Fecha inicio – fin</t>
  </si>
  <si>
    <t>Corresponde al lapso de ejecución del compromiso concertado en el cual deberán adelantarse las acciones necesarias para el cumplimiento del mismo.</t>
  </si>
  <si>
    <t>Competencias y conductas asociadas</t>
  </si>
  <si>
    <t>Son las establecidas en el artículo 2.2.4.2 del Decreto 1083 de 2015.</t>
  </si>
  <si>
    <t>Actividades</t>
  </si>
  <si>
    <t>Corresponden a las principales acciones definidas por el gerente público que harán posible el logro de los compromisos gerenciales generando así las evidencias que permitan el seguimiento a la gestión. Estas no deberán ser menos de 3 ni más de 5 por cada compromiso gerencial.</t>
  </si>
  <si>
    <t>Evaluación anterior</t>
  </si>
  <si>
    <t>Se registra la información de la última evaluación disponible, resultado de la evaluación de competencias de la evaluación anterior. En caso de no contar con información se deja en blanco la casilla en mención.</t>
  </si>
  <si>
    <t>Evaluación actual</t>
  </si>
  <si>
    <t xml:space="preserve">Este resultado se obtiene de la valoración de cada una de las conductas asociadas a todas las competencias en una escala de 1 a 5, obteniendo por cada competencia un promedio simple. Este valor debe multiplicarse por el porcentaje previamente asignado a cada evaluador (superior jerárquico, 60%; par, 20%; subordinados, 20%) </t>
  </si>
  <si>
    <r>
      <t>Peso</t>
    </r>
    <r>
      <rPr>
        <sz val="12"/>
        <color rgb="FF000000"/>
        <rFont val="Arial"/>
        <family val="2"/>
      </rPr>
      <t xml:space="preserve"> </t>
    </r>
    <r>
      <rPr>
        <b/>
        <sz val="12"/>
        <color rgb="FF000000"/>
        <rFont val="Arial"/>
        <family val="2"/>
      </rPr>
      <t>ponderado</t>
    </r>
  </si>
  <si>
    <t xml:space="preserve">Corresponde al porcentaje de cada compromiso concertado con el superior jerárquico, en función de las metas de la entidad. La asignación del peso porcentual por cada compromiso no podrá ser mayor de 40% ni menor a 10%, obteniendo en la sumatoria del porcentaje de todos los compromisos un máximo de 105%. Los factores del 5% adicional al 100% serán acordados entre el gerente público y su superior jerárquico (por ejemplo, el cumplimiento de las metas concertadas en menor tiempo al programado, el logro de un mayor número de actividades de las pactadas, es decir, el 5% de factor adicional se otorga por el cumplimiento de más de lo esperado). En cualquier caso, un gerente público debe concertar como mínimo el cumplimiento del 100% de sus compromisos gerenciales.
Para la definición de los porcentajes se debe tener en cuenta la importancia estratégica de cada meta y compromiso concertado, otorgando así mayor ponderación a los compromisos que atiendan metas y/o resultados de mayor impacto para el cumplimiento de las metas institucionales.
</t>
  </si>
  <si>
    <t>Comentarios para la retroalimentación</t>
  </si>
  <si>
    <t>El superior jerárquico visualiza la totalidad de la valoración integral de competencias e identifica  y registra las fortalezas y oportunidades de desarrollo del gerente público que acompañan su gestión.</t>
  </si>
  <si>
    <t>Evaluación final</t>
  </si>
  <si>
    <t>Es el resultado final de la valoración realizada por su superior jerárquico, el par y sus subalternos de las competencias comunes y directivas.</t>
  </si>
  <si>
    <t>Porcentaje de cumplimiento programado al primer semestre</t>
  </si>
  <si>
    <t>Se registra el porcentaje programado de cumplimiento de cada compromiso gerencial para este periodo.</t>
  </si>
  <si>
    <t>Porcentaje de cumplimiento de indicador primer semestre</t>
  </si>
  <si>
    <t>Se verifica el avance de los compromisos e indicadores definidos en la etapa de concertación y se registra el resultado del indicador asociado al compromiso con corte al primer semestre del año.</t>
  </si>
  <si>
    <t>Observaciones del avance y Oportunidades de mejora</t>
  </si>
  <si>
    <t>Se registran los aspectos de mejora para el cumplimiento de los compromisos concertados que se encuentren retrasados conforme a lo programado.</t>
  </si>
  <si>
    <t>Porcentaje de cumplimiento programado al segundo semestre:</t>
  </si>
  <si>
    <t>Se registra el porcentaje programado de cumplimiento de cada compromiso gerencial durante este periodo.</t>
  </si>
  <si>
    <t>Porcentaje de cumplimiento de indicador segundo semestre</t>
  </si>
  <si>
    <t>se verifica el avance de los compromisos e indicadores definidos en la etapa de concertación y se registra el resultado del indicador asociado al compromiso con corte al segundo semestre del año (no acumulado). Este deberá expresarse en términos porcentuales reflejando lo ejecutado frente a lo programado durante este periodo</t>
  </si>
  <si>
    <t>Porcentaje de cumplimiento del año</t>
  </si>
  <si>
    <t>Se refiere al resultado final alcanzado, que se obtiene de la sumatoria entre el cumplimiento del primer y segundo semestre de acuerdo con lo concertado.</t>
  </si>
  <si>
    <t>Resultado</t>
  </si>
  <si>
    <t xml:space="preserve">Será el porcentaje de cumplimiento de los compromisos gerenciales del año de acuerdo con el peso ponderado que se asignó al compromiso institucional. </t>
  </si>
  <si>
    <t>Evidencias</t>
  </si>
  <si>
    <t>Comprende los soportes que acompañan la ejecución de los compromisos gerenciales y que pueden encontrarse de forma física y/o virtual. Para ello se deberá consignar una breve descripción del producto o actividad indicada como evidencia, así como la ubicación de la misma ya sea en medios físicos o electrónicos.</t>
  </si>
  <si>
    <t>ANEXO 1: CONCERTACIÓN, SEGUIMIENTO,  RETROALIMENTACIÓN  Y EVALUACIÓN DE COMPROMISOS GERENCIALES</t>
  </si>
  <si>
    <t xml:space="preserve"> Concertación</t>
  </si>
  <si>
    <t>Evaluación</t>
  </si>
  <si>
    <t>Objetivos institucionales</t>
  </si>
  <si>
    <t>Compromisos gerenciales</t>
  </si>
  <si>
    <t xml:space="preserve"> Indicador</t>
  </si>
  <si>
    <t xml:space="preserve">Fecha inicio-fin dd/mm/aa </t>
  </si>
  <si>
    <t>Peso ponderado</t>
  </si>
  <si>
    <t xml:space="preserve">Avance </t>
  </si>
  <si>
    <t xml:space="preserve">% Cumplimiento año </t>
  </si>
  <si>
    <t xml:space="preserve">Resultado </t>
  </si>
  <si>
    <t>% cumplimiento programado a 1er semestre</t>
  </si>
  <si>
    <t>% cumplimiento de Indicador 1er Semestre</t>
  </si>
  <si>
    <t>Observaciones del avance y oportunidad de mejora</t>
  </si>
  <si>
    <t>% cumplimiento programado a 2° semestre</t>
  </si>
  <si>
    <t>% Cumplimiento de indicador 2° Semestre</t>
  </si>
  <si>
    <t xml:space="preserve">Descripción </t>
  </si>
  <si>
    <t xml:space="preserve">Ubicación </t>
  </si>
  <si>
    <t xml:space="preserve">FECHA </t>
  </si>
  <si>
    <t>VIGENCIA</t>
  </si>
  <si>
    <t xml:space="preserve">Firma del Gerente Público </t>
  </si>
  <si>
    <t>SEGUIMIENTO COMPROMISOS ESTRATEGICOS Y/O INSTITUCIONALES</t>
  </si>
  <si>
    <t xml:space="preserve">1.5 Fecha Sucripcion Acuerdo de Gestion </t>
  </si>
  <si>
    <t xml:space="preserve">1.6. Vigencia del Acuerdo de Gestion </t>
  </si>
  <si>
    <t>desde: 17/03/2014</t>
  </si>
  <si>
    <r>
      <t>1.7. Periodo</t>
    </r>
    <r>
      <rPr>
        <b/>
        <sz val="11"/>
        <color rgb="FFFF0000"/>
        <rFont val="Times New Roman"/>
        <family val="1"/>
      </rPr>
      <t xml:space="preserve"> </t>
    </r>
    <r>
      <rPr>
        <b/>
        <sz val="11"/>
        <rFont val="Times New Roman"/>
        <family val="1"/>
      </rPr>
      <t xml:space="preserve">de seguimiento </t>
    </r>
  </si>
  <si>
    <t>hasta: 17/06/2014</t>
  </si>
  <si>
    <t>3. Evaluacion</t>
  </si>
  <si>
    <t xml:space="preserve">2.4 Meta </t>
  </si>
  <si>
    <t xml:space="preserve">3.1. Resultado </t>
  </si>
  <si>
    <t xml:space="preserve">3.2. Acumulado </t>
  </si>
  <si>
    <t>3.3. Resultado peso POA</t>
  </si>
  <si>
    <t>3.4. Analisis</t>
  </si>
  <si>
    <t>3.5. Evidencias</t>
  </si>
  <si>
    <t>I trimestre</t>
  </si>
  <si>
    <t>II trimestre</t>
  </si>
  <si>
    <t>III trimestre</t>
  </si>
  <si>
    <t xml:space="preserve">IV trimestre </t>
  </si>
  <si>
    <t xml:space="preserve">% Avance </t>
  </si>
  <si>
    <t xml:space="preserve">Descripcion </t>
  </si>
  <si>
    <t xml:space="preserve">en los primeros tres meses de gestion se cumplieron todas las actividades propuestas, teniendo como producto final el documento de los programas y proyectos aprobado por la Direccion General para incluir en el PND 2015-2018  </t>
  </si>
  <si>
    <t xml:space="preserve">Listas de asistencia de reuniones y mesas de trabajo para definir programas y proyectos. Doumento de propuestas y aprobacion por la Direccion General   </t>
  </si>
  <si>
    <t>las evidencias se encuentran en la ruta dep_documentos_DEP2014_PND 2015-2018</t>
  </si>
  <si>
    <t xml:space="preserve">El compromiso estrategico se cumple al 100% en los primeros tres meses ya que es una actividad planeada para este periodo, por lo tanto no se tienen resultados de II a IV trimestre </t>
  </si>
  <si>
    <t xml:space="preserve">Definir las metas de capacitacion, asesoria y seguimiento para la vigencia 2014,  nivel nacional y territorial </t>
  </si>
  <si>
    <t>02/02/2014-28/11/2014</t>
  </si>
  <si>
    <t xml:space="preserve">4. Control de Cambios </t>
  </si>
  <si>
    <t>4.1. Componente</t>
  </si>
  <si>
    <t>4.2. Ajuste/Cambio</t>
  </si>
  <si>
    <t xml:space="preserve">4.3. Control de Cambios </t>
  </si>
  <si>
    <t xml:space="preserve">4.4. Fecha de Cambio </t>
  </si>
  <si>
    <t xml:space="preserve">4.5. Evidencia </t>
  </si>
  <si>
    <t xml:space="preserve">4.6. Firma del Superior Jerarquico </t>
  </si>
  <si>
    <t xml:space="preserve">4.7. Firma del Gerente Publico </t>
  </si>
  <si>
    <t xml:space="preserve">Peso </t>
  </si>
  <si>
    <t>el peso actual del proyeto SIGEP es de 30%, sin embargo se aumenta al 40%</t>
  </si>
  <si>
    <t xml:space="preserve">De acuerdo al peso establecido, es necesario aumentar el peso de el compromiso estrategico y/o institucional al proyecto SIGEP y disminuyendo el peso a la definicion del modelo estrategico de planeacion de recurso humano, debido a que el alcance del proyecto SIGEP tiene una cobertura mas amplia   </t>
  </si>
  <si>
    <t>la evidencia que soporta el cambio es el plan de proyecto de SIGEP, donde se especifica el alcance del mismo y se encuentra en la ruta xxx</t>
  </si>
  <si>
    <t>Compromiso Estrategico y/o Institucional</t>
  </si>
  <si>
    <t xml:space="preserve">Indicador </t>
  </si>
  <si>
    <t xml:space="preserve">Fecha de Inicio - fin </t>
  </si>
  <si>
    <t>desde: 17/06/2014</t>
  </si>
  <si>
    <t>hasta: 17/09/2014</t>
  </si>
  <si>
    <t>desde: 17/09/2014</t>
  </si>
  <si>
    <t>Compromisos administrativos</t>
  </si>
  <si>
    <t>Aportes adicionales</t>
  </si>
  <si>
    <t xml:space="preserve">Puntaje de aporte </t>
  </si>
  <si>
    <t>Acción de mejora</t>
  </si>
  <si>
    <t>MECI y Sistema de Gestión de Calidad</t>
  </si>
  <si>
    <t>Política de Salud y Seguridad en el Trabajo</t>
  </si>
  <si>
    <t>Plan Institucional de Capacitación.</t>
  </si>
  <si>
    <t xml:space="preserve">Sistema de Estimulos para servidores públicos </t>
  </si>
  <si>
    <t>Facilitar la Participación Ciudadana en la gestión</t>
  </si>
  <si>
    <t>Promover espacios de Rendición de Cuentas de su gestión a la ciudadanía</t>
  </si>
  <si>
    <t xml:space="preserve">Desarrollo y uso de tecnologías de la información </t>
  </si>
  <si>
    <t>Actualización permanente del Sistema de Información para la Gestión del Empleo Público-SIGEP</t>
  </si>
  <si>
    <t>Apropiación de los valores de la entidad</t>
  </si>
  <si>
    <t>El superior gerarquico evalúa una vez al final de cada vigencia.</t>
  </si>
  <si>
    <t xml:space="preserve">1. Identificacion </t>
  </si>
  <si>
    <t>1.2. Nombre Gerente Publico</t>
  </si>
  <si>
    <t xml:space="preserve">1.3. Nombre Superior Jerarquio </t>
  </si>
  <si>
    <t xml:space="preserve">1.3. Fecha Sucripcion Acuerdo de Gestion </t>
  </si>
  <si>
    <t xml:space="preserve">1.4.Vigencia del Acuerdo de Gestion </t>
  </si>
  <si>
    <t>Asigne el puntaje de importancia que se le da a cada compromiso respecto a los demás, teniendo en cuenta la planeación estratégica de la Entidad, si el compromiso es de mayor importancia, entonces su peso será mayor, siendo la totalidad de los mismos 100%.</t>
  </si>
  <si>
    <t xml:space="preserve">Se entienden por compromisos institucionales los adquiridos para llevar a cabo el cumplimiento de los objetivos y metas estratégicas. Todo ello se concreta en el “Plan Operativo de Acción” (POA) de cada entidad pública. </t>
  </si>
  <si>
    <t>son las acciones que se realizan para ejecutar el compromiso estratégico/institucional. Estas actividades coinciden con las establecidas en la planeación institucional.</t>
  </si>
  <si>
    <t>escriba el numero asignado para la meta a la que corresponde el compromiso en el “Plan Operativo de Acción” (POA).</t>
  </si>
  <si>
    <t>Son el mecanismo para valorar el cumplimiento de las metas establecidas y el progreso de los compromisos institucionales. Se recomienda que la definición de los indicadores se realice con el apoyo de la oficina de planeación.</t>
  </si>
  <si>
    <t>Se debe establecer el periodo en el que se ejecutará el compromiso institucional.</t>
  </si>
  <si>
    <t>2.7 Obervaciones /Gerente Publico</t>
  </si>
  <si>
    <t>2.7 Obervaciones /Superior Jerarquio</t>
  </si>
  <si>
    <t xml:space="preserve">3. Evaluacion </t>
  </si>
  <si>
    <t xml:space="preserve">3.2. Acumulado/ % Avance </t>
  </si>
  <si>
    <t xml:space="preserve">3.5. Evidencias/Descripcion </t>
  </si>
  <si>
    <t xml:space="preserve">3.5. Evidencias/Ubicación </t>
  </si>
  <si>
    <t xml:space="preserve">Firma del Supervisor Jerárquico </t>
  </si>
  <si>
    <t>SUPERINTENDENCIA DE SOCIEDADES</t>
  </si>
  <si>
    <t>Código: GTH-F-025</t>
  </si>
  <si>
    <t>SISTEMA DE GESTION INTEGRADO</t>
  </si>
  <si>
    <t>PROCESO: GESTION DE TALENTO HUMANO</t>
  </si>
  <si>
    <t>FORMATO: ACUERDOS DE GESTIÓN</t>
  </si>
  <si>
    <t>Pagina 1 de 1</t>
  </si>
  <si>
    <t>Versión 003</t>
  </si>
  <si>
    <t>Fecha: 01 de noviembre de 2017</t>
  </si>
  <si>
    <t xml:space="preserve">Concertación para el desempeño sobresaliente (5% adicional. Describir los compromisos gerenciales adicionales) </t>
  </si>
  <si>
    <t>Instructivo de diligenciamiento</t>
  </si>
  <si>
    <t>01/01/2021 
31/12/2021</t>
  </si>
  <si>
    <t>Contar con empresas competitivas,  productivas y perdurables</t>
  </si>
  <si>
    <t>Fortalecimiento de la oferta de valor para  los usuarios (más y mejores servicios)</t>
  </si>
  <si>
    <t>Lograr un marco normativo adecuado que  facilite el cumplimiento de la Misión</t>
  </si>
  <si>
    <r>
      <rPr>
        <b/>
        <sz val="16"/>
        <color theme="1"/>
        <rFont val="Arial"/>
        <family val="2"/>
      </rPr>
      <t>Proyecto:</t>
    </r>
    <r>
      <rPr>
        <sz val="16"/>
        <color theme="1"/>
        <rFont val="Arial"/>
        <family val="2"/>
      </rPr>
      <t xml:space="preserve"> Mejoramiento de los  procesos archivísticos del Sistema
de Gestión Documental de la  Superintendencia de Sociedades  a nivel Nacional
</t>
    </r>
    <r>
      <rPr>
        <b/>
        <sz val="16"/>
        <color theme="1"/>
        <rFont val="Arial"/>
        <family val="2"/>
      </rPr>
      <t>Compromiso:</t>
    </r>
    <r>
      <rPr>
        <sz val="16"/>
        <color theme="1"/>
        <rFont val="Arial"/>
        <family val="2"/>
      </rPr>
      <t xml:space="preserve"> Continuar con el proyecto de organización documental producto del Plan de Mejoramiento con el Archivo General de la Nación</t>
    </r>
  </si>
  <si>
    <r>
      <rPr>
        <b/>
        <sz val="16"/>
        <color theme="1"/>
        <rFont val="Arial"/>
        <family val="2"/>
      </rPr>
      <t>Proyecto:</t>
    </r>
    <r>
      <rPr>
        <sz val="16"/>
        <color theme="1"/>
        <rFont val="Arial"/>
        <family val="2"/>
      </rPr>
      <t xml:space="preserve"> Expediente digital – Sistema
de Gestión Documental  Electrónica de Archivo (Fase II) -  SGDEA 
</t>
    </r>
    <r>
      <rPr>
        <b/>
        <sz val="16"/>
        <color theme="1"/>
        <rFont val="Arial"/>
        <family val="2"/>
      </rPr>
      <t xml:space="preserve">Compromiso: </t>
    </r>
    <r>
      <rPr>
        <sz val="16"/>
        <color theme="1"/>
        <rFont val="Arial"/>
        <family val="2"/>
      </rPr>
      <t xml:space="preserve">Continuar apoyando a la Dirección de Tecnología a través del Grupo de Gestión Documental y el Grupo de Contratos, en la estructuración y contratación del proyecto de expediente digital  </t>
    </r>
  </si>
  <si>
    <r>
      <rPr>
        <b/>
        <sz val="16"/>
        <color theme="1"/>
        <rFont val="Arial"/>
        <family val="2"/>
      </rPr>
      <t xml:space="preserve">Proyecto: </t>
    </r>
    <r>
      <rPr>
        <sz val="16"/>
        <color theme="1"/>
        <rFont val="Arial"/>
        <family val="2"/>
      </rPr>
      <t xml:space="preserve">Reestructuración
organizacional para  asumir las funciones de  supervisión de Cámaras  de Comercio de  conformidad con la Ley de  Emprendimiento (Ley  2069 de 2020 – artículo
70)
</t>
    </r>
    <r>
      <rPr>
        <b/>
        <sz val="16"/>
        <color theme="1"/>
        <rFont val="Arial"/>
        <family val="2"/>
      </rPr>
      <t xml:space="preserve">Compromiso: </t>
    </r>
    <r>
      <rPr>
        <sz val="16"/>
        <color theme="1"/>
        <rFont val="Arial"/>
        <family val="2"/>
      </rPr>
      <t xml:space="preserve">Identificar las necesidades administrativas requeridas para asumir las funciones establecidas en el artículo 70 de la Ley 2069 de 2020 </t>
    </r>
  </si>
  <si>
    <t>Coordinar las acciones correspondientes para el alistamiento del espacio físico que requiere el arvchivo transferido por la SIC</t>
  </si>
  <si>
    <r>
      <rPr>
        <b/>
        <sz val="16"/>
        <color theme="1"/>
        <rFont val="Arial"/>
        <family val="2"/>
      </rPr>
      <t>Proyecto:</t>
    </r>
    <r>
      <rPr>
        <sz val="16"/>
        <color theme="1"/>
        <rFont val="Arial"/>
        <family val="2"/>
      </rPr>
      <t xml:space="preserve"> Inteligencia de  datos (supervisión
preventiva con Alertas
Tempranas v3.0)
</t>
    </r>
    <r>
      <rPr>
        <b/>
        <sz val="16"/>
        <color theme="1"/>
        <rFont val="Arial"/>
        <family val="2"/>
      </rPr>
      <t>Compromiso:</t>
    </r>
    <r>
      <rPr>
        <sz val="16"/>
        <color theme="1"/>
        <rFont val="Arial"/>
        <family val="2"/>
      </rPr>
      <t xml:space="preserve"> </t>
    </r>
    <r>
      <rPr>
        <sz val="16"/>
        <color rgb="FFFF0000"/>
        <rFont val="Arial"/>
        <family val="2"/>
      </rPr>
      <t>Apoyar</t>
    </r>
    <r>
      <rPr>
        <sz val="16"/>
        <color theme="1"/>
        <rFont val="Arial"/>
        <family val="2"/>
      </rPr>
      <t xml:space="preserve"> las gestiones contractuales orientadas a fortalecer la inteligencia de  datos, mediante las gestiones que correspondan para la correcta ejecución y seguimiento de la órden de compra del proyecto IA  
</t>
    </r>
  </si>
  <si>
    <t xml:space="preserve">Garantizar la participación en las reuniones de seguimiento a la ejecucion de la órden de compra de IA con el contratista </t>
  </si>
  <si>
    <t>Garantizar la participación en las reuniones que la Dirección de Tecnología programe para temas relacionados con la ejecución de la órden de compra IA</t>
  </si>
  <si>
    <t>Validar las recomendaciones juridico-contractuales que correspondan para la correcta ejecución de la órden de compra IA</t>
  </si>
  <si>
    <t xml:space="preserve">Validar la estructuración del estudio previo para el contrato de organización documental </t>
  </si>
  <si>
    <t>Coordinar el seguimiento a la ejecución del contrato que se suscriba para la organización documental</t>
  </si>
  <si>
    <t>Coordinar el reporte al AGN sobre el avance del plan de mejoramiento</t>
  </si>
  <si>
    <t>Garantizar la participación en las mesas de trabajo que se adelanten para definir el modelo de expediente digital</t>
  </si>
  <si>
    <t xml:space="preserve">Coordinar con el grupo de gestión documetal la estructuración funcional del modelo de expediente digital </t>
  </si>
  <si>
    <t>Coordinar con el grupo de gestión documental la contratación y ejecución del modelo de expediente digital</t>
  </si>
  <si>
    <t>Coordinar la inspección al archivo de la SIC que eventualmente será transferido a la Entidad</t>
  </si>
  <si>
    <t>Coordinar la gestión de los nuevos puestos de trabajo requeridos por la función asignada</t>
  </si>
  <si>
    <t>REINALDO SANCHEZ GUTIERREZ - DIRECTOR ADMINISTRATIVO</t>
  </si>
  <si>
    <t xml:space="preserve">DANERY BUITRAGO GÓMEZ - SECRETARIA GENERAL </t>
  </si>
  <si>
    <t>Firma del Supervisor Jerárquico - Juan Pablo Liévano Vegalara</t>
  </si>
  <si>
    <t>Identifica las fuerzas políticas que afectan la organización y las posibles alianzas para cumplir con los propósitos organizacionales.</t>
  </si>
  <si>
    <t>Conoce y hace seguimiento a las políticas gubernamentales.</t>
  </si>
  <si>
    <t>Está al día en los acontecimientos claves del sector y del Estado.</t>
  </si>
  <si>
    <t>Es conciente de las condiciones específicas del entorno organizacional.</t>
  </si>
  <si>
    <t xml:space="preserve">Conocimiento del Entorno
</t>
  </si>
  <si>
    <t>Total Puntaje Evaluador</t>
  </si>
  <si>
    <t xml:space="preserve">Mantiene con sus colaboradores relaciones de respeto </t>
  </si>
  <si>
    <t xml:space="preserve">Tienen en cuenta las opiniones de sus colaboradores. </t>
  </si>
  <si>
    <t>*Establece espacios regulares de retroalimentación y reconocimiento del desempeño y sabe manejar hábilmente el bajo desempeño.</t>
  </si>
  <si>
    <t>*Hace uso de las habilidades y recurso de su grupo de trabajo para alcanzar las metas y los estándares de productividad.</t>
  </si>
  <si>
    <t>*Delega de manera efectiva sabiendo cuando intervenir y cuando no hacerlo.</t>
  </si>
  <si>
    <t>*Permite niveles de autonomía con el fin de estimular el desarrollo integral del empleado.</t>
  </si>
  <si>
    <t>*Identifica necesidades de formación y capacitación y propone acciones para satisfacerlas.</t>
  </si>
  <si>
    <t xml:space="preserve">Dirección y Desarrollo de Personal
</t>
  </si>
  <si>
    <t>Decide en situaciones de alta complejidad e incertidumbre.</t>
  </si>
  <si>
    <t>Decide bajo presión.</t>
  </si>
  <si>
    <t>Efectúa cambios complejos y comprometidos en sus actividades o en las funciones que tiene asignadas cuando detecta problemas o dificultades para su realización.</t>
  </si>
  <si>
    <t>Elige con oportunidad, entre muchas alternativas, los proyectos a realizar.</t>
  </si>
  <si>
    <t xml:space="preserve">Toma de Decisiones
</t>
  </si>
  <si>
    <t>Establece planes alternativos de acción.</t>
  </si>
  <si>
    <t>Distribuye el tiempo con eficiencia.</t>
  </si>
  <si>
    <t>Busca soluciones a los problemas.</t>
  </si>
  <si>
    <t xml:space="preserve">Traduce los objetivos estratégicos en planes prácticos y factibles. </t>
  </si>
  <si>
    <t xml:space="preserve">Establece objetivos claros y concisos, estructurados y coherentes con las metas organizacionales. </t>
  </si>
  <si>
    <t xml:space="preserve">
Anticipa situaciones y escenarios futuros con acierto. </t>
  </si>
  <si>
    <t xml:space="preserve">Planeación
</t>
  </si>
  <si>
    <t>Fomenta la participación de todos en los que unifica esfuerzos hacia objetivos y metas institucionales.</t>
  </si>
  <si>
    <t xml:space="preserve">Genera un clima positivo y de seguridad en sus colaboradores. </t>
  </si>
  <si>
    <t xml:space="preserve">Constituye y mantiene grupos de trabajo con un desempeño conforme a los estándares. Promueve la eficacia del equipo. </t>
  </si>
  <si>
    <t>Fomenta la comunicación clara, directa y concreta</t>
  </si>
  <si>
    <t>Mantiene a sus colaboradores motivados</t>
  </si>
  <si>
    <t xml:space="preserve">Liderazgo
      </t>
  </si>
  <si>
    <t>Demuestra sentido de pertenencia en todas sus actuaciones</t>
  </si>
  <si>
    <t xml:space="preserve">Apoya a la organización en situaciones difíciles. </t>
  </si>
  <si>
    <t>Antepone las necesidades de la organización a sus propias necesidades</t>
  </si>
  <si>
    <t xml:space="preserve">Promueve las metas de la organización y respeta sus normas. </t>
  </si>
  <si>
    <t>Compromiso con la organización</t>
  </si>
  <si>
    <t xml:space="preserve">Utiliza los recursos de la entidad para el desarrollo de las labores y prestación del servicio. </t>
  </si>
  <si>
    <t xml:space="preserve">Ejecuta funciones con base en las normas y criterios aplicables. </t>
  </si>
  <si>
    <t xml:space="preserve">Demuestra imparcialidad en sus decisiones. </t>
  </si>
  <si>
    <t xml:space="preserve">Facilita el acceso a la información relacionada con sus responsabilidades y con el servicio a cargo de la entidad en que labora. </t>
  </si>
  <si>
    <t xml:space="preserve">Proporciona información veraz, objetiva y basada en hechos. </t>
  </si>
  <si>
    <t>Transparencia</t>
  </si>
  <si>
    <t>Reconoce la interdependencia entre su trabajo y el de otros</t>
  </si>
  <si>
    <t xml:space="preserve">Establece diferentes canales de comunicación con el usuario para conocer sus necesidades y propuestas y responde a las mismas. </t>
  </si>
  <si>
    <t xml:space="preserve">Da respuesta oportuna a las necesidades de los usuarios de conformidad con el servicio que ofrece la entidad. </t>
  </si>
  <si>
    <t xml:space="preserve">Considera las necesidades de los usuarios al diseñar proyectos o servicios. </t>
  </si>
  <si>
    <t>Atiende y valora las necesidades y peticiones de los usuarios y de ciudadanos en general</t>
  </si>
  <si>
    <t xml:space="preserve">Orientación al ciudadano </t>
  </si>
  <si>
    <t>Realiza todas las acciones necesarias para alcanzar los objetivos propuestos enfrentando los obstáculos que se presenta</t>
  </si>
  <si>
    <t>Compromete recursos y tiempos para mejorar la productividad tomando las medidas necesarias para minimizar los riesgos.</t>
  </si>
  <si>
    <t>Asume responsabilidad por sus resultados</t>
  </si>
  <si>
    <t>Cumple con oportunidad en función de estándares, objetivos y metas establecidas por la entidad, las funciones que le son asignadas</t>
  </si>
  <si>
    <t>Orientación a resultados</t>
  </si>
  <si>
    <t>Valoracion actual</t>
  </si>
  <si>
    <t xml:space="preserve">Valoracion anterior </t>
  </si>
  <si>
    <t>Par</t>
  </si>
  <si>
    <t>Conductas asociadas</t>
  </si>
  <si>
    <t>Competencias comunes
y directivas</t>
  </si>
  <si>
    <t xml:space="preserve">
Su comportamiento no se manifiesta, requiere de retroalimentación directa y acompañamiento. Puede mejorar.
</t>
  </si>
  <si>
    <t>Es consistente en su comportamiento y se destaca entre sus pares y en los entornos donde se desenvuelve.  Puede afianzar.</t>
  </si>
  <si>
    <t>Es consistente en su comportamiento, da ejemplo e influye en otros,  es un referente en su organización  y trasciende su entorno de gestión.</t>
  </si>
  <si>
    <t>Criterios de valoracion</t>
  </si>
  <si>
    <t xml:space="preserve"> VALORACION DE COMPETENCIAS COMPORTAMENTALES -  PAR</t>
  </si>
  <si>
    <t>Pagina 3 de 6</t>
  </si>
  <si>
    <t>Versión 002</t>
  </si>
  <si>
    <t>Fecha: 09 de Febrero de 2017</t>
  </si>
  <si>
    <t xml:space="preserve">Nombre del Par Designado: 
Joaquin Fernando Ruiz Gonzalez 
Director Financiero 
</t>
  </si>
  <si>
    <t xml:space="preserve">Joaquin Fernando Ruiz Gonzalez 
Director Financiero </t>
  </si>
  <si>
    <t>Pagina 4 de 6</t>
  </si>
  <si>
    <t xml:space="preserve"> VALORACION DE COMPETENCIAS COMPORTAMENTALES -  SUBALTERNO</t>
  </si>
  <si>
    <t xml:space="preserve">Anticipa situaciones y escenarios futuros con acierto. </t>
  </si>
  <si>
    <t xml:space="preserve">Nombre del Subalterno: 
Juan Esteban Rojas Barrios 
Coordinador Grupo Administrativo 
</t>
  </si>
  <si>
    <t xml:space="preserve">Firma del Subalterno
Juan Esteban Rojas Barrios </t>
  </si>
  <si>
    <t xml:space="preserve">Firma del Gerente Público
Reinaldo Sanchez Gutierrez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</si>
</sst>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Red]0.0"/>
  </numFmts>
  <fonts count="62" x14ac:knownFonts="1">
    <font>
      <sz val="11"/>
      <color theme="1"/>
      <name val="Calibri"/>
      <family val="2"/>
      <scheme val="minor"/>
    </font>
    <font>
      <sz val="11"/>
      <color theme="1"/>
      <name val="Calibri"/>
      <family val="2"/>
      <scheme val="minor"/>
    </font>
    <font>
      <sz val="9"/>
      <color indexed="81"/>
      <name val="Tahoma"/>
      <family val="2"/>
    </font>
    <font>
      <b/>
      <sz val="9"/>
      <color indexed="81"/>
      <name val="Tahoma"/>
      <family val="2"/>
    </font>
    <font>
      <sz val="11"/>
      <color theme="1"/>
      <name val="Times New Roman"/>
      <family val="1"/>
    </font>
    <font>
      <b/>
      <sz val="11"/>
      <color theme="1"/>
      <name val="Times New Roman"/>
      <family val="1"/>
    </font>
    <font>
      <sz val="11"/>
      <name val="Times New Roman"/>
      <family val="1"/>
    </font>
    <font>
      <b/>
      <sz val="11"/>
      <color rgb="FFFF0000"/>
      <name val="Times New Roman"/>
      <family val="1"/>
    </font>
    <font>
      <b/>
      <sz val="11"/>
      <name val="Times New Roman"/>
      <family val="1"/>
    </font>
    <font>
      <b/>
      <sz val="11"/>
      <color theme="1"/>
      <name val="Calibri"/>
      <family val="2"/>
      <scheme val="minor"/>
    </font>
    <font>
      <b/>
      <sz val="11"/>
      <color theme="1"/>
      <name val="Arial"/>
      <family val="2"/>
    </font>
    <font>
      <b/>
      <sz val="12"/>
      <color theme="1"/>
      <name val="Arial"/>
      <family val="2"/>
    </font>
    <font>
      <b/>
      <sz val="18"/>
      <color theme="1"/>
      <name val="Arial"/>
      <family val="2"/>
    </font>
    <font>
      <b/>
      <sz val="16"/>
      <color theme="0"/>
      <name val="Arial"/>
      <family val="2"/>
    </font>
    <font>
      <sz val="11"/>
      <color theme="1"/>
      <name val="Arial"/>
      <family val="2"/>
    </font>
    <font>
      <sz val="11"/>
      <name val="Arial"/>
      <family val="2"/>
    </font>
    <font>
      <b/>
      <sz val="20"/>
      <color theme="0"/>
      <name val="Arial"/>
      <family val="2"/>
    </font>
    <font>
      <sz val="10"/>
      <color theme="1"/>
      <name val="Arial"/>
      <family val="2"/>
    </font>
    <font>
      <sz val="10"/>
      <name val="Arial"/>
      <family val="2"/>
    </font>
    <font>
      <sz val="10"/>
      <color rgb="FFFF0000"/>
      <name val="Arial"/>
      <family val="2"/>
    </font>
    <font>
      <sz val="12"/>
      <color indexed="81"/>
      <name val="Tahoma"/>
      <family val="2"/>
    </font>
    <font>
      <b/>
      <sz val="14"/>
      <color theme="0"/>
      <name val="Arial"/>
      <family val="2"/>
    </font>
    <font>
      <b/>
      <sz val="14"/>
      <color theme="1"/>
      <name val="Arial"/>
      <family val="2"/>
    </font>
    <font>
      <sz val="14"/>
      <color theme="1"/>
      <name val="Times New Roman"/>
      <family val="1"/>
    </font>
    <font>
      <b/>
      <sz val="22"/>
      <color theme="1"/>
      <name val="Calibri"/>
      <family val="2"/>
      <scheme val="minor"/>
    </font>
    <font>
      <b/>
      <sz val="16"/>
      <color theme="1"/>
      <name val="Arial"/>
      <family val="2"/>
    </font>
    <font>
      <sz val="16"/>
      <color theme="1"/>
      <name val="Arial"/>
      <family val="2"/>
    </font>
    <font>
      <sz val="16"/>
      <name val="Arial"/>
      <family val="2"/>
    </font>
    <font>
      <sz val="12"/>
      <color rgb="FF000000"/>
      <name val="Calibri"/>
      <family val="2"/>
      <scheme val="minor"/>
    </font>
    <font>
      <sz val="12"/>
      <color theme="1"/>
      <name val="Calibri"/>
      <family val="2"/>
      <scheme val="minor"/>
    </font>
    <font>
      <b/>
      <sz val="18"/>
      <color theme="0"/>
      <name val="Arial"/>
      <family val="2"/>
    </font>
    <font>
      <sz val="14"/>
      <color theme="1"/>
      <name val="Arial"/>
      <family val="2"/>
    </font>
    <font>
      <u/>
      <sz val="11"/>
      <color theme="10"/>
      <name val="Calibri"/>
      <family val="2"/>
      <scheme val="minor"/>
    </font>
    <font>
      <u/>
      <sz val="11"/>
      <color theme="11"/>
      <name val="Calibri"/>
      <family val="2"/>
      <scheme val="minor"/>
    </font>
    <font>
      <b/>
      <sz val="24"/>
      <color rgb="FF000000"/>
      <name val="Arial"/>
      <family val="2"/>
    </font>
    <font>
      <b/>
      <sz val="24"/>
      <color theme="1"/>
      <name val="Arial"/>
      <family val="2"/>
    </font>
    <font>
      <sz val="12"/>
      <color theme="1"/>
      <name val="Arial"/>
      <family val="2"/>
    </font>
    <font>
      <sz val="12"/>
      <color rgb="FF000000"/>
      <name val="Arial"/>
      <family val="2"/>
    </font>
    <font>
      <i/>
      <sz val="12"/>
      <color rgb="FF000000"/>
      <name val="Arial"/>
      <family val="2"/>
    </font>
    <font>
      <b/>
      <sz val="12"/>
      <color rgb="FF000000"/>
      <name val="Arial"/>
      <family val="2"/>
    </font>
    <font>
      <b/>
      <sz val="22"/>
      <color theme="1"/>
      <name val="Arial"/>
      <family val="2"/>
    </font>
    <font>
      <sz val="18"/>
      <color indexed="81"/>
      <name val="Tahoma"/>
      <family val="2"/>
    </font>
    <font>
      <b/>
      <sz val="28"/>
      <color theme="1"/>
      <name val="Arial"/>
      <family val="2"/>
    </font>
    <font>
      <b/>
      <sz val="18"/>
      <name val="Arial"/>
      <family val="2"/>
    </font>
    <font>
      <b/>
      <sz val="20"/>
      <color theme="1"/>
      <name val="Arial"/>
      <family val="2"/>
    </font>
    <font>
      <b/>
      <sz val="14"/>
      <name val="Arial"/>
      <family val="2"/>
    </font>
    <font>
      <sz val="16"/>
      <color rgb="FFFF0000"/>
      <name val="Arial"/>
      <family val="2"/>
    </font>
    <font>
      <sz val="20"/>
      <color theme="1"/>
      <name val="Arial"/>
      <family val="2"/>
    </font>
    <font>
      <sz val="18"/>
      <name val="Arial"/>
      <family val="2"/>
    </font>
    <font>
      <sz val="18"/>
      <color theme="1"/>
      <name val="Arial"/>
      <family val="2"/>
    </font>
    <font>
      <b/>
      <sz val="9"/>
      <color theme="1"/>
      <name val="Arial"/>
      <family val="2"/>
    </font>
    <font>
      <u/>
      <sz val="11"/>
      <color theme="1"/>
      <name val="Arial"/>
      <family val="2"/>
    </font>
    <font>
      <b/>
      <sz val="10"/>
      <name val="Arial"/>
      <family val="2"/>
    </font>
    <font>
      <b/>
      <sz val="10"/>
      <color theme="1"/>
      <name val="Arial"/>
      <family val="2"/>
    </font>
    <font>
      <sz val="9"/>
      <color theme="1"/>
      <name val="Arial"/>
      <family val="2"/>
    </font>
    <font>
      <i/>
      <sz val="11"/>
      <color theme="1"/>
      <name val="Arial"/>
      <family val="2"/>
    </font>
    <font>
      <i/>
      <sz val="8"/>
      <color theme="1"/>
      <name val="Arial"/>
      <family val="2"/>
    </font>
    <font>
      <b/>
      <sz val="8"/>
      <color theme="1"/>
      <name val="Arial"/>
      <family val="2"/>
    </font>
    <font>
      <sz val="11"/>
      <color theme="1"/>
      <name val="Arial Narrow"/>
      <family val="2"/>
    </font>
    <font>
      <sz val="11"/>
      <color rgb="FF000000"/>
      <name val="Arial"/>
      <family val="2"/>
    </font>
    <font>
      <sz val="8"/>
      <color theme="1"/>
      <name val="Arial"/>
      <family val="2"/>
    </font>
    <font>
      <b/>
      <sz val="11"/>
      <name val="Arial"/>
      <family val="2"/>
    </font>
  </fonts>
  <fills count="19">
    <fill>
      <patternFill patternType="none"/>
    </fill>
    <fill>
      <patternFill patternType="gray125"/>
    </fill>
    <fill>
      <patternFill patternType="solid">
        <fgColor theme="8" tint="0.59999389629810485"/>
        <bgColor indexed="64"/>
      </patternFill>
    </fill>
    <fill>
      <patternFill patternType="solid">
        <fgColor rgb="FF1CAF94"/>
        <bgColor indexed="64"/>
      </patternFill>
    </fill>
    <fill>
      <patternFill patternType="solid">
        <fgColor theme="0" tint="-0.14999847407452621"/>
        <bgColor indexed="64"/>
      </patternFill>
    </fill>
    <fill>
      <patternFill patternType="solid">
        <fgColor rgb="FFE5E5E5"/>
        <bgColor indexed="64"/>
      </patternFill>
    </fill>
    <fill>
      <patternFill patternType="solid">
        <fgColor rgb="FFD6EBF1"/>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499984740745262"/>
        <bgColor indexed="64"/>
      </patternFill>
    </fill>
    <fill>
      <patternFill patternType="solid">
        <fgColor rgb="FFFFFFFF"/>
        <bgColor rgb="FF000000"/>
      </patternFill>
    </fill>
    <fill>
      <patternFill patternType="solid">
        <fgColor rgb="FFB06E17"/>
        <bgColor indexed="64"/>
      </patternFill>
    </fill>
    <fill>
      <patternFill patternType="solid">
        <fgColor rgb="FF03B1C8"/>
        <bgColor indexed="64"/>
      </patternFill>
    </fill>
    <fill>
      <patternFill patternType="solid">
        <fgColor theme="0"/>
        <bgColor rgb="FF000000"/>
      </patternFill>
    </fill>
    <fill>
      <patternFill patternType="solid">
        <fgColor rgb="FF3772FF"/>
        <bgColor indexed="64"/>
      </patternFill>
    </fill>
    <fill>
      <patternFill patternType="solid">
        <fgColor theme="8"/>
        <bgColor indexed="64"/>
      </patternFill>
    </fill>
    <fill>
      <patternFill patternType="solid">
        <fgColor theme="9" tint="-0.249977111117893"/>
        <bgColor indexed="64"/>
      </patternFill>
    </fill>
    <fill>
      <patternFill patternType="solid">
        <fgColor theme="3"/>
        <bgColor indexed="64"/>
      </patternFill>
    </fill>
  </fills>
  <borders count="6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diagonal/>
    </border>
    <border>
      <left/>
      <right style="thin">
        <color auto="1"/>
      </right>
      <top/>
      <bottom style="thin">
        <color auto="1"/>
      </bottom>
      <diagonal/>
    </border>
    <border>
      <left/>
      <right style="thin">
        <color auto="1"/>
      </right>
      <top style="thin">
        <color auto="1"/>
      </top>
      <bottom style="medium">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right/>
      <top style="medium">
        <color auto="1"/>
      </top>
      <bottom style="thin">
        <color auto="1"/>
      </bottom>
      <diagonal/>
    </border>
    <border>
      <left/>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bottom/>
      <diagonal/>
    </border>
    <border>
      <left/>
      <right style="thin">
        <color auto="1"/>
      </right>
      <top style="thin">
        <color auto="1"/>
      </top>
      <bottom/>
      <diagonal/>
    </border>
    <border>
      <left/>
      <right/>
      <top style="thin">
        <color auto="1"/>
      </top>
      <bottom style="thin">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medium">
        <color auto="1"/>
      </top>
      <bottom/>
      <diagonal/>
    </border>
    <border>
      <left style="thin">
        <color auto="1"/>
      </left>
      <right style="thin">
        <color auto="1"/>
      </right>
      <top style="medium">
        <color auto="1"/>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bottom style="medium">
        <color auto="1"/>
      </bottom>
      <diagonal/>
    </border>
    <border>
      <left style="medium">
        <color auto="1"/>
      </left>
      <right style="thin">
        <color auto="1"/>
      </right>
      <top style="thin">
        <color auto="1"/>
      </top>
      <bottom/>
      <diagonal/>
    </border>
    <border>
      <left/>
      <right style="medium">
        <color auto="1"/>
      </right>
      <top/>
      <bottom style="medium">
        <color auto="1"/>
      </bottom>
      <diagonal/>
    </border>
    <border>
      <left/>
      <right/>
      <top style="medium">
        <color auto="1"/>
      </top>
      <bottom/>
      <diagonal/>
    </border>
    <border>
      <left style="medium">
        <color auto="1"/>
      </left>
      <right/>
      <top/>
      <bottom style="medium">
        <color auto="1"/>
      </bottom>
      <diagonal/>
    </border>
    <border>
      <left/>
      <right style="medium">
        <color auto="1"/>
      </right>
      <top style="medium">
        <color auto="1"/>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bottom/>
      <diagonal/>
    </border>
    <border>
      <left/>
      <right style="medium">
        <color auto="1"/>
      </right>
      <top/>
      <bottom/>
      <diagonal/>
    </border>
    <border>
      <left/>
      <right style="medium">
        <color auto="1"/>
      </right>
      <top style="thin">
        <color auto="1"/>
      </top>
      <bottom/>
      <diagonal/>
    </border>
    <border>
      <left/>
      <right/>
      <top style="thin">
        <color auto="1"/>
      </top>
      <bottom style="medium">
        <color auto="1"/>
      </bottom>
      <diagonal/>
    </border>
    <border>
      <left style="thin">
        <color auto="1"/>
      </left>
      <right/>
      <top style="thin">
        <color auto="1"/>
      </top>
      <bottom/>
      <diagonal/>
    </border>
    <border>
      <left style="medium">
        <color auto="1"/>
      </left>
      <right style="thin">
        <color auto="1"/>
      </right>
      <top/>
      <bottom style="medium">
        <color auto="1"/>
      </bottom>
      <diagonal/>
    </border>
    <border>
      <left/>
      <right style="medium">
        <color auto="1"/>
      </right>
      <top style="thin">
        <color auto="1"/>
      </top>
      <bottom style="thin">
        <color auto="1"/>
      </bottom>
      <diagonal/>
    </border>
    <border>
      <left/>
      <right style="medium">
        <color auto="1"/>
      </right>
      <top/>
      <bottom style="thin">
        <color auto="1"/>
      </bottom>
      <diagonal/>
    </border>
    <border>
      <left style="medium">
        <color auto="1"/>
      </left>
      <right style="medium">
        <color auto="1"/>
      </right>
      <top/>
      <bottom/>
      <diagonal/>
    </border>
    <border>
      <left style="thin">
        <color auto="1"/>
      </left>
      <right/>
      <top/>
      <bottom style="medium">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top/>
      <bottom style="thin">
        <color auto="1"/>
      </bottom>
      <diagonal/>
    </border>
    <border>
      <left/>
      <right style="thin">
        <color auto="1"/>
      </right>
      <top style="medium">
        <color auto="1"/>
      </top>
      <bottom style="thin">
        <color auto="1"/>
      </bottom>
      <diagonal/>
    </border>
    <border>
      <left style="thin">
        <color indexed="64"/>
      </left>
      <right style="medium">
        <color auto="1"/>
      </right>
      <top style="medium">
        <color auto="1"/>
      </top>
      <bottom style="medium">
        <color auto="1"/>
      </bottom>
      <diagonal/>
    </border>
    <border>
      <left style="thin">
        <color auto="1"/>
      </left>
      <right style="thin">
        <color auto="1"/>
      </right>
      <top/>
      <bottom style="medium">
        <color auto="1"/>
      </bottom>
      <diagonal/>
    </border>
    <border>
      <left/>
      <right style="thin">
        <color auto="1"/>
      </right>
      <top/>
      <bottom style="medium">
        <color indexed="64"/>
      </bottom>
      <diagonal/>
    </border>
    <border>
      <left style="thin">
        <color auto="1"/>
      </left>
      <right/>
      <top/>
      <bottom/>
      <diagonal/>
    </border>
    <border>
      <left style="thin">
        <color auto="1"/>
      </left>
      <right/>
      <top style="medium">
        <color indexed="64"/>
      </top>
      <bottom/>
      <diagonal/>
    </border>
    <border>
      <left/>
      <right style="thin">
        <color auto="1"/>
      </right>
      <top style="medium">
        <color auto="1"/>
      </top>
      <bottom/>
      <diagonal/>
    </border>
  </borders>
  <cellStyleXfs count="11">
    <xf numFmtId="0" fontId="0" fillId="0" borderId="0"/>
    <xf numFmtId="9" fontId="1" fillId="0" borderId="0" applyFont="0" applyFill="0" applyBorder="0" applyAlignment="0" applyProtection="0"/>
    <xf numFmtId="0" fontId="18" fillId="0" borderId="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cellStyleXfs>
  <cellXfs count="472">
    <xf numFmtId="0" fontId="0" fillId="0" borderId="0" xfId="0"/>
    <xf numFmtId="0" fontId="4" fillId="0" borderId="0" xfId="0" applyFont="1"/>
    <xf numFmtId="0" fontId="5" fillId="0" borderId="4" xfId="0" applyFont="1" applyBorder="1"/>
    <xf numFmtId="0" fontId="4" fillId="0" borderId="4" xfId="0" applyFont="1" applyBorder="1"/>
    <xf numFmtId="0" fontId="5" fillId="0" borderId="1" xfId="0" applyFont="1" applyBorder="1"/>
    <xf numFmtId="0" fontId="4" fillId="0" borderId="1" xfId="0" applyFont="1" applyBorder="1"/>
    <xf numFmtId="14" fontId="4" fillId="0" borderId="1" xfId="0" applyNumberFormat="1" applyFont="1" applyBorder="1" applyAlignment="1">
      <alignment horizontal="left"/>
    </xf>
    <xf numFmtId="14" fontId="4" fillId="0" borderId="0" xfId="0" applyNumberFormat="1" applyFont="1" applyFill="1" applyAlignment="1">
      <alignment horizontal="left"/>
    </xf>
    <xf numFmtId="14" fontId="4" fillId="0" borderId="0" xfId="0" applyNumberFormat="1" applyFont="1" applyAlignment="1">
      <alignment horizontal="left"/>
    </xf>
    <xf numFmtId="0" fontId="5" fillId="0" borderId="1" xfId="0" applyFont="1" applyBorder="1" applyAlignment="1">
      <alignment horizontal="center" vertical="center" wrapText="1"/>
    </xf>
    <xf numFmtId="0" fontId="4" fillId="0" borderId="1" xfId="0" applyFont="1" applyBorder="1" applyAlignment="1">
      <alignment horizontal="justify" vertical="justify" wrapText="1"/>
    </xf>
    <xf numFmtId="0" fontId="4" fillId="0" borderId="1" xfId="0" applyFont="1" applyBorder="1" applyAlignment="1">
      <alignment horizontal="justify" vertical="center" wrapText="1"/>
    </xf>
    <xf numFmtId="9" fontId="5" fillId="0" borderId="1" xfId="0" applyNumberFormat="1" applyFont="1" applyBorder="1" applyAlignment="1">
      <alignment horizontal="center"/>
    </xf>
    <xf numFmtId="0" fontId="5" fillId="0" borderId="0" xfId="0" applyFont="1" applyAlignment="1">
      <alignment horizontal="center" vertical="center"/>
    </xf>
    <xf numFmtId="0" fontId="5" fillId="0" borderId="16" xfId="0" applyFont="1" applyBorder="1" applyAlignment="1">
      <alignment horizontal="center"/>
    </xf>
    <xf numFmtId="0" fontId="5" fillId="0" borderId="4" xfId="0" applyFont="1" applyBorder="1" applyAlignment="1">
      <alignment horizontal="center"/>
    </xf>
    <xf numFmtId="14" fontId="4" fillId="0" borderId="1" xfId="0" applyNumberFormat="1" applyFont="1" applyBorder="1" applyAlignment="1">
      <alignment horizontal="center" vertical="center"/>
    </xf>
    <xf numFmtId="0" fontId="4" fillId="0" borderId="12" xfId="0" applyFont="1" applyBorder="1"/>
    <xf numFmtId="0" fontId="4" fillId="0" borderId="14" xfId="0" applyFont="1" applyBorder="1"/>
    <xf numFmtId="0" fontId="4" fillId="0" borderId="15" xfId="0" applyFont="1" applyBorder="1"/>
    <xf numFmtId="0" fontId="4" fillId="0" borderId="0" xfId="0" applyFont="1" applyBorder="1"/>
    <xf numFmtId="14" fontId="4" fillId="0" borderId="0" xfId="0" applyNumberFormat="1" applyFont="1" applyBorder="1" applyAlignment="1">
      <alignment horizontal="left"/>
    </xf>
    <xf numFmtId="0" fontId="5" fillId="0" borderId="1" xfId="0" applyFont="1" applyFill="1" applyBorder="1" applyAlignment="1">
      <alignment horizontal="center" vertical="center"/>
    </xf>
    <xf numFmtId="9" fontId="5" fillId="0" borderId="1" xfId="1" applyFont="1" applyBorder="1" applyAlignment="1">
      <alignment horizontal="center" vertical="center"/>
    </xf>
    <xf numFmtId="0" fontId="4" fillId="0" borderId="0" xfId="0" applyFont="1" applyFill="1" applyBorder="1" applyAlignment="1">
      <alignment horizontal="center"/>
    </xf>
    <xf numFmtId="0" fontId="5" fillId="0" borderId="0" xfId="0" applyFont="1" applyBorder="1" applyAlignment="1">
      <alignment horizontal="center"/>
    </xf>
    <xf numFmtId="0" fontId="5" fillId="0" borderId="11" xfId="0" applyFont="1" applyBorder="1" applyAlignment="1">
      <alignment horizontal="center" vertical="center"/>
    </xf>
    <xf numFmtId="0" fontId="5" fillId="0" borderId="11" xfId="0" applyFont="1" applyBorder="1" applyAlignment="1">
      <alignment horizontal="center" vertical="center" wrapText="1"/>
    </xf>
    <xf numFmtId="0" fontId="5" fillId="0" borderId="11" xfId="0" applyFont="1" applyBorder="1" applyAlignment="1">
      <alignment horizontal="center"/>
    </xf>
    <xf numFmtId="0" fontId="5" fillId="0" borderId="0" xfId="0" applyFont="1" applyFill="1" applyBorder="1" applyAlignment="1">
      <alignment vertical="center"/>
    </xf>
    <xf numFmtId="0" fontId="5" fillId="0" borderId="21" xfId="0" applyFont="1" applyBorder="1" applyAlignment="1">
      <alignment horizontal="center"/>
    </xf>
    <xf numFmtId="0" fontId="5" fillId="0" borderId="6" xfId="0" applyFont="1" applyBorder="1" applyAlignment="1">
      <alignment horizontal="center" vertical="center" wrapText="1"/>
    </xf>
    <xf numFmtId="0" fontId="5" fillId="0" borderId="6" xfId="0" applyFont="1" applyBorder="1" applyAlignment="1">
      <alignment horizontal="center"/>
    </xf>
    <xf numFmtId="0" fontId="5" fillId="0" borderId="22" xfId="0" applyFont="1" applyBorder="1" applyAlignment="1">
      <alignment horizontal="center"/>
    </xf>
    <xf numFmtId="0" fontId="5" fillId="0" borderId="0" xfId="0" applyFont="1" applyBorder="1" applyAlignment="1"/>
    <xf numFmtId="0" fontId="5" fillId="0" borderId="1" xfId="0" applyFont="1" applyFill="1" applyBorder="1" applyAlignment="1">
      <alignment horizontal="center" vertical="center" wrapText="1"/>
    </xf>
    <xf numFmtId="0" fontId="5" fillId="0" borderId="4" xfId="0" applyFont="1" applyBorder="1" applyAlignment="1">
      <alignment horizontal="center" vertical="justify" wrapText="1"/>
    </xf>
    <xf numFmtId="0" fontId="0" fillId="0" borderId="0" xfId="0" applyAlignment="1"/>
    <xf numFmtId="0" fontId="9" fillId="0" borderId="4" xfId="0" applyFont="1" applyBorder="1"/>
    <xf numFmtId="0" fontId="9" fillId="0" borderId="1" xfId="0" applyFont="1" applyBorder="1"/>
    <xf numFmtId="0" fontId="9" fillId="0" borderId="0" xfId="0" applyFont="1" applyAlignment="1">
      <alignment horizontal="center"/>
    </xf>
    <xf numFmtId="0" fontId="9"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9" fillId="0" borderId="1" xfId="0" applyFont="1" applyBorder="1" applyAlignment="1">
      <alignment horizontal="center" vertical="center"/>
    </xf>
    <xf numFmtId="0" fontId="0" fillId="0" borderId="31" xfId="0" applyBorder="1" applyAlignment="1">
      <alignment horizontal="justify" vertical="center" wrapText="1"/>
    </xf>
    <xf numFmtId="0" fontId="0" fillId="0" borderId="30" xfId="0" applyBorder="1" applyAlignment="1">
      <alignment horizontal="justify" vertical="center" wrapText="1"/>
    </xf>
    <xf numFmtId="0" fontId="0" fillId="0" borderId="30" xfId="0" applyBorder="1" applyAlignment="1">
      <alignment horizontal="justify" vertical="center"/>
    </xf>
    <xf numFmtId="0" fontId="0" fillId="0" borderId="21" xfId="0" applyBorder="1" applyAlignment="1">
      <alignment horizontal="justify" vertical="center"/>
    </xf>
    <xf numFmtId="0" fontId="9" fillId="0" borderId="0" xfId="0" applyFont="1" applyFill="1" applyBorder="1" applyAlignment="1">
      <alignment horizontal="center" vertical="center"/>
    </xf>
    <xf numFmtId="0" fontId="5" fillId="0" borderId="1" xfId="0" applyFont="1" applyBorder="1" applyAlignment="1">
      <alignment horizontal="center" vertical="justify" wrapText="1"/>
    </xf>
    <xf numFmtId="0" fontId="14" fillId="0" borderId="6" xfId="0" applyFont="1" applyBorder="1" applyAlignment="1">
      <alignment vertical="center" wrapText="1"/>
    </xf>
    <xf numFmtId="0" fontId="14" fillId="0" borderId="6" xfId="0" applyFont="1" applyBorder="1" applyAlignment="1">
      <alignment vertical="center"/>
    </xf>
    <xf numFmtId="0" fontId="4" fillId="0" borderId="0" xfId="0" applyFont="1" applyProtection="1">
      <protection locked="0"/>
    </xf>
    <xf numFmtId="2" fontId="4" fillId="0" borderId="0" xfId="0" applyNumberFormat="1" applyFont="1" applyProtection="1">
      <protection locked="0"/>
    </xf>
    <xf numFmtId="0" fontId="17" fillId="6" borderId="11" xfId="0" applyFont="1" applyFill="1" applyBorder="1" applyAlignment="1">
      <alignment horizontal="center" vertical="center"/>
    </xf>
    <xf numFmtId="0" fontId="17" fillId="6" borderId="16" xfId="0" applyFont="1" applyFill="1" applyBorder="1" applyAlignment="1">
      <alignment horizontal="center" vertical="center"/>
    </xf>
    <xf numFmtId="0" fontId="24" fillId="0" borderId="0" xfId="0" applyFont="1" applyAlignment="1" applyProtection="1">
      <alignment wrapText="1"/>
      <protection locked="0"/>
    </xf>
    <xf numFmtId="0" fontId="24" fillId="0" borderId="0" xfId="0" applyFont="1" applyProtection="1">
      <protection locked="0"/>
    </xf>
    <xf numFmtId="0" fontId="23" fillId="0" borderId="0" xfId="0" applyFont="1" applyProtection="1">
      <protection locked="0"/>
    </xf>
    <xf numFmtId="0" fontId="15" fillId="6" borderId="27" xfId="0" applyFont="1" applyFill="1" applyBorder="1" applyAlignment="1">
      <alignment horizontal="center" vertical="center" wrapText="1"/>
    </xf>
    <xf numFmtId="0" fontId="15" fillId="6" borderId="28" xfId="0" applyFont="1" applyFill="1" applyBorder="1" applyAlignment="1">
      <alignment horizontal="center" vertical="center" wrapText="1"/>
    </xf>
    <xf numFmtId="0" fontId="14" fillId="0" borderId="21" xfId="0" applyFont="1" applyBorder="1" applyAlignment="1">
      <alignment vertical="center" wrapText="1"/>
    </xf>
    <xf numFmtId="0" fontId="26" fillId="0" borderId="39" xfId="0" applyFont="1" applyBorder="1" applyProtection="1">
      <protection locked="0"/>
    </xf>
    <xf numFmtId="0" fontId="22" fillId="9" borderId="0" xfId="0" applyFont="1" applyFill="1" applyBorder="1" applyAlignment="1" applyProtection="1">
      <alignment horizontal="center" vertical="center" wrapText="1"/>
      <protection locked="0"/>
    </xf>
    <xf numFmtId="0" fontId="22" fillId="9" borderId="0" xfId="0" applyFont="1" applyFill="1" applyBorder="1" applyAlignment="1" applyProtection="1">
      <alignment vertical="center" wrapText="1"/>
      <protection locked="0"/>
    </xf>
    <xf numFmtId="0" fontId="22" fillId="9" borderId="0" xfId="0" applyFont="1" applyFill="1" applyBorder="1" applyAlignment="1" applyProtection="1">
      <alignment vertical="center"/>
      <protection locked="0"/>
    </xf>
    <xf numFmtId="9" fontId="25" fillId="10" borderId="1" xfId="0" applyNumberFormat="1" applyFont="1" applyFill="1" applyBorder="1" applyAlignment="1" applyProtection="1">
      <alignment horizontal="center" vertical="center" wrapText="1"/>
      <protection locked="0"/>
    </xf>
    <xf numFmtId="9" fontId="25" fillId="9" borderId="4" xfId="1" applyFont="1" applyFill="1" applyBorder="1" applyAlignment="1" applyProtection="1">
      <alignment horizontal="center" vertical="center" wrapText="1"/>
      <protection locked="0"/>
    </xf>
    <xf numFmtId="0" fontId="25" fillId="4" borderId="17" xfId="0" applyFont="1" applyFill="1" applyBorder="1" applyAlignment="1" applyProtection="1">
      <alignment horizontal="center" vertical="center"/>
      <protection locked="0"/>
    </xf>
    <xf numFmtId="9" fontId="25" fillId="4" borderId="18" xfId="0" applyNumberFormat="1" applyFont="1" applyFill="1" applyBorder="1" applyAlignment="1" applyProtection="1">
      <alignment vertical="center"/>
      <protection locked="0"/>
    </xf>
    <xf numFmtId="1" fontId="25" fillId="4" borderId="37" xfId="0" applyNumberFormat="1" applyFont="1" applyFill="1" applyBorder="1" applyAlignment="1" applyProtection="1">
      <alignment horizontal="center" vertical="center"/>
    </xf>
    <xf numFmtId="9" fontId="25" fillId="4" borderId="37" xfId="0" applyNumberFormat="1" applyFont="1" applyFill="1" applyBorder="1" applyAlignment="1" applyProtection="1">
      <alignment horizontal="center" vertical="center"/>
    </xf>
    <xf numFmtId="9" fontId="25" fillId="4" borderId="37" xfId="1" applyFont="1" applyFill="1" applyBorder="1" applyAlignment="1" applyProtection="1">
      <alignment horizontal="center" vertical="center"/>
    </xf>
    <xf numFmtId="0" fontId="22" fillId="9" borderId="47" xfId="0" applyFont="1" applyFill="1" applyBorder="1" applyAlignment="1" applyProtection="1">
      <alignment vertical="center"/>
      <protection locked="0"/>
    </xf>
    <xf numFmtId="0" fontId="22" fillId="9" borderId="47" xfId="0" applyFont="1" applyFill="1" applyBorder="1" applyAlignment="1" applyProtection="1">
      <alignment horizontal="center" vertical="center" wrapText="1"/>
      <protection locked="0"/>
    </xf>
    <xf numFmtId="0" fontId="14" fillId="9" borderId="0" xfId="0" applyFont="1" applyFill="1" applyBorder="1" applyProtection="1">
      <protection locked="0"/>
    </xf>
    <xf numFmtId="0" fontId="14" fillId="9" borderId="39" xfId="0" applyFont="1" applyFill="1" applyBorder="1" applyProtection="1">
      <protection locked="0"/>
    </xf>
    <xf numFmtId="0" fontId="26" fillId="0" borderId="41" xfId="0" applyFont="1" applyBorder="1" applyProtection="1">
      <protection locked="0"/>
    </xf>
    <xf numFmtId="0" fontId="29" fillId="0" borderId="0" xfId="0" applyFont="1"/>
    <xf numFmtId="0" fontId="29" fillId="9" borderId="0" xfId="0" applyFont="1" applyFill="1"/>
    <xf numFmtId="0" fontId="28" fillId="11" borderId="0" xfId="0" applyFont="1" applyFill="1"/>
    <xf numFmtId="0" fontId="29" fillId="9" borderId="0" xfId="0" applyFont="1" applyFill="1" applyAlignment="1"/>
    <xf numFmtId="0" fontId="36" fillId="9" borderId="0" xfId="0" applyFont="1" applyFill="1"/>
    <xf numFmtId="0" fontId="36" fillId="9" borderId="0" xfId="0" applyFont="1" applyFill="1" applyAlignment="1">
      <alignment horizontal="center"/>
    </xf>
    <xf numFmtId="0" fontId="11" fillId="9" borderId="37" xfId="0" applyFont="1" applyFill="1" applyBorder="1" applyAlignment="1">
      <alignment horizontal="center" vertical="center"/>
    </xf>
    <xf numFmtId="0" fontId="36" fillId="9" borderId="47" xfId="0" applyFont="1" applyFill="1" applyBorder="1"/>
    <xf numFmtId="0" fontId="36" fillId="9" borderId="0" xfId="0" applyFont="1" applyFill="1" applyBorder="1"/>
    <xf numFmtId="0" fontId="36" fillId="9" borderId="48" xfId="0" applyFont="1" applyFill="1" applyBorder="1"/>
    <xf numFmtId="0" fontId="39" fillId="9" borderId="37" xfId="0" applyFont="1" applyFill="1" applyBorder="1" applyAlignment="1">
      <alignment horizontal="center" vertical="center"/>
    </xf>
    <xf numFmtId="0" fontId="36" fillId="9" borderId="37" xfId="0" applyFont="1" applyFill="1" applyBorder="1" applyAlignment="1">
      <alignment horizontal="center" vertical="center"/>
    </xf>
    <xf numFmtId="0" fontId="36" fillId="0" borderId="47" xfId="0" applyFont="1" applyBorder="1"/>
    <xf numFmtId="0" fontId="11" fillId="9" borderId="40" xfId="0" applyFont="1" applyFill="1" applyBorder="1" applyAlignment="1">
      <alignment horizontal="center" wrapText="1"/>
    </xf>
    <xf numFmtId="0" fontId="11" fillId="9" borderId="16" xfId="0" applyFont="1" applyFill="1" applyBorder="1" applyAlignment="1">
      <alignment horizontal="center" wrapText="1"/>
    </xf>
    <xf numFmtId="0" fontId="39" fillId="9" borderId="37" xfId="0" applyFont="1" applyFill="1" applyBorder="1" applyAlignment="1">
      <alignment horizontal="center" vertical="center" wrapText="1"/>
    </xf>
    <xf numFmtId="0" fontId="11" fillId="9" borderId="40" xfId="0" applyFont="1" applyFill="1" applyBorder="1" applyAlignment="1">
      <alignment horizontal="center" vertical="center" wrapText="1"/>
    </xf>
    <xf numFmtId="0" fontId="11" fillId="9" borderId="16" xfId="0" applyFont="1" applyFill="1" applyBorder="1" applyAlignment="1">
      <alignment horizontal="center" vertical="center" wrapText="1"/>
    </xf>
    <xf numFmtId="0" fontId="11" fillId="9" borderId="11" xfId="0" applyFont="1" applyFill="1" applyBorder="1" applyAlignment="1">
      <alignment horizontal="center" vertical="center"/>
    </xf>
    <xf numFmtId="0" fontId="11" fillId="9" borderId="52" xfId="0" applyFont="1" applyFill="1" applyBorder="1" applyAlignment="1">
      <alignment horizontal="center" vertical="center" wrapText="1"/>
    </xf>
    <xf numFmtId="0" fontId="37" fillId="11" borderId="0" xfId="0" applyFont="1" applyFill="1"/>
    <xf numFmtId="0" fontId="16" fillId="9" borderId="0" xfId="0" applyFont="1" applyFill="1" applyBorder="1" applyAlignment="1" applyProtection="1">
      <alignment vertical="center"/>
      <protection locked="0"/>
    </xf>
    <xf numFmtId="0" fontId="31" fillId="0" borderId="0" xfId="0" applyFont="1" applyProtection="1">
      <protection locked="0"/>
    </xf>
    <xf numFmtId="0" fontId="14" fillId="0" borderId="0" xfId="0" applyFont="1" applyProtection="1">
      <protection locked="0"/>
    </xf>
    <xf numFmtId="2" fontId="14" fillId="0" borderId="0" xfId="0" applyNumberFormat="1" applyFont="1" applyProtection="1">
      <protection locked="0"/>
    </xf>
    <xf numFmtId="0" fontId="40" fillId="8" borderId="37" xfId="0" applyFont="1" applyFill="1" applyBorder="1" applyAlignment="1" applyProtection="1">
      <alignment horizontal="center" vertical="center"/>
    </xf>
    <xf numFmtId="0" fontId="22" fillId="9" borderId="47" xfId="0" applyFont="1" applyFill="1" applyBorder="1" applyAlignment="1" applyProtection="1">
      <alignment horizontal="center" vertical="center"/>
      <protection locked="0"/>
    </xf>
    <xf numFmtId="0" fontId="10" fillId="9" borderId="0" xfId="0" applyFont="1" applyFill="1" applyBorder="1" applyAlignment="1" applyProtection="1">
      <alignment horizontal="center" vertical="center"/>
      <protection locked="0"/>
    </xf>
    <xf numFmtId="2" fontId="14" fillId="9" borderId="0" xfId="0" applyNumberFormat="1" applyFont="1" applyFill="1" applyBorder="1" applyProtection="1">
      <protection locked="0"/>
    </xf>
    <xf numFmtId="0" fontId="14" fillId="9" borderId="48" xfId="0" applyFont="1" applyFill="1" applyBorder="1" applyProtection="1">
      <protection locked="0"/>
    </xf>
    <xf numFmtId="0" fontId="14" fillId="0" borderId="30" xfId="0" applyFont="1" applyBorder="1" applyAlignment="1" applyProtection="1">
      <protection locked="0"/>
    </xf>
    <xf numFmtId="2" fontId="14" fillId="9" borderId="0" xfId="0" applyNumberFormat="1" applyFont="1" applyFill="1" applyBorder="1" applyAlignment="1" applyProtection="1">
      <alignment horizontal="center"/>
      <protection locked="0"/>
    </xf>
    <xf numFmtId="0" fontId="14" fillId="9" borderId="0" xfId="0" applyFont="1" applyFill="1" applyBorder="1" applyAlignment="1" applyProtection="1">
      <alignment horizontal="center"/>
      <protection locked="0"/>
    </xf>
    <xf numFmtId="0" fontId="14" fillId="9" borderId="48" xfId="0" applyFont="1" applyFill="1" applyBorder="1" applyAlignment="1" applyProtection="1">
      <alignment horizontal="center"/>
      <protection locked="0"/>
    </xf>
    <xf numFmtId="2" fontId="10" fillId="9" borderId="0" xfId="0" applyNumberFormat="1" applyFont="1" applyFill="1" applyBorder="1" applyAlignment="1" applyProtection="1">
      <alignment horizontal="center"/>
      <protection locked="0"/>
    </xf>
    <xf numFmtId="0" fontId="10" fillId="9" borderId="0" xfId="0" applyFont="1" applyFill="1" applyBorder="1" applyAlignment="1" applyProtection="1">
      <alignment horizontal="center"/>
      <protection locked="0"/>
    </xf>
    <xf numFmtId="0" fontId="10" fillId="9" borderId="48" xfId="0" applyFont="1" applyFill="1" applyBorder="1" applyAlignment="1" applyProtection="1">
      <alignment horizontal="center"/>
      <protection locked="0"/>
    </xf>
    <xf numFmtId="0" fontId="22" fillId="9" borderId="43" xfId="0" applyFont="1" applyFill="1" applyBorder="1" applyAlignment="1" applyProtection="1">
      <alignment horizontal="center" vertical="center"/>
      <protection locked="0"/>
    </xf>
    <xf numFmtId="0" fontId="10" fillId="9" borderId="39" xfId="0" applyFont="1" applyFill="1" applyBorder="1" applyAlignment="1" applyProtection="1">
      <alignment horizontal="center" vertical="center"/>
      <protection locked="0"/>
    </xf>
    <xf numFmtId="2" fontId="14" fillId="9" borderId="39" xfId="0" applyNumberFormat="1" applyFont="1" applyFill="1" applyBorder="1" applyProtection="1">
      <protection locked="0"/>
    </xf>
    <xf numFmtId="0" fontId="14" fillId="9" borderId="41" xfId="0" applyFont="1" applyFill="1" applyBorder="1" applyProtection="1">
      <protection locked="0"/>
    </xf>
    <xf numFmtId="0" fontId="28" fillId="14" borderId="0" xfId="0" applyFont="1" applyFill="1"/>
    <xf numFmtId="0" fontId="21" fillId="9" borderId="0" xfId="0" applyFont="1" applyFill="1" applyAlignment="1">
      <alignment horizontal="center" vertical="center"/>
    </xf>
    <xf numFmtId="0" fontId="12" fillId="9" borderId="0" xfId="0" applyFont="1" applyFill="1" applyBorder="1" applyAlignment="1" applyProtection="1">
      <alignment horizontal="center" vertical="center"/>
      <protection locked="0"/>
    </xf>
    <xf numFmtId="0" fontId="4" fillId="0" borderId="1" xfId="0" applyFont="1" applyBorder="1" applyAlignment="1">
      <alignment horizontal="center" vertical="center" wrapText="1"/>
    </xf>
    <xf numFmtId="0" fontId="5" fillId="0" borderId="1" xfId="0" applyFont="1" applyBorder="1" applyAlignment="1">
      <alignment horizontal="center" vertical="center"/>
    </xf>
    <xf numFmtId="9" fontId="5" fillId="0" borderId="1" xfId="0" applyNumberFormat="1" applyFont="1" applyBorder="1" applyAlignment="1">
      <alignment horizontal="center" vertical="center"/>
    </xf>
    <xf numFmtId="0" fontId="5" fillId="0" borderId="4" xfId="0" applyFont="1" applyBorder="1" applyAlignment="1">
      <alignment horizontal="center" vertical="center"/>
    </xf>
    <xf numFmtId="0" fontId="5" fillId="0" borderId="13" xfId="0" applyFont="1" applyBorder="1" applyAlignment="1">
      <alignment horizontal="center"/>
    </xf>
    <xf numFmtId="0" fontId="5" fillId="0" borderId="14" xfId="0" applyFont="1" applyBorder="1" applyAlignment="1">
      <alignment horizontal="center"/>
    </xf>
    <xf numFmtId="0" fontId="4" fillId="0" borderId="9" xfId="0" applyFont="1" applyBorder="1" applyAlignment="1">
      <alignment horizontal="center"/>
    </xf>
    <xf numFmtId="0" fontId="37" fillId="9" borderId="0" xfId="0" applyFont="1" applyFill="1" applyBorder="1" applyAlignment="1">
      <alignment horizontal="center" vertical="center" wrapText="1"/>
    </xf>
    <xf numFmtId="0" fontId="37" fillId="9" borderId="48" xfId="0" applyFont="1" applyFill="1" applyBorder="1" applyAlignment="1">
      <alignment horizontal="center" vertical="center" wrapText="1"/>
    </xf>
    <xf numFmtId="0" fontId="37" fillId="9" borderId="0" xfId="0" applyFont="1" applyFill="1" applyBorder="1" applyAlignment="1">
      <alignment horizontal="left" vertical="center" wrapText="1"/>
    </xf>
    <xf numFmtId="0" fontId="34" fillId="9" borderId="0" xfId="0" applyFont="1" applyFill="1" applyAlignment="1">
      <alignment horizontal="center" vertical="center" wrapText="1"/>
    </xf>
    <xf numFmtId="0" fontId="35" fillId="9" borderId="0" xfId="0" applyFont="1" applyFill="1" applyAlignment="1">
      <alignment horizontal="center"/>
    </xf>
    <xf numFmtId="0" fontId="30" fillId="13" borderId="39" xfId="0" applyFont="1" applyFill="1" applyBorder="1" applyAlignment="1" applyProtection="1">
      <alignment horizontal="center" vertical="center"/>
    </xf>
    <xf numFmtId="0" fontId="40" fillId="8" borderId="37" xfId="0" applyFont="1" applyFill="1" applyBorder="1" applyAlignment="1" applyProtection="1">
      <alignment horizontal="center" vertical="center" wrapText="1"/>
    </xf>
    <xf numFmtId="0" fontId="5" fillId="0" borderId="4" xfId="0" applyFont="1" applyBorder="1" applyAlignment="1">
      <alignment horizontal="center" vertical="center" wrapText="1"/>
    </xf>
    <xf numFmtId="0" fontId="44" fillId="4" borderId="17" xfId="0" applyFont="1" applyFill="1" applyBorder="1" applyAlignment="1" applyProtection="1">
      <alignment horizontal="center" vertical="center"/>
      <protection locked="0"/>
    </xf>
    <xf numFmtId="9" fontId="25" fillId="4" borderId="61" xfId="0" applyNumberFormat="1" applyFont="1" applyFill="1" applyBorder="1" applyAlignment="1" applyProtection="1">
      <alignment horizontal="center" vertical="center"/>
    </xf>
    <xf numFmtId="0" fontId="37" fillId="9" borderId="0" xfId="0" applyFont="1" applyFill="1" applyBorder="1" applyAlignment="1">
      <alignment horizontal="left" vertical="center" wrapText="1"/>
    </xf>
    <xf numFmtId="0" fontId="34" fillId="9" borderId="0" xfId="0" applyFont="1" applyFill="1" applyAlignment="1">
      <alignment horizontal="center" vertical="center" wrapText="1"/>
    </xf>
    <xf numFmtId="0" fontId="35" fillId="9" borderId="0" xfId="0" applyFont="1" applyFill="1" applyAlignment="1">
      <alignment horizontal="center"/>
    </xf>
    <xf numFmtId="0" fontId="25" fillId="0" borderId="4" xfId="0" applyNumberFormat="1" applyFont="1" applyFill="1" applyBorder="1" applyAlignment="1" applyProtection="1">
      <alignment vertical="center"/>
      <protection locked="0"/>
    </xf>
    <xf numFmtId="0" fontId="25" fillId="0" borderId="1" xfId="0" applyNumberFormat="1" applyFont="1" applyFill="1" applyBorder="1" applyAlignment="1" applyProtection="1">
      <alignment vertical="center"/>
      <protection locked="0"/>
    </xf>
    <xf numFmtId="9" fontId="26" fillId="0" borderId="1" xfId="1" applyFont="1" applyFill="1" applyBorder="1" applyAlignment="1" applyProtection="1">
      <alignment horizontal="center" vertical="center" wrapText="1"/>
      <protection locked="0"/>
    </xf>
    <xf numFmtId="0" fontId="4" fillId="0" borderId="0" xfId="0" applyFont="1" applyProtection="1"/>
    <xf numFmtId="0" fontId="4" fillId="9" borderId="0" xfId="0" applyFont="1" applyFill="1" applyProtection="1"/>
    <xf numFmtId="0" fontId="4" fillId="0" borderId="0" xfId="0" applyFont="1" applyAlignment="1" applyProtection="1">
      <alignment horizontal="left"/>
    </xf>
    <xf numFmtId="0" fontId="14" fillId="9" borderId="0" xfId="0" applyFont="1" applyFill="1" applyProtection="1"/>
    <xf numFmtId="0" fontId="50" fillId="9" borderId="1" xfId="0" applyFont="1" applyFill="1" applyBorder="1" applyAlignment="1" applyProtection="1">
      <alignment horizontal="center" vertical="center" wrapText="1"/>
    </xf>
    <xf numFmtId="0" fontId="50" fillId="9" borderId="1" xfId="0" applyFont="1" applyFill="1" applyBorder="1" applyAlignment="1" applyProtection="1">
      <alignment horizontal="center" vertical="center"/>
    </xf>
    <xf numFmtId="0" fontId="51" fillId="9" borderId="1" xfId="0" applyFont="1" applyFill="1" applyBorder="1" applyAlignment="1" applyProtection="1">
      <alignment vertical="center"/>
    </xf>
    <xf numFmtId="14" fontId="50" fillId="9" borderId="1" xfId="0" applyNumberFormat="1" applyFont="1" applyFill="1" applyBorder="1" applyAlignment="1" applyProtection="1">
      <alignment horizontal="center" vertical="center"/>
    </xf>
    <xf numFmtId="0" fontId="14" fillId="9" borderId="0" xfId="0" applyFont="1" applyFill="1" applyAlignment="1" applyProtection="1">
      <alignment vertical="center"/>
    </xf>
    <xf numFmtId="0" fontId="14" fillId="9" borderId="0" xfId="0" applyFont="1" applyFill="1" applyAlignment="1" applyProtection="1">
      <alignment horizontal="left"/>
    </xf>
    <xf numFmtId="164" fontId="52" fillId="7" borderId="18" xfId="0" applyNumberFormat="1" applyFont="1" applyFill="1" applyBorder="1" applyAlignment="1" applyProtection="1">
      <alignment horizontal="center" vertical="center" wrapText="1"/>
    </xf>
    <xf numFmtId="0" fontId="18" fillId="9" borderId="0" xfId="0" applyFont="1" applyFill="1" applyBorder="1" applyAlignment="1" applyProtection="1">
      <alignment vertical="center" wrapText="1"/>
    </xf>
    <xf numFmtId="0" fontId="19" fillId="9" borderId="0" xfId="0" applyFont="1" applyFill="1" applyBorder="1" applyAlignment="1" applyProtection="1">
      <alignment vertical="top" wrapText="1"/>
    </xf>
    <xf numFmtId="0" fontId="14" fillId="9" borderId="0" xfId="0" applyFont="1" applyFill="1" applyAlignment="1" applyProtection="1">
      <alignment horizontal="left" vertical="center"/>
    </xf>
    <xf numFmtId="0" fontId="54" fillId="0" borderId="1" xfId="0" applyFont="1" applyBorder="1" applyAlignment="1" applyProtection="1">
      <alignment horizontal="left" vertical="center" wrapText="1"/>
    </xf>
    <xf numFmtId="0" fontId="54" fillId="9" borderId="1" xfId="0" applyFont="1" applyFill="1" applyBorder="1" applyAlignment="1" applyProtection="1">
      <alignment horizontal="left" vertical="center" wrapText="1"/>
    </xf>
    <xf numFmtId="0" fontId="54" fillId="0" borderId="4" xfId="0" applyFont="1" applyBorder="1" applyAlignment="1" applyProtection="1">
      <alignment horizontal="left" vertical="center" wrapText="1"/>
    </xf>
    <xf numFmtId="9" fontId="56" fillId="5" borderId="14" xfId="0" applyNumberFormat="1" applyFont="1" applyFill="1" applyBorder="1" applyAlignment="1" applyProtection="1">
      <alignment horizontal="center" vertical="center" wrapText="1"/>
    </xf>
    <xf numFmtId="0" fontId="10" fillId="5" borderId="9" xfId="0" applyFont="1" applyFill="1" applyBorder="1" applyAlignment="1" applyProtection="1">
      <alignment horizontal="center" vertical="center" wrapText="1"/>
    </xf>
    <xf numFmtId="0" fontId="58" fillId="0" borderId="0" xfId="0" applyFont="1" applyProtection="1"/>
    <xf numFmtId="0" fontId="59" fillId="9" borderId="0" xfId="0" applyFont="1" applyFill="1" applyBorder="1" applyAlignment="1" applyProtection="1">
      <alignment horizontal="left" vertical="center" wrapText="1"/>
    </xf>
    <xf numFmtId="0" fontId="14" fillId="9" borderId="0" xfId="0" applyFont="1" applyFill="1" applyBorder="1" applyProtection="1"/>
    <xf numFmtId="0" fontId="14" fillId="9" borderId="1" xfId="0" applyFont="1" applyFill="1" applyBorder="1" applyAlignment="1" applyProtection="1">
      <alignment horizontal="center" vertical="center"/>
    </xf>
    <xf numFmtId="0" fontId="14" fillId="16" borderId="43" xfId="0" applyFont="1" applyFill="1" applyBorder="1" applyProtection="1"/>
    <xf numFmtId="0" fontId="14" fillId="16" borderId="47" xfId="0" applyFont="1" applyFill="1" applyBorder="1" applyProtection="1"/>
    <xf numFmtId="0" fontId="14" fillId="16" borderId="35" xfId="0" applyFont="1" applyFill="1" applyBorder="1" applyProtection="1"/>
    <xf numFmtId="0" fontId="14" fillId="9" borderId="1" xfId="0" applyFont="1" applyFill="1" applyBorder="1" applyProtection="1"/>
    <xf numFmtId="0" fontId="14" fillId="0" borderId="0" xfId="0" applyFont="1" applyProtection="1"/>
    <xf numFmtId="0" fontId="14" fillId="0" borderId="0" xfId="0" applyFont="1" applyAlignment="1" applyProtection="1">
      <alignment horizontal="left"/>
    </xf>
    <xf numFmtId="0" fontId="14" fillId="0" borderId="0" xfId="0" applyFont="1" applyAlignment="1" applyProtection="1">
      <alignment vertical="center"/>
    </xf>
    <xf numFmtId="0" fontId="53" fillId="6" borderId="6" xfId="0" applyFont="1" applyFill="1" applyBorder="1" applyAlignment="1" applyProtection="1">
      <alignment horizontal="center" vertical="center" wrapText="1"/>
    </xf>
    <xf numFmtId="14" fontId="50" fillId="9" borderId="0" xfId="0" applyNumberFormat="1" applyFont="1" applyFill="1" applyBorder="1" applyAlignment="1" applyProtection="1">
      <alignment horizontal="center" vertical="center"/>
    </xf>
    <xf numFmtId="0" fontId="50" fillId="9" borderId="0" xfId="0" applyFont="1" applyFill="1" applyBorder="1" applyAlignment="1" applyProtection="1">
      <alignment horizontal="center" vertical="center"/>
    </xf>
    <xf numFmtId="0" fontId="57" fillId="5" borderId="2" xfId="0" applyFont="1" applyFill="1" applyBorder="1" applyAlignment="1" applyProtection="1">
      <alignment horizontal="center" wrapText="1"/>
    </xf>
    <xf numFmtId="0" fontId="10" fillId="0" borderId="1" xfId="0" applyFont="1" applyBorder="1" applyAlignment="1" applyProtection="1">
      <alignment vertical="center"/>
    </xf>
    <xf numFmtId="164" fontId="61" fillId="7" borderId="18" xfId="0" applyNumberFormat="1" applyFont="1" applyFill="1" applyBorder="1" applyAlignment="1" applyProtection="1">
      <alignment horizontal="center" vertical="center" wrapText="1"/>
    </xf>
    <xf numFmtId="0" fontId="50" fillId="9" borderId="8" xfId="0" applyFont="1" applyFill="1" applyBorder="1" applyAlignment="1" applyProtection="1">
      <alignment horizontal="center" vertical="center"/>
    </xf>
    <xf numFmtId="14" fontId="50" fillId="9" borderId="10" xfId="0" applyNumberFormat="1" applyFont="1" applyFill="1" applyBorder="1" applyAlignment="1" applyProtection="1">
      <alignment horizontal="center" vertical="center"/>
    </xf>
    <xf numFmtId="0" fontId="50" fillId="9" borderId="13" xfId="0" applyFont="1" applyFill="1" applyBorder="1" applyAlignment="1" applyProtection="1">
      <alignment horizontal="center" vertical="center"/>
    </xf>
    <xf numFmtId="0" fontId="50" fillId="9" borderId="15" xfId="0" applyFont="1" applyFill="1" applyBorder="1" applyAlignment="1" applyProtection="1">
      <alignment horizontal="center" vertical="center"/>
    </xf>
    <xf numFmtId="14" fontId="50" fillId="9" borderId="25" xfId="0" applyNumberFormat="1" applyFont="1" applyFill="1" applyBorder="1" applyAlignment="1" applyProtection="1">
      <alignment horizontal="center" vertical="center"/>
    </xf>
    <xf numFmtId="0" fontId="50" fillId="9" borderId="50" xfId="0" applyFont="1" applyFill="1" applyBorder="1" applyAlignment="1" applyProtection="1">
      <alignment horizontal="center" vertical="center" wrapText="1"/>
    </xf>
    <xf numFmtId="0" fontId="5" fillId="0" borderId="13" xfId="0" applyFont="1" applyBorder="1" applyAlignment="1">
      <alignment horizontal="center"/>
    </xf>
    <xf numFmtId="0" fontId="5" fillId="0" borderId="14" xfId="0" applyFont="1" applyBorder="1" applyAlignment="1">
      <alignment horizontal="center"/>
    </xf>
    <xf numFmtId="0" fontId="4" fillId="0" borderId="8" xfId="0" applyFont="1" applyBorder="1" applyAlignment="1">
      <alignment horizontal="center"/>
    </xf>
    <xf numFmtId="0" fontId="4" fillId="0" borderId="9" xfId="0" applyFont="1" applyBorder="1" applyAlignment="1">
      <alignment horizontal="center"/>
    </xf>
    <xf numFmtId="0" fontId="5" fillId="0" borderId="15" xfId="0" applyFont="1" applyBorder="1" applyAlignment="1">
      <alignment horizontal="center"/>
    </xf>
    <xf numFmtId="0" fontId="4" fillId="0" borderId="9" xfId="0" applyFont="1" applyFill="1" applyBorder="1" applyAlignment="1">
      <alignment horizontal="center"/>
    </xf>
    <xf numFmtId="0" fontId="4" fillId="0" borderId="10" xfId="0" applyFont="1" applyFill="1" applyBorder="1" applyAlignment="1">
      <alignment horizont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9" fontId="5" fillId="0" borderId="2" xfId="0" applyNumberFormat="1" applyFont="1" applyBorder="1" applyAlignment="1">
      <alignment horizontal="center" vertical="center"/>
    </xf>
    <xf numFmtId="9" fontId="5" fillId="0" borderId="3" xfId="0" applyNumberFormat="1" applyFont="1" applyBorder="1" applyAlignment="1">
      <alignment horizontal="center" vertical="center"/>
    </xf>
    <xf numFmtId="9" fontId="5" fillId="0" borderId="4" xfId="0" applyNumberFormat="1"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center"/>
    </xf>
    <xf numFmtId="0" fontId="4" fillId="0" borderId="1" xfId="0" applyFont="1" applyBorder="1" applyAlignment="1">
      <alignment horizontal="center" vertical="center" wrapText="1"/>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1" xfId="0" applyFont="1" applyFill="1" applyBorder="1" applyAlignment="1">
      <alignment horizontal="left" vertical="center"/>
    </xf>
    <xf numFmtId="0" fontId="5" fillId="2" borderId="5" xfId="0" applyFont="1" applyFill="1" applyBorder="1" applyAlignment="1">
      <alignment horizontal="center"/>
    </xf>
    <xf numFmtId="0" fontId="5" fillId="2" borderId="32" xfId="0" applyFont="1" applyFill="1" applyBorder="1" applyAlignment="1">
      <alignment horizontal="center"/>
    </xf>
    <xf numFmtId="0" fontId="5" fillId="2" borderId="6" xfId="0" applyFont="1" applyFill="1" applyBorder="1" applyAlignment="1">
      <alignment horizontal="center"/>
    </xf>
    <xf numFmtId="0" fontId="5" fillId="0" borderId="1" xfId="0" applyFont="1" applyBorder="1" applyAlignment="1">
      <alignment horizontal="center" vertical="center"/>
    </xf>
    <xf numFmtId="9" fontId="5" fillId="0" borderId="1" xfId="0" applyNumberFormat="1" applyFont="1" applyBorder="1" applyAlignment="1">
      <alignment horizontal="center" vertical="center"/>
    </xf>
    <xf numFmtId="0" fontId="5" fillId="2" borderId="1" xfId="0" applyFont="1" applyFill="1" applyBorder="1" applyAlignment="1">
      <alignment horizontal="center"/>
    </xf>
    <xf numFmtId="0" fontId="4" fillId="0" borderId="5" xfId="0" applyFont="1" applyFill="1" applyBorder="1" applyAlignment="1">
      <alignment horizontal="center"/>
    </xf>
    <xf numFmtId="0" fontId="4" fillId="0" borderId="32" xfId="0" applyFont="1" applyFill="1" applyBorder="1" applyAlignment="1">
      <alignment horizontal="center"/>
    </xf>
    <xf numFmtId="0" fontId="4" fillId="0" borderId="6" xfId="0" applyFont="1" applyFill="1" applyBorder="1" applyAlignment="1">
      <alignment horizontal="center"/>
    </xf>
    <xf numFmtId="0" fontId="39" fillId="9" borderId="45" xfId="0" applyFont="1" applyFill="1" applyBorder="1" applyAlignment="1">
      <alignment horizontal="center" vertical="center" wrapText="1"/>
    </xf>
    <xf numFmtId="0" fontId="39" fillId="9" borderId="55" xfId="0" applyFont="1" applyFill="1" applyBorder="1" applyAlignment="1">
      <alignment horizontal="center" vertical="center" wrapText="1"/>
    </xf>
    <xf numFmtId="0" fontId="39" fillId="9" borderId="46" xfId="0" applyFont="1" applyFill="1" applyBorder="1" applyAlignment="1">
      <alignment horizontal="center" vertical="center" wrapText="1"/>
    </xf>
    <xf numFmtId="0" fontId="37" fillId="9" borderId="35" xfId="0" applyFont="1" applyFill="1" applyBorder="1" applyAlignment="1">
      <alignment horizontal="left" vertical="center" wrapText="1"/>
    </xf>
    <xf numFmtId="0" fontId="37" fillId="9" borderId="42" xfId="0" applyFont="1" applyFill="1" applyBorder="1" applyAlignment="1">
      <alignment horizontal="left" vertical="center" wrapText="1"/>
    </xf>
    <xf numFmtId="0" fontId="37" fillId="9" borderId="44" xfId="0" applyFont="1" applyFill="1" applyBorder="1" applyAlignment="1">
      <alignment horizontal="left" vertical="center" wrapText="1"/>
    </xf>
    <xf numFmtId="0" fontId="37" fillId="9" borderId="47" xfId="0" applyFont="1" applyFill="1" applyBorder="1" applyAlignment="1">
      <alignment horizontal="left" vertical="center" wrapText="1"/>
    </xf>
    <xf numFmtId="0" fontId="37" fillId="9" borderId="0" xfId="0" applyFont="1" applyFill="1" applyBorder="1" applyAlignment="1">
      <alignment horizontal="left" vertical="center" wrapText="1"/>
    </xf>
    <xf numFmtId="0" fontId="37" fillId="9" borderId="48" xfId="0" applyFont="1" applyFill="1" applyBorder="1" applyAlignment="1">
      <alignment horizontal="left" vertical="center" wrapText="1"/>
    </xf>
    <xf numFmtId="0" fontId="37" fillId="9" borderId="43" xfId="0" applyFont="1" applyFill="1" applyBorder="1" applyAlignment="1">
      <alignment horizontal="left" vertical="center" wrapText="1"/>
    </xf>
    <xf numFmtId="0" fontId="37" fillId="9" borderId="39" xfId="0" applyFont="1" applyFill="1" applyBorder="1" applyAlignment="1">
      <alignment horizontal="left" vertical="center" wrapText="1"/>
    </xf>
    <xf numFmtId="0" fontId="37" fillId="9" borderId="41" xfId="0" applyFont="1" applyFill="1" applyBorder="1" applyAlignment="1">
      <alignment horizontal="left" vertical="center" wrapText="1"/>
    </xf>
    <xf numFmtId="0" fontId="34" fillId="9" borderId="0" xfId="0" applyFont="1" applyFill="1" applyAlignment="1">
      <alignment horizontal="center" vertical="center" wrapText="1"/>
    </xf>
    <xf numFmtId="0" fontId="35" fillId="9" borderId="0" xfId="0" applyFont="1" applyFill="1" applyAlignment="1">
      <alignment horizontal="center"/>
    </xf>
    <xf numFmtId="0" fontId="37" fillId="9" borderId="17" xfId="0" applyFont="1" applyFill="1" applyBorder="1" applyAlignment="1">
      <alignment horizontal="left" vertical="center" wrapText="1"/>
    </xf>
    <xf numFmtId="0" fontId="37" fillId="9" borderId="18" xfId="0" applyFont="1" applyFill="1" applyBorder="1" applyAlignment="1">
      <alignment horizontal="left" vertical="center" wrapText="1"/>
    </xf>
    <xf numFmtId="0" fontId="37" fillId="9" borderId="19" xfId="0" applyFont="1" applyFill="1" applyBorder="1" applyAlignment="1">
      <alignment horizontal="left" vertical="center" wrapText="1"/>
    </xf>
    <xf numFmtId="0" fontId="21" fillId="13" borderId="0" xfId="0" applyFont="1" applyFill="1" applyAlignment="1">
      <alignment horizontal="center" vertical="center"/>
    </xf>
    <xf numFmtId="0" fontId="36" fillId="9" borderId="51" xfId="0" applyFont="1" applyFill="1" applyBorder="1" applyAlignment="1">
      <alignment horizontal="left" vertical="center" wrapText="1"/>
    </xf>
    <xf numFmtId="0" fontId="36" fillId="9" borderId="20" xfId="0" applyFont="1" applyFill="1" applyBorder="1" applyAlignment="1">
      <alignment horizontal="left" vertical="center" wrapText="1"/>
    </xf>
    <xf numFmtId="0" fontId="36" fillId="9" borderId="49" xfId="0" applyFont="1" applyFill="1" applyBorder="1" applyAlignment="1">
      <alignment horizontal="left" vertical="center" wrapText="1"/>
    </xf>
    <xf numFmtId="0" fontId="36" fillId="9" borderId="7" xfId="0" applyFont="1" applyFill="1" applyBorder="1" applyAlignment="1">
      <alignment horizontal="left" vertical="center" wrapText="1"/>
    </xf>
    <xf numFmtId="0" fontId="36" fillId="9" borderId="26" xfId="0" applyFont="1" applyFill="1" applyBorder="1" applyAlignment="1">
      <alignment horizontal="left" vertical="center" wrapText="1"/>
    </xf>
    <xf numFmtId="0" fontId="36" fillId="9" borderId="54" xfId="0" applyFont="1" applyFill="1" applyBorder="1" applyAlignment="1">
      <alignment horizontal="left" vertical="center" wrapText="1"/>
    </xf>
    <xf numFmtId="0" fontId="37" fillId="9" borderId="59" xfId="0" applyFont="1" applyFill="1" applyBorder="1" applyAlignment="1">
      <alignment horizontal="center" vertical="center" wrapText="1"/>
    </xf>
    <xf numFmtId="0" fontId="37" fillId="9" borderId="26" xfId="0" applyFont="1" applyFill="1" applyBorder="1" applyAlignment="1">
      <alignment horizontal="center" vertical="center" wrapText="1"/>
    </xf>
    <xf numFmtId="0" fontId="37" fillId="9" borderId="54" xfId="0" applyFont="1" applyFill="1" applyBorder="1" applyAlignment="1">
      <alignment horizontal="center" vertical="center" wrapText="1"/>
    </xf>
    <xf numFmtId="0" fontId="36" fillId="9" borderId="5" xfId="0" applyFont="1" applyFill="1" applyBorder="1" applyAlignment="1">
      <alignment horizontal="left" vertical="center" wrapText="1"/>
    </xf>
    <xf numFmtId="0" fontId="36" fillId="9" borderId="32" xfId="0" applyFont="1" applyFill="1" applyBorder="1" applyAlignment="1">
      <alignment horizontal="left" vertical="center" wrapText="1"/>
    </xf>
    <xf numFmtId="0" fontId="36" fillId="9" borderId="53" xfId="0" applyFont="1" applyFill="1" applyBorder="1" applyAlignment="1">
      <alignment horizontal="left" vertical="center" wrapText="1"/>
    </xf>
    <xf numFmtId="0" fontId="36" fillId="9" borderId="56" xfId="0" applyFont="1" applyFill="1" applyBorder="1" applyAlignment="1">
      <alignment horizontal="left" vertical="center" wrapText="1"/>
    </xf>
    <xf numFmtId="0" fontId="36" fillId="9" borderId="39" xfId="0" applyFont="1" applyFill="1" applyBorder="1" applyAlignment="1">
      <alignment horizontal="left" vertical="center" wrapText="1"/>
    </xf>
    <xf numFmtId="0" fontId="36" fillId="9" borderId="41" xfId="0" applyFont="1" applyFill="1" applyBorder="1" applyAlignment="1">
      <alignment horizontal="left" vertical="center" wrapText="1"/>
    </xf>
    <xf numFmtId="0" fontId="37" fillId="9" borderId="35" xfId="0" applyFont="1" applyFill="1" applyBorder="1" applyAlignment="1">
      <alignment horizontal="center" vertical="center" wrapText="1"/>
    </xf>
    <xf numFmtId="0" fontId="37" fillId="9" borderId="42" xfId="0" applyFont="1" applyFill="1" applyBorder="1" applyAlignment="1">
      <alignment horizontal="center" vertical="center" wrapText="1"/>
    </xf>
    <xf numFmtId="0" fontId="37" fillId="9" borderId="44" xfId="0" applyFont="1" applyFill="1" applyBorder="1" applyAlignment="1">
      <alignment horizontal="center" vertical="center" wrapText="1"/>
    </xf>
    <xf numFmtId="0" fontId="37" fillId="9" borderId="47" xfId="0" applyFont="1" applyFill="1" applyBorder="1" applyAlignment="1">
      <alignment horizontal="center" vertical="center" wrapText="1"/>
    </xf>
    <xf numFmtId="0" fontId="37" fillId="9" borderId="0" xfId="0" applyFont="1" applyFill="1" applyBorder="1" applyAlignment="1">
      <alignment horizontal="center" vertical="center" wrapText="1"/>
    </xf>
    <xf numFmtId="0" fontId="37" fillId="9" borderId="48" xfId="0" applyFont="1" applyFill="1" applyBorder="1" applyAlignment="1">
      <alignment horizontal="center" vertical="center" wrapText="1"/>
    </xf>
    <xf numFmtId="0" fontId="11" fillId="9" borderId="17" xfId="0" applyFont="1" applyFill="1" applyBorder="1" applyAlignment="1">
      <alignment horizontal="center" vertical="center" wrapText="1"/>
    </xf>
    <xf numFmtId="0" fontId="11" fillId="9" borderId="18" xfId="0" applyFont="1" applyFill="1" applyBorder="1" applyAlignment="1">
      <alignment horizontal="center" vertical="center" wrapText="1"/>
    </xf>
    <xf numFmtId="0" fontId="11" fillId="9" borderId="19" xfId="0" applyFont="1" applyFill="1" applyBorder="1" applyAlignment="1">
      <alignment horizontal="center" vertical="center" wrapText="1"/>
    </xf>
    <xf numFmtId="0" fontId="36" fillId="9" borderId="45" xfId="0" applyFont="1" applyFill="1" applyBorder="1" applyAlignment="1">
      <alignment horizontal="center" vertical="center"/>
    </xf>
    <xf numFmtId="0" fontId="36" fillId="9" borderId="46" xfId="0" applyFont="1" applyFill="1" applyBorder="1" applyAlignment="1">
      <alignment horizontal="center" vertical="center"/>
    </xf>
    <xf numFmtId="0" fontId="21" fillId="15" borderId="0" xfId="0" applyFont="1" applyFill="1" applyAlignment="1">
      <alignment horizontal="center" vertical="center"/>
    </xf>
    <xf numFmtId="0" fontId="26" fillId="0" borderId="0" xfId="0" applyFont="1" applyBorder="1" applyAlignment="1" applyProtection="1">
      <alignment horizontal="center"/>
      <protection locked="0"/>
    </xf>
    <xf numFmtId="0" fontId="26" fillId="0" borderId="48" xfId="0" applyFont="1" applyBorder="1" applyAlignment="1" applyProtection="1">
      <alignment horizontal="center"/>
      <protection locked="0"/>
    </xf>
    <xf numFmtId="0" fontId="30" fillId="13" borderId="39" xfId="0" applyFont="1" applyFill="1" applyBorder="1" applyAlignment="1" applyProtection="1">
      <alignment horizontal="center" vertical="center"/>
    </xf>
    <xf numFmtId="0" fontId="30" fillId="13" borderId="41" xfId="0" applyFont="1" applyFill="1" applyBorder="1" applyAlignment="1" applyProtection="1">
      <alignment horizontal="center" vertical="center"/>
    </xf>
    <xf numFmtId="0" fontId="40" fillId="8" borderId="37" xfId="0" applyFont="1" applyFill="1" applyBorder="1" applyAlignment="1" applyProtection="1">
      <alignment horizontal="center" vertical="center" wrapText="1"/>
    </xf>
    <xf numFmtId="0" fontId="30" fillId="13" borderId="43" xfId="0" applyFont="1" applyFill="1" applyBorder="1" applyAlignment="1" applyProtection="1">
      <alignment horizontal="center" vertical="center"/>
    </xf>
    <xf numFmtId="0" fontId="12" fillId="13" borderId="39" xfId="0" applyFont="1" applyFill="1" applyBorder="1" applyAlignment="1" applyProtection="1">
      <alignment horizontal="center" vertical="center"/>
    </xf>
    <xf numFmtId="0" fontId="12" fillId="13" borderId="41" xfId="0" applyFont="1" applyFill="1" applyBorder="1" applyAlignment="1" applyProtection="1">
      <alignment horizontal="center" vertical="center"/>
    </xf>
    <xf numFmtId="0" fontId="26" fillId="0" borderId="36" xfId="0" applyFont="1" applyFill="1" applyBorder="1" applyAlignment="1" applyProtection="1">
      <alignment horizontal="center" vertical="center" wrapText="1"/>
      <protection locked="0"/>
    </xf>
    <xf numFmtId="0" fontId="26" fillId="0" borderId="3" xfId="0" applyFont="1" applyFill="1" applyBorder="1" applyAlignment="1" applyProtection="1">
      <alignment horizontal="center" vertical="center" wrapText="1"/>
      <protection locked="0"/>
    </xf>
    <xf numFmtId="0" fontId="26" fillId="0" borderId="4" xfId="0" applyFont="1" applyFill="1" applyBorder="1" applyAlignment="1" applyProtection="1">
      <alignment horizontal="center" vertical="center" wrapText="1"/>
      <protection locked="0"/>
    </xf>
    <xf numFmtId="9" fontId="26" fillId="0" borderId="36" xfId="1" applyFont="1" applyFill="1" applyBorder="1" applyAlignment="1" applyProtection="1">
      <alignment horizontal="center" vertical="center" wrapText="1"/>
      <protection locked="0"/>
    </xf>
    <xf numFmtId="9" fontId="26" fillId="0" borderId="3" xfId="1" applyFont="1" applyFill="1" applyBorder="1" applyAlignment="1" applyProtection="1">
      <alignment horizontal="center" vertical="center" wrapText="1"/>
      <protection locked="0"/>
    </xf>
    <xf numFmtId="9" fontId="26" fillId="0" borderId="4" xfId="1" applyFont="1" applyFill="1" applyBorder="1" applyAlignment="1" applyProtection="1">
      <alignment horizontal="center" vertical="center" wrapText="1"/>
      <protection locked="0"/>
    </xf>
    <xf numFmtId="9" fontId="26" fillId="0" borderId="1" xfId="1" applyFont="1" applyFill="1" applyBorder="1" applyAlignment="1" applyProtection="1">
      <alignment horizontal="center" vertical="center" wrapText="1"/>
      <protection locked="0"/>
    </xf>
    <xf numFmtId="9" fontId="26" fillId="0" borderId="2" xfId="0" applyNumberFormat="1" applyFont="1" applyFill="1" applyBorder="1" applyAlignment="1" applyProtection="1">
      <alignment horizontal="center" vertical="center" wrapText="1"/>
      <protection locked="0"/>
    </xf>
    <xf numFmtId="9" fontId="26" fillId="0" borderId="2" xfId="1" applyFont="1" applyFill="1" applyBorder="1" applyAlignment="1" applyProtection="1">
      <alignment horizontal="center" vertical="center" wrapText="1"/>
      <protection locked="0"/>
    </xf>
    <xf numFmtId="0" fontId="25" fillId="0" borderId="2" xfId="0" applyFont="1" applyFill="1" applyBorder="1" applyAlignment="1" applyProtection="1">
      <alignment horizontal="center" vertical="center" wrapText="1"/>
      <protection locked="0"/>
    </xf>
    <xf numFmtId="0" fontId="25" fillId="0" borderId="3" xfId="0" applyFont="1" applyFill="1" applyBorder="1" applyAlignment="1" applyProtection="1">
      <alignment horizontal="center" vertical="center" wrapText="1"/>
      <protection locked="0"/>
    </xf>
    <xf numFmtId="0" fontId="25" fillId="0" borderId="4" xfId="0" applyFont="1" applyFill="1" applyBorder="1" applyAlignment="1" applyProtection="1">
      <alignment horizontal="center" vertical="center" wrapText="1"/>
      <protection locked="0"/>
    </xf>
    <xf numFmtId="9" fontId="27" fillId="0" borderId="36" xfId="1" applyFont="1" applyFill="1" applyBorder="1" applyAlignment="1" applyProtection="1">
      <alignment horizontal="center" vertical="center" wrapText="1"/>
    </xf>
    <xf numFmtId="9" fontId="27" fillId="0" borderId="3" xfId="1" applyFont="1" applyFill="1" applyBorder="1" applyAlignment="1" applyProtection="1">
      <alignment horizontal="center" vertical="center" wrapText="1"/>
    </xf>
    <xf numFmtId="2" fontId="40" fillId="8" borderId="37" xfId="0" applyNumberFormat="1" applyFont="1" applyFill="1" applyBorder="1" applyAlignment="1" applyProtection="1">
      <alignment horizontal="center" vertical="center" wrapText="1"/>
    </xf>
    <xf numFmtId="0" fontId="16" fillId="12" borderId="17" xfId="0" applyFont="1" applyFill="1" applyBorder="1" applyAlignment="1" applyProtection="1">
      <alignment horizontal="center" vertical="center"/>
    </xf>
    <xf numFmtId="0" fontId="16" fillId="12" borderId="18" xfId="0" applyFont="1" applyFill="1" applyBorder="1" applyAlignment="1" applyProtection="1">
      <alignment horizontal="center" vertical="center"/>
    </xf>
    <xf numFmtId="0" fontId="16" fillId="12" borderId="19" xfId="0" applyFont="1" applyFill="1" applyBorder="1" applyAlignment="1" applyProtection="1">
      <alignment horizontal="center" vertical="center"/>
    </xf>
    <xf numFmtId="0" fontId="44" fillId="8" borderId="37" xfId="0" applyFont="1" applyFill="1" applyBorder="1" applyAlignment="1" applyProtection="1">
      <alignment horizontal="center" vertical="center"/>
    </xf>
    <xf numFmtId="0" fontId="40" fillId="8" borderId="45" xfId="0" applyFont="1" applyFill="1" applyBorder="1" applyAlignment="1" applyProtection="1">
      <alignment horizontal="center" vertical="center" wrapText="1"/>
    </xf>
    <xf numFmtId="0" fontId="40" fillId="8" borderId="46" xfId="0" applyFont="1" applyFill="1" applyBorder="1" applyAlignment="1" applyProtection="1">
      <alignment horizontal="center" vertical="center" wrapText="1"/>
    </xf>
    <xf numFmtId="0" fontId="40" fillId="8" borderId="35" xfId="0" applyFont="1" applyFill="1" applyBorder="1" applyAlignment="1" applyProtection="1">
      <alignment horizontal="center" vertical="center" wrapText="1"/>
    </xf>
    <xf numFmtId="0" fontId="40" fillId="8" borderId="44" xfId="0" applyFont="1" applyFill="1" applyBorder="1" applyAlignment="1" applyProtection="1">
      <alignment horizontal="center" vertical="center" wrapText="1"/>
    </xf>
    <xf numFmtId="0" fontId="40" fillId="8" borderId="43" xfId="0" applyFont="1" applyFill="1" applyBorder="1" applyAlignment="1" applyProtection="1">
      <alignment horizontal="center" vertical="center" wrapText="1"/>
    </xf>
    <xf numFmtId="0" fontId="40" fillId="8" borderId="41" xfId="0" applyFont="1" applyFill="1" applyBorder="1" applyAlignment="1" applyProtection="1">
      <alignment horizontal="center" vertical="center" wrapText="1"/>
    </xf>
    <xf numFmtId="0" fontId="42" fillId="9" borderId="38" xfId="0" applyFont="1" applyFill="1" applyBorder="1" applyAlignment="1" applyProtection="1">
      <alignment horizontal="left" vertical="center" wrapText="1"/>
      <protection locked="0"/>
    </xf>
    <xf numFmtId="0" fontId="42" fillId="9" borderId="25" xfId="0" applyFont="1" applyFill="1" applyBorder="1" applyAlignment="1" applyProtection="1">
      <alignment horizontal="left" vertical="center" wrapText="1"/>
      <protection locked="0"/>
    </xf>
    <xf numFmtId="0" fontId="42" fillId="9" borderId="60" xfId="0" applyFont="1" applyFill="1" applyBorder="1" applyAlignment="1" applyProtection="1">
      <alignment horizontal="left" vertical="center" wrapText="1"/>
      <protection locked="0"/>
    </xf>
    <xf numFmtId="9" fontId="26" fillId="0" borderId="36" xfId="1" applyNumberFormat="1" applyFont="1" applyBorder="1" applyAlignment="1" applyProtection="1">
      <alignment horizontal="center" vertical="center" wrapText="1"/>
    </xf>
    <xf numFmtId="9" fontId="26" fillId="0" borderId="3" xfId="1" applyNumberFormat="1" applyFont="1" applyBorder="1" applyAlignment="1" applyProtection="1">
      <alignment horizontal="center" vertical="center" wrapText="1"/>
    </xf>
    <xf numFmtId="0" fontId="44" fillId="0" borderId="40" xfId="0" applyFont="1" applyFill="1" applyBorder="1" applyAlignment="1" applyProtection="1">
      <alignment horizontal="center" vertical="center" wrapText="1"/>
      <protection locked="0"/>
    </xf>
    <xf numFmtId="0" fontId="44" fillId="0" borderId="58" xfId="0" applyFont="1" applyFill="1" applyBorder="1" applyAlignment="1" applyProtection="1">
      <alignment horizontal="center" vertical="center" wrapText="1"/>
      <protection locked="0"/>
    </xf>
    <xf numFmtId="0" fontId="44" fillId="0" borderId="16" xfId="0" applyFont="1" applyFill="1" applyBorder="1" applyAlignment="1" applyProtection="1">
      <alignment horizontal="center" vertical="center" wrapText="1"/>
      <protection locked="0"/>
    </xf>
    <xf numFmtId="0" fontId="27" fillId="0" borderId="2" xfId="0" applyFont="1" applyFill="1" applyBorder="1" applyAlignment="1" applyProtection="1">
      <alignment horizontal="center" vertical="center" wrapText="1"/>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6" fillId="0" borderId="2" xfId="0" applyFont="1" applyFill="1" applyBorder="1" applyAlignment="1" applyProtection="1">
      <alignment horizontal="center" vertical="center" wrapText="1"/>
      <protection locked="0"/>
    </xf>
    <xf numFmtId="14" fontId="26" fillId="0" borderId="36" xfId="0" applyNumberFormat="1" applyFont="1" applyFill="1" applyBorder="1" applyAlignment="1" applyProtection="1">
      <alignment horizontal="center" vertical="center" wrapText="1"/>
      <protection locked="0"/>
    </xf>
    <xf numFmtId="14" fontId="26" fillId="0" borderId="3" xfId="0" applyNumberFormat="1" applyFont="1" applyFill="1" applyBorder="1" applyAlignment="1" applyProtection="1">
      <alignment horizontal="center" vertical="center" wrapText="1"/>
      <protection locked="0"/>
    </xf>
    <xf numFmtId="14" fontId="26" fillId="0" borderId="62" xfId="0" applyNumberFormat="1" applyFont="1" applyFill="1" applyBorder="1" applyAlignment="1" applyProtection="1">
      <alignment horizontal="center" vertical="center" wrapText="1"/>
      <protection locked="0"/>
    </xf>
    <xf numFmtId="0" fontId="44" fillId="0" borderId="57" xfId="0" applyFont="1" applyFill="1" applyBorder="1" applyAlignment="1" applyProtection="1">
      <alignment horizontal="center" vertical="center" wrapText="1"/>
      <protection locked="0"/>
    </xf>
    <xf numFmtId="0" fontId="27" fillId="0" borderId="36" xfId="0" applyFont="1" applyFill="1" applyBorder="1" applyAlignment="1" applyProtection="1">
      <alignment horizontal="center" vertical="center" wrapText="1"/>
      <protection locked="0"/>
    </xf>
    <xf numFmtId="9" fontId="26" fillId="0" borderId="36" xfId="0" applyNumberFormat="1" applyFont="1" applyFill="1" applyBorder="1" applyAlignment="1" applyProtection="1">
      <alignment horizontal="center" vertical="center" wrapText="1"/>
      <protection locked="0"/>
    </xf>
    <xf numFmtId="0" fontId="48" fillId="0" borderId="23" xfId="0" applyFont="1" applyFill="1" applyBorder="1" applyAlignment="1" applyProtection="1">
      <alignment horizontal="center"/>
      <protection locked="0"/>
    </xf>
    <xf numFmtId="0" fontId="48" fillId="0" borderId="25" xfId="0" applyFont="1" applyFill="1" applyBorder="1" applyAlignment="1" applyProtection="1">
      <alignment horizontal="center"/>
      <protection locked="0"/>
    </xf>
    <xf numFmtId="0" fontId="48" fillId="0" borderId="24" xfId="0" applyFont="1" applyFill="1" applyBorder="1" applyAlignment="1" applyProtection="1">
      <alignment horizontal="center"/>
      <protection locked="0"/>
    </xf>
    <xf numFmtId="0" fontId="43" fillId="9" borderId="33" xfId="0" applyFont="1" applyFill="1" applyBorder="1" applyAlignment="1" applyProtection="1">
      <alignment horizontal="center" vertical="center"/>
      <protection locked="0"/>
    </xf>
    <xf numFmtId="0" fontId="43" fillId="9" borderId="50" xfId="0" applyFont="1" applyFill="1" applyBorder="1" applyAlignment="1" applyProtection="1">
      <alignment horizontal="center" vertical="center"/>
      <protection locked="0"/>
    </xf>
    <xf numFmtId="0" fontId="43" fillId="9" borderId="34" xfId="0" applyFont="1" applyFill="1" applyBorder="1" applyAlignment="1" applyProtection="1">
      <alignment horizontal="center" vertical="center"/>
      <protection locked="0"/>
    </xf>
    <xf numFmtId="14" fontId="47" fillId="0" borderId="26" xfId="0" applyNumberFormat="1" applyFont="1" applyBorder="1" applyAlignment="1" applyProtection="1">
      <alignment horizontal="center"/>
      <protection locked="0"/>
    </xf>
    <xf numFmtId="0" fontId="47" fillId="0" borderId="26" xfId="0" applyFont="1" applyBorder="1" applyAlignment="1" applyProtection="1">
      <alignment horizontal="center"/>
      <protection locked="0"/>
    </xf>
    <xf numFmtId="0" fontId="47" fillId="0" borderId="32" xfId="0" applyFont="1" applyBorder="1" applyAlignment="1" applyProtection="1">
      <alignment horizontal="center" vertical="center"/>
      <protection locked="0"/>
    </xf>
    <xf numFmtId="0" fontId="12" fillId="9" borderId="13" xfId="0" applyFont="1" applyFill="1" applyBorder="1" applyAlignment="1" applyProtection="1">
      <alignment horizontal="center" vertical="center"/>
      <protection locked="0"/>
    </xf>
    <xf numFmtId="0" fontId="12" fillId="9" borderId="14" xfId="0" applyFont="1" applyFill="1" applyBorder="1" applyAlignment="1" applyProtection="1">
      <alignment horizontal="center" vertical="center"/>
      <protection locked="0"/>
    </xf>
    <xf numFmtId="0" fontId="12" fillId="9" borderId="15" xfId="0" applyFont="1" applyFill="1" applyBorder="1" applyAlignment="1" applyProtection="1">
      <alignment horizontal="center" vertical="center"/>
      <protection locked="0"/>
    </xf>
    <xf numFmtId="0" fontId="49" fillId="9" borderId="38" xfId="0" applyFont="1" applyFill="1" applyBorder="1" applyAlignment="1" applyProtection="1">
      <alignment horizontal="center"/>
      <protection locked="0"/>
    </xf>
    <xf numFmtId="0" fontId="49" fillId="9" borderId="25" xfId="0" applyFont="1" applyFill="1" applyBorder="1" applyAlignment="1" applyProtection="1">
      <alignment horizontal="center"/>
      <protection locked="0"/>
    </xf>
    <xf numFmtId="0" fontId="49" fillId="9" borderId="24" xfId="0" applyFont="1" applyFill="1" applyBorder="1" applyAlignment="1" applyProtection="1">
      <alignment horizontal="center"/>
      <protection locked="0"/>
    </xf>
    <xf numFmtId="0" fontId="40" fillId="8" borderId="17" xfId="0" applyFont="1" applyFill="1" applyBorder="1" applyAlignment="1" applyProtection="1">
      <alignment horizontal="center" vertical="center" wrapText="1"/>
    </xf>
    <xf numFmtId="0" fontId="40" fillId="8" borderId="18" xfId="0" applyFont="1" applyFill="1" applyBorder="1" applyAlignment="1" applyProtection="1">
      <alignment horizontal="center" vertical="center" wrapText="1"/>
    </xf>
    <xf numFmtId="0" fontId="40" fillId="8" borderId="19" xfId="0" applyFont="1" applyFill="1" applyBorder="1" applyAlignment="1" applyProtection="1">
      <alignment horizontal="center" vertical="center" wrapText="1"/>
    </xf>
    <xf numFmtId="0" fontId="26" fillId="0" borderId="1" xfId="0" applyFont="1" applyBorder="1" applyAlignment="1" applyProtection="1">
      <alignment horizontal="center" vertical="center" wrapText="1"/>
      <protection locked="0"/>
    </xf>
    <xf numFmtId="9" fontId="27" fillId="0" borderId="1" xfId="1" applyFont="1" applyFill="1" applyBorder="1" applyAlignment="1" applyProtection="1">
      <alignment horizontal="center" vertical="center" wrapText="1"/>
    </xf>
    <xf numFmtId="9" fontId="26" fillId="0" borderId="1" xfId="1" applyNumberFormat="1" applyFont="1" applyBorder="1" applyAlignment="1" applyProtection="1">
      <alignment horizontal="center" vertical="center" wrapText="1"/>
    </xf>
    <xf numFmtId="0" fontId="26" fillId="0" borderId="4" xfId="0" applyFont="1" applyBorder="1" applyAlignment="1" applyProtection="1">
      <alignment horizontal="center" vertical="center" wrapText="1"/>
      <protection locked="0"/>
    </xf>
    <xf numFmtId="0" fontId="14" fillId="9" borderId="1" xfId="0" applyFont="1" applyFill="1" applyBorder="1" applyAlignment="1" applyProtection="1">
      <alignment horizontal="center" vertical="center"/>
      <protection locked="0"/>
    </xf>
    <xf numFmtId="0" fontId="40" fillId="9" borderId="1" xfId="0" applyFont="1" applyFill="1" applyBorder="1" applyAlignment="1" applyProtection="1">
      <alignment horizontal="center" vertical="center"/>
      <protection locked="0"/>
    </xf>
    <xf numFmtId="0" fontId="45" fillId="9" borderId="1" xfId="0" applyFont="1" applyFill="1" applyBorder="1" applyAlignment="1">
      <alignment horizontal="left" vertical="center" wrapText="1"/>
    </xf>
    <xf numFmtId="0" fontId="51" fillId="9" borderId="9" xfId="0" applyFont="1" applyFill="1" applyBorder="1" applyAlignment="1" applyProtection="1">
      <alignment horizontal="center" vertical="center"/>
    </xf>
    <xf numFmtId="0" fontId="51" fillId="9" borderId="10" xfId="0" applyFont="1" applyFill="1" applyBorder="1" applyAlignment="1" applyProtection="1">
      <alignment horizontal="center" vertical="center"/>
    </xf>
    <xf numFmtId="0" fontId="50" fillId="9" borderId="14" xfId="0" applyFont="1" applyFill="1" applyBorder="1" applyAlignment="1" applyProtection="1">
      <alignment horizontal="center" vertical="center" wrapText="1"/>
    </xf>
    <xf numFmtId="0" fontId="50" fillId="9" borderId="15" xfId="0" applyFont="1" applyFill="1" applyBorder="1" applyAlignment="1" applyProtection="1">
      <alignment horizontal="center" vertical="center"/>
    </xf>
    <xf numFmtId="0" fontId="11" fillId="6" borderId="2" xfId="0" applyFont="1" applyFill="1" applyBorder="1" applyAlignment="1" applyProtection="1">
      <alignment horizontal="center" vertical="center" wrapText="1"/>
    </xf>
    <xf numFmtId="0" fontId="11" fillId="6" borderId="3" xfId="0" applyFont="1" applyFill="1" applyBorder="1" applyAlignment="1" applyProtection="1">
      <alignment horizontal="center" vertical="center" wrapText="1"/>
    </xf>
    <xf numFmtId="0" fontId="11" fillId="6" borderId="4" xfId="0" applyFont="1" applyFill="1" applyBorder="1" applyAlignment="1" applyProtection="1">
      <alignment horizontal="center" vertical="center" wrapText="1"/>
    </xf>
    <xf numFmtId="0" fontId="11" fillId="7" borderId="2" xfId="0" applyFont="1" applyFill="1" applyBorder="1" applyAlignment="1" applyProtection="1">
      <alignment horizontal="center" vertical="center" wrapText="1"/>
    </xf>
    <xf numFmtId="0" fontId="11" fillId="7" borderId="3" xfId="0" applyFont="1" applyFill="1" applyBorder="1" applyAlignment="1" applyProtection="1">
      <alignment horizontal="center" vertical="center" wrapText="1"/>
    </xf>
    <xf numFmtId="0" fontId="11" fillId="7" borderId="4" xfId="0" applyFont="1" applyFill="1" applyBorder="1" applyAlignment="1" applyProtection="1">
      <alignment horizontal="center" vertical="center" wrapText="1"/>
    </xf>
    <xf numFmtId="164" fontId="10" fillId="0" borderId="51" xfId="0" applyNumberFormat="1" applyFont="1" applyBorder="1" applyAlignment="1" applyProtection="1">
      <alignment horizontal="center" vertical="center"/>
    </xf>
    <xf numFmtId="164" fontId="10" fillId="0" borderId="31" xfId="0" applyNumberFormat="1" applyFont="1" applyBorder="1" applyAlignment="1" applyProtection="1">
      <alignment horizontal="center" vertical="center"/>
    </xf>
    <xf numFmtId="164" fontId="10" fillId="0" borderId="64" xfId="0" applyNumberFormat="1" applyFont="1" applyBorder="1" applyAlignment="1" applyProtection="1">
      <alignment horizontal="center" vertical="center"/>
    </xf>
    <xf numFmtId="164" fontId="10" fillId="0" borderId="30" xfId="0" applyNumberFormat="1" applyFont="1" applyBorder="1" applyAlignment="1" applyProtection="1">
      <alignment horizontal="center" vertical="center"/>
    </xf>
    <xf numFmtId="164" fontId="10" fillId="0" borderId="7" xfId="0" applyNumberFormat="1" applyFont="1" applyBorder="1" applyAlignment="1" applyProtection="1">
      <alignment horizontal="center" vertical="center"/>
    </xf>
    <xf numFmtId="164" fontId="10" fillId="0" borderId="21" xfId="0" applyNumberFormat="1" applyFont="1" applyBorder="1" applyAlignment="1" applyProtection="1">
      <alignment horizontal="center" vertical="center"/>
    </xf>
    <xf numFmtId="0" fontId="53" fillId="6" borderId="5" xfId="0" applyFont="1" applyFill="1" applyBorder="1" applyAlignment="1" applyProtection="1">
      <alignment horizontal="center" vertical="center" wrapText="1"/>
    </xf>
    <xf numFmtId="0" fontId="53" fillId="6" borderId="32" xfId="0" applyFont="1" applyFill="1" applyBorder="1" applyAlignment="1" applyProtection="1">
      <alignment horizontal="center" vertical="center" wrapText="1"/>
    </xf>
    <xf numFmtId="0" fontId="53" fillId="6" borderId="6" xfId="0" applyFont="1" applyFill="1" applyBorder="1" applyAlignment="1" applyProtection="1">
      <alignment horizontal="center" vertical="center" wrapText="1"/>
    </xf>
    <xf numFmtId="0" fontId="10" fillId="5" borderId="35" xfId="0" applyFont="1" applyFill="1" applyBorder="1" applyAlignment="1" applyProtection="1">
      <alignment horizontal="center" vertical="center" wrapText="1"/>
    </xf>
    <xf numFmtId="0" fontId="10" fillId="5" borderId="66" xfId="0" applyFont="1" applyFill="1" applyBorder="1" applyAlignment="1" applyProtection="1">
      <alignment horizontal="center" vertical="center" wrapText="1"/>
    </xf>
    <xf numFmtId="0" fontId="10" fillId="5" borderId="47" xfId="0" applyFont="1" applyFill="1" applyBorder="1" applyAlignment="1" applyProtection="1">
      <alignment horizontal="center" vertical="center" wrapText="1"/>
    </xf>
    <xf numFmtId="0" fontId="10" fillId="5" borderId="30" xfId="0" applyFont="1" applyFill="1" applyBorder="1" applyAlignment="1" applyProtection="1">
      <alignment horizontal="center" vertical="center" wrapText="1"/>
    </xf>
    <xf numFmtId="0" fontId="10" fillId="5" borderId="43" xfId="0" applyFont="1" applyFill="1" applyBorder="1" applyAlignment="1" applyProtection="1">
      <alignment horizontal="center" vertical="center" wrapText="1"/>
    </xf>
    <xf numFmtId="0" fontId="10" fillId="5" borderId="63" xfId="0" applyFont="1" applyFill="1" applyBorder="1" applyAlignment="1" applyProtection="1">
      <alignment horizontal="center" vertical="center" wrapText="1"/>
    </xf>
    <xf numFmtId="0" fontId="10" fillId="5" borderId="36" xfId="0" applyFont="1" applyFill="1" applyBorder="1" applyAlignment="1" applyProtection="1">
      <alignment horizontal="center" vertical="center" wrapText="1"/>
    </xf>
    <xf numFmtId="0" fontId="10" fillId="5" borderId="3" xfId="0" applyFont="1" applyFill="1" applyBorder="1" applyAlignment="1" applyProtection="1">
      <alignment horizontal="center" vertical="center" wrapText="1"/>
    </xf>
    <xf numFmtId="0" fontId="10" fillId="5" borderId="62" xfId="0" applyFont="1" applyFill="1" applyBorder="1" applyAlignment="1" applyProtection="1">
      <alignment horizontal="center" vertical="center" wrapText="1"/>
    </xf>
    <xf numFmtId="0" fontId="10" fillId="5" borderId="36" xfId="0" applyFont="1" applyFill="1" applyBorder="1" applyAlignment="1" applyProtection="1">
      <alignment horizontal="center" wrapText="1"/>
    </xf>
    <xf numFmtId="0" fontId="10" fillId="5" borderId="4" xfId="0" applyFont="1" applyFill="1" applyBorder="1" applyAlignment="1" applyProtection="1">
      <alignment horizontal="center" wrapText="1"/>
    </xf>
    <xf numFmtId="0" fontId="10" fillId="5" borderId="65" xfId="0" applyFont="1" applyFill="1" applyBorder="1" applyAlignment="1" applyProtection="1">
      <alignment horizontal="center" vertical="center" wrapText="1"/>
    </xf>
    <xf numFmtId="0" fontId="10" fillId="5" borderId="44" xfId="0" applyFont="1" applyFill="1" applyBorder="1" applyAlignment="1" applyProtection="1">
      <alignment horizontal="center" vertical="center" wrapText="1"/>
    </xf>
    <xf numFmtId="0" fontId="10" fillId="5" borderId="64" xfId="0" applyFont="1" applyFill="1" applyBorder="1" applyAlignment="1" applyProtection="1">
      <alignment horizontal="center" vertical="center" wrapText="1"/>
    </xf>
    <xf numFmtId="0" fontId="10" fillId="5" borderId="48" xfId="0" applyFont="1" applyFill="1" applyBorder="1" applyAlignment="1" applyProtection="1">
      <alignment horizontal="center" vertical="center" wrapText="1"/>
    </xf>
    <xf numFmtId="0" fontId="10" fillId="5" borderId="56" xfId="0" applyFont="1" applyFill="1" applyBorder="1" applyAlignment="1" applyProtection="1">
      <alignment horizontal="center" vertical="center" wrapText="1"/>
    </xf>
    <xf numFmtId="0" fontId="10" fillId="5" borderId="41" xfId="0" applyFont="1" applyFill="1" applyBorder="1" applyAlignment="1" applyProtection="1">
      <alignment horizontal="center" vertical="center" wrapText="1"/>
    </xf>
    <xf numFmtId="0" fontId="11" fillId="6" borderId="36" xfId="0" applyFont="1" applyFill="1" applyBorder="1" applyAlignment="1" applyProtection="1">
      <alignment horizontal="center" vertical="center" wrapText="1"/>
    </xf>
    <xf numFmtId="0" fontId="11" fillId="7" borderId="36" xfId="0" applyFont="1" applyFill="1" applyBorder="1" applyAlignment="1" applyProtection="1">
      <alignment horizontal="center" vertical="center" wrapText="1"/>
    </xf>
    <xf numFmtId="164" fontId="10" fillId="0" borderId="65" xfId="0" applyNumberFormat="1" applyFont="1" applyBorder="1" applyAlignment="1" applyProtection="1">
      <alignment horizontal="center" vertical="center"/>
    </xf>
    <xf numFmtId="164" fontId="10" fillId="0" borderId="66" xfId="0" applyNumberFormat="1" applyFont="1" applyBorder="1" applyAlignment="1" applyProtection="1">
      <alignment horizontal="center" vertical="center"/>
    </xf>
    <xf numFmtId="0" fontId="21" fillId="17" borderId="47" xfId="0" applyFont="1" applyFill="1" applyBorder="1" applyAlignment="1" applyProtection="1">
      <alignment horizontal="center" vertical="top" wrapText="1"/>
    </xf>
    <xf numFmtId="0" fontId="21" fillId="17" borderId="0" xfId="0" applyFont="1" applyFill="1" applyBorder="1" applyAlignment="1" applyProtection="1">
      <alignment horizontal="center" vertical="top" wrapText="1"/>
    </xf>
    <xf numFmtId="0" fontId="21" fillId="17" borderId="30" xfId="0" applyFont="1" applyFill="1" applyBorder="1" applyAlignment="1" applyProtection="1">
      <alignment horizontal="center" vertical="top" wrapText="1"/>
    </xf>
    <xf numFmtId="0" fontId="60" fillId="0" borderId="1" xfId="0" applyFont="1" applyBorder="1" applyAlignment="1" applyProtection="1">
      <alignment horizontal="left" vertical="center" wrapText="1"/>
    </xf>
    <xf numFmtId="0" fontId="60" fillId="0" borderId="1" xfId="0" applyFont="1" applyBorder="1" applyAlignment="1" applyProtection="1">
      <alignment horizontal="left" vertical="center"/>
    </xf>
    <xf numFmtId="0" fontId="14" fillId="0" borderId="1" xfId="0" applyFont="1" applyBorder="1" applyAlignment="1" applyProtection="1">
      <alignment horizontal="center" vertical="center"/>
    </xf>
    <xf numFmtId="0" fontId="11" fillId="0" borderId="1" xfId="0" applyFont="1" applyBorder="1" applyAlignment="1" applyProtection="1">
      <alignment horizontal="center" vertical="center"/>
    </xf>
    <xf numFmtId="0" fontId="11" fillId="0" borderId="1" xfId="0" applyFont="1" applyBorder="1" applyAlignment="1" applyProtection="1">
      <alignment horizontal="center" vertical="center" wrapText="1"/>
    </xf>
    <xf numFmtId="0" fontId="30" fillId="18" borderId="47" xfId="0" applyFont="1" applyFill="1" applyBorder="1" applyAlignment="1" applyProtection="1">
      <alignment horizontal="center" vertical="center" wrapText="1"/>
    </xf>
    <xf numFmtId="0" fontId="30" fillId="18" borderId="0" xfId="0" applyFont="1" applyFill="1" applyBorder="1" applyAlignment="1" applyProtection="1">
      <alignment horizontal="center" vertical="center" wrapText="1"/>
    </xf>
    <xf numFmtId="0" fontId="30" fillId="18" borderId="30" xfId="0" applyFont="1" applyFill="1" applyBorder="1" applyAlignment="1" applyProtection="1">
      <alignment horizontal="center" vertical="center" wrapText="1"/>
    </xf>
    <xf numFmtId="0" fontId="50" fillId="9" borderId="1" xfId="0" applyFont="1" applyFill="1" applyBorder="1" applyAlignment="1" applyProtection="1">
      <alignment horizontal="center" vertical="center" wrapText="1"/>
    </xf>
    <xf numFmtId="0" fontId="50" fillId="9" borderId="1" xfId="0" applyFont="1" applyFill="1" applyBorder="1" applyAlignment="1" applyProtection="1">
      <alignment horizontal="center" vertical="center"/>
    </xf>
    <xf numFmtId="0" fontId="14" fillId="9" borderId="1" xfId="0" applyFont="1" applyFill="1" applyBorder="1" applyAlignment="1" applyProtection="1">
      <alignment horizontal="center" vertical="center" wrapText="1"/>
    </xf>
    <xf numFmtId="164" fontId="10" fillId="0" borderId="1" xfId="0" applyNumberFormat="1" applyFont="1" applyBorder="1" applyAlignment="1" applyProtection="1">
      <alignment horizontal="center" vertical="center"/>
    </xf>
    <xf numFmtId="0" fontId="51" fillId="9" borderId="1" xfId="0" applyFont="1" applyFill="1" applyBorder="1" applyAlignment="1" applyProtection="1">
      <alignment horizontal="center" vertical="center"/>
    </xf>
    <xf numFmtId="9" fontId="55" fillId="0" borderId="1" xfId="0" applyNumberFormat="1" applyFont="1" applyFill="1" applyBorder="1" applyAlignment="1" applyProtection="1">
      <alignment horizontal="center" vertical="center" wrapText="1"/>
    </xf>
    <xf numFmtId="0" fontId="14" fillId="0" borderId="1" xfId="0" applyFont="1" applyBorder="1" applyAlignment="1" applyProtection="1">
      <alignment horizontal="center" vertical="center" wrapText="1"/>
    </xf>
    <xf numFmtId="164" fontId="10" fillId="0" borderId="4" xfId="0" applyNumberFormat="1" applyFont="1" applyBorder="1" applyAlignment="1" applyProtection="1">
      <alignment horizontal="center" vertical="center"/>
    </xf>
    <xf numFmtId="0" fontId="11" fillId="0" borderId="5" xfId="0" applyFont="1" applyBorder="1" applyAlignment="1" applyProtection="1">
      <alignment horizontal="center" vertical="center"/>
    </xf>
    <xf numFmtId="0" fontId="11" fillId="0" borderId="32" xfId="0" applyFont="1" applyBorder="1" applyAlignment="1" applyProtection="1">
      <alignment horizontal="center" vertical="center"/>
    </xf>
    <xf numFmtId="0" fontId="11" fillId="0" borderId="6" xfId="0" applyFont="1" applyBorder="1" applyAlignment="1" applyProtection="1">
      <alignment horizontal="center" vertical="center"/>
    </xf>
    <xf numFmtId="0" fontId="10" fillId="0" borderId="5" xfId="0" applyFont="1" applyBorder="1" applyAlignment="1" applyProtection="1">
      <alignment horizontal="left" vertical="center"/>
    </xf>
    <xf numFmtId="0" fontId="10" fillId="0" borderId="6" xfId="0" applyFont="1" applyBorder="1" applyAlignment="1" applyProtection="1">
      <alignment horizontal="left" vertical="center"/>
    </xf>
    <xf numFmtId="0" fontId="11" fillId="0" borderId="5" xfId="0" applyFont="1" applyBorder="1" applyAlignment="1" applyProtection="1">
      <alignment horizontal="center" vertical="center" wrapText="1"/>
    </xf>
    <xf numFmtId="0" fontId="11" fillId="0" borderId="32" xfId="0" applyFont="1" applyBorder="1" applyAlignment="1" applyProtection="1">
      <alignment horizontal="center" vertical="center" wrapText="1"/>
    </xf>
    <xf numFmtId="0" fontId="11" fillId="0" borderId="6" xfId="0" applyFont="1" applyBorder="1" applyAlignment="1" applyProtection="1">
      <alignment horizontal="center" vertical="center" wrapText="1"/>
    </xf>
    <xf numFmtId="9" fontId="4" fillId="0" borderId="2" xfId="0" applyNumberFormat="1" applyFont="1" applyBorder="1" applyAlignment="1">
      <alignment horizontal="center" vertical="center" wrapText="1"/>
    </xf>
    <xf numFmtId="9" fontId="4" fillId="0" borderId="3" xfId="0" applyNumberFormat="1" applyFont="1" applyBorder="1" applyAlignment="1">
      <alignment horizontal="center" vertical="center" wrapText="1"/>
    </xf>
    <xf numFmtId="9" fontId="4" fillId="0" borderId="4" xfId="0" applyNumberFormat="1" applyFont="1" applyBorder="1" applyAlignment="1">
      <alignment horizontal="center" vertical="center" wrapText="1"/>
    </xf>
    <xf numFmtId="0" fontId="4" fillId="0" borderId="23" xfId="0" applyFont="1" applyBorder="1" applyAlignment="1">
      <alignment horizontal="center"/>
    </xf>
    <xf numFmtId="0" fontId="4" fillId="0" borderId="25" xfId="0" applyFont="1" applyBorder="1" applyAlignment="1">
      <alignment horizontal="center"/>
    </xf>
    <xf numFmtId="0" fontId="4" fillId="0" borderId="24" xfId="0" applyFont="1" applyBorder="1" applyAlignment="1">
      <alignment horizontal="center"/>
    </xf>
    <xf numFmtId="0" fontId="5" fillId="2" borderId="17" xfId="0" applyFont="1" applyFill="1" applyBorder="1" applyAlignment="1">
      <alignment horizontal="center"/>
    </xf>
    <xf numFmtId="0" fontId="5" fillId="2" borderId="18" xfId="0" applyFont="1" applyFill="1" applyBorder="1" applyAlignment="1">
      <alignment horizontal="center"/>
    </xf>
    <xf numFmtId="0" fontId="5" fillId="2" borderId="19" xfId="0" applyFont="1" applyFill="1" applyBorder="1" applyAlignment="1">
      <alignment horizontal="center"/>
    </xf>
    <xf numFmtId="9" fontId="4" fillId="0" borderId="2" xfId="1" applyFont="1" applyBorder="1" applyAlignment="1">
      <alignment horizontal="center" vertical="center" wrapText="1"/>
    </xf>
    <xf numFmtId="9" fontId="4" fillId="0" borderId="3" xfId="1" applyFont="1" applyBorder="1" applyAlignment="1">
      <alignment horizontal="center" vertical="center" wrapText="1"/>
    </xf>
    <xf numFmtId="9" fontId="4" fillId="0" borderId="4" xfId="1" applyFont="1" applyBorder="1" applyAlignment="1">
      <alignment horizontal="center" vertical="center" wrapText="1"/>
    </xf>
    <xf numFmtId="0" fontId="4" fillId="0" borderId="2" xfId="0" applyFont="1" applyBorder="1" applyAlignment="1">
      <alignment horizontal="justify" vertic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9" fontId="6" fillId="0" borderId="2" xfId="1" applyFont="1" applyFill="1" applyBorder="1" applyAlignment="1">
      <alignment horizontal="center" vertical="center" wrapText="1"/>
    </xf>
    <xf numFmtId="9" fontId="6" fillId="0" borderId="3" xfId="1" applyFont="1" applyFill="1" applyBorder="1" applyAlignment="1">
      <alignment horizontal="center" vertical="center" wrapText="1"/>
    </xf>
    <xf numFmtId="9" fontId="6" fillId="0" borderId="4" xfId="1" applyFont="1" applyFill="1" applyBorder="1" applyAlignment="1">
      <alignment horizontal="center" vertical="center" wrapText="1"/>
    </xf>
    <xf numFmtId="9" fontId="4" fillId="0" borderId="2" xfId="1" applyNumberFormat="1" applyFont="1" applyBorder="1" applyAlignment="1">
      <alignment horizontal="center" vertical="center" wrapText="1"/>
    </xf>
    <xf numFmtId="0" fontId="4" fillId="0" borderId="3" xfId="1" applyNumberFormat="1" applyFont="1" applyBorder="1" applyAlignment="1">
      <alignment horizontal="center" vertical="center" wrapText="1"/>
    </xf>
    <xf numFmtId="0" fontId="4" fillId="0" borderId="4" xfId="1" applyNumberFormat="1" applyFont="1" applyBorder="1" applyAlignment="1">
      <alignment horizontal="center" vertical="center" wrapText="1"/>
    </xf>
    <xf numFmtId="0" fontId="5" fillId="0" borderId="2" xfId="0" applyFont="1" applyBorder="1" applyAlignment="1">
      <alignment horizontal="center"/>
    </xf>
    <xf numFmtId="0" fontId="5" fillId="2" borderId="27" xfId="0" applyFont="1" applyFill="1" applyBorder="1" applyAlignment="1">
      <alignment horizontal="center"/>
    </xf>
    <xf numFmtId="0" fontId="5" fillId="2" borderId="28" xfId="0" applyFont="1" applyFill="1" applyBorder="1" applyAlignment="1">
      <alignment horizontal="center"/>
    </xf>
    <xf numFmtId="0" fontId="5" fillId="2" borderId="29" xfId="0" applyFont="1" applyFill="1" applyBorder="1" applyAlignment="1">
      <alignment horizontal="center"/>
    </xf>
    <xf numFmtId="0" fontId="5" fillId="0" borderId="7" xfId="0" applyFont="1" applyBorder="1" applyAlignment="1">
      <alignment horizontal="center" vertical="center"/>
    </xf>
    <xf numFmtId="0" fontId="5" fillId="0" borderId="26" xfId="0" applyFont="1" applyBorder="1" applyAlignment="1">
      <alignment horizontal="center" vertical="center"/>
    </xf>
    <xf numFmtId="0" fontId="5" fillId="0" borderId="21" xfId="0" applyFont="1" applyBorder="1" applyAlignment="1">
      <alignment horizontal="center" vertical="center"/>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21" xfId="0" applyFont="1" applyFill="1" applyBorder="1" applyAlignment="1">
      <alignment horizontal="center" vertical="center"/>
    </xf>
    <xf numFmtId="0" fontId="19" fillId="7" borderId="37" xfId="0" applyFont="1" applyFill="1" applyBorder="1" applyAlignment="1">
      <alignment horizontal="left" vertical="top" wrapText="1"/>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xf numFmtId="0" fontId="17" fillId="7" borderId="4" xfId="0" applyFont="1" applyFill="1" applyBorder="1" applyAlignment="1">
      <alignment vertical="center" wrapText="1"/>
    </xf>
    <xf numFmtId="0" fontId="17" fillId="7" borderId="1" xfId="0" applyFont="1" applyFill="1" applyBorder="1" applyAlignment="1">
      <alignment vertical="center" wrapText="1"/>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10" fillId="5" borderId="42" xfId="0" applyFont="1" applyFill="1" applyBorder="1" applyAlignment="1">
      <alignment horizontal="center" vertical="center" wrapText="1"/>
    </xf>
    <xf numFmtId="0" fontId="10" fillId="5" borderId="44" xfId="0" applyFont="1" applyFill="1" applyBorder="1" applyAlignment="1">
      <alignment horizontal="center" vertical="center" wrapText="1"/>
    </xf>
    <xf numFmtId="0" fontId="10" fillId="5" borderId="39" xfId="0" applyFont="1" applyFill="1" applyBorder="1" applyAlignment="1">
      <alignment horizontal="center" vertical="center" wrapText="1"/>
    </xf>
    <xf numFmtId="0" fontId="10" fillId="5" borderId="41" xfId="0" applyFont="1" applyFill="1" applyBorder="1" applyAlignment="1">
      <alignment horizontal="center" vertical="center" wrapText="1"/>
    </xf>
    <xf numFmtId="0" fontId="10" fillId="5" borderId="35" xfId="0" applyFont="1" applyFill="1" applyBorder="1" applyAlignment="1">
      <alignment horizontal="center" vertical="center" wrapText="1"/>
    </xf>
    <xf numFmtId="0" fontId="10" fillId="5" borderId="43" xfId="0" applyFont="1" applyFill="1" applyBorder="1" applyAlignment="1">
      <alignment horizontal="center" vertical="center" wrapText="1"/>
    </xf>
    <xf numFmtId="0" fontId="13" fillId="3" borderId="17" xfId="0" applyFont="1" applyFill="1" applyBorder="1" applyAlignment="1">
      <alignment horizontal="center" vertical="center"/>
    </xf>
    <xf numFmtId="0" fontId="13" fillId="3" borderId="18" xfId="0" applyFont="1" applyFill="1" applyBorder="1" applyAlignment="1">
      <alignment horizontal="center" vertical="center"/>
    </xf>
    <xf numFmtId="0" fontId="13" fillId="3" borderId="19" xfId="0" applyFont="1" applyFill="1" applyBorder="1" applyAlignment="1">
      <alignment horizontal="center" vertical="center"/>
    </xf>
    <xf numFmtId="0" fontId="10" fillId="5" borderId="17" xfId="0" applyFont="1" applyFill="1" applyBorder="1" applyAlignment="1">
      <alignment horizontal="center" vertical="center" wrapText="1"/>
    </xf>
    <xf numFmtId="0" fontId="10" fillId="5" borderId="18" xfId="0" applyFont="1" applyFill="1" applyBorder="1" applyAlignment="1">
      <alignment horizontal="center" vertical="center" wrapText="1"/>
    </xf>
    <xf numFmtId="0" fontId="10" fillId="5" borderId="19" xfId="0" applyFont="1" applyFill="1" applyBorder="1" applyAlignment="1">
      <alignment horizontal="center" vertical="center" wrapText="1"/>
    </xf>
    <xf numFmtId="0" fontId="14" fillId="0" borderId="7" xfId="0" applyFont="1" applyBorder="1" applyAlignment="1">
      <alignment horizontal="center" vertical="center" wrapText="1"/>
    </xf>
    <xf numFmtId="0" fontId="14" fillId="0" borderId="21" xfId="0" applyFont="1" applyBorder="1" applyAlignment="1">
      <alignment horizontal="center" vertical="center" wrapText="1"/>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20" xfId="0" applyFont="1" applyBorder="1" applyAlignment="1">
      <alignment horizontal="center" vertical="center"/>
    </xf>
    <xf numFmtId="0" fontId="9" fillId="0" borderId="0" xfId="0" applyFont="1" applyAlignment="1">
      <alignment horizontal="center" vertical="center"/>
    </xf>
    <xf numFmtId="0" fontId="9" fillId="0" borderId="2" xfId="0" applyFont="1" applyFill="1" applyBorder="1" applyAlignment="1">
      <alignment horizontal="left" vertical="center"/>
    </xf>
    <xf numFmtId="0" fontId="9" fillId="0" borderId="3" xfId="0" applyFont="1" applyFill="1" applyBorder="1" applyAlignment="1">
      <alignment horizontal="left" vertical="center"/>
    </xf>
    <xf numFmtId="0" fontId="9" fillId="0" borderId="30" xfId="0" applyFont="1" applyBorder="1" applyAlignment="1">
      <alignment horizontal="center" vertical="center"/>
    </xf>
  </cellXfs>
  <cellStyles count="11">
    <cellStyle name="Hipervínculo" xfId="7" builtinId="8" hidden="1"/>
    <cellStyle name="Hipervínculo" xfId="9" builtinId="8" hidden="1"/>
    <cellStyle name="Hipervínculo" xfId="5" builtinId="8" hidden="1"/>
    <cellStyle name="Hipervínculo" xfId="3" builtinId="8" hidden="1"/>
    <cellStyle name="Hipervínculo visitado" xfId="8" builtinId="9" hidden="1"/>
    <cellStyle name="Hipervínculo visitado" xfId="10" builtinId="9" hidden="1"/>
    <cellStyle name="Hipervínculo visitado" xfId="6" builtinId="9" hidden="1"/>
    <cellStyle name="Hipervínculo visitado" xfId="4" builtinId="9" hidden="1"/>
    <cellStyle name="Normal" xfId="0" builtinId="0"/>
    <cellStyle name="Normal 2" xfId="2"/>
    <cellStyle name="Porcentaje" xfId="1" builtinId="5"/>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00CC"/>
      <color rgb="FF2CD2B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572433</xdr:colOff>
      <xdr:row>0</xdr:row>
      <xdr:rowOff>0</xdr:rowOff>
    </xdr:from>
    <xdr:to>
      <xdr:col>8</xdr:col>
      <xdr:colOff>46691</xdr:colOff>
      <xdr:row>6</xdr:row>
      <xdr:rowOff>70190</xdr:rowOff>
    </xdr:to>
    <xdr:pic>
      <xdr:nvPicPr>
        <xdr:cNvPr id="5" name="Imagen 4" descr="logo-01.png">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94683" y="0"/>
          <a:ext cx="6697383" cy="14195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186070</xdr:colOff>
      <xdr:row>1</xdr:row>
      <xdr:rowOff>0</xdr:rowOff>
    </xdr:from>
    <xdr:to>
      <xdr:col>2</xdr:col>
      <xdr:colOff>924140</xdr:colOff>
      <xdr:row>3</xdr:row>
      <xdr:rowOff>246191</xdr:rowOff>
    </xdr:to>
    <xdr:pic>
      <xdr:nvPicPr>
        <xdr:cNvPr id="2" name="Imagen 1"/>
        <xdr:cNvPicPr>
          <a:picLocks noChangeAspect="1"/>
        </xdr:cNvPicPr>
      </xdr:nvPicPr>
      <xdr:blipFill rotWithShape="1">
        <a:blip xmlns:r="http://schemas.openxmlformats.org/officeDocument/2006/relationships" r:embed="rId1"/>
        <a:srcRect t="22870" b="26916"/>
        <a:stretch/>
      </xdr:blipFill>
      <xdr:spPr>
        <a:xfrm>
          <a:off x="186070" y="200025"/>
          <a:ext cx="3509845" cy="64624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197427</xdr:colOff>
      <xdr:row>0</xdr:row>
      <xdr:rowOff>69273</xdr:rowOff>
    </xdr:from>
    <xdr:to>
      <xdr:col>2</xdr:col>
      <xdr:colOff>1420091</xdr:colOff>
      <xdr:row>3</xdr:row>
      <xdr:rowOff>262544</xdr:rowOff>
    </xdr:to>
    <xdr:pic>
      <xdr:nvPicPr>
        <xdr:cNvPr id="2"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9952" y="69273"/>
          <a:ext cx="1222664" cy="133627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twoCellAnchor editAs="oneCell">
    <xdr:from>
      <xdr:col>14</xdr:col>
      <xdr:colOff>1085849</xdr:colOff>
      <xdr:row>34</xdr:row>
      <xdr:rowOff>19737</xdr:rowOff>
    </xdr:from>
    <xdr:to>
      <xdr:col>14</xdr:col>
      <xdr:colOff>2152418</xdr:colOff>
      <xdr:row>34</xdr:row>
      <xdr:rowOff>618995</xdr:rowOff>
    </xdr:to>
    <xdr:pic>
      <xdr:nvPicPr>
        <xdr:cNvPr id="3" name="Imagen 2"/>
        <xdr:cNvPicPr>
          <a:picLocks noChangeAspect="1"/>
        </xdr:cNvPicPr>
      </xdr:nvPicPr>
      <xdr:blipFill>
        <a:blip xmlns:r="http://schemas.openxmlformats.org/officeDocument/2006/relationships" r:embed="rId2"/>
        <a:stretch>
          <a:fillRect/>
        </a:stretch>
      </xdr:blipFill>
      <xdr:spPr>
        <a:xfrm>
          <a:off x="36004499" y="18669687"/>
          <a:ext cx="1066569" cy="59925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84668</xdr:colOff>
      <xdr:row>0</xdr:row>
      <xdr:rowOff>52919</xdr:rowOff>
    </xdr:from>
    <xdr:to>
      <xdr:col>2</xdr:col>
      <xdr:colOff>1217084</xdr:colOff>
      <xdr:row>3</xdr:row>
      <xdr:rowOff>254001</xdr:rowOff>
    </xdr:to>
    <xdr:pic>
      <xdr:nvPicPr>
        <xdr:cNvPr id="2" name="Picture 2">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3293" y="52919"/>
          <a:ext cx="1132416" cy="1144057"/>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5.xml><?xml version="1.0" encoding="utf-8"?>
<xdr:wsDr xmlns:xdr="http://schemas.openxmlformats.org/drawingml/2006/spreadsheetDrawing" xmlns:a="http://schemas.openxmlformats.org/drawingml/2006/main">
  <xdr:oneCellAnchor>
    <xdr:from>
      <xdr:col>2</xdr:col>
      <xdr:colOff>84668</xdr:colOff>
      <xdr:row>0</xdr:row>
      <xdr:rowOff>52919</xdr:rowOff>
    </xdr:from>
    <xdr:ext cx="1132416" cy="1081578"/>
    <xdr:pic>
      <xdr:nvPicPr>
        <xdr:cNvPr id="2" name="Picture 2">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32468" y="52919"/>
          <a:ext cx="1132416" cy="1081578"/>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8.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9.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30"/>
  <sheetViews>
    <sheetView topLeftCell="A7" zoomScale="70" zoomScaleNormal="70" zoomScalePageLayoutView="70" workbookViewId="0">
      <selection activeCell="I16" sqref="I16:I19"/>
    </sheetView>
  </sheetViews>
  <sheetFormatPr baseColWidth="10" defaultColWidth="10.85546875" defaultRowHeight="15" x14ac:dyDescent="0.25"/>
  <cols>
    <col min="1" max="1" width="7" style="1" customWidth="1"/>
    <col min="2" max="2" width="16.28515625" style="1" customWidth="1"/>
    <col min="3" max="3" width="41.140625" style="1" customWidth="1"/>
    <col min="4" max="4" width="46" style="1" hidden="1" customWidth="1"/>
    <col min="5" max="5" width="22.85546875" style="1" customWidth="1"/>
    <col min="6" max="6" width="35.42578125" style="1" customWidth="1"/>
    <col min="7" max="7" width="19.140625" style="1" customWidth="1"/>
    <col min="8" max="8" width="31.28515625" style="1" customWidth="1"/>
    <col min="9" max="9" width="30.42578125" style="1" customWidth="1"/>
    <col min="10" max="16384" width="10.85546875" style="1"/>
  </cols>
  <sheetData>
    <row r="2" spans="1:9" ht="13.9" x14ac:dyDescent="0.25">
      <c r="B2" s="207" t="s">
        <v>0</v>
      </c>
      <c r="C2" s="207"/>
      <c r="D2" s="207"/>
      <c r="E2" s="207"/>
      <c r="F2" s="207"/>
      <c r="G2" s="207"/>
      <c r="H2" s="207"/>
      <c r="I2" s="207"/>
    </row>
    <row r="3" spans="1:9" ht="13.9" x14ac:dyDescent="0.25">
      <c r="B3" s="217" t="s">
        <v>1</v>
      </c>
      <c r="C3" s="217"/>
      <c r="D3" s="217"/>
      <c r="E3" s="217"/>
      <c r="F3" s="217"/>
      <c r="G3" s="217"/>
      <c r="H3" s="217"/>
      <c r="I3" s="217"/>
    </row>
    <row r="4" spans="1:9" ht="13.9" x14ac:dyDescent="0.25">
      <c r="C4" s="2" t="s">
        <v>2</v>
      </c>
      <c r="D4" s="3" t="s">
        <v>3</v>
      </c>
      <c r="E4" s="20"/>
    </row>
    <row r="5" spans="1:9" ht="13.9" x14ac:dyDescent="0.25">
      <c r="C5" s="2" t="s">
        <v>4</v>
      </c>
      <c r="D5" s="3" t="s">
        <v>5</v>
      </c>
      <c r="E5" s="20"/>
    </row>
    <row r="6" spans="1:9" ht="13.9" x14ac:dyDescent="0.25">
      <c r="C6" s="4" t="s">
        <v>6</v>
      </c>
      <c r="D6" s="5" t="s">
        <v>7</v>
      </c>
      <c r="E6" s="20"/>
    </row>
    <row r="7" spans="1:9" ht="13.9" x14ac:dyDescent="0.25">
      <c r="C7" s="4" t="s">
        <v>8</v>
      </c>
      <c r="D7" s="5" t="s">
        <v>9</v>
      </c>
      <c r="E7" s="20"/>
    </row>
    <row r="8" spans="1:9" ht="13.9" x14ac:dyDescent="0.25">
      <c r="C8" s="4" t="s">
        <v>10</v>
      </c>
      <c r="D8" s="6">
        <v>41656</v>
      </c>
      <c r="E8" s="21"/>
    </row>
    <row r="9" spans="1:9" x14ac:dyDescent="0.25">
      <c r="C9" s="211" t="s">
        <v>11</v>
      </c>
      <c r="D9" s="5" t="s">
        <v>12</v>
      </c>
      <c r="E9" s="20"/>
      <c r="F9" s="7"/>
      <c r="I9" s="8"/>
    </row>
    <row r="10" spans="1:9" x14ac:dyDescent="0.25">
      <c r="C10" s="211"/>
      <c r="D10" s="5" t="s">
        <v>13</v>
      </c>
      <c r="E10" s="20"/>
    </row>
    <row r="12" spans="1:9" ht="13.9" x14ac:dyDescent="0.25">
      <c r="A12" s="212" t="s">
        <v>14</v>
      </c>
      <c r="B12" s="213"/>
      <c r="C12" s="213"/>
      <c r="D12" s="213"/>
      <c r="E12" s="213"/>
      <c r="F12" s="213"/>
      <c r="G12" s="213"/>
      <c r="H12" s="213"/>
      <c r="I12" s="214"/>
    </row>
    <row r="13" spans="1:9" ht="13.9" x14ac:dyDescent="0.25">
      <c r="A13" s="212" t="s">
        <v>15</v>
      </c>
      <c r="B13" s="213"/>
      <c r="C13" s="213"/>
      <c r="D13" s="213"/>
      <c r="E13" s="213"/>
      <c r="F13" s="213"/>
      <c r="G13" s="213"/>
      <c r="H13" s="213"/>
      <c r="I13" s="214"/>
    </row>
    <row r="14" spans="1:9" ht="13.9" x14ac:dyDescent="0.25">
      <c r="A14" s="218"/>
      <c r="B14" s="219"/>
      <c r="C14" s="219"/>
      <c r="D14" s="219"/>
      <c r="E14" s="219"/>
      <c r="F14" s="219"/>
      <c r="G14" s="220"/>
      <c r="H14" s="209" t="s">
        <v>16</v>
      </c>
      <c r="I14" s="210"/>
    </row>
    <row r="15" spans="1:9" ht="28.5" x14ac:dyDescent="0.25">
      <c r="A15" s="123" t="s">
        <v>17</v>
      </c>
      <c r="B15" s="22" t="s">
        <v>18</v>
      </c>
      <c r="C15" s="35" t="s">
        <v>19</v>
      </c>
      <c r="D15" s="22" t="s">
        <v>20</v>
      </c>
      <c r="E15" s="123" t="s">
        <v>21</v>
      </c>
      <c r="F15" s="123" t="s">
        <v>22</v>
      </c>
      <c r="G15" s="49" t="s">
        <v>23</v>
      </c>
      <c r="H15" s="123" t="s">
        <v>24</v>
      </c>
      <c r="I15" s="123" t="s">
        <v>25</v>
      </c>
    </row>
    <row r="16" spans="1:9" ht="30" x14ac:dyDescent="0.25">
      <c r="A16" s="215" t="s">
        <v>26</v>
      </c>
      <c r="B16" s="216">
        <v>0.3</v>
      </c>
      <c r="C16" s="208" t="s">
        <v>27</v>
      </c>
      <c r="D16" s="10" t="s">
        <v>28</v>
      </c>
      <c r="E16" s="194">
        <v>4</v>
      </c>
      <c r="F16" s="194" t="s">
        <v>29</v>
      </c>
      <c r="G16" s="208" t="s">
        <v>30</v>
      </c>
      <c r="H16" s="194"/>
      <c r="I16" s="197"/>
    </row>
    <row r="17" spans="1:9" ht="56.25" customHeight="1" x14ac:dyDescent="0.25">
      <c r="A17" s="215"/>
      <c r="B17" s="215"/>
      <c r="C17" s="208"/>
      <c r="D17" s="11" t="s">
        <v>31</v>
      </c>
      <c r="E17" s="195"/>
      <c r="F17" s="195"/>
      <c r="G17" s="208"/>
      <c r="H17" s="195"/>
      <c r="I17" s="197"/>
    </row>
    <row r="18" spans="1:9" ht="25.5" customHeight="1" x14ac:dyDescent="0.25">
      <c r="A18" s="215"/>
      <c r="B18" s="215"/>
      <c r="C18" s="208"/>
      <c r="D18" s="11" t="s">
        <v>32</v>
      </c>
      <c r="E18" s="195"/>
      <c r="F18" s="195"/>
      <c r="G18" s="208"/>
      <c r="H18" s="195"/>
      <c r="I18" s="197"/>
    </row>
    <row r="19" spans="1:9" ht="49.5" customHeight="1" x14ac:dyDescent="0.25">
      <c r="A19" s="215"/>
      <c r="B19" s="215"/>
      <c r="C19" s="208"/>
      <c r="D19" s="11" t="s">
        <v>33</v>
      </c>
      <c r="E19" s="196"/>
      <c r="F19" s="196"/>
      <c r="G19" s="208"/>
      <c r="H19" s="196"/>
      <c r="I19" s="197"/>
    </row>
    <row r="20" spans="1:9" ht="82.5" customHeight="1" x14ac:dyDescent="0.25">
      <c r="A20" s="204" t="s">
        <v>34</v>
      </c>
      <c r="B20" s="201">
        <v>0.3</v>
      </c>
      <c r="C20" s="194" t="s">
        <v>35</v>
      </c>
      <c r="D20" s="11" t="s">
        <v>36</v>
      </c>
      <c r="E20" s="194">
        <v>20</v>
      </c>
      <c r="F20" s="194" t="s">
        <v>37</v>
      </c>
      <c r="G20" s="122" t="s">
        <v>38</v>
      </c>
      <c r="H20" s="194"/>
      <c r="I20" s="198"/>
    </row>
    <row r="21" spans="1:9" ht="68.25" customHeight="1" x14ac:dyDescent="0.25">
      <c r="A21" s="205"/>
      <c r="B21" s="202"/>
      <c r="C21" s="195"/>
      <c r="D21" s="11" t="s">
        <v>39</v>
      </c>
      <c r="E21" s="195"/>
      <c r="F21" s="195"/>
      <c r="G21" s="122" t="s">
        <v>40</v>
      </c>
      <c r="H21" s="195"/>
      <c r="I21" s="199"/>
    </row>
    <row r="22" spans="1:9" ht="66" customHeight="1" x14ac:dyDescent="0.25">
      <c r="A22" s="206"/>
      <c r="B22" s="203"/>
      <c r="C22" s="196"/>
      <c r="D22" s="11" t="s">
        <v>41</v>
      </c>
      <c r="E22" s="196"/>
      <c r="F22" s="196"/>
      <c r="G22" s="122" t="s">
        <v>42</v>
      </c>
      <c r="H22" s="196"/>
      <c r="I22" s="200"/>
    </row>
    <row r="23" spans="1:9" ht="97.5" customHeight="1" x14ac:dyDescent="0.25">
      <c r="A23" s="204" t="s">
        <v>43</v>
      </c>
      <c r="B23" s="201">
        <v>0.4</v>
      </c>
      <c r="C23" s="194" t="s">
        <v>44</v>
      </c>
      <c r="D23" s="11" t="s">
        <v>45</v>
      </c>
      <c r="E23" s="194">
        <v>15</v>
      </c>
      <c r="F23" s="194" t="s">
        <v>29</v>
      </c>
      <c r="G23" s="194" t="s">
        <v>42</v>
      </c>
      <c r="H23" s="194"/>
      <c r="I23" s="198"/>
    </row>
    <row r="24" spans="1:9" ht="55.5" customHeight="1" x14ac:dyDescent="0.25">
      <c r="A24" s="205"/>
      <c r="B24" s="202"/>
      <c r="C24" s="195"/>
      <c r="D24" s="11" t="s">
        <v>46</v>
      </c>
      <c r="E24" s="195"/>
      <c r="F24" s="195"/>
      <c r="G24" s="195"/>
      <c r="H24" s="195"/>
      <c r="I24" s="199"/>
    </row>
    <row r="25" spans="1:9" ht="55.5" customHeight="1" x14ac:dyDescent="0.25">
      <c r="A25" s="206"/>
      <c r="B25" s="203"/>
      <c r="C25" s="196"/>
      <c r="D25" s="11" t="s">
        <v>47</v>
      </c>
      <c r="E25" s="196"/>
      <c r="F25" s="196"/>
      <c r="G25" s="196"/>
      <c r="H25" s="196"/>
      <c r="I25" s="200"/>
    </row>
    <row r="26" spans="1:9" x14ac:dyDescent="0.25">
      <c r="A26" s="123" t="s">
        <v>48</v>
      </c>
      <c r="B26" s="12">
        <f>SUM(B16:B25)</f>
        <v>1</v>
      </c>
      <c r="C26" s="5"/>
      <c r="D26" s="5"/>
      <c r="E26" s="5"/>
      <c r="F26" s="11"/>
      <c r="G26" s="5"/>
      <c r="H26" s="5"/>
      <c r="I26" s="5"/>
    </row>
    <row r="27" spans="1:9" ht="4.5" customHeight="1" thickBot="1" x14ac:dyDescent="0.3">
      <c r="A27" s="13"/>
    </row>
    <row r="28" spans="1:9" ht="27" customHeight="1" x14ac:dyDescent="0.25">
      <c r="A28" s="13"/>
      <c r="C28" s="189"/>
      <c r="D28" s="190"/>
      <c r="E28" s="128"/>
      <c r="F28" s="192"/>
      <c r="G28" s="193"/>
      <c r="H28" s="24"/>
    </row>
    <row r="29" spans="1:9" ht="15.75" thickBot="1" x14ac:dyDescent="0.3">
      <c r="A29" s="13"/>
      <c r="C29" s="187" t="s">
        <v>49</v>
      </c>
      <c r="D29" s="188"/>
      <c r="E29" s="127"/>
      <c r="F29" s="188" t="s">
        <v>50</v>
      </c>
      <c r="G29" s="191"/>
      <c r="H29" s="25"/>
    </row>
    <row r="30" spans="1:9" x14ac:dyDescent="0.25">
      <c r="A30" s="13"/>
    </row>
  </sheetData>
  <mergeCells count="34">
    <mergeCell ref="B2:I2"/>
    <mergeCell ref="C20:C22"/>
    <mergeCell ref="B20:B22"/>
    <mergeCell ref="C16:C19"/>
    <mergeCell ref="H14:I14"/>
    <mergeCell ref="H16:H19"/>
    <mergeCell ref="C9:C10"/>
    <mergeCell ref="A12:I12"/>
    <mergeCell ref="A13:I13"/>
    <mergeCell ref="A16:A19"/>
    <mergeCell ref="B16:B19"/>
    <mergeCell ref="F16:F19"/>
    <mergeCell ref="G16:G19"/>
    <mergeCell ref="B3:I3"/>
    <mergeCell ref="A14:G14"/>
    <mergeCell ref="A20:A22"/>
    <mergeCell ref="B23:B25"/>
    <mergeCell ref="A23:A25"/>
    <mergeCell ref="C23:C25"/>
    <mergeCell ref="F20:F22"/>
    <mergeCell ref="F23:F25"/>
    <mergeCell ref="E16:E19"/>
    <mergeCell ref="E20:E22"/>
    <mergeCell ref="E23:E25"/>
    <mergeCell ref="G23:G25"/>
    <mergeCell ref="I16:I19"/>
    <mergeCell ref="H20:H22"/>
    <mergeCell ref="I20:I22"/>
    <mergeCell ref="I23:I25"/>
    <mergeCell ref="C29:D29"/>
    <mergeCell ref="C28:D28"/>
    <mergeCell ref="F29:G29"/>
    <mergeCell ref="F28:G28"/>
    <mergeCell ref="H23:H25"/>
  </mergeCells>
  <pageMargins left="0.7" right="0.7" top="0.75" bottom="0.75" header="0.3" footer="0.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25"/>
  <sheetViews>
    <sheetView view="pageBreakPreview" topLeftCell="D16" zoomScale="70" zoomScaleSheetLayoutView="70" workbookViewId="0">
      <selection activeCell="P35" sqref="P35"/>
    </sheetView>
  </sheetViews>
  <sheetFormatPr baseColWidth="10" defaultColWidth="10.85546875" defaultRowHeight="15.75" x14ac:dyDescent="0.25"/>
  <cols>
    <col min="1" max="1" width="3.28515625" style="78" customWidth="1"/>
    <col min="2" max="2" width="38.28515625" style="78" customWidth="1"/>
    <col min="3" max="3" width="15.28515625" style="78" bestFit="1" customWidth="1"/>
    <col min="4" max="8" width="10.85546875" style="78"/>
    <col min="9" max="9" width="17.85546875" style="78" customWidth="1"/>
    <col min="10" max="10" width="3.140625" style="78" customWidth="1"/>
    <col min="11" max="11" width="3.42578125" style="78" customWidth="1"/>
    <col min="12" max="12" width="38.42578125" style="78" customWidth="1"/>
    <col min="13" max="13" width="15.28515625" style="78" customWidth="1"/>
    <col min="14" max="16" width="10.85546875" style="78"/>
    <col min="17" max="17" width="11.5703125" style="78" customWidth="1"/>
    <col min="18" max="19" width="10.85546875" style="78"/>
    <col min="20" max="20" width="17.85546875" style="78" customWidth="1"/>
    <col min="21" max="21" width="3.28515625" style="78" customWidth="1"/>
    <col min="22" max="16384" width="10.85546875" style="78"/>
  </cols>
  <sheetData>
    <row r="1" spans="1:21" x14ac:dyDescent="0.25">
      <c r="A1" s="79"/>
      <c r="B1" s="79"/>
      <c r="C1" s="79"/>
      <c r="D1" s="79"/>
      <c r="E1" s="79"/>
      <c r="F1" s="79"/>
      <c r="G1" s="79"/>
      <c r="H1" s="79"/>
      <c r="I1" s="79"/>
      <c r="J1" s="79"/>
      <c r="K1" s="79"/>
      <c r="L1" s="79"/>
      <c r="M1" s="79"/>
      <c r="N1" s="79"/>
      <c r="O1" s="79"/>
      <c r="P1" s="79"/>
      <c r="Q1" s="79"/>
      <c r="R1" s="79"/>
      <c r="S1" s="79"/>
      <c r="T1" s="79"/>
    </row>
    <row r="2" spans="1:21" x14ac:dyDescent="0.25">
      <c r="A2" s="79"/>
      <c r="B2" s="79"/>
      <c r="C2" s="79"/>
      <c r="D2" s="79"/>
      <c r="E2" s="79"/>
      <c r="F2" s="79"/>
      <c r="G2" s="79"/>
      <c r="H2" s="79"/>
      <c r="I2" s="79"/>
      <c r="J2" s="79"/>
      <c r="K2" s="79"/>
      <c r="L2" s="79"/>
      <c r="M2" s="79"/>
      <c r="N2" s="79"/>
      <c r="O2" s="79"/>
      <c r="P2" s="79"/>
      <c r="Q2" s="79"/>
      <c r="R2" s="79"/>
      <c r="S2" s="79"/>
      <c r="T2" s="79"/>
    </row>
    <row r="3" spans="1:21" x14ac:dyDescent="0.25">
      <c r="A3" s="79"/>
      <c r="B3" s="79"/>
      <c r="C3" s="79"/>
      <c r="D3" s="79"/>
      <c r="E3" s="79"/>
      <c r="F3" s="79"/>
      <c r="G3" s="79"/>
      <c r="H3" s="79"/>
      <c r="I3" s="79"/>
      <c r="J3" s="79"/>
      <c r="K3" s="79"/>
      <c r="L3" s="81"/>
      <c r="M3" s="81"/>
      <c r="N3" s="81"/>
      <c r="O3" s="81"/>
      <c r="P3" s="81"/>
      <c r="Q3" s="81"/>
      <c r="R3" s="81"/>
      <c r="S3" s="81"/>
      <c r="T3" s="81"/>
    </row>
    <row r="4" spans="1:21" ht="24.75" customHeight="1" x14ac:dyDescent="0.25">
      <c r="A4" s="119"/>
      <c r="B4" s="81"/>
      <c r="C4" s="81"/>
      <c r="D4" s="81"/>
      <c r="E4" s="81"/>
      <c r="F4" s="81"/>
      <c r="G4" s="81"/>
      <c r="H4" s="81"/>
      <c r="I4" s="81"/>
      <c r="J4" s="81"/>
      <c r="K4" s="79"/>
      <c r="L4" s="238" t="s">
        <v>51</v>
      </c>
      <c r="M4" s="238"/>
      <c r="N4" s="238"/>
      <c r="O4" s="238"/>
      <c r="P4" s="238"/>
      <c r="Q4" s="238"/>
      <c r="R4" s="238"/>
      <c r="S4" s="238"/>
      <c r="T4" s="238"/>
      <c r="U4" s="80"/>
    </row>
    <row r="5" spans="1:21" x14ac:dyDescent="0.25">
      <c r="A5" s="80"/>
      <c r="B5" s="81"/>
      <c r="C5" s="81"/>
      <c r="D5" s="81"/>
      <c r="E5" s="81"/>
      <c r="F5" s="81"/>
      <c r="G5" s="81"/>
      <c r="H5" s="81"/>
      <c r="I5" s="81"/>
      <c r="J5" s="81"/>
      <c r="K5" s="79"/>
      <c r="L5" s="82"/>
      <c r="M5" s="82"/>
      <c r="N5" s="82"/>
      <c r="O5" s="82"/>
      <c r="P5" s="82"/>
      <c r="Q5" s="82"/>
      <c r="R5" s="82"/>
      <c r="S5" s="82"/>
      <c r="T5" s="82"/>
      <c r="U5" s="80"/>
    </row>
    <row r="6" spans="1:21" x14ac:dyDescent="0.25">
      <c r="A6" s="80"/>
      <c r="B6" s="81"/>
      <c r="C6" s="81"/>
      <c r="D6" s="81"/>
      <c r="E6" s="81"/>
      <c r="F6" s="81"/>
      <c r="G6" s="81"/>
      <c r="H6" s="81"/>
      <c r="I6" s="81"/>
      <c r="J6" s="81"/>
      <c r="K6" s="79"/>
      <c r="L6" s="82"/>
      <c r="M6" s="82"/>
      <c r="N6" s="82"/>
      <c r="O6" s="82"/>
      <c r="P6" s="82"/>
      <c r="Q6" s="82"/>
      <c r="R6" s="82"/>
      <c r="S6" s="82"/>
      <c r="T6" s="82"/>
      <c r="U6" s="80"/>
    </row>
    <row r="7" spans="1:21" ht="16.5" thickBot="1" x14ac:dyDescent="0.3">
      <c r="A7" s="80"/>
      <c r="B7" s="81"/>
      <c r="C7" s="81"/>
      <c r="D7" s="81"/>
      <c r="E7" s="81"/>
      <c r="F7" s="81"/>
      <c r="G7" s="81"/>
      <c r="H7" s="81"/>
      <c r="I7" s="81"/>
      <c r="J7" s="81"/>
      <c r="K7" s="79"/>
      <c r="L7" s="82"/>
      <c r="M7" s="82"/>
      <c r="N7" s="82"/>
      <c r="O7" s="82"/>
      <c r="P7" s="82"/>
      <c r="Q7" s="82"/>
      <c r="R7" s="82"/>
      <c r="S7" s="82"/>
      <c r="T7" s="82"/>
      <c r="U7" s="80"/>
    </row>
    <row r="8" spans="1:21" x14ac:dyDescent="0.25">
      <c r="A8" s="80"/>
      <c r="B8" s="81"/>
      <c r="C8" s="81"/>
      <c r="D8" s="81"/>
      <c r="E8" s="81"/>
      <c r="F8" s="81"/>
      <c r="G8" s="81"/>
      <c r="H8" s="81"/>
      <c r="I8" s="81"/>
      <c r="J8" s="81"/>
      <c r="K8" s="82"/>
      <c r="L8" s="254" t="s">
        <v>52</v>
      </c>
      <c r="M8" s="255"/>
      <c r="N8" s="255"/>
      <c r="O8" s="255"/>
      <c r="P8" s="255"/>
      <c r="Q8" s="255"/>
      <c r="R8" s="255"/>
      <c r="S8" s="255"/>
      <c r="T8" s="256"/>
      <c r="U8" s="80"/>
    </row>
    <row r="9" spans="1:21" ht="66.95" customHeight="1" x14ac:dyDescent="0.25">
      <c r="A9" s="80"/>
      <c r="B9" s="233" t="s">
        <v>53</v>
      </c>
      <c r="C9" s="233"/>
      <c r="D9" s="233"/>
      <c r="E9" s="233"/>
      <c r="F9" s="233"/>
      <c r="G9" s="233"/>
      <c r="H9" s="233"/>
      <c r="I9" s="233"/>
      <c r="J9" s="132"/>
      <c r="K9" s="82"/>
      <c r="L9" s="257"/>
      <c r="M9" s="258"/>
      <c r="N9" s="258"/>
      <c r="O9" s="258"/>
      <c r="P9" s="258"/>
      <c r="Q9" s="258"/>
      <c r="R9" s="258"/>
      <c r="S9" s="258"/>
      <c r="T9" s="259"/>
      <c r="U9" s="80"/>
    </row>
    <row r="10" spans="1:21" ht="35.25" customHeight="1" thickBot="1" x14ac:dyDescent="0.3">
      <c r="A10" s="80"/>
      <c r="B10" s="132"/>
      <c r="C10" s="132"/>
      <c r="D10" s="132"/>
      <c r="E10" s="132"/>
      <c r="F10" s="132"/>
      <c r="G10" s="132"/>
      <c r="H10" s="132"/>
      <c r="I10" s="132"/>
      <c r="J10" s="132"/>
      <c r="K10" s="82"/>
      <c r="L10" s="257"/>
      <c r="M10" s="258"/>
      <c r="N10" s="258"/>
      <c r="O10" s="258"/>
      <c r="P10" s="258"/>
      <c r="Q10" s="258"/>
      <c r="R10" s="258"/>
      <c r="S10" s="258"/>
      <c r="T10" s="259"/>
      <c r="U10" s="80"/>
    </row>
    <row r="11" spans="1:21" ht="32.25" customHeight="1" thickBot="1" x14ac:dyDescent="0.45">
      <c r="A11" s="80"/>
      <c r="B11" s="234" t="s">
        <v>54</v>
      </c>
      <c r="C11" s="234"/>
      <c r="D11" s="234"/>
      <c r="E11" s="234"/>
      <c r="F11" s="234"/>
      <c r="G11" s="234"/>
      <c r="H11" s="234"/>
      <c r="I11" s="234"/>
      <c r="J11" s="133"/>
      <c r="K11" s="82"/>
      <c r="L11" s="85"/>
      <c r="M11" s="260" t="s">
        <v>55</v>
      </c>
      <c r="N11" s="261"/>
      <c r="O11" s="261"/>
      <c r="P11" s="262"/>
      <c r="Q11" s="84" t="s">
        <v>56</v>
      </c>
      <c r="R11" s="86"/>
      <c r="S11" s="86"/>
      <c r="T11" s="87"/>
      <c r="U11" s="80"/>
    </row>
    <row r="12" spans="1:21" ht="60.75" customHeight="1" thickBot="1" x14ac:dyDescent="0.3">
      <c r="A12" s="80"/>
      <c r="B12" s="82"/>
      <c r="C12" s="82"/>
      <c r="D12" s="83"/>
      <c r="E12" s="82"/>
      <c r="F12" s="82"/>
      <c r="G12" s="83"/>
      <c r="H12" s="82"/>
      <c r="I12" s="82"/>
      <c r="J12" s="82"/>
      <c r="K12" s="82"/>
      <c r="L12" s="85"/>
      <c r="M12" s="235" t="s">
        <v>57</v>
      </c>
      <c r="N12" s="236"/>
      <c r="O12" s="236"/>
      <c r="P12" s="237"/>
      <c r="Q12" s="89">
        <v>5</v>
      </c>
      <c r="R12" s="86"/>
      <c r="S12" s="86"/>
      <c r="T12" s="87"/>
      <c r="U12" s="80"/>
    </row>
    <row r="13" spans="1:21" ht="26.25" customHeight="1" x14ac:dyDescent="0.25">
      <c r="A13" s="80"/>
      <c r="B13" s="238" t="s">
        <v>58</v>
      </c>
      <c r="C13" s="238"/>
      <c r="D13" s="238"/>
      <c r="E13" s="238"/>
      <c r="F13" s="238"/>
      <c r="G13" s="238"/>
      <c r="H13" s="238"/>
      <c r="I13" s="238"/>
      <c r="J13" s="120"/>
      <c r="K13" s="82"/>
      <c r="L13" s="85"/>
      <c r="M13" s="224" t="s">
        <v>59</v>
      </c>
      <c r="N13" s="225"/>
      <c r="O13" s="225"/>
      <c r="P13" s="226"/>
      <c r="Q13" s="263">
        <v>4</v>
      </c>
      <c r="R13" s="86"/>
      <c r="S13" s="86"/>
      <c r="T13" s="87"/>
      <c r="U13" s="80"/>
    </row>
    <row r="14" spans="1:21" ht="38.25" customHeight="1" thickBot="1" x14ac:dyDescent="0.3">
      <c r="A14" s="80"/>
      <c r="B14" s="82"/>
      <c r="C14" s="82"/>
      <c r="D14" s="82"/>
      <c r="E14" s="82"/>
      <c r="F14" s="82"/>
      <c r="G14" s="82"/>
      <c r="H14" s="82"/>
      <c r="I14" s="82"/>
      <c r="J14" s="82"/>
      <c r="K14" s="82"/>
      <c r="L14" s="85"/>
      <c r="M14" s="230"/>
      <c r="N14" s="231"/>
      <c r="O14" s="231"/>
      <c r="P14" s="232"/>
      <c r="Q14" s="264"/>
      <c r="R14" s="86"/>
      <c r="S14" s="86"/>
      <c r="T14" s="87"/>
      <c r="U14" s="80"/>
    </row>
    <row r="15" spans="1:21" ht="66.75" customHeight="1" thickBot="1" x14ac:dyDescent="0.3">
      <c r="A15" s="80"/>
      <c r="B15" s="84" t="s">
        <v>60</v>
      </c>
      <c r="C15" s="235" t="s">
        <v>61</v>
      </c>
      <c r="D15" s="236"/>
      <c r="E15" s="236"/>
      <c r="F15" s="236"/>
      <c r="G15" s="236"/>
      <c r="H15" s="236"/>
      <c r="I15" s="237"/>
      <c r="J15" s="131"/>
      <c r="K15" s="82"/>
      <c r="L15" s="85"/>
      <c r="M15" s="224" t="s">
        <v>62</v>
      </c>
      <c r="N15" s="225"/>
      <c r="O15" s="225"/>
      <c r="P15" s="226"/>
      <c r="Q15" s="263">
        <v>3</v>
      </c>
      <c r="R15" s="86"/>
      <c r="S15" s="86"/>
      <c r="T15" s="87"/>
      <c r="U15" s="80"/>
    </row>
    <row r="16" spans="1:21" ht="24.75" customHeight="1" thickBot="1" x14ac:dyDescent="0.3">
      <c r="A16" s="80"/>
      <c r="B16" s="221" t="s">
        <v>63</v>
      </c>
      <c r="C16" s="224" t="s">
        <v>64</v>
      </c>
      <c r="D16" s="225"/>
      <c r="E16" s="225"/>
      <c r="F16" s="225"/>
      <c r="G16" s="225"/>
      <c r="H16" s="225"/>
      <c r="I16" s="226"/>
      <c r="J16" s="131"/>
      <c r="K16" s="82"/>
      <c r="L16" s="85"/>
      <c r="M16" s="230"/>
      <c r="N16" s="231"/>
      <c r="O16" s="231"/>
      <c r="P16" s="232"/>
      <c r="Q16" s="264"/>
      <c r="R16" s="86"/>
      <c r="S16" s="86"/>
      <c r="T16" s="87"/>
      <c r="U16" s="80"/>
    </row>
    <row r="17" spans="1:21" ht="51.75" customHeight="1" thickBot="1" x14ac:dyDescent="0.3">
      <c r="A17" s="80"/>
      <c r="B17" s="222"/>
      <c r="C17" s="227"/>
      <c r="D17" s="228"/>
      <c r="E17" s="228"/>
      <c r="F17" s="228"/>
      <c r="G17" s="228"/>
      <c r="H17" s="228"/>
      <c r="I17" s="229"/>
      <c r="J17" s="131"/>
      <c r="K17" s="82"/>
      <c r="L17" s="85"/>
      <c r="M17" s="235" t="s">
        <v>65</v>
      </c>
      <c r="N17" s="236"/>
      <c r="O17" s="236"/>
      <c r="P17" s="237"/>
      <c r="Q17" s="89">
        <v>2</v>
      </c>
      <c r="R17" s="86"/>
      <c r="S17" s="86"/>
      <c r="T17" s="87"/>
      <c r="U17" s="80"/>
    </row>
    <row r="18" spans="1:21" ht="61.5" customHeight="1" thickBot="1" x14ac:dyDescent="0.3">
      <c r="A18" s="80"/>
      <c r="B18" s="223"/>
      <c r="C18" s="230"/>
      <c r="D18" s="231"/>
      <c r="E18" s="231"/>
      <c r="F18" s="231"/>
      <c r="G18" s="231"/>
      <c r="H18" s="231"/>
      <c r="I18" s="232"/>
      <c r="J18" s="131"/>
      <c r="K18" s="82"/>
      <c r="L18" s="90"/>
      <c r="M18" s="235" t="s">
        <v>66</v>
      </c>
      <c r="N18" s="236"/>
      <c r="O18" s="236"/>
      <c r="P18" s="237"/>
      <c r="Q18" s="89">
        <v>1</v>
      </c>
      <c r="R18" s="129"/>
      <c r="S18" s="129"/>
      <c r="T18" s="130"/>
      <c r="U18" s="80"/>
    </row>
    <row r="19" spans="1:21" ht="90" customHeight="1" thickBot="1" x14ac:dyDescent="0.3">
      <c r="A19" s="80"/>
      <c r="B19" s="88" t="s">
        <v>67</v>
      </c>
      <c r="C19" s="235" t="s">
        <v>68</v>
      </c>
      <c r="D19" s="236"/>
      <c r="E19" s="236"/>
      <c r="F19" s="236"/>
      <c r="G19" s="236"/>
      <c r="H19" s="236"/>
      <c r="I19" s="237"/>
      <c r="J19" s="131"/>
      <c r="K19" s="82"/>
      <c r="L19" s="245" t="s">
        <v>69</v>
      </c>
      <c r="M19" s="246"/>
      <c r="N19" s="246"/>
      <c r="O19" s="246"/>
      <c r="P19" s="246"/>
      <c r="Q19" s="246"/>
      <c r="R19" s="246"/>
      <c r="S19" s="246"/>
      <c r="T19" s="247"/>
      <c r="U19" s="80"/>
    </row>
    <row r="20" spans="1:21" ht="48.75" customHeight="1" x14ac:dyDescent="0.25">
      <c r="A20" s="80"/>
      <c r="B20" s="221" t="s">
        <v>70</v>
      </c>
      <c r="C20" s="224" t="s">
        <v>71</v>
      </c>
      <c r="D20" s="225"/>
      <c r="E20" s="225"/>
      <c r="F20" s="225"/>
      <c r="G20" s="225"/>
      <c r="H20" s="225"/>
      <c r="I20" s="226"/>
      <c r="J20" s="131"/>
      <c r="K20" s="82"/>
      <c r="L20" s="91" t="s">
        <v>72</v>
      </c>
      <c r="M20" s="239" t="s">
        <v>73</v>
      </c>
      <c r="N20" s="240"/>
      <c r="O20" s="240"/>
      <c r="P20" s="240"/>
      <c r="Q20" s="240"/>
      <c r="R20" s="240"/>
      <c r="S20" s="240"/>
      <c r="T20" s="241"/>
      <c r="U20" s="80"/>
    </row>
    <row r="21" spans="1:21" ht="38.25" customHeight="1" thickBot="1" x14ac:dyDescent="0.3">
      <c r="A21" s="80"/>
      <c r="B21" s="223"/>
      <c r="C21" s="230"/>
      <c r="D21" s="231"/>
      <c r="E21" s="231"/>
      <c r="F21" s="231"/>
      <c r="G21" s="231"/>
      <c r="H21" s="231"/>
      <c r="I21" s="232"/>
      <c r="J21" s="131"/>
      <c r="K21" s="82"/>
      <c r="L21" s="92"/>
      <c r="M21" s="242"/>
      <c r="N21" s="243"/>
      <c r="O21" s="243"/>
      <c r="P21" s="243"/>
      <c r="Q21" s="243"/>
      <c r="R21" s="243"/>
      <c r="S21" s="243"/>
      <c r="T21" s="244"/>
      <c r="U21" s="80"/>
    </row>
    <row r="22" spans="1:21" ht="15" customHeight="1" x14ac:dyDescent="0.25">
      <c r="A22" s="80"/>
      <c r="B22" s="221" t="s">
        <v>74</v>
      </c>
      <c r="C22" s="224" t="s">
        <v>75</v>
      </c>
      <c r="D22" s="225"/>
      <c r="E22" s="225"/>
      <c r="F22" s="225"/>
      <c r="G22" s="225"/>
      <c r="H22" s="225"/>
      <c r="I22" s="226"/>
      <c r="J22" s="131"/>
      <c r="K22" s="82"/>
      <c r="L22" s="94" t="s">
        <v>76</v>
      </c>
      <c r="M22" s="239" t="s">
        <v>77</v>
      </c>
      <c r="N22" s="240"/>
      <c r="O22" s="240"/>
      <c r="P22" s="240"/>
      <c r="Q22" s="240"/>
      <c r="R22" s="240"/>
      <c r="S22" s="240"/>
      <c r="T22" s="241"/>
      <c r="U22" s="80"/>
    </row>
    <row r="23" spans="1:21" ht="59.25" customHeight="1" x14ac:dyDescent="0.25">
      <c r="A23" s="80"/>
      <c r="B23" s="222"/>
      <c r="C23" s="227"/>
      <c r="D23" s="228"/>
      <c r="E23" s="228"/>
      <c r="F23" s="228"/>
      <c r="G23" s="228"/>
      <c r="H23" s="228"/>
      <c r="I23" s="229"/>
      <c r="J23" s="131"/>
      <c r="K23" s="82"/>
      <c r="L23" s="95"/>
      <c r="M23" s="242"/>
      <c r="N23" s="243"/>
      <c r="O23" s="243"/>
      <c r="P23" s="243"/>
      <c r="Q23" s="243"/>
      <c r="R23" s="243"/>
      <c r="S23" s="243"/>
      <c r="T23" s="244"/>
      <c r="U23" s="80"/>
    </row>
    <row r="24" spans="1:21" ht="75" customHeight="1" thickBot="1" x14ac:dyDescent="0.3">
      <c r="A24" s="80"/>
      <c r="B24" s="223"/>
      <c r="C24" s="230"/>
      <c r="D24" s="231"/>
      <c r="E24" s="231"/>
      <c r="F24" s="231"/>
      <c r="G24" s="231"/>
      <c r="H24" s="231"/>
      <c r="I24" s="232"/>
      <c r="J24" s="131"/>
      <c r="K24" s="82"/>
      <c r="L24" s="96" t="s">
        <v>78</v>
      </c>
      <c r="M24" s="248" t="s">
        <v>79</v>
      </c>
      <c r="N24" s="249"/>
      <c r="O24" s="249"/>
      <c r="P24" s="249"/>
      <c r="Q24" s="249"/>
      <c r="R24" s="249"/>
      <c r="S24" s="249"/>
      <c r="T24" s="250"/>
      <c r="U24" s="80"/>
    </row>
    <row r="25" spans="1:21" ht="90" customHeight="1" x14ac:dyDescent="0.25">
      <c r="A25" s="80"/>
      <c r="B25" s="221" t="s">
        <v>80</v>
      </c>
      <c r="C25" s="224" t="s">
        <v>81</v>
      </c>
      <c r="D25" s="225"/>
      <c r="E25" s="225"/>
      <c r="F25" s="225"/>
      <c r="G25" s="225"/>
      <c r="H25" s="225"/>
      <c r="I25" s="226"/>
      <c r="J25" s="131"/>
      <c r="K25" s="82"/>
      <c r="L25" s="94" t="s">
        <v>82</v>
      </c>
      <c r="M25" s="239" t="s">
        <v>83</v>
      </c>
      <c r="N25" s="240"/>
      <c r="O25" s="240"/>
      <c r="P25" s="240"/>
      <c r="Q25" s="240"/>
      <c r="R25" s="240"/>
      <c r="S25" s="240"/>
      <c r="T25" s="241"/>
      <c r="U25" s="80"/>
    </row>
    <row r="26" spans="1:21" ht="54.75" customHeight="1" x14ac:dyDescent="0.25">
      <c r="A26" s="80"/>
      <c r="B26" s="222"/>
      <c r="C26" s="227"/>
      <c r="D26" s="228"/>
      <c r="E26" s="228"/>
      <c r="F26" s="228"/>
      <c r="G26" s="228"/>
      <c r="H26" s="228"/>
      <c r="I26" s="229"/>
      <c r="J26" s="131"/>
      <c r="K26" s="82"/>
      <c r="L26" s="95"/>
      <c r="M26" s="242"/>
      <c r="N26" s="243"/>
      <c r="O26" s="243"/>
      <c r="P26" s="243"/>
      <c r="Q26" s="243"/>
      <c r="R26" s="243"/>
      <c r="S26" s="243"/>
      <c r="T26" s="244"/>
      <c r="U26" s="80"/>
    </row>
    <row r="27" spans="1:21" ht="65.25" customHeight="1" x14ac:dyDescent="0.25">
      <c r="A27" s="80"/>
      <c r="B27" s="222"/>
      <c r="C27" s="227"/>
      <c r="D27" s="228"/>
      <c r="E27" s="228"/>
      <c r="F27" s="228"/>
      <c r="G27" s="228"/>
      <c r="H27" s="228"/>
      <c r="I27" s="229"/>
      <c r="J27" s="131"/>
      <c r="K27" s="82"/>
      <c r="L27" s="94" t="s">
        <v>84</v>
      </c>
      <c r="M27" s="239" t="s">
        <v>85</v>
      </c>
      <c r="N27" s="240"/>
      <c r="O27" s="240"/>
      <c r="P27" s="240"/>
      <c r="Q27" s="240"/>
      <c r="R27" s="240"/>
      <c r="S27" s="240"/>
      <c r="T27" s="241"/>
      <c r="U27" s="80"/>
    </row>
    <row r="28" spans="1:21" ht="55.5" customHeight="1" thickBot="1" x14ac:dyDescent="0.3">
      <c r="A28" s="80"/>
      <c r="B28" s="222"/>
      <c r="C28" s="227"/>
      <c r="D28" s="228"/>
      <c r="E28" s="228"/>
      <c r="F28" s="228"/>
      <c r="G28" s="228"/>
      <c r="H28" s="228"/>
      <c r="I28" s="229"/>
      <c r="J28" s="131"/>
      <c r="K28" s="82"/>
      <c r="L28" s="97"/>
      <c r="M28" s="251"/>
      <c r="N28" s="252"/>
      <c r="O28" s="252"/>
      <c r="P28" s="252"/>
      <c r="Q28" s="252"/>
      <c r="R28" s="252"/>
      <c r="S28" s="252"/>
      <c r="T28" s="253"/>
      <c r="U28" s="80"/>
    </row>
    <row r="29" spans="1:21" ht="57" customHeight="1" thickBot="1" x14ac:dyDescent="0.3">
      <c r="A29" s="80"/>
      <c r="B29" s="93" t="s">
        <v>86</v>
      </c>
      <c r="C29" s="235" t="s">
        <v>87</v>
      </c>
      <c r="D29" s="236"/>
      <c r="E29" s="236"/>
      <c r="F29" s="236"/>
      <c r="G29" s="236"/>
      <c r="H29" s="236"/>
      <c r="I29" s="237"/>
      <c r="J29" s="131"/>
      <c r="K29" s="82"/>
      <c r="L29" s="98"/>
      <c r="M29" s="98"/>
      <c r="N29" s="98"/>
      <c r="O29" s="98"/>
      <c r="P29" s="98"/>
      <c r="Q29" s="98"/>
      <c r="R29" s="98"/>
      <c r="S29" s="98"/>
      <c r="T29" s="98"/>
      <c r="U29" s="80"/>
    </row>
    <row r="30" spans="1:21" ht="24.75" customHeight="1" x14ac:dyDescent="0.25">
      <c r="A30" s="80"/>
      <c r="B30" s="221" t="s">
        <v>88</v>
      </c>
      <c r="C30" s="224" t="s">
        <v>89</v>
      </c>
      <c r="D30" s="225"/>
      <c r="E30" s="225"/>
      <c r="F30" s="225"/>
      <c r="G30" s="225"/>
      <c r="H30" s="225"/>
      <c r="I30" s="226"/>
      <c r="J30" s="131"/>
      <c r="K30" s="82"/>
      <c r="L30" s="98"/>
      <c r="M30" s="98"/>
      <c r="N30" s="98"/>
      <c r="O30" s="98"/>
      <c r="P30" s="98"/>
      <c r="Q30" s="98"/>
      <c r="R30" s="98"/>
      <c r="S30" s="98"/>
      <c r="T30" s="98"/>
      <c r="U30" s="80"/>
    </row>
    <row r="31" spans="1:21" ht="102" customHeight="1" x14ac:dyDescent="0.25">
      <c r="A31" s="80"/>
      <c r="B31" s="222"/>
      <c r="C31" s="227"/>
      <c r="D31" s="228"/>
      <c r="E31" s="228"/>
      <c r="F31" s="228"/>
      <c r="G31" s="228"/>
      <c r="H31" s="228"/>
      <c r="I31" s="229"/>
      <c r="J31" s="131"/>
      <c r="K31" s="82"/>
      <c r="L31" s="98"/>
      <c r="M31" s="98"/>
      <c r="N31" s="98"/>
      <c r="O31" s="98"/>
      <c r="P31" s="98"/>
      <c r="Q31" s="98"/>
      <c r="R31" s="98"/>
      <c r="S31" s="98"/>
      <c r="T31" s="98"/>
      <c r="U31" s="80"/>
    </row>
    <row r="32" spans="1:21" ht="63" customHeight="1" x14ac:dyDescent="0.25">
      <c r="A32" s="80"/>
      <c r="B32" s="222"/>
      <c r="C32" s="227"/>
      <c r="D32" s="228"/>
      <c r="E32" s="228"/>
      <c r="F32" s="228"/>
      <c r="G32" s="228"/>
      <c r="H32" s="228"/>
      <c r="I32" s="229"/>
      <c r="J32" s="131"/>
      <c r="K32" s="98"/>
      <c r="L32" s="98"/>
      <c r="M32" s="98"/>
      <c r="N32" s="98"/>
      <c r="O32" s="98"/>
      <c r="P32" s="98"/>
      <c r="Q32" s="98"/>
      <c r="R32" s="98"/>
      <c r="S32" s="98"/>
      <c r="T32" s="98"/>
      <c r="U32" s="80"/>
    </row>
    <row r="33" spans="1:21" ht="15.75" customHeight="1" thickBot="1" x14ac:dyDescent="0.3">
      <c r="A33" s="80"/>
      <c r="B33" s="223"/>
      <c r="C33" s="230"/>
      <c r="D33" s="231"/>
      <c r="E33" s="231"/>
      <c r="F33" s="231"/>
      <c r="G33" s="231"/>
      <c r="H33" s="231"/>
      <c r="I33" s="232"/>
      <c r="J33" s="131"/>
      <c r="K33" s="98"/>
      <c r="L33" s="98"/>
      <c r="M33" s="98"/>
      <c r="N33" s="98"/>
      <c r="O33" s="98"/>
      <c r="P33" s="98"/>
      <c r="Q33" s="98"/>
      <c r="R33" s="98"/>
      <c r="S33" s="98"/>
      <c r="T33" s="98"/>
      <c r="U33" s="80"/>
    </row>
    <row r="34" spans="1:21" ht="30" customHeight="1" x14ac:dyDescent="0.25">
      <c r="A34" s="80"/>
      <c r="B34" s="221" t="s">
        <v>90</v>
      </c>
      <c r="C34" s="224" t="s">
        <v>91</v>
      </c>
      <c r="D34" s="225"/>
      <c r="E34" s="225"/>
      <c r="F34" s="225"/>
      <c r="G34" s="225"/>
      <c r="H34" s="225"/>
      <c r="I34" s="226"/>
      <c r="J34" s="131"/>
      <c r="K34" s="98"/>
      <c r="L34" s="98"/>
      <c r="M34" s="98"/>
      <c r="N34" s="98"/>
      <c r="O34" s="98"/>
      <c r="P34" s="98"/>
      <c r="Q34" s="98"/>
      <c r="R34" s="98"/>
      <c r="S34" s="98"/>
      <c r="T34" s="98"/>
      <c r="U34" s="80"/>
    </row>
    <row r="35" spans="1:21" ht="42.75" customHeight="1" thickBot="1" x14ac:dyDescent="0.3">
      <c r="A35" s="80"/>
      <c r="B35" s="223"/>
      <c r="C35" s="230"/>
      <c r="D35" s="231"/>
      <c r="E35" s="231"/>
      <c r="F35" s="231"/>
      <c r="G35" s="231"/>
      <c r="H35" s="231"/>
      <c r="I35" s="232"/>
      <c r="J35" s="131"/>
      <c r="K35" s="98"/>
      <c r="L35" s="98"/>
      <c r="M35" s="98"/>
      <c r="N35" s="98"/>
      <c r="O35" s="98"/>
      <c r="P35" s="98"/>
      <c r="Q35" s="98"/>
      <c r="R35" s="98"/>
      <c r="S35" s="98"/>
      <c r="T35" s="98"/>
      <c r="U35" s="80"/>
    </row>
    <row r="36" spans="1:21" ht="59.25" customHeight="1" thickBot="1" x14ac:dyDescent="0.3">
      <c r="A36" s="80"/>
      <c r="B36" s="93" t="s">
        <v>92</v>
      </c>
      <c r="C36" s="235" t="s">
        <v>93</v>
      </c>
      <c r="D36" s="236"/>
      <c r="E36" s="236"/>
      <c r="F36" s="236"/>
      <c r="G36" s="236"/>
      <c r="H36" s="236"/>
      <c r="I36" s="237"/>
      <c r="J36" s="131"/>
      <c r="K36" s="98"/>
      <c r="L36" s="98"/>
      <c r="M36" s="98"/>
      <c r="N36" s="98"/>
      <c r="O36" s="98"/>
      <c r="P36" s="98"/>
      <c r="Q36" s="98"/>
      <c r="R36" s="98"/>
      <c r="S36" s="98"/>
      <c r="T36" s="98"/>
      <c r="U36" s="80"/>
    </row>
    <row r="37" spans="1:21" ht="15" customHeight="1" x14ac:dyDescent="0.25">
      <c r="A37" s="80"/>
      <c r="B37" s="221" t="s">
        <v>94</v>
      </c>
      <c r="C37" s="224" t="s">
        <v>95</v>
      </c>
      <c r="D37" s="225"/>
      <c r="E37" s="225"/>
      <c r="F37" s="225"/>
      <c r="G37" s="225"/>
      <c r="H37" s="225"/>
      <c r="I37" s="226"/>
      <c r="J37" s="131"/>
      <c r="K37" s="98"/>
      <c r="L37" s="98"/>
      <c r="M37" s="98"/>
      <c r="N37" s="98"/>
      <c r="O37" s="98"/>
      <c r="P37" s="98"/>
      <c r="Q37" s="98"/>
      <c r="R37" s="98"/>
      <c r="S37" s="98"/>
      <c r="T37" s="98"/>
      <c r="U37" s="80"/>
    </row>
    <row r="38" spans="1:21" ht="15" customHeight="1" x14ac:dyDescent="0.25">
      <c r="A38" s="80"/>
      <c r="B38" s="222"/>
      <c r="C38" s="227"/>
      <c r="D38" s="228"/>
      <c r="E38" s="228"/>
      <c r="F38" s="228"/>
      <c r="G38" s="228"/>
      <c r="H38" s="228"/>
      <c r="I38" s="229"/>
      <c r="J38" s="131"/>
      <c r="K38" s="98"/>
      <c r="L38" s="98"/>
      <c r="M38" s="98"/>
      <c r="N38" s="98"/>
      <c r="O38" s="98"/>
      <c r="P38" s="98"/>
      <c r="Q38" s="98"/>
      <c r="R38" s="98"/>
      <c r="S38" s="98"/>
      <c r="T38" s="98"/>
      <c r="U38" s="80"/>
    </row>
    <row r="39" spans="1:21" ht="15" customHeight="1" x14ac:dyDescent="0.25">
      <c r="A39" s="80"/>
      <c r="B39" s="222"/>
      <c r="C39" s="227"/>
      <c r="D39" s="228"/>
      <c r="E39" s="228"/>
      <c r="F39" s="228"/>
      <c r="G39" s="228"/>
      <c r="H39" s="228"/>
      <c r="I39" s="229"/>
      <c r="J39" s="131"/>
      <c r="K39" s="98"/>
      <c r="L39" s="98"/>
      <c r="M39" s="98"/>
      <c r="N39" s="98"/>
      <c r="O39" s="98"/>
      <c r="P39" s="98"/>
      <c r="Q39" s="98"/>
      <c r="R39" s="98"/>
      <c r="S39" s="98"/>
      <c r="T39" s="98"/>
      <c r="U39" s="80"/>
    </row>
    <row r="40" spans="1:21" ht="50.25" customHeight="1" thickBot="1" x14ac:dyDescent="0.3">
      <c r="A40" s="80"/>
      <c r="B40" s="223"/>
      <c r="C40" s="230"/>
      <c r="D40" s="231"/>
      <c r="E40" s="231"/>
      <c r="F40" s="231"/>
      <c r="G40" s="231"/>
      <c r="H40" s="231"/>
      <c r="I40" s="232"/>
      <c r="J40" s="131"/>
      <c r="K40" s="98"/>
      <c r="L40" s="98"/>
      <c r="M40" s="98"/>
      <c r="N40" s="98"/>
      <c r="O40" s="98"/>
      <c r="P40" s="98"/>
      <c r="Q40" s="98"/>
      <c r="R40" s="98"/>
      <c r="S40" s="98"/>
      <c r="T40" s="98"/>
      <c r="U40" s="80"/>
    </row>
    <row r="41" spans="1:21" ht="41.25" customHeight="1" thickBot="1" x14ac:dyDescent="0.3">
      <c r="A41" s="80"/>
      <c r="B41" s="93" t="s">
        <v>96</v>
      </c>
      <c r="C41" s="235" t="s">
        <v>97</v>
      </c>
      <c r="D41" s="236"/>
      <c r="E41" s="236"/>
      <c r="F41" s="236"/>
      <c r="G41" s="236"/>
      <c r="H41" s="236"/>
      <c r="I41" s="237"/>
      <c r="J41" s="131"/>
      <c r="K41" s="98"/>
      <c r="L41" s="80"/>
      <c r="M41" s="80"/>
      <c r="N41" s="80"/>
      <c r="O41" s="80"/>
      <c r="P41" s="80"/>
      <c r="Q41" s="80"/>
      <c r="R41" s="80"/>
      <c r="S41" s="80"/>
      <c r="U41" s="80"/>
    </row>
    <row r="42" spans="1:21" ht="51.75" customHeight="1" thickBot="1" x14ac:dyDescent="0.3">
      <c r="A42" s="80"/>
      <c r="B42" s="88" t="s">
        <v>98</v>
      </c>
      <c r="C42" s="235" t="s">
        <v>99</v>
      </c>
      <c r="D42" s="236"/>
      <c r="E42" s="236"/>
      <c r="F42" s="236"/>
      <c r="G42" s="236"/>
      <c r="H42" s="236"/>
      <c r="I42" s="237"/>
      <c r="J42" s="131"/>
      <c r="K42" s="98"/>
      <c r="L42" s="80"/>
      <c r="M42" s="80"/>
      <c r="N42" s="80"/>
      <c r="O42" s="80"/>
      <c r="P42" s="80"/>
      <c r="Q42" s="80"/>
      <c r="R42" s="80"/>
      <c r="S42" s="80"/>
      <c r="T42" s="80"/>
      <c r="U42" s="80"/>
    </row>
    <row r="43" spans="1:21" ht="15" customHeight="1" x14ac:dyDescent="0.25">
      <c r="A43" s="80"/>
      <c r="B43" s="221" t="s">
        <v>100</v>
      </c>
      <c r="C43" s="224" t="s">
        <v>101</v>
      </c>
      <c r="D43" s="225"/>
      <c r="E43" s="225"/>
      <c r="F43" s="225"/>
      <c r="G43" s="225"/>
      <c r="H43" s="225"/>
      <c r="I43" s="226"/>
      <c r="J43" s="131"/>
      <c r="K43" s="98"/>
      <c r="L43" s="80"/>
      <c r="M43" s="80"/>
      <c r="N43" s="80"/>
      <c r="O43" s="80"/>
      <c r="P43" s="80"/>
      <c r="Q43" s="80"/>
      <c r="R43" s="80"/>
      <c r="S43" s="80"/>
      <c r="T43" s="80"/>
      <c r="U43" s="80"/>
    </row>
    <row r="44" spans="1:21" ht="39" customHeight="1" x14ac:dyDescent="0.25">
      <c r="A44" s="80"/>
      <c r="B44" s="222"/>
      <c r="C44" s="227"/>
      <c r="D44" s="228"/>
      <c r="E44" s="228"/>
      <c r="F44" s="228"/>
      <c r="G44" s="228"/>
      <c r="H44" s="228"/>
      <c r="I44" s="229"/>
      <c r="J44" s="131"/>
      <c r="K44" s="80"/>
      <c r="L44" s="80"/>
      <c r="M44" s="80"/>
      <c r="N44" s="80"/>
      <c r="O44" s="80"/>
      <c r="P44" s="80"/>
      <c r="Q44" s="80"/>
      <c r="R44" s="80"/>
      <c r="S44" s="80"/>
      <c r="T44" s="80"/>
      <c r="U44" s="80"/>
    </row>
    <row r="45" spans="1:21" ht="27" customHeight="1" x14ac:dyDescent="0.25">
      <c r="A45" s="80"/>
      <c r="B45" s="222"/>
      <c r="C45" s="227"/>
      <c r="D45" s="228"/>
      <c r="E45" s="228"/>
      <c r="F45" s="228"/>
      <c r="G45" s="228"/>
      <c r="H45" s="228"/>
      <c r="I45" s="229"/>
      <c r="J45" s="131"/>
      <c r="K45" s="80"/>
      <c r="L45" s="80"/>
      <c r="M45" s="80"/>
      <c r="N45" s="80"/>
      <c r="O45" s="80"/>
      <c r="P45" s="80"/>
      <c r="Q45" s="80"/>
      <c r="R45" s="80"/>
      <c r="S45" s="80"/>
      <c r="T45" s="80"/>
      <c r="U45" s="80"/>
    </row>
    <row r="46" spans="1:21" ht="24.75" customHeight="1" thickBot="1" x14ac:dyDescent="0.3">
      <c r="A46" s="80"/>
      <c r="B46" s="223"/>
      <c r="C46" s="230"/>
      <c r="D46" s="231"/>
      <c r="E46" s="231"/>
      <c r="F46" s="231"/>
      <c r="G46" s="231"/>
      <c r="H46" s="231"/>
      <c r="I46" s="232"/>
      <c r="J46" s="131"/>
      <c r="K46" s="80"/>
      <c r="L46" s="80"/>
      <c r="M46" s="80"/>
      <c r="N46" s="80"/>
      <c r="O46" s="80"/>
      <c r="P46" s="80"/>
      <c r="Q46" s="80"/>
      <c r="R46" s="80"/>
      <c r="S46" s="80"/>
      <c r="T46" s="80"/>
      <c r="U46" s="80"/>
    </row>
    <row r="47" spans="1:21" ht="36.75" customHeight="1" x14ac:dyDescent="0.25">
      <c r="A47" s="80"/>
      <c r="B47" s="98"/>
      <c r="C47" s="98"/>
      <c r="D47" s="98"/>
      <c r="E47" s="98"/>
      <c r="F47" s="98"/>
      <c r="G47" s="98"/>
      <c r="H47" s="98"/>
      <c r="I47" s="98"/>
      <c r="J47" s="98"/>
      <c r="K47" s="80"/>
      <c r="L47" s="80"/>
      <c r="M47" s="80"/>
      <c r="N47" s="80"/>
      <c r="O47" s="80"/>
      <c r="P47" s="80"/>
      <c r="Q47" s="80"/>
      <c r="R47" s="80"/>
      <c r="S47" s="80"/>
      <c r="T47" s="80"/>
      <c r="U47" s="80"/>
    </row>
    <row r="48" spans="1:21" ht="15" customHeight="1" x14ac:dyDescent="0.25">
      <c r="A48" s="80"/>
      <c r="B48" s="80"/>
      <c r="C48" s="80"/>
      <c r="D48" s="80"/>
      <c r="E48" s="80"/>
      <c r="F48" s="80"/>
      <c r="G48" s="80"/>
      <c r="H48" s="80"/>
      <c r="I48" s="80"/>
      <c r="J48" s="80"/>
      <c r="K48" s="80"/>
      <c r="U48" s="80"/>
    </row>
    <row r="49" spans="1:21" ht="15" customHeight="1" x14ac:dyDescent="0.25">
      <c r="A49" s="80"/>
      <c r="B49" s="80"/>
      <c r="C49" s="80"/>
      <c r="D49" s="80"/>
      <c r="E49" s="80"/>
      <c r="F49" s="80"/>
      <c r="G49" s="80"/>
      <c r="H49" s="80"/>
      <c r="I49" s="80"/>
      <c r="J49" s="80"/>
      <c r="K49" s="80"/>
      <c r="U49" s="80"/>
    </row>
    <row r="50" spans="1:21" ht="15" customHeight="1" x14ac:dyDescent="0.25">
      <c r="A50" s="80"/>
      <c r="B50" s="80"/>
      <c r="C50" s="80"/>
      <c r="D50" s="80"/>
      <c r="E50" s="80"/>
      <c r="F50" s="80"/>
      <c r="G50" s="80"/>
      <c r="H50" s="80"/>
      <c r="I50" s="80"/>
      <c r="J50" s="80"/>
      <c r="K50" s="80"/>
      <c r="U50" s="80"/>
    </row>
    <row r="51" spans="1:21" ht="15" customHeight="1" x14ac:dyDescent="0.25">
      <c r="A51" s="80"/>
      <c r="B51" s="80"/>
      <c r="C51" s="80"/>
      <c r="D51" s="80"/>
      <c r="E51" s="80"/>
      <c r="F51" s="80"/>
      <c r="G51" s="80"/>
      <c r="H51" s="80"/>
      <c r="I51" s="80"/>
      <c r="J51" s="80"/>
    </row>
    <row r="52" spans="1:21" ht="15" customHeight="1" x14ac:dyDescent="0.25">
      <c r="A52" s="80"/>
      <c r="B52" s="80"/>
      <c r="C52" s="80"/>
      <c r="D52" s="80"/>
      <c r="E52" s="80"/>
      <c r="F52" s="80"/>
      <c r="G52" s="80"/>
      <c r="H52" s="80"/>
      <c r="I52" s="80"/>
      <c r="J52" s="80"/>
    </row>
    <row r="53" spans="1:21" ht="15" customHeight="1" x14ac:dyDescent="0.25">
      <c r="A53" s="80"/>
      <c r="B53" s="80"/>
      <c r="C53" s="80"/>
      <c r="D53" s="80"/>
      <c r="E53" s="80"/>
      <c r="F53" s="80"/>
      <c r="G53" s="80"/>
      <c r="H53" s="80"/>
      <c r="I53" s="80"/>
      <c r="J53" s="80"/>
    </row>
    <row r="54" spans="1:21" ht="15" customHeight="1" x14ac:dyDescent="0.25">
      <c r="A54" s="80"/>
      <c r="B54" s="80"/>
      <c r="C54" s="80"/>
      <c r="D54" s="80"/>
      <c r="E54" s="80"/>
      <c r="F54" s="80"/>
      <c r="G54" s="80"/>
      <c r="H54" s="80"/>
      <c r="I54" s="80"/>
      <c r="J54" s="80"/>
    </row>
    <row r="55" spans="1:21" ht="15" customHeight="1" x14ac:dyDescent="0.25"/>
    <row r="56" spans="1:21" ht="15" customHeight="1" x14ac:dyDescent="0.25"/>
    <row r="57" spans="1:21" ht="15" customHeight="1" x14ac:dyDescent="0.25"/>
    <row r="58" spans="1:21" ht="15" customHeight="1" x14ac:dyDescent="0.25"/>
    <row r="59" spans="1:21" ht="15" customHeight="1" x14ac:dyDescent="0.25"/>
    <row r="60" spans="1:21" ht="15" customHeight="1" x14ac:dyDescent="0.25"/>
    <row r="61" spans="1:21" ht="15" customHeight="1" x14ac:dyDescent="0.25"/>
    <row r="62" spans="1:21" ht="15" customHeight="1" x14ac:dyDescent="0.25"/>
    <row r="63" spans="1:21" ht="15" customHeight="1" x14ac:dyDescent="0.25"/>
    <row r="64" spans="1:21"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sheetData>
  <mergeCells count="41">
    <mergeCell ref="C15:I15"/>
    <mergeCell ref="L4:T4"/>
    <mergeCell ref="L8:T10"/>
    <mergeCell ref="C16:I18"/>
    <mergeCell ref="B16:B18"/>
    <mergeCell ref="M12:P12"/>
    <mergeCell ref="M11:P11"/>
    <mergeCell ref="Q15:Q16"/>
    <mergeCell ref="Q13:Q14"/>
    <mergeCell ref="M24:T24"/>
    <mergeCell ref="M25:T26"/>
    <mergeCell ref="M27:T28"/>
    <mergeCell ref="C29:I29"/>
    <mergeCell ref="C37:I40"/>
    <mergeCell ref="C34:I35"/>
    <mergeCell ref="C25:I28"/>
    <mergeCell ref="C30:I33"/>
    <mergeCell ref="C22:I24"/>
    <mergeCell ref="M20:T21"/>
    <mergeCell ref="M22:T23"/>
    <mergeCell ref="M13:P14"/>
    <mergeCell ref="M15:P16"/>
    <mergeCell ref="M17:P17"/>
    <mergeCell ref="M18:P18"/>
    <mergeCell ref="L19:T19"/>
    <mergeCell ref="B37:B40"/>
    <mergeCell ref="C43:I46"/>
    <mergeCell ref="B43:B46"/>
    <mergeCell ref="B9:I9"/>
    <mergeCell ref="B11:I11"/>
    <mergeCell ref="C41:I41"/>
    <mergeCell ref="C42:I42"/>
    <mergeCell ref="C36:I36"/>
    <mergeCell ref="C19:I19"/>
    <mergeCell ref="B34:B35"/>
    <mergeCell ref="B13:I13"/>
    <mergeCell ref="B25:B28"/>
    <mergeCell ref="B30:B33"/>
    <mergeCell ref="C20:I21"/>
    <mergeCell ref="B20:B21"/>
    <mergeCell ref="B22:B24"/>
  </mergeCells>
  <pageMargins left="0.7" right="0.7" top="0.75" bottom="0.75" header="0.3" footer="0.3"/>
  <pageSetup scale="59" orientation="portrait" r:id="rId1"/>
  <colBreaks count="1" manualBreakCount="1">
    <brk id="10" max="1048575" man="1"/>
  </colBreaks>
  <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9"/>
  <sheetViews>
    <sheetView view="pageBreakPreview" zoomScale="86" zoomScaleNormal="86" zoomScalePageLayoutView="86" workbookViewId="0"/>
  </sheetViews>
  <sheetFormatPr baseColWidth="10" defaultColWidth="10.85546875" defaultRowHeight="15.75" x14ac:dyDescent="0.25"/>
  <cols>
    <col min="1" max="1" width="3.28515625" style="78" customWidth="1"/>
    <col min="2" max="2" width="38.28515625" style="78" customWidth="1"/>
    <col min="3" max="3" width="15.28515625" style="78" bestFit="1" customWidth="1"/>
    <col min="4" max="8" width="10.85546875" style="78"/>
    <col min="9" max="9" width="17.85546875" style="78" customWidth="1"/>
    <col min="10" max="10" width="3.140625" style="78" customWidth="1"/>
    <col min="11" max="11" width="3.42578125" style="78" customWidth="1"/>
    <col min="12" max="12" width="38.42578125" style="78" customWidth="1"/>
    <col min="13" max="13" width="15.28515625" style="78" customWidth="1"/>
    <col min="14" max="16" width="10.85546875" style="78"/>
    <col min="17" max="17" width="11.42578125" style="78" customWidth="1"/>
    <col min="18" max="19" width="10.85546875" style="78"/>
    <col min="20" max="20" width="17.85546875" style="78" customWidth="1"/>
    <col min="21" max="21" width="3.28515625" style="78" customWidth="1"/>
    <col min="22" max="16384" width="10.85546875" style="78"/>
  </cols>
  <sheetData>
    <row r="1" spans="1:12" x14ac:dyDescent="0.25">
      <c r="A1" s="79"/>
      <c r="B1" s="79"/>
      <c r="C1" s="79"/>
      <c r="D1" s="79"/>
      <c r="E1" s="79"/>
      <c r="F1" s="79"/>
      <c r="G1" s="79"/>
      <c r="H1" s="79"/>
      <c r="I1" s="79"/>
      <c r="J1" s="79"/>
      <c r="K1" s="79"/>
    </row>
    <row r="2" spans="1:12" x14ac:dyDescent="0.25">
      <c r="A2" s="79"/>
      <c r="B2" s="79"/>
      <c r="C2" s="79"/>
      <c r="D2" s="79"/>
      <c r="E2" s="79"/>
      <c r="F2" s="79"/>
      <c r="G2" s="79"/>
      <c r="H2" s="79"/>
      <c r="I2" s="79"/>
      <c r="J2" s="79"/>
      <c r="K2" s="79"/>
    </row>
    <row r="3" spans="1:12" x14ac:dyDescent="0.25">
      <c r="A3" s="79"/>
      <c r="B3" s="79"/>
      <c r="C3" s="79"/>
      <c r="D3" s="79"/>
      <c r="E3" s="79"/>
      <c r="F3" s="79"/>
      <c r="G3" s="79"/>
      <c r="H3" s="79"/>
      <c r="I3" s="79"/>
      <c r="J3" s="79"/>
      <c r="K3" s="79"/>
    </row>
    <row r="4" spans="1:12" ht="24.75" customHeight="1" x14ac:dyDescent="0.25">
      <c r="A4" s="119"/>
      <c r="B4" s="81"/>
      <c r="C4" s="81"/>
      <c r="D4" s="81"/>
      <c r="E4" s="81"/>
      <c r="F4" s="81"/>
      <c r="G4" s="81"/>
      <c r="H4" s="81"/>
      <c r="I4" s="81"/>
      <c r="J4" s="81"/>
      <c r="K4" s="79"/>
      <c r="L4" s="80"/>
    </row>
    <row r="5" spans="1:12" x14ac:dyDescent="0.25">
      <c r="A5" s="80"/>
      <c r="B5" s="81"/>
      <c r="C5" s="81"/>
      <c r="D5" s="81"/>
      <c r="E5" s="81"/>
      <c r="F5" s="81"/>
      <c r="G5" s="81"/>
      <c r="H5" s="81"/>
      <c r="I5" s="81"/>
      <c r="J5" s="81"/>
      <c r="K5" s="79"/>
      <c r="L5" s="80"/>
    </row>
    <row r="6" spans="1:12" ht="12" customHeight="1" x14ac:dyDescent="0.25">
      <c r="A6" s="80"/>
      <c r="B6" s="140"/>
      <c r="C6" s="140"/>
      <c r="D6" s="140"/>
      <c r="E6" s="140"/>
      <c r="F6" s="140"/>
      <c r="G6" s="140"/>
      <c r="H6" s="140"/>
      <c r="I6" s="140"/>
      <c r="J6" s="140"/>
      <c r="K6" s="82"/>
      <c r="L6" s="80"/>
    </row>
    <row r="7" spans="1:12" ht="24" customHeight="1" x14ac:dyDescent="0.4">
      <c r="A7" s="80"/>
      <c r="B7" s="234" t="s">
        <v>207</v>
      </c>
      <c r="C7" s="234"/>
      <c r="D7" s="234"/>
      <c r="E7" s="234"/>
      <c r="F7" s="234"/>
      <c r="G7" s="234"/>
      <c r="H7" s="234"/>
      <c r="I7" s="234"/>
      <c r="J7" s="141"/>
      <c r="K7" s="82"/>
      <c r="L7" s="80"/>
    </row>
    <row r="8" spans="1:12" ht="12.95" customHeight="1" x14ac:dyDescent="0.25">
      <c r="A8" s="80"/>
      <c r="B8" s="82"/>
      <c r="C8" s="82"/>
      <c r="D8" s="83"/>
      <c r="E8" s="82"/>
      <c r="F8" s="82"/>
      <c r="G8" s="83"/>
      <c r="H8" s="82"/>
      <c r="I8" s="82"/>
      <c r="J8" s="82"/>
      <c r="K8" s="82"/>
      <c r="L8" s="80"/>
    </row>
    <row r="9" spans="1:12" ht="26.25" customHeight="1" x14ac:dyDescent="0.25">
      <c r="A9" s="80"/>
      <c r="B9" s="265" t="s">
        <v>58</v>
      </c>
      <c r="C9" s="265"/>
      <c r="D9" s="265"/>
      <c r="E9" s="265"/>
      <c r="F9" s="265"/>
      <c r="G9" s="265"/>
      <c r="H9" s="265"/>
      <c r="I9" s="265"/>
      <c r="J9" s="120"/>
      <c r="K9" s="82"/>
      <c r="L9" s="80"/>
    </row>
    <row r="10" spans="1:12" ht="15.95" customHeight="1" thickBot="1" x14ac:dyDescent="0.3">
      <c r="A10" s="80"/>
      <c r="B10" s="82"/>
      <c r="C10" s="82"/>
      <c r="D10" s="82"/>
      <c r="E10" s="82"/>
      <c r="F10" s="82"/>
      <c r="G10" s="82"/>
      <c r="H10" s="82"/>
      <c r="I10" s="82"/>
      <c r="J10" s="82"/>
      <c r="K10" s="82"/>
      <c r="L10" s="80"/>
    </row>
    <row r="11" spans="1:12" ht="66.75" customHeight="1" thickBot="1" x14ac:dyDescent="0.3">
      <c r="A11" s="80"/>
      <c r="B11" s="84" t="s">
        <v>60</v>
      </c>
      <c r="C11" s="235" t="s">
        <v>61</v>
      </c>
      <c r="D11" s="236"/>
      <c r="E11" s="236"/>
      <c r="F11" s="236"/>
      <c r="G11" s="236"/>
      <c r="H11" s="236"/>
      <c r="I11" s="237"/>
      <c r="J11" s="139"/>
      <c r="K11" s="82"/>
      <c r="L11" s="80"/>
    </row>
    <row r="12" spans="1:12" ht="24.75" customHeight="1" x14ac:dyDescent="0.25">
      <c r="A12" s="80"/>
      <c r="B12" s="221" t="s">
        <v>63</v>
      </c>
      <c r="C12" s="224" t="s">
        <v>64</v>
      </c>
      <c r="D12" s="225"/>
      <c r="E12" s="225"/>
      <c r="F12" s="225"/>
      <c r="G12" s="225"/>
      <c r="H12" s="225"/>
      <c r="I12" s="226"/>
      <c r="J12" s="139"/>
      <c r="K12" s="82"/>
      <c r="L12" s="80"/>
    </row>
    <row r="13" spans="1:12" ht="51.75" customHeight="1" x14ac:dyDescent="0.25">
      <c r="A13" s="80"/>
      <c r="B13" s="222"/>
      <c r="C13" s="227"/>
      <c r="D13" s="228"/>
      <c r="E13" s="228"/>
      <c r="F13" s="228"/>
      <c r="G13" s="228"/>
      <c r="H13" s="228"/>
      <c r="I13" s="229"/>
      <c r="J13" s="139"/>
      <c r="K13" s="82"/>
      <c r="L13" s="80"/>
    </row>
    <row r="14" spans="1:12" ht="42" customHeight="1" thickBot="1" x14ac:dyDescent="0.3">
      <c r="A14" s="80"/>
      <c r="B14" s="223"/>
      <c r="C14" s="230"/>
      <c r="D14" s="231"/>
      <c r="E14" s="231"/>
      <c r="F14" s="231"/>
      <c r="G14" s="231"/>
      <c r="H14" s="231"/>
      <c r="I14" s="232"/>
      <c r="J14" s="139"/>
      <c r="K14" s="82"/>
      <c r="L14" s="80"/>
    </row>
    <row r="15" spans="1:12" ht="90" customHeight="1" thickBot="1" x14ac:dyDescent="0.3">
      <c r="A15" s="80"/>
      <c r="B15" s="88" t="s">
        <v>67</v>
      </c>
      <c r="C15" s="235" t="s">
        <v>68</v>
      </c>
      <c r="D15" s="236"/>
      <c r="E15" s="236"/>
      <c r="F15" s="236"/>
      <c r="G15" s="236"/>
      <c r="H15" s="236"/>
      <c r="I15" s="237"/>
      <c r="J15" s="139"/>
      <c r="K15" s="82"/>
      <c r="L15" s="80"/>
    </row>
    <row r="16" spans="1:12" ht="48.75" customHeight="1" x14ac:dyDescent="0.25">
      <c r="A16" s="80"/>
      <c r="B16" s="221" t="s">
        <v>70</v>
      </c>
      <c r="C16" s="224" t="s">
        <v>71</v>
      </c>
      <c r="D16" s="225"/>
      <c r="E16" s="225"/>
      <c r="F16" s="225"/>
      <c r="G16" s="225"/>
      <c r="H16" s="225"/>
      <c r="I16" s="226"/>
      <c r="J16" s="139"/>
      <c r="K16" s="82"/>
      <c r="L16" s="80"/>
    </row>
    <row r="17" spans="1:21" ht="38.25" customHeight="1" thickBot="1" x14ac:dyDescent="0.3">
      <c r="A17" s="80"/>
      <c r="B17" s="223"/>
      <c r="C17" s="230"/>
      <c r="D17" s="231"/>
      <c r="E17" s="231"/>
      <c r="F17" s="231"/>
      <c r="G17" s="231"/>
      <c r="H17" s="231"/>
      <c r="I17" s="232"/>
      <c r="J17" s="139"/>
      <c r="K17" s="82"/>
      <c r="L17" s="80"/>
    </row>
    <row r="18" spans="1:21" ht="15" customHeight="1" x14ac:dyDescent="0.25">
      <c r="A18" s="80"/>
      <c r="B18" s="221" t="s">
        <v>74</v>
      </c>
      <c r="C18" s="224" t="s">
        <v>75</v>
      </c>
      <c r="D18" s="225"/>
      <c r="E18" s="225"/>
      <c r="F18" s="225"/>
      <c r="G18" s="225"/>
      <c r="H18" s="225"/>
      <c r="I18" s="226"/>
      <c r="J18" s="139"/>
      <c r="K18" s="82"/>
      <c r="L18" s="80"/>
    </row>
    <row r="19" spans="1:21" ht="59.25" customHeight="1" x14ac:dyDescent="0.25">
      <c r="A19" s="80"/>
      <c r="B19" s="222"/>
      <c r="C19" s="227"/>
      <c r="D19" s="228"/>
      <c r="E19" s="228"/>
      <c r="F19" s="228"/>
      <c r="G19" s="228"/>
      <c r="H19" s="228"/>
      <c r="I19" s="229"/>
      <c r="J19" s="139"/>
      <c r="K19" s="82"/>
      <c r="L19" s="80"/>
    </row>
    <row r="20" spans="1:21" ht="39" customHeight="1" thickBot="1" x14ac:dyDescent="0.3">
      <c r="A20" s="80"/>
      <c r="B20" s="223"/>
      <c r="C20" s="230"/>
      <c r="D20" s="231"/>
      <c r="E20" s="231"/>
      <c r="F20" s="231"/>
      <c r="G20" s="231"/>
      <c r="H20" s="231"/>
      <c r="I20" s="232"/>
      <c r="J20" s="139"/>
      <c r="K20" s="82"/>
      <c r="L20" s="80"/>
    </row>
    <row r="21" spans="1:21" ht="90" customHeight="1" x14ac:dyDescent="0.25">
      <c r="A21" s="80"/>
      <c r="B21" s="221" t="s">
        <v>80</v>
      </c>
      <c r="C21" s="224" t="s">
        <v>81</v>
      </c>
      <c r="D21" s="225"/>
      <c r="E21" s="225"/>
      <c r="F21" s="225"/>
      <c r="G21" s="225"/>
      <c r="H21" s="225"/>
      <c r="I21" s="226"/>
      <c r="J21" s="139"/>
      <c r="K21" s="82"/>
      <c r="L21" s="80"/>
    </row>
    <row r="22" spans="1:21" ht="54.75" customHeight="1" x14ac:dyDescent="0.25">
      <c r="A22" s="80"/>
      <c r="B22" s="222"/>
      <c r="C22" s="227"/>
      <c r="D22" s="228"/>
      <c r="E22" s="228"/>
      <c r="F22" s="228"/>
      <c r="G22" s="228"/>
      <c r="H22" s="228"/>
      <c r="I22" s="229"/>
      <c r="J22" s="139"/>
      <c r="K22" s="82"/>
      <c r="L22" s="80"/>
    </row>
    <row r="23" spans="1:21" ht="65.25" customHeight="1" x14ac:dyDescent="0.25">
      <c r="A23" s="80"/>
      <c r="B23" s="222"/>
      <c r="C23" s="227"/>
      <c r="D23" s="228"/>
      <c r="E23" s="228"/>
      <c r="F23" s="228"/>
      <c r="G23" s="228"/>
      <c r="H23" s="228"/>
      <c r="I23" s="229"/>
      <c r="J23" s="139"/>
      <c r="K23" s="82"/>
      <c r="L23" s="80"/>
    </row>
    <row r="24" spans="1:21" ht="55.5" customHeight="1" thickBot="1" x14ac:dyDescent="0.3">
      <c r="A24" s="80"/>
      <c r="B24" s="222"/>
      <c r="C24" s="227"/>
      <c r="D24" s="228"/>
      <c r="E24" s="228"/>
      <c r="F24" s="228"/>
      <c r="G24" s="228"/>
      <c r="H24" s="228"/>
      <c r="I24" s="229"/>
      <c r="J24" s="139"/>
      <c r="K24" s="82"/>
      <c r="L24" s="80"/>
    </row>
    <row r="25" spans="1:21" ht="57" customHeight="1" thickBot="1" x14ac:dyDescent="0.3">
      <c r="A25" s="80"/>
      <c r="B25" s="93" t="s">
        <v>86</v>
      </c>
      <c r="C25" s="235" t="s">
        <v>87</v>
      </c>
      <c r="D25" s="236"/>
      <c r="E25" s="236"/>
      <c r="F25" s="236"/>
      <c r="G25" s="236"/>
      <c r="H25" s="236"/>
      <c r="I25" s="237"/>
      <c r="J25" s="139"/>
      <c r="K25" s="82"/>
      <c r="L25" s="80"/>
    </row>
    <row r="26" spans="1:21" ht="24.75" customHeight="1" x14ac:dyDescent="0.25">
      <c r="A26" s="80"/>
      <c r="B26" s="221" t="s">
        <v>88</v>
      </c>
      <c r="C26" s="224" t="s">
        <v>89</v>
      </c>
      <c r="D26" s="225"/>
      <c r="E26" s="225"/>
      <c r="F26" s="225"/>
      <c r="G26" s="225"/>
      <c r="H26" s="225"/>
      <c r="I26" s="226"/>
      <c r="J26" s="139"/>
      <c r="K26" s="82"/>
      <c r="L26" s="80"/>
    </row>
    <row r="27" spans="1:21" ht="54.95" customHeight="1" thickBot="1" x14ac:dyDescent="0.3">
      <c r="A27" s="80"/>
      <c r="B27" s="223"/>
      <c r="C27" s="227"/>
      <c r="D27" s="228"/>
      <c r="E27" s="228"/>
      <c r="F27" s="228"/>
      <c r="G27" s="228"/>
      <c r="H27" s="228"/>
      <c r="I27" s="229"/>
      <c r="J27" s="139"/>
      <c r="K27" s="82"/>
      <c r="L27" s="80"/>
    </row>
    <row r="28" spans="1:21" ht="30" customHeight="1" x14ac:dyDescent="0.25">
      <c r="A28" s="80"/>
      <c r="B28" s="221" t="s">
        <v>90</v>
      </c>
      <c r="C28" s="224" t="s">
        <v>91</v>
      </c>
      <c r="D28" s="225"/>
      <c r="E28" s="225"/>
      <c r="F28" s="225"/>
      <c r="G28" s="225"/>
      <c r="H28" s="225"/>
      <c r="I28" s="226"/>
      <c r="J28" s="139"/>
      <c r="K28" s="98"/>
      <c r="L28" s="98"/>
      <c r="M28" s="98"/>
      <c r="N28" s="98"/>
      <c r="O28" s="98"/>
      <c r="P28" s="98"/>
      <c r="Q28" s="98"/>
      <c r="R28" s="98"/>
      <c r="S28" s="98"/>
      <c r="T28" s="98"/>
      <c r="U28" s="80"/>
    </row>
    <row r="29" spans="1:21" ht="42.75" customHeight="1" thickBot="1" x14ac:dyDescent="0.3">
      <c r="A29" s="80"/>
      <c r="B29" s="223"/>
      <c r="C29" s="230"/>
      <c r="D29" s="231"/>
      <c r="E29" s="231"/>
      <c r="F29" s="231"/>
      <c r="G29" s="231"/>
      <c r="H29" s="231"/>
      <c r="I29" s="232"/>
      <c r="J29" s="139"/>
      <c r="K29" s="98"/>
      <c r="L29" s="98"/>
      <c r="M29" s="98"/>
      <c r="N29" s="98"/>
      <c r="O29" s="98"/>
      <c r="P29" s="98"/>
      <c r="Q29" s="98"/>
      <c r="R29" s="98"/>
      <c r="S29" s="98"/>
      <c r="T29" s="98"/>
      <c r="U29" s="80"/>
    </row>
    <row r="30" spans="1:21" ht="59.25" customHeight="1" thickBot="1" x14ac:dyDescent="0.3">
      <c r="A30" s="80"/>
      <c r="B30" s="93" t="s">
        <v>92</v>
      </c>
      <c r="C30" s="235" t="s">
        <v>93</v>
      </c>
      <c r="D30" s="236"/>
      <c r="E30" s="236"/>
      <c r="F30" s="236"/>
      <c r="G30" s="236"/>
      <c r="H30" s="236"/>
      <c r="I30" s="237"/>
      <c r="J30" s="139"/>
      <c r="K30" s="98"/>
      <c r="L30" s="98"/>
      <c r="M30" s="98"/>
      <c r="N30" s="98"/>
      <c r="O30" s="98"/>
      <c r="P30" s="98"/>
      <c r="Q30" s="98"/>
      <c r="R30" s="98"/>
      <c r="S30" s="98"/>
      <c r="T30" s="98"/>
      <c r="U30" s="80"/>
    </row>
    <row r="31" spans="1:21" ht="15" customHeight="1" x14ac:dyDescent="0.25">
      <c r="A31" s="80"/>
      <c r="B31" s="221" t="s">
        <v>94</v>
      </c>
      <c r="C31" s="224" t="s">
        <v>95</v>
      </c>
      <c r="D31" s="225"/>
      <c r="E31" s="225"/>
      <c r="F31" s="225"/>
      <c r="G31" s="225"/>
      <c r="H31" s="225"/>
      <c r="I31" s="226"/>
      <c r="J31" s="139"/>
      <c r="K31" s="98"/>
      <c r="L31" s="98"/>
      <c r="M31" s="98"/>
      <c r="N31" s="98"/>
      <c r="O31" s="98"/>
      <c r="P31" s="98"/>
      <c r="Q31" s="98"/>
      <c r="R31" s="98"/>
      <c r="S31" s="98"/>
      <c r="T31" s="98"/>
      <c r="U31" s="80"/>
    </row>
    <row r="32" spans="1:21" ht="15" customHeight="1" x14ac:dyDescent="0.25">
      <c r="A32" s="80"/>
      <c r="B32" s="222"/>
      <c r="C32" s="227"/>
      <c r="D32" s="228"/>
      <c r="E32" s="228"/>
      <c r="F32" s="228"/>
      <c r="G32" s="228"/>
      <c r="H32" s="228"/>
      <c r="I32" s="229"/>
      <c r="J32" s="139"/>
      <c r="K32" s="98"/>
      <c r="L32" s="98"/>
      <c r="M32" s="98"/>
      <c r="N32" s="98"/>
      <c r="O32" s="98"/>
      <c r="P32" s="98"/>
      <c r="Q32" s="98"/>
      <c r="R32" s="98"/>
      <c r="S32" s="98"/>
      <c r="T32" s="98"/>
      <c r="U32" s="80"/>
    </row>
    <row r="33" spans="1:21" ht="15" customHeight="1" x14ac:dyDescent="0.25">
      <c r="A33" s="80"/>
      <c r="B33" s="222"/>
      <c r="C33" s="227"/>
      <c r="D33" s="228"/>
      <c r="E33" s="228"/>
      <c r="F33" s="228"/>
      <c r="G33" s="228"/>
      <c r="H33" s="228"/>
      <c r="I33" s="229"/>
      <c r="J33" s="139"/>
      <c r="K33" s="98"/>
      <c r="L33" s="98"/>
      <c r="M33" s="98"/>
      <c r="N33" s="98"/>
      <c r="O33" s="98"/>
      <c r="P33" s="98"/>
      <c r="Q33" s="98"/>
      <c r="R33" s="98"/>
      <c r="S33" s="98"/>
      <c r="T33" s="98"/>
      <c r="U33" s="80"/>
    </row>
    <row r="34" spans="1:21" ht="50.25" customHeight="1" thickBot="1" x14ac:dyDescent="0.3">
      <c r="A34" s="80"/>
      <c r="B34" s="223"/>
      <c r="C34" s="230"/>
      <c r="D34" s="231"/>
      <c r="E34" s="231"/>
      <c r="F34" s="231"/>
      <c r="G34" s="231"/>
      <c r="H34" s="231"/>
      <c r="I34" s="232"/>
      <c r="J34" s="139"/>
      <c r="K34" s="98"/>
      <c r="L34" s="98"/>
      <c r="M34" s="98"/>
      <c r="N34" s="98"/>
      <c r="O34" s="98"/>
      <c r="P34" s="98"/>
      <c r="Q34" s="98"/>
      <c r="R34" s="98"/>
      <c r="S34" s="98"/>
      <c r="T34" s="98"/>
      <c r="U34" s="80"/>
    </row>
    <row r="35" spans="1:21" ht="41.25" customHeight="1" thickBot="1" x14ac:dyDescent="0.3">
      <c r="A35" s="80"/>
      <c r="B35" s="93" t="s">
        <v>96</v>
      </c>
      <c r="C35" s="235" t="s">
        <v>97</v>
      </c>
      <c r="D35" s="236"/>
      <c r="E35" s="236"/>
      <c r="F35" s="236"/>
      <c r="G35" s="236"/>
      <c r="H35" s="236"/>
      <c r="I35" s="237"/>
      <c r="J35" s="139"/>
      <c r="K35" s="98"/>
      <c r="L35" s="80"/>
      <c r="M35" s="80"/>
      <c r="N35" s="80"/>
      <c r="O35" s="80"/>
      <c r="P35" s="80"/>
      <c r="Q35" s="80"/>
      <c r="R35" s="80"/>
      <c r="S35" s="80"/>
      <c r="U35" s="80"/>
    </row>
    <row r="36" spans="1:21" ht="51.75" customHeight="1" thickBot="1" x14ac:dyDescent="0.3">
      <c r="A36" s="80"/>
      <c r="B36" s="88" t="s">
        <v>98</v>
      </c>
      <c r="C36" s="235" t="s">
        <v>99</v>
      </c>
      <c r="D36" s="236"/>
      <c r="E36" s="236"/>
      <c r="F36" s="236"/>
      <c r="G36" s="236"/>
      <c r="H36" s="236"/>
      <c r="I36" s="237"/>
      <c r="J36" s="139"/>
      <c r="K36" s="98"/>
      <c r="L36" s="80"/>
      <c r="M36" s="80"/>
      <c r="N36" s="80"/>
      <c r="O36" s="80"/>
      <c r="P36" s="80"/>
      <c r="Q36" s="80"/>
      <c r="R36" s="80"/>
      <c r="S36" s="80"/>
      <c r="T36" s="80"/>
      <c r="U36" s="80"/>
    </row>
    <row r="37" spans="1:21" ht="15" customHeight="1" x14ac:dyDescent="0.25">
      <c r="A37" s="80"/>
      <c r="B37" s="221" t="s">
        <v>100</v>
      </c>
      <c r="C37" s="224" t="s">
        <v>101</v>
      </c>
      <c r="D37" s="225"/>
      <c r="E37" s="225"/>
      <c r="F37" s="225"/>
      <c r="G37" s="225"/>
      <c r="H37" s="225"/>
      <c r="I37" s="226"/>
      <c r="J37" s="139"/>
      <c r="K37" s="98"/>
      <c r="L37" s="80"/>
      <c r="M37" s="80"/>
      <c r="N37" s="80"/>
      <c r="O37" s="80"/>
      <c r="P37" s="80"/>
      <c r="Q37" s="80"/>
      <c r="R37" s="80"/>
      <c r="S37" s="80"/>
      <c r="T37" s="80"/>
      <c r="U37" s="80"/>
    </row>
    <row r="38" spans="1:21" ht="39" customHeight="1" x14ac:dyDescent="0.25">
      <c r="A38" s="80"/>
      <c r="B38" s="222"/>
      <c r="C38" s="227"/>
      <c r="D38" s="228"/>
      <c r="E38" s="228"/>
      <c r="F38" s="228"/>
      <c r="G38" s="228"/>
      <c r="H38" s="228"/>
      <c r="I38" s="229"/>
      <c r="J38" s="139"/>
      <c r="K38" s="80"/>
      <c r="L38" s="80"/>
      <c r="M38" s="80"/>
      <c r="N38" s="80"/>
      <c r="O38" s="80"/>
      <c r="P38" s="80"/>
      <c r="Q38" s="80"/>
      <c r="R38" s="80"/>
      <c r="S38" s="80"/>
      <c r="T38" s="80"/>
      <c r="U38" s="80"/>
    </row>
    <row r="39" spans="1:21" ht="27" customHeight="1" x14ac:dyDescent="0.25">
      <c r="A39" s="80"/>
      <c r="B39" s="222"/>
      <c r="C39" s="227"/>
      <c r="D39" s="228"/>
      <c r="E39" s="228"/>
      <c r="F39" s="228"/>
      <c r="G39" s="228"/>
      <c r="H39" s="228"/>
      <c r="I39" s="229"/>
      <c r="J39" s="139"/>
      <c r="K39" s="80"/>
      <c r="L39" s="80"/>
      <c r="M39" s="80"/>
      <c r="N39" s="80"/>
      <c r="O39" s="80"/>
      <c r="P39" s="80"/>
      <c r="Q39" s="80"/>
      <c r="R39" s="80"/>
      <c r="S39" s="80"/>
      <c r="T39" s="80"/>
      <c r="U39" s="80"/>
    </row>
    <row r="40" spans="1:21" ht="24.75" customHeight="1" thickBot="1" x14ac:dyDescent="0.3">
      <c r="A40" s="80"/>
      <c r="B40" s="223"/>
      <c r="C40" s="230"/>
      <c r="D40" s="231"/>
      <c r="E40" s="231"/>
      <c r="F40" s="231"/>
      <c r="G40" s="231"/>
      <c r="H40" s="231"/>
      <c r="I40" s="232"/>
      <c r="J40" s="139"/>
      <c r="K40" s="80"/>
      <c r="L40" s="80"/>
      <c r="M40" s="80"/>
      <c r="N40" s="80"/>
      <c r="O40" s="80"/>
      <c r="P40" s="80"/>
      <c r="Q40" s="80"/>
      <c r="R40" s="80"/>
      <c r="S40" s="80"/>
      <c r="T40" s="80"/>
      <c r="U40" s="80"/>
    </row>
    <row r="41" spans="1:21" ht="36.75" customHeight="1" x14ac:dyDescent="0.25">
      <c r="A41" s="80"/>
      <c r="B41" s="98"/>
      <c r="C41" s="98"/>
      <c r="D41" s="98"/>
      <c r="E41" s="98"/>
      <c r="F41" s="98"/>
      <c r="G41" s="98"/>
      <c r="H41" s="98"/>
      <c r="I41" s="98"/>
      <c r="J41" s="98"/>
      <c r="K41" s="80"/>
      <c r="L41" s="80"/>
      <c r="M41" s="80"/>
      <c r="N41" s="80"/>
      <c r="O41" s="80"/>
      <c r="P41" s="80"/>
      <c r="Q41" s="80"/>
      <c r="R41" s="80"/>
      <c r="S41" s="80"/>
      <c r="T41" s="80"/>
      <c r="U41" s="80"/>
    </row>
    <row r="42" spans="1:21" ht="15" customHeight="1" x14ac:dyDescent="0.25">
      <c r="A42" s="80"/>
      <c r="B42" s="80"/>
      <c r="C42" s="80"/>
      <c r="D42" s="80"/>
      <c r="E42" s="80"/>
      <c r="F42" s="80"/>
      <c r="G42" s="80"/>
      <c r="H42" s="80"/>
      <c r="I42" s="80"/>
      <c r="J42" s="80"/>
      <c r="K42" s="80"/>
      <c r="U42" s="80"/>
    </row>
    <row r="43" spans="1:21" ht="15" customHeight="1" x14ac:dyDescent="0.25">
      <c r="A43" s="80"/>
      <c r="B43" s="80"/>
      <c r="C43" s="80"/>
      <c r="D43" s="80"/>
      <c r="E43" s="80"/>
      <c r="F43" s="80"/>
      <c r="G43" s="80"/>
      <c r="H43" s="80"/>
      <c r="I43" s="80"/>
      <c r="J43" s="80"/>
      <c r="K43" s="80"/>
      <c r="U43" s="80"/>
    </row>
    <row r="44" spans="1:21" ht="15" customHeight="1" x14ac:dyDescent="0.25">
      <c r="A44" s="80"/>
      <c r="B44" s="80"/>
      <c r="C44" s="80"/>
      <c r="D44" s="80"/>
      <c r="E44" s="80"/>
      <c r="F44" s="80"/>
      <c r="G44" s="80"/>
      <c r="H44" s="80"/>
      <c r="I44" s="80"/>
      <c r="J44" s="80"/>
      <c r="K44" s="80"/>
      <c r="U44" s="80"/>
    </row>
    <row r="45" spans="1:21" ht="15" customHeight="1" x14ac:dyDescent="0.25">
      <c r="A45" s="80"/>
      <c r="B45" s="80"/>
      <c r="C45" s="80"/>
      <c r="D45" s="80"/>
      <c r="E45" s="80"/>
      <c r="F45" s="80"/>
      <c r="G45" s="80"/>
      <c r="H45" s="80"/>
      <c r="I45" s="80"/>
      <c r="J45" s="80"/>
    </row>
    <row r="46" spans="1:21" ht="15" customHeight="1" x14ac:dyDescent="0.25">
      <c r="A46" s="80"/>
      <c r="B46" s="80"/>
      <c r="C46" s="80"/>
      <c r="D46" s="80"/>
      <c r="E46" s="80"/>
      <c r="F46" s="80"/>
      <c r="G46" s="80"/>
      <c r="H46" s="80"/>
      <c r="I46" s="80"/>
      <c r="J46" s="80"/>
    </row>
    <row r="47" spans="1:21" ht="15" customHeight="1" x14ac:dyDescent="0.25">
      <c r="A47" s="80"/>
      <c r="B47" s="80"/>
      <c r="C47" s="80"/>
      <c r="D47" s="80"/>
      <c r="E47" s="80"/>
      <c r="F47" s="80"/>
      <c r="G47" s="80"/>
      <c r="H47" s="80"/>
      <c r="I47" s="80"/>
      <c r="J47" s="80"/>
    </row>
    <row r="48" spans="1:21" ht="15" customHeight="1" x14ac:dyDescent="0.25">
      <c r="A48" s="80"/>
      <c r="B48" s="80"/>
      <c r="C48" s="80"/>
      <c r="D48" s="80"/>
      <c r="E48" s="80"/>
      <c r="F48" s="80"/>
      <c r="G48" s="80"/>
      <c r="H48" s="80"/>
      <c r="I48" s="80"/>
      <c r="J48" s="80"/>
    </row>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sheetData>
  <mergeCells count="24">
    <mergeCell ref="B31:B34"/>
    <mergeCell ref="C31:I34"/>
    <mergeCell ref="C35:I35"/>
    <mergeCell ref="C36:I36"/>
    <mergeCell ref="B37:B40"/>
    <mergeCell ref="C37:I40"/>
    <mergeCell ref="C30:I30"/>
    <mergeCell ref="B16:B17"/>
    <mergeCell ref="C16:I17"/>
    <mergeCell ref="B18:B20"/>
    <mergeCell ref="C18:I20"/>
    <mergeCell ref="B21:B24"/>
    <mergeCell ref="C21:I24"/>
    <mergeCell ref="C25:I25"/>
    <mergeCell ref="B26:B27"/>
    <mergeCell ref="C26:I27"/>
    <mergeCell ref="B28:B29"/>
    <mergeCell ref="C28:I29"/>
    <mergeCell ref="C15:I15"/>
    <mergeCell ref="B7:I7"/>
    <mergeCell ref="B9:I9"/>
    <mergeCell ref="C11:I11"/>
    <mergeCell ref="B12:B14"/>
    <mergeCell ref="C12:I14"/>
  </mergeCells>
  <pageMargins left="0.7" right="0.7" top="0.75" bottom="0.75" header="0.3" footer="0.3"/>
  <pageSetup scale="59" orientation="portrait" r:id="rId1"/>
  <rowBreaks count="1" manualBreakCount="1">
    <brk id="25" max="9" man="1"/>
  </rowBreaks>
  <colBreaks count="1" manualBreakCount="1">
    <brk id="10" max="1048575" man="1"/>
  </col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39"/>
  <sheetViews>
    <sheetView tabSelected="1" zoomScale="50" zoomScaleNormal="50" zoomScaleSheetLayoutView="50" zoomScalePageLayoutView="50" workbookViewId="0"/>
  </sheetViews>
  <sheetFormatPr baseColWidth="10" defaultColWidth="10.85546875" defaultRowHeight="18.75" x14ac:dyDescent="0.3"/>
  <cols>
    <col min="1" max="1" width="4.28515625" style="52" customWidth="1"/>
    <col min="2" max="2" width="13" style="58" bestFit="1" customWidth="1"/>
    <col min="3" max="3" width="41.5703125" style="52" customWidth="1"/>
    <col min="4" max="4" width="83.28515625" style="52" bestFit="1" customWidth="1"/>
    <col min="5" max="5" width="28.85546875" style="52" customWidth="1"/>
    <col min="6" max="6" width="29.7109375" style="52" customWidth="1"/>
    <col min="7" max="7" width="84.7109375" style="52" customWidth="1"/>
    <col min="8" max="8" width="32" style="52" customWidth="1"/>
    <col min="9" max="9" width="32" style="52" hidden="1" customWidth="1"/>
    <col min="10" max="14" width="41.140625" style="52" customWidth="1"/>
    <col min="15" max="15" width="38.85546875" style="52" customWidth="1"/>
    <col min="16" max="16" width="33.140625" style="53" customWidth="1"/>
    <col min="17" max="18" width="36.5703125" style="52" customWidth="1"/>
    <col min="19" max="19" width="3.7109375" style="52" customWidth="1"/>
    <col min="20" max="16384" width="10.85546875" style="52"/>
  </cols>
  <sheetData>
    <row r="1" spans="1:21" ht="30" customHeight="1" x14ac:dyDescent="0.25">
      <c r="B1" s="339"/>
      <c r="C1" s="339"/>
      <c r="D1" s="340" t="s">
        <v>198</v>
      </c>
      <c r="E1" s="340"/>
      <c r="F1" s="340"/>
      <c r="G1" s="340"/>
      <c r="H1" s="340"/>
      <c r="I1" s="340"/>
      <c r="J1" s="340"/>
      <c r="K1" s="340"/>
      <c r="L1" s="340"/>
      <c r="M1" s="340"/>
      <c r="N1" s="340"/>
      <c r="O1" s="340"/>
      <c r="P1" s="340"/>
      <c r="Q1" s="341" t="s">
        <v>199</v>
      </c>
      <c r="R1" s="341"/>
    </row>
    <row r="2" spans="1:21" ht="30" customHeight="1" x14ac:dyDescent="0.25">
      <c r="B2" s="339"/>
      <c r="C2" s="339"/>
      <c r="D2" s="340" t="s">
        <v>200</v>
      </c>
      <c r="E2" s="340"/>
      <c r="F2" s="340"/>
      <c r="G2" s="340"/>
      <c r="H2" s="340"/>
      <c r="I2" s="340"/>
      <c r="J2" s="340"/>
      <c r="K2" s="340"/>
      <c r="L2" s="340"/>
      <c r="M2" s="340"/>
      <c r="N2" s="340"/>
      <c r="O2" s="340"/>
      <c r="P2" s="340"/>
      <c r="Q2" s="341" t="s">
        <v>205</v>
      </c>
      <c r="R2" s="341"/>
    </row>
    <row r="3" spans="1:21" ht="30" customHeight="1" x14ac:dyDescent="0.25">
      <c r="A3" s="99"/>
      <c r="B3" s="339"/>
      <c r="C3" s="339"/>
      <c r="D3" s="340" t="s">
        <v>201</v>
      </c>
      <c r="E3" s="340"/>
      <c r="F3" s="340"/>
      <c r="G3" s="340"/>
      <c r="H3" s="340"/>
      <c r="I3" s="340"/>
      <c r="J3" s="340"/>
      <c r="K3" s="340"/>
      <c r="L3" s="340"/>
      <c r="M3" s="340"/>
      <c r="N3" s="340"/>
      <c r="O3" s="340"/>
      <c r="P3" s="340"/>
      <c r="Q3" s="341" t="s">
        <v>204</v>
      </c>
      <c r="R3" s="341"/>
      <c r="S3" s="99"/>
      <c r="T3" s="99"/>
      <c r="U3" s="99"/>
    </row>
    <row r="4" spans="1:21" ht="30" customHeight="1" x14ac:dyDescent="0.25">
      <c r="A4" s="99"/>
      <c r="B4" s="339"/>
      <c r="C4" s="339"/>
      <c r="D4" s="340" t="s">
        <v>202</v>
      </c>
      <c r="E4" s="340"/>
      <c r="F4" s="340"/>
      <c r="G4" s="340"/>
      <c r="H4" s="340"/>
      <c r="I4" s="340"/>
      <c r="J4" s="340"/>
      <c r="K4" s="340"/>
      <c r="L4" s="340"/>
      <c r="M4" s="340"/>
      <c r="N4" s="340"/>
      <c r="O4" s="340"/>
      <c r="P4" s="340"/>
      <c r="Q4" s="341" t="s">
        <v>203</v>
      </c>
      <c r="R4" s="341"/>
      <c r="S4" s="99"/>
      <c r="T4" s="99"/>
      <c r="U4" s="99"/>
    </row>
    <row r="5" spans="1:21" ht="9" customHeight="1" thickBot="1" x14ac:dyDescent="0.3">
      <c r="A5" s="99"/>
      <c r="B5" s="100"/>
      <c r="C5" s="101"/>
      <c r="D5" s="101"/>
      <c r="E5" s="101"/>
      <c r="F5" s="101"/>
      <c r="G5" s="101"/>
      <c r="H5" s="101"/>
      <c r="I5" s="101"/>
      <c r="J5" s="101"/>
      <c r="K5" s="101"/>
      <c r="L5" s="101"/>
      <c r="M5" s="101"/>
      <c r="N5" s="101"/>
      <c r="O5" s="101"/>
      <c r="P5" s="102"/>
      <c r="Q5" s="101"/>
      <c r="R5" s="101"/>
      <c r="S5" s="99"/>
      <c r="T5" s="99"/>
      <c r="U5" s="99"/>
    </row>
    <row r="6" spans="1:21" ht="64.5" customHeight="1" thickBot="1" x14ac:dyDescent="0.3">
      <c r="A6" s="99"/>
      <c r="B6" s="289" t="s">
        <v>102</v>
      </c>
      <c r="C6" s="290"/>
      <c r="D6" s="290"/>
      <c r="E6" s="290"/>
      <c r="F6" s="290"/>
      <c r="G6" s="290"/>
      <c r="H6" s="290"/>
      <c r="I6" s="290"/>
      <c r="J6" s="290"/>
      <c r="K6" s="290"/>
      <c r="L6" s="290"/>
      <c r="M6" s="290"/>
      <c r="N6" s="290"/>
      <c r="O6" s="290"/>
      <c r="P6" s="290"/>
      <c r="Q6" s="290"/>
      <c r="R6" s="291"/>
      <c r="S6" s="99"/>
      <c r="T6" s="99"/>
      <c r="U6" s="99"/>
    </row>
    <row r="7" spans="1:21" ht="35.25" customHeight="1" thickBot="1" x14ac:dyDescent="0.3">
      <c r="A7" s="99"/>
      <c r="B7" s="271" t="s">
        <v>103</v>
      </c>
      <c r="C7" s="268"/>
      <c r="D7" s="268"/>
      <c r="E7" s="268"/>
      <c r="F7" s="268"/>
      <c r="G7" s="268"/>
      <c r="H7" s="269"/>
      <c r="I7" s="134"/>
      <c r="J7" s="134"/>
      <c r="K7" s="268"/>
      <c r="L7" s="268"/>
      <c r="M7" s="268"/>
      <c r="N7" s="269"/>
      <c r="O7" s="271" t="s">
        <v>104</v>
      </c>
      <c r="P7" s="272"/>
      <c r="Q7" s="272"/>
      <c r="R7" s="273"/>
      <c r="S7" s="99"/>
      <c r="T7" s="99"/>
      <c r="U7" s="99"/>
    </row>
    <row r="8" spans="1:21" s="56" customFormat="1" ht="56.25" customHeight="1" thickBot="1" x14ac:dyDescent="0.5">
      <c r="A8" s="99"/>
      <c r="B8" s="292" t="s">
        <v>17</v>
      </c>
      <c r="C8" s="293" t="s">
        <v>105</v>
      </c>
      <c r="D8" s="270" t="s">
        <v>106</v>
      </c>
      <c r="E8" s="270" t="s">
        <v>107</v>
      </c>
      <c r="F8" s="270" t="s">
        <v>108</v>
      </c>
      <c r="G8" s="270" t="s">
        <v>74</v>
      </c>
      <c r="H8" s="295" t="s">
        <v>109</v>
      </c>
      <c r="I8" s="296"/>
      <c r="J8" s="332" t="s">
        <v>110</v>
      </c>
      <c r="K8" s="333"/>
      <c r="L8" s="333"/>
      <c r="M8" s="333"/>
      <c r="N8" s="334"/>
      <c r="O8" s="270" t="s">
        <v>111</v>
      </c>
      <c r="P8" s="288" t="s">
        <v>112</v>
      </c>
      <c r="Q8" s="270" t="s">
        <v>100</v>
      </c>
      <c r="R8" s="270"/>
      <c r="S8" s="99"/>
      <c r="T8" s="99"/>
      <c r="U8" s="99"/>
    </row>
    <row r="9" spans="1:21" s="57" customFormat="1" ht="129" customHeight="1" thickBot="1" x14ac:dyDescent="0.5">
      <c r="A9" s="99"/>
      <c r="B9" s="292"/>
      <c r="C9" s="294"/>
      <c r="D9" s="270"/>
      <c r="E9" s="270"/>
      <c r="F9" s="270"/>
      <c r="G9" s="270"/>
      <c r="H9" s="297"/>
      <c r="I9" s="298"/>
      <c r="J9" s="135" t="s">
        <v>113</v>
      </c>
      <c r="K9" s="135" t="s">
        <v>114</v>
      </c>
      <c r="L9" s="135" t="s">
        <v>115</v>
      </c>
      <c r="M9" s="135" t="s">
        <v>116</v>
      </c>
      <c r="N9" s="135" t="s">
        <v>117</v>
      </c>
      <c r="O9" s="270"/>
      <c r="P9" s="288"/>
      <c r="Q9" s="103" t="s">
        <v>118</v>
      </c>
      <c r="R9" s="103" t="s">
        <v>119</v>
      </c>
      <c r="S9" s="99"/>
      <c r="T9" s="99"/>
      <c r="U9" s="99"/>
    </row>
    <row r="10" spans="1:21" ht="46.5" customHeight="1" x14ac:dyDescent="0.25">
      <c r="A10" s="99"/>
      <c r="B10" s="314">
        <v>1</v>
      </c>
      <c r="C10" s="315" t="s">
        <v>209</v>
      </c>
      <c r="D10" s="274" t="s">
        <v>216</v>
      </c>
      <c r="E10" s="316">
        <v>0.25</v>
      </c>
      <c r="F10" s="311" t="s">
        <v>208</v>
      </c>
      <c r="G10" s="142" t="s">
        <v>217</v>
      </c>
      <c r="H10" s="316">
        <v>0.25</v>
      </c>
      <c r="I10" s="279"/>
      <c r="J10" s="316">
        <v>0.5</v>
      </c>
      <c r="K10" s="316"/>
      <c r="L10" s="274"/>
      <c r="M10" s="277">
        <v>0.5</v>
      </c>
      <c r="N10" s="279"/>
      <c r="O10" s="286">
        <f>IF(SUM(K10,N10)&gt;100%,"NO PERMITIDO",SUM(K10,N10))</f>
        <v>0</v>
      </c>
      <c r="P10" s="302">
        <f>H10*O10/100%</f>
        <v>0</v>
      </c>
      <c r="Q10" s="338"/>
      <c r="R10" s="338"/>
      <c r="S10" s="99"/>
      <c r="T10" s="99"/>
      <c r="U10" s="99"/>
    </row>
    <row r="11" spans="1:21" ht="48" customHeight="1" x14ac:dyDescent="0.25">
      <c r="A11" s="99"/>
      <c r="B11" s="305"/>
      <c r="C11" s="308"/>
      <c r="D11" s="275"/>
      <c r="E11" s="275"/>
      <c r="F11" s="275"/>
      <c r="G11" s="143" t="s">
        <v>218</v>
      </c>
      <c r="H11" s="275"/>
      <c r="I11" s="280"/>
      <c r="J11" s="275"/>
      <c r="K11" s="275"/>
      <c r="L11" s="275"/>
      <c r="M11" s="278"/>
      <c r="N11" s="280"/>
      <c r="O11" s="287"/>
      <c r="P11" s="303"/>
      <c r="Q11" s="335"/>
      <c r="R11" s="335"/>
      <c r="S11" s="99"/>
      <c r="T11" s="99"/>
      <c r="U11" s="99"/>
    </row>
    <row r="12" spans="1:21" ht="48" customHeight="1" x14ac:dyDescent="0.25">
      <c r="A12" s="99"/>
      <c r="B12" s="305"/>
      <c r="C12" s="308"/>
      <c r="D12" s="275"/>
      <c r="E12" s="275"/>
      <c r="F12" s="275"/>
      <c r="G12" s="143" t="s">
        <v>219</v>
      </c>
      <c r="H12" s="275"/>
      <c r="I12" s="144"/>
      <c r="J12" s="275"/>
      <c r="K12" s="275"/>
      <c r="L12" s="275"/>
      <c r="M12" s="278"/>
      <c r="N12" s="280"/>
      <c r="O12" s="287"/>
      <c r="P12" s="303"/>
      <c r="Q12" s="335"/>
      <c r="R12" s="335"/>
      <c r="S12" s="99"/>
      <c r="T12" s="99"/>
      <c r="U12" s="99"/>
    </row>
    <row r="13" spans="1:21" ht="48" customHeight="1" x14ac:dyDescent="0.25">
      <c r="A13" s="99"/>
      <c r="B13" s="305"/>
      <c r="C13" s="308"/>
      <c r="D13" s="275"/>
      <c r="E13" s="275"/>
      <c r="F13" s="275"/>
      <c r="G13" s="143"/>
      <c r="H13" s="275"/>
      <c r="I13" s="144"/>
      <c r="J13" s="275"/>
      <c r="K13" s="275"/>
      <c r="L13" s="275"/>
      <c r="M13" s="278"/>
      <c r="N13" s="280"/>
      <c r="O13" s="287"/>
      <c r="P13" s="303"/>
      <c r="Q13" s="335"/>
      <c r="R13" s="335"/>
      <c r="S13" s="99"/>
      <c r="T13" s="99"/>
      <c r="U13" s="99"/>
    </row>
    <row r="14" spans="1:21" ht="27" thickBot="1" x14ac:dyDescent="0.3">
      <c r="A14" s="99"/>
      <c r="B14" s="306"/>
      <c r="C14" s="309"/>
      <c r="D14" s="276"/>
      <c r="E14" s="276"/>
      <c r="F14" s="275"/>
      <c r="G14" s="143"/>
      <c r="H14" s="276"/>
      <c r="I14" s="144"/>
      <c r="J14" s="276"/>
      <c r="K14" s="276"/>
      <c r="L14" s="276"/>
      <c r="M14" s="279"/>
      <c r="N14" s="280"/>
      <c r="O14" s="287"/>
      <c r="P14" s="303"/>
      <c r="Q14" s="335"/>
      <c r="R14" s="335"/>
      <c r="S14" s="99"/>
      <c r="T14" s="99"/>
      <c r="U14" s="99"/>
    </row>
    <row r="15" spans="1:21" ht="48" customHeight="1" x14ac:dyDescent="0.25">
      <c r="A15" s="99"/>
      <c r="B15" s="304">
        <v>2</v>
      </c>
      <c r="C15" s="307" t="s">
        <v>210</v>
      </c>
      <c r="D15" s="310" t="s">
        <v>212</v>
      </c>
      <c r="E15" s="281">
        <v>0.25</v>
      </c>
      <c r="F15" s="311" t="s">
        <v>208</v>
      </c>
      <c r="G15" s="142" t="s">
        <v>220</v>
      </c>
      <c r="H15" s="281">
        <v>0.25</v>
      </c>
      <c r="I15" s="144"/>
      <c r="J15" s="281">
        <v>0.5</v>
      </c>
      <c r="K15" s="282"/>
      <c r="L15" s="283"/>
      <c r="M15" s="282">
        <v>0.5</v>
      </c>
      <c r="N15" s="280"/>
      <c r="O15" s="336">
        <f t="shared" ref="O15" si="0">IF(SUM(K15,N15)&gt;100%,"NO PERMITIDO",SUM(K15,N15))</f>
        <v>0</v>
      </c>
      <c r="P15" s="337">
        <f t="shared" ref="P15" si="1">H15*O15/100%</f>
        <v>0</v>
      </c>
      <c r="Q15" s="335"/>
      <c r="R15" s="335"/>
      <c r="S15" s="99"/>
      <c r="T15" s="99"/>
      <c r="U15" s="99"/>
    </row>
    <row r="16" spans="1:21" ht="48" customHeight="1" x14ac:dyDescent="0.25">
      <c r="A16" s="99"/>
      <c r="B16" s="305"/>
      <c r="C16" s="308"/>
      <c r="D16" s="275"/>
      <c r="E16" s="275"/>
      <c r="F16" s="312"/>
      <c r="G16" s="143" t="s">
        <v>221</v>
      </c>
      <c r="H16" s="275"/>
      <c r="I16" s="144"/>
      <c r="J16" s="275"/>
      <c r="K16" s="278"/>
      <c r="L16" s="284"/>
      <c r="M16" s="278"/>
      <c r="N16" s="280"/>
      <c r="O16" s="336"/>
      <c r="P16" s="337"/>
      <c r="Q16" s="335"/>
      <c r="R16" s="335"/>
      <c r="S16" s="99"/>
      <c r="T16" s="99"/>
      <c r="U16" s="99"/>
    </row>
    <row r="17" spans="1:21" ht="56.25" customHeight="1" x14ac:dyDescent="0.25">
      <c r="A17" s="99"/>
      <c r="B17" s="305"/>
      <c r="C17" s="308"/>
      <c r="D17" s="275"/>
      <c r="E17" s="275"/>
      <c r="F17" s="312"/>
      <c r="G17" s="143" t="s">
        <v>222</v>
      </c>
      <c r="H17" s="275"/>
      <c r="I17" s="280"/>
      <c r="J17" s="275"/>
      <c r="K17" s="278"/>
      <c r="L17" s="284"/>
      <c r="M17" s="278"/>
      <c r="N17" s="280"/>
      <c r="O17" s="336"/>
      <c r="P17" s="337"/>
      <c r="Q17" s="335"/>
      <c r="R17" s="335"/>
      <c r="S17" s="99"/>
      <c r="T17" s="99"/>
      <c r="U17" s="99"/>
    </row>
    <row r="18" spans="1:21" ht="56.25" customHeight="1" x14ac:dyDescent="0.25">
      <c r="A18" s="99"/>
      <c r="B18" s="305"/>
      <c r="C18" s="308"/>
      <c r="D18" s="275"/>
      <c r="E18" s="275"/>
      <c r="F18" s="312"/>
      <c r="G18" s="143"/>
      <c r="H18" s="275"/>
      <c r="I18" s="280"/>
      <c r="J18" s="275"/>
      <c r="K18" s="278"/>
      <c r="L18" s="284"/>
      <c r="M18" s="278"/>
      <c r="N18" s="280"/>
      <c r="O18" s="336"/>
      <c r="P18" s="337"/>
      <c r="Q18" s="335"/>
      <c r="R18" s="335"/>
      <c r="S18" s="99"/>
      <c r="T18" s="99"/>
      <c r="U18" s="99"/>
    </row>
    <row r="19" spans="1:21" ht="47.25" customHeight="1" thickBot="1" x14ac:dyDescent="0.3">
      <c r="A19" s="99"/>
      <c r="B19" s="306"/>
      <c r="C19" s="309"/>
      <c r="D19" s="276"/>
      <c r="E19" s="276"/>
      <c r="F19" s="313"/>
      <c r="G19" s="143"/>
      <c r="H19" s="276"/>
      <c r="I19" s="280"/>
      <c r="J19" s="276"/>
      <c r="K19" s="279"/>
      <c r="L19" s="285"/>
      <c r="M19" s="279"/>
      <c r="N19" s="280"/>
      <c r="O19" s="336"/>
      <c r="P19" s="337"/>
      <c r="Q19" s="335"/>
      <c r="R19" s="335"/>
      <c r="S19" s="99"/>
      <c r="T19" s="99"/>
      <c r="U19" s="99"/>
    </row>
    <row r="20" spans="1:21" ht="47.25" customHeight="1" x14ac:dyDescent="0.25">
      <c r="A20" s="99"/>
      <c r="B20" s="304">
        <v>3</v>
      </c>
      <c r="C20" s="307" t="s">
        <v>210</v>
      </c>
      <c r="D20" s="310" t="s">
        <v>213</v>
      </c>
      <c r="E20" s="281">
        <v>0.25</v>
      </c>
      <c r="F20" s="311" t="s">
        <v>208</v>
      </c>
      <c r="G20" s="142" t="s">
        <v>223</v>
      </c>
      <c r="H20" s="281">
        <v>0.25</v>
      </c>
      <c r="I20" s="144"/>
      <c r="J20" s="281">
        <v>0.5</v>
      </c>
      <c r="K20" s="282"/>
      <c r="L20" s="283"/>
      <c r="M20" s="282">
        <v>0.5</v>
      </c>
      <c r="N20" s="280"/>
      <c r="O20" s="336">
        <f t="shared" ref="O20" si="2">IF(SUM(K20,N20)&gt;100%,"NO PERMITIDO",SUM(K20,N20))</f>
        <v>0</v>
      </c>
      <c r="P20" s="337">
        <f t="shared" ref="P20" si="3">H20*O20/100%</f>
        <v>0</v>
      </c>
      <c r="Q20" s="335"/>
      <c r="R20" s="335"/>
      <c r="S20" s="99"/>
      <c r="T20" s="99"/>
      <c r="U20" s="99"/>
    </row>
    <row r="21" spans="1:21" ht="47.25" customHeight="1" x14ac:dyDescent="0.25">
      <c r="A21" s="99"/>
      <c r="B21" s="305"/>
      <c r="C21" s="308"/>
      <c r="D21" s="275"/>
      <c r="E21" s="275"/>
      <c r="F21" s="312"/>
      <c r="G21" s="143" t="s">
        <v>224</v>
      </c>
      <c r="H21" s="275"/>
      <c r="I21" s="144"/>
      <c r="J21" s="275"/>
      <c r="K21" s="278"/>
      <c r="L21" s="284"/>
      <c r="M21" s="278"/>
      <c r="N21" s="280"/>
      <c r="O21" s="336"/>
      <c r="P21" s="337"/>
      <c r="Q21" s="335"/>
      <c r="R21" s="335"/>
      <c r="S21" s="99"/>
      <c r="T21" s="99"/>
      <c r="U21" s="99"/>
    </row>
    <row r="22" spans="1:21" ht="47.25" customHeight="1" x14ac:dyDescent="0.25">
      <c r="A22" s="99"/>
      <c r="B22" s="305"/>
      <c r="C22" s="308"/>
      <c r="D22" s="275"/>
      <c r="E22" s="275"/>
      <c r="F22" s="312"/>
      <c r="G22" s="143" t="s">
        <v>225</v>
      </c>
      <c r="H22" s="275"/>
      <c r="I22" s="144"/>
      <c r="J22" s="275"/>
      <c r="K22" s="278"/>
      <c r="L22" s="284"/>
      <c r="M22" s="278"/>
      <c r="N22" s="280"/>
      <c r="O22" s="336"/>
      <c r="P22" s="337"/>
      <c r="Q22" s="335"/>
      <c r="R22" s="335"/>
      <c r="S22" s="99"/>
      <c r="T22" s="99"/>
      <c r="U22" s="99"/>
    </row>
    <row r="23" spans="1:21" ht="55.5" customHeight="1" x14ac:dyDescent="0.25">
      <c r="A23" s="99"/>
      <c r="B23" s="305"/>
      <c r="C23" s="308"/>
      <c r="D23" s="275"/>
      <c r="E23" s="275"/>
      <c r="F23" s="312"/>
      <c r="G23" s="143"/>
      <c r="H23" s="275"/>
      <c r="I23" s="280"/>
      <c r="J23" s="275"/>
      <c r="K23" s="278"/>
      <c r="L23" s="284"/>
      <c r="M23" s="278"/>
      <c r="N23" s="280"/>
      <c r="O23" s="336"/>
      <c r="P23" s="337"/>
      <c r="Q23" s="335"/>
      <c r="R23" s="335"/>
      <c r="S23" s="99"/>
      <c r="T23" s="99"/>
      <c r="U23" s="99"/>
    </row>
    <row r="24" spans="1:21" ht="39.75" customHeight="1" thickBot="1" x14ac:dyDescent="0.3">
      <c r="A24" s="99"/>
      <c r="B24" s="306"/>
      <c r="C24" s="309"/>
      <c r="D24" s="276"/>
      <c r="E24" s="276"/>
      <c r="F24" s="313"/>
      <c r="G24" s="143"/>
      <c r="H24" s="276"/>
      <c r="I24" s="280"/>
      <c r="J24" s="276"/>
      <c r="K24" s="279"/>
      <c r="L24" s="285"/>
      <c r="M24" s="279"/>
      <c r="N24" s="280"/>
      <c r="O24" s="336"/>
      <c r="P24" s="337"/>
      <c r="Q24" s="335"/>
      <c r="R24" s="335"/>
      <c r="S24" s="99"/>
      <c r="T24" s="99"/>
      <c r="U24" s="99"/>
    </row>
    <row r="25" spans="1:21" ht="39.75" customHeight="1" x14ac:dyDescent="0.25">
      <c r="A25" s="99"/>
      <c r="B25" s="304">
        <v>4</v>
      </c>
      <c r="C25" s="310" t="s">
        <v>211</v>
      </c>
      <c r="D25" s="310" t="s">
        <v>214</v>
      </c>
      <c r="E25" s="281">
        <v>0.25</v>
      </c>
      <c r="F25" s="311" t="s">
        <v>208</v>
      </c>
      <c r="G25" s="142" t="s">
        <v>226</v>
      </c>
      <c r="H25" s="281">
        <v>0.25</v>
      </c>
      <c r="I25" s="144"/>
      <c r="J25" s="281">
        <v>0.5</v>
      </c>
      <c r="K25" s="282"/>
      <c r="L25" s="283"/>
      <c r="M25" s="282">
        <v>0.5</v>
      </c>
      <c r="N25" s="280"/>
      <c r="O25" s="336">
        <f t="shared" ref="O25" si="4">IF(SUM(K25,N25)&gt;100%,"NO PERMITIDO",SUM(K25,N25))</f>
        <v>0</v>
      </c>
      <c r="P25" s="337">
        <f t="shared" ref="P25" si="5">H25*O25/100%</f>
        <v>0</v>
      </c>
      <c r="Q25" s="335"/>
      <c r="R25" s="335"/>
      <c r="S25" s="99"/>
      <c r="T25" s="99"/>
      <c r="U25" s="99"/>
    </row>
    <row r="26" spans="1:21" ht="39.75" customHeight="1" x14ac:dyDescent="0.25">
      <c r="A26" s="99"/>
      <c r="B26" s="305"/>
      <c r="C26" s="275"/>
      <c r="D26" s="275"/>
      <c r="E26" s="275"/>
      <c r="F26" s="312"/>
      <c r="G26" s="143" t="s">
        <v>215</v>
      </c>
      <c r="H26" s="275"/>
      <c r="I26" s="144"/>
      <c r="J26" s="275"/>
      <c r="K26" s="278"/>
      <c r="L26" s="284"/>
      <c r="M26" s="278"/>
      <c r="N26" s="280"/>
      <c r="O26" s="336"/>
      <c r="P26" s="337"/>
      <c r="Q26" s="335"/>
      <c r="R26" s="335"/>
      <c r="S26" s="99"/>
      <c r="T26" s="99"/>
      <c r="U26" s="99"/>
    </row>
    <row r="27" spans="1:21" ht="39.75" customHeight="1" x14ac:dyDescent="0.25">
      <c r="A27" s="99"/>
      <c r="B27" s="305"/>
      <c r="C27" s="275"/>
      <c r="D27" s="275"/>
      <c r="E27" s="275"/>
      <c r="F27" s="312"/>
      <c r="G27" s="143" t="s">
        <v>227</v>
      </c>
      <c r="H27" s="275"/>
      <c r="I27" s="144"/>
      <c r="J27" s="275"/>
      <c r="K27" s="278"/>
      <c r="L27" s="284"/>
      <c r="M27" s="278"/>
      <c r="N27" s="280"/>
      <c r="O27" s="336"/>
      <c r="P27" s="337"/>
      <c r="Q27" s="335"/>
      <c r="R27" s="335"/>
      <c r="S27" s="99"/>
      <c r="T27" s="99"/>
      <c r="U27" s="99"/>
    </row>
    <row r="28" spans="1:21" ht="39" customHeight="1" x14ac:dyDescent="0.25">
      <c r="A28" s="99"/>
      <c r="B28" s="305"/>
      <c r="C28" s="275"/>
      <c r="D28" s="275"/>
      <c r="E28" s="275"/>
      <c r="F28" s="312"/>
      <c r="G28" s="143"/>
      <c r="H28" s="275"/>
      <c r="I28" s="280"/>
      <c r="J28" s="275"/>
      <c r="K28" s="278"/>
      <c r="L28" s="284"/>
      <c r="M28" s="278"/>
      <c r="N28" s="280"/>
      <c r="O28" s="336"/>
      <c r="P28" s="337"/>
      <c r="Q28" s="335"/>
      <c r="R28" s="335"/>
      <c r="S28" s="99"/>
      <c r="T28" s="99"/>
      <c r="U28" s="99"/>
    </row>
    <row r="29" spans="1:21" ht="39" customHeight="1" thickBot="1" x14ac:dyDescent="0.3">
      <c r="A29" s="99"/>
      <c r="B29" s="306"/>
      <c r="C29" s="276"/>
      <c r="D29" s="276"/>
      <c r="E29" s="276"/>
      <c r="F29" s="313"/>
      <c r="G29" s="143"/>
      <c r="H29" s="276"/>
      <c r="I29" s="280"/>
      <c r="J29" s="276"/>
      <c r="K29" s="279"/>
      <c r="L29" s="285"/>
      <c r="M29" s="279"/>
      <c r="N29" s="280"/>
      <c r="O29" s="336"/>
      <c r="P29" s="337"/>
      <c r="Q29" s="335"/>
      <c r="R29" s="335"/>
      <c r="S29" s="99"/>
      <c r="T29" s="99"/>
      <c r="U29" s="99"/>
    </row>
    <row r="30" spans="1:21" ht="27" customHeight="1" thickBot="1" x14ac:dyDescent="0.35">
      <c r="A30" s="99"/>
      <c r="B30" s="137" t="s">
        <v>48</v>
      </c>
      <c r="C30" s="68"/>
      <c r="D30" s="68"/>
      <c r="E30" s="69"/>
      <c r="F30" s="69"/>
      <c r="G30" s="69"/>
      <c r="H30" s="138">
        <f>IF(SUM(H10:H29)&gt;100%,"supera el 100%",SUM(H10:H29))</f>
        <v>1</v>
      </c>
      <c r="I30" s="70"/>
      <c r="J30" s="70"/>
      <c r="K30" s="70"/>
      <c r="L30" s="71"/>
      <c r="M30" s="71"/>
      <c r="N30" s="70"/>
      <c r="O30" s="71"/>
      <c r="P30" s="72">
        <f>SUM(P10:P29)</f>
        <v>0</v>
      </c>
      <c r="Q30" s="62"/>
      <c r="R30" s="77"/>
      <c r="S30" s="99"/>
      <c r="T30" s="99"/>
      <c r="U30" s="99"/>
    </row>
    <row r="31" spans="1:21" ht="27" customHeight="1" x14ac:dyDescent="0.25">
      <c r="A31" s="99"/>
      <c r="B31" s="299" t="s">
        <v>206</v>
      </c>
      <c r="C31" s="300"/>
      <c r="D31" s="300"/>
      <c r="E31" s="300"/>
      <c r="F31" s="300"/>
      <c r="G31" s="300"/>
      <c r="H31" s="300"/>
      <c r="I31" s="300"/>
      <c r="J31" s="300"/>
      <c r="K31" s="300"/>
      <c r="L31" s="300"/>
      <c r="M31" s="300"/>
      <c r="N31" s="300"/>
      <c r="O31" s="301"/>
      <c r="P31" s="67">
        <v>0</v>
      </c>
      <c r="Q31" s="266"/>
      <c r="R31" s="267"/>
      <c r="S31" s="99"/>
      <c r="T31" s="99"/>
      <c r="U31" s="99"/>
    </row>
    <row r="32" spans="1:21" ht="27" customHeight="1" x14ac:dyDescent="0.25">
      <c r="A32" s="99"/>
      <c r="B32" s="73"/>
      <c r="C32" s="65"/>
      <c r="D32" s="65"/>
      <c r="E32" s="65"/>
      <c r="F32" s="65"/>
      <c r="G32" s="65"/>
      <c r="H32" s="65"/>
      <c r="I32" s="65"/>
      <c r="J32" s="65"/>
      <c r="K32" s="65"/>
      <c r="L32" s="65"/>
      <c r="M32" s="64"/>
      <c r="N32" s="64"/>
      <c r="O32" s="64"/>
      <c r="P32" s="66">
        <f>SUM(P30:P31)</f>
        <v>0</v>
      </c>
      <c r="Q32" s="266"/>
      <c r="R32" s="267"/>
      <c r="S32" s="99"/>
      <c r="T32" s="99"/>
      <c r="U32" s="99"/>
    </row>
    <row r="33" spans="1:21" ht="27" customHeight="1" x14ac:dyDescent="0.25">
      <c r="A33" s="99"/>
      <c r="B33" s="74"/>
      <c r="C33" s="63"/>
      <c r="D33" s="63"/>
      <c r="E33" s="63"/>
      <c r="F33" s="64"/>
      <c r="G33" s="64"/>
      <c r="H33" s="64"/>
      <c r="I33" s="64"/>
      <c r="J33" s="64"/>
      <c r="K33" s="64"/>
      <c r="L33" s="64"/>
      <c r="M33" s="64"/>
      <c r="N33" s="64"/>
      <c r="O33" s="64"/>
      <c r="P33" s="64"/>
      <c r="Q33" s="266"/>
      <c r="R33" s="267"/>
      <c r="S33" s="99"/>
      <c r="T33" s="99"/>
      <c r="U33" s="99"/>
    </row>
    <row r="34" spans="1:21" ht="29.25" customHeight="1" thickBot="1" x14ac:dyDescent="0.3">
      <c r="A34" s="99"/>
      <c r="B34" s="104"/>
      <c r="C34" s="105"/>
      <c r="D34" s="75"/>
      <c r="E34" s="75"/>
      <c r="F34" s="105"/>
      <c r="G34" s="105"/>
      <c r="H34" s="75"/>
      <c r="I34" s="75"/>
      <c r="J34" s="75"/>
      <c r="K34" s="75"/>
      <c r="L34" s="75"/>
      <c r="M34" s="75"/>
      <c r="N34" s="75"/>
      <c r="O34" s="75"/>
      <c r="P34" s="106"/>
      <c r="Q34" s="75"/>
      <c r="R34" s="107"/>
      <c r="S34" s="99"/>
      <c r="T34" s="99"/>
      <c r="U34" s="99"/>
    </row>
    <row r="35" spans="1:21" ht="48.75" customHeight="1" x14ac:dyDescent="0.35">
      <c r="A35" s="99"/>
      <c r="B35" s="104"/>
      <c r="C35" s="121" t="s">
        <v>120</v>
      </c>
      <c r="D35" s="323">
        <v>44260</v>
      </c>
      <c r="E35" s="324"/>
      <c r="F35" s="75"/>
      <c r="G35" s="329" t="s">
        <v>229</v>
      </c>
      <c r="H35" s="330"/>
      <c r="I35" s="330"/>
      <c r="J35" s="331"/>
      <c r="K35" s="108"/>
      <c r="L35" s="317" t="s">
        <v>228</v>
      </c>
      <c r="M35" s="318"/>
      <c r="N35" s="318"/>
      <c r="O35" s="319"/>
      <c r="P35" s="109"/>
      <c r="Q35" s="110"/>
      <c r="R35" s="111"/>
      <c r="S35" s="99"/>
      <c r="T35" s="99"/>
      <c r="U35" s="99"/>
    </row>
    <row r="36" spans="1:21" ht="48" customHeight="1" thickBot="1" x14ac:dyDescent="0.3">
      <c r="A36" s="99"/>
      <c r="B36" s="104"/>
      <c r="C36" s="121" t="s">
        <v>121</v>
      </c>
      <c r="D36" s="325">
        <v>2021</v>
      </c>
      <c r="E36" s="325"/>
      <c r="F36" s="75"/>
      <c r="G36" s="326" t="s">
        <v>197</v>
      </c>
      <c r="H36" s="327"/>
      <c r="I36" s="327"/>
      <c r="J36" s="328"/>
      <c r="K36" s="108"/>
      <c r="L36" s="320" t="s">
        <v>122</v>
      </c>
      <c r="M36" s="321"/>
      <c r="N36" s="321"/>
      <c r="O36" s="322"/>
      <c r="P36" s="112"/>
      <c r="Q36" s="113"/>
      <c r="R36" s="114"/>
      <c r="S36" s="99"/>
      <c r="T36" s="99"/>
      <c r="U36" s="99"/>
    </row>
    <row r="37" spans="1:21" ht="27" thickBot="1" x14ac:dyDescent="0.3">
      <c r="A37" s="99"/>
      <c r="B37" s="115"/>
      <c r="C37" s="116"/>
      <c r="D37" s="76"/>
      <c r="E37" s="76"/>
      <c r="F37" s="76"/>
      <c r="G37" s="76"/>
      <c r="H37" s="76"/>
      <c r="I37" s="76"/>
      <c r="J37" s="76"/>
      <c r="K37" s="76"/>
      <c r="L37" s="76"/>
      <c r="M37" s="76"/>
      <c r="N37" s="76"/>
      <c r="O37" s="76"/>
      <c r="P37" s="117"/>
      <c r="Q37" s="76"/>
      <c r="R37" s="118"/>
      <c r="S37" s="99"/>
      <c r="T37" s="99"/>
      <c r="U37" s="99"/>
    </row>
    <row r="38" spans="1:21" ht="26.25" x14ac:dyDescent="0.25">
      <c r="A38" s="99"/>
      <c r="B38" s="99"/>
      <c r="C38" s="99"/>
      <c r="D38" s="99"/>
      <c r="E38" s="99"/>
      <c r="F38" s="99"/>
      <c r="G38" s="99"/>
      <c r="H38" s="99"/>
      <c r="I38" s="99"/>
      <c r="J38" s="99"/>
      <c r="K38" s="99"/>
      <c r="L38" s="99"/>
      <c r="M38" s="99"/>
      <c r="N38" s="99"/>
      <c r="O38" s="99"/>
      <c r="P38" s="99"/>
      <c r="Q38" s="99"/>
      <c r="R38" s="99"/>
      <c r="S38" s="99"/>
      <c r="T38" s="99"/>
      <c r="U38" s="99"/>
    </row>
    <row r="39" spans="1:21" ht="26.25" x14ac:dyDescent="0.25">
      <c r="A39" s="99"/>
      <c r="B39" s="99"/>
      <c r="C39" s="99"/>
      <c r="D39" s="99"/>
      <c r="E39" s="99"/>
      <c r="F39" s="99"/>
      <c r="G39" s="99"/>
      <c r="H39" s="99"/>
      <c r="I39" s="99"/>
      <c r="J39" s="99"/>
      <c r="K39" s="99"/>
      <c r="L39" s="99"/>
      <c r="M39" s="99"/>
      <c r="N39" s="99"/>
      <c r="O39" s="99"/>
      <c r="P39" s="99"/>
      <c r="Q39" s="99"/>
      <c r="R39" s="99"/>
      <c r="S39" s="99"/>
      <c r="T39" s="99"/>
      <c r="U39" s="99"/>
    </row>
  </sheetData>
  <mergeCells count="96">
    <mergeCell ref="B1:C4"/>
    <mergeCell ref="D1:P1"/>
    <mergeCell ref="Q1:R1"/>
    <mergeCell ref="D2:P2"/>
    <mergeCell ref="Q2:R2"/>
    <mergeCell ref="D3:P3"/>
    <mergeCell ref="Q3:R3"/>
    <mergeCell ref="D4:P4"/>
    <mergeCell ref="Q4:R4"/>
    <mergeCell ref="Q10:Q14"/>
    <mergeCell ref="R10:R14"/>
    <mergeCell ref="Q15:Q19"/>
    <mergeCell ref="R15:R19"/>
    <mergeCell ref="Q20:Q24"/>
    <mergeCell ref="R20:R24"/>
    <mergeCell ref="Q25:Q29"/>
    <mergeCell ref="R25:R29"/>
    <mergeCell ref="O15:O19"/>
    <mergeCell ref="P15:P19"/>
    <mergeCell ref="O20:O24"/>
    <mergeCell ref="O25:O29"/>
    <mergeCell ref="P20:P24"/>
    <mergeCell ref="P25:P29"/>
    <mergeCell ref="K25:K29"/>
    <mergeCell ref="L25:L29"/>
    <mergeCell ref="M25:M29"/>
    <mergeCell ref="J8:N8"/>
    <mergeCell ref="J10:J14"/>
    <mergeCell ref="J15:J19"/>
    <mergeCell ref="J20:J24"/>
    <mergeCell ref="J25:J29"/>
    <mergeCell ref="N20:N24"/>
    <mergeCell ref="B25:B29"/>
    <mergeCell ref="C25:C29"/>
    <mergeCell ref="D25:D29"/>
    <mergeCell ref="E25:E29"/>
    <mergeCell ref="F25:F29"/>
    <mergeCell ref="F10:F14"/>
    <mergeCell ref="H10:H14"/>
    <mergeCell ref="K10:K14"/>
    <mergeCell ref="I10:I11"/>
    <mergeCell ref="B20:B24"/>
    <mergeCell ref="C20:C24"/>
    <mergeCell ref="D20:D24"/>
    <mergeCell ref="E20:E24"/>
    <mergeCell ref="I23:I24"/>
    <mergeCell ref="F20:F24"/>
    <mergeCell ref="L35:O35"/>
    <mergeCell ref="L36:O36"/>
    <mergeCell ref="D35:E35"/>
    <mergeCell ref="D36:E36"/>
    <mergeCell ref="G36:J36"/>
    <mergeCell ref="G35:J35"/>
    <mergeCell ref="B31:O31"/>
    <mergeCell ref="P10:P14"/>
    <mergeCell ref="B15:B19"/>
    <mergeCell ref="C15:C19"/>
    <mergeCell ref="D15:D19"/>
    <mergeCell ref="E15:E19"/>
    <mergeCell ref="F15:F19"/>
    <mergeCell ref="H15:H19"/>
    <mergeCell ref="K15:K19"/>
    <mergeCell ref="L15:L19"/>
    <mergeCell ref="M15:M19"/>
    <mergeCell ref="N15:N19"/>
    <mergeCell ref="B10:B14"/>
    <mergeCell ref="C10:C14"/>
    <mergeCell ref="D10:D14"/>
    <mergeCell ref="E10:E14"/>
    <mergeCell ref="F8:F9"/>
    <mergeCell ref="P8:P9"/>
    <mergeCell ref="Q8:R8"/>
    <mergeCell ref="B6:R6"/>
    <mergeCell ref="B7:H7"/>
    <mergeCell ref="B8:B9"/>
    <mergeCell ref="E8:E9"/>
    <mergeCell ref="C8:C9"/>
    <mergeCell ref="D8:D9"/>
    <mergeCell ref="O8:O9"/>
    <mergeCell ref="H8:I9"/>
    <mergeCell ref="Q31:R33"/>
    <mergeCell ref="K7:N7"/>
    <mergeCell ref="G8:G9"/>
    <mergeCell ref="O7:R7"/>
    <mergeCell ref="L10:L14"/>
    <mergeCell ref="M10:M14"/>
    <mergeCell ref="N10:N14"/>
    <mergeCell ref="I17:I19"/>
    <mergeCell ref="N25:N29"/>
    <mergeCell ref="H20:H24"/>
    <mergeCell ref="K20:K24"/>
    <mergeCell ref="L20:L24"/>
    <mergeCell ref="M20:M24"/>
    <mergeCell ref="I28:I29"/>
    <mergeCell ref="H25:H29"/>
    <mergeCell ref="O10:O14"/>
  </mergeCells>
  <conditionalFormatting sqref="O10 O15 O20 O25">
    <cfRule type="cellIs" dxfId="4" priority="2" operator="greaterThan">
      <formula>100</formula>
    </cfRule>
  </conditionalFormatting>
  <printOptions horizontalCentered="1" verticalCentered="1"/>
  <pageMargins left="0.35433070866141736" right="0.31496062992125984" top="0.35433070866141736" bottom="0.39370078740157483" header="0.31496062992125984" footer="0.31496062992125984"/>
  <pageSetup paperSize="175" scale="22" orientation="landscape" r:id="rId1"/>
  <drawing r:id="rId2"/>
  <legacyDrawing r:id="rId3"/>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79998168889431442"/>
  </sheetPr>
  <dimension ref="A1:J258"/>
  <sheetViews>
    <sheetView view="pageBreakPreview" zoomScale="80" zoomScaleSheetLayoutView="80" workbookViewId="0"/>
  </sheetViews>
  <sheetFormatPr baseColWidth="10" defaultColWidth="10.85546875" defaultRowHeight="15" x14ac:dyDescent="0.25"/>
  <cols>
    <col min="1" max="1" width="2.42578125" style="146" customWidth="1"/>
    <col min="2" max="2" width="4" style="145" customWidth="1"/>
    <col min="3" max="3" width="24.7109375" style="145" customWidth="1"/>
    <col min="4" max="5" width="43.42578125" style="147" customWidth="1"/>
    <col min="6" max="6" width="16.140625" style="145" customWidth="1"/>
    <col min="7" max="7" width="30.140625" style="146" customWidth="1"/>
    <col min="8" max="8" width="1" style="146" customWidth="1"/>
    <col min="9" max="16384" width="10.85546875" style="145"/>
  </cols>
  <sheetData>
    <row r="1" spans="1:10" s="174" customFormat="1" ht="24.95" customHeight="1" x14ac:dyDescent="0.25">
      <c r="A1" s="153"/>
      <c r="B1" s="387"/>
      <c r="C1" s="387"/>
      <c r="D1" s="388" t="s">
        <v>198</v>
      </c>
      <c r="E1" s="388"/>
      <c r="F1" s="388"/>
      <c r="G1" s="179" t="s">
        <v>199</v>
      </c>
      <c r="I1" s="153"/>
      <c r="J1" s="153"/>
    </row>
    <row r="2" spans="1:10" s="174" customFormat="1" ht="24.95" customHeight="1" x14ac:dyDescent="0.25">
      <c r="A2" s="153"/>
      <c r="B2" s="387"/>
      <c r="C2" s="387"/>
      <c r="D2" s="388" t="s">
        <v>200</v>
      </c>
      <c r="E2" s="388"/>
      <c r="F2" s="388"/>
      <c r="G2" s="179" t="s">
        <v>297</v>
      </c>
      <c r="I2" s="153"/>
      <c r="J2" s="153"/>
    </row>
    <row r="3" spans="1:10" s="174" customFormat="1" ht="24.95" customHeight="1" x14ac:dyDescent="0.25">
      <c r="A3" s="153"/>
      <c r="B3" s="387"/>
      <c r="C3" s="387"/>
      <c r="D3" s="388" t="s">
        <v>201</v>
      </c>
      <c r="E3" s="388"/>
      <c r="F3" s="388"/>
      <c r="G3" s="179" t="s">
        <v>296</v>
      </c>
      <c r="I3" s="153"/>
      <c r="J3" s="153"/>
    </row>
    <row r="4" spans="1:10" s="174" customFormat="1" ht="33" customHeight="1" x14ac:dyDescent="0.25">
      <c r="A4" s="153"/>
      <c r="B4" s="387"/>
      <c r="C4" s="387"/>
      <c r="D4" s="389" t="s">
        <v>202</v>
      </c>
      <c r="E4" s="389"/>
      <c r="F4" s="389"/>
      <c r="G4" s="179" t="s">
        <v>300</v>
      </c>
      <c r="I4" s="153"/>
      <c r="J4" s="153"/>
    </row>
    <row r="5" spans="1:10" x14ac:dyDescent="0.25">
      <c r="B5" s="146"/>
      <c r="C5" s="146"/>
      <c r="D5" s="146"/>
      <c r="E5" s="146"/>
      <c r="F5" s="146"/>
      <c r="H5"/>
    </row>
    <row r="6" spans="1:10" ht="44.25" customHeight="1" x14ac:dyDescent="0.25">
      <c r="A6" s="148"/>
      <c r="B6" s="390" t="s">
        <v>301</v>
      </c>
      <c r="C6" s="391"/>
      <c r="D6" s="391"/>
      <c r="E6" s="391"/>
      <c r="F6" s="391"/>
      <c r="G6" s="392"/>
      <c r="H6"/>
    </row>
    <row r="7" spans="1:10" ht="5.0999999999999996" customHeight="1" x14ac:dyDescent="0.25">
      <c r="A7" s="148"/>
      <c r="B7" s="172"/>
      <c r="C7" s="172"/>
      <c r="D7" s="173"/>
      <c r="E7" s="173"/>
      <c r="F7" s="172"/>
      <c r="G7" s="171"/>
      <c r="H7"/>
    </row>
    <row r="8" spans="1:10" ht="21.95" customHeight="1" thickBot="1" x14ac:dyDescent="0.3">
      <c r="A8" s="148"/>
      <c r="B8" s="382" t="s">
        <v>293</v>
      </c>
      <c r="C8" s="383"/>
      <c r="D8" s="383"/>
      <c r="E8" s="383"/>
      <c r="F8" s="383"/>
      <c r="G8" s="384"/>
      <c r="H8"/>
    </row>
    <row r="9" spans="1:10" s="164" customFormat="1" ht="24.75" customHeight="1" x14ac:dyDescent="0.3">
      <c r="A9" s="148"/>
      <c r="B9" s="170"/>
      <c r="C9" s="385" t="s">
        <v>292</v>
      </c>
      <c r="D9" s="385"/>
      <c r="E9" s="385"/>
      <c r="F9" s="385"/>
      <c r="G9" s="167">
        <v>5</v>
      </c>
      <c r="H9"/>
    </row>
    <row r="10" spans="1:10" s="164" customFormat="1" ht="24.75" customHeight="1" x14ac:dyDescent="0.3">
      <c r="A10" s="148"/>
      <c r="B10" s="169"/>
      <c r="C10" s="386" t="s">
        <v>291</v>
      </c>
      <c r="D10" s="386"/>
      <c r="E10" s="386"/>
      <c r="F10" s="386"/>
      <c r="G10" s="167">
        <v>4</v>
      </c>
      <c r="H10"/>
    </row>
    <row r="11" spans="1:10" s="164" customFormat="1" ht="24.75" customHeight="1" x14ac:dyDescent="0.3">
      <c r="A11" s="148"/>
      <c r="B11" s="169"/>
      <c r="C11" s="386" t="s">
        <v>62</v>
      </c>
      <c r="D11" s="386"/>
      <c r="E11" s="386"/>
      <c r="F11" s="386"/>
      <c r="G11" s="167">
        <v>3</v>
      </c>
      <c r="H11"/>
    </row>
    <row r="12" spans="1:10" s="164" customFormat="1" ht="24.75" customHeight="1" x14ac:dyDescent="0.3">
      <c r="A12" s="148"/>
      <c r="B12" s="169"/>
      <c r="C12" s="386" t="s">
        <v>65</v>
      </c>
      <c r="D12" s="386"/>
      <c r="E12" s="386"/>
      <c r="F12" s="386"/>
      <c r="G12" s="167">
        <v>2</v>
      </c>
      <c r="H12"/>
    </row>
    <row r="13" spans="1:10" s="164" customFormat="1" ht="24.75" customHeight="1" thickBot="1" x14ac:dyDescent="0.35">
      <c r="A13" s="148"/>
      <c r="B13" s="168"/>
      <c r="C13" s="385" t="s">
        <v>290</v>
      </c>
      <c r="D13" s="386"/>
      <c r="E13" s="386"/>
      <c r="F13" s="386"/>
      <c r="G13" s="167">
        <v>1</v>
      </c>
      <c r="H13"/>
    </row>
    <row r="14" spans="1:10" s="164" customFormat="1" ht="22.5" customHeight="1" thickBot="1" x14ac:dyDescent="0.35">
      <c r="A14" s="148"/>
      <c r="B14" s="166"/>
      <c r="C14" s="165"/>
      <c r="D14" s="165"/>
      <c r="E14" s="165"/>
      <c r="F14" s="165"/>
      <c r="G14" s="148"/>
      <c r="H14"/>
    </row>
    <row r="15" spans="1:10" ht="27" customHeight="1" x14ac:dyDescent="0.25">
      <c r="A15" s="148"/>
      <c r="B15" s="361" t="s">
        <v>289</v>
      </c>
      <c r="C15" s="362"/>
      <c r="D15" s="367" t="s">
        <v>288</v>
      </c>
      <c r="E15" s="370" t="s">
        <v>303</v>
      </c>
      <c r="F15" s="372" t="s">
        <v>285</v>
      </c>
      <c r="G15" s="373"/>
      <c r="H15"/>
    </row>
    <row r="16" spans="1:10" ht="42.75" customHeight="1" x14ac:dyDescent="0.25">
      <c r="A16" s="148"/>
      <c r="B16" s="363"/>
      <c r="C16" s="364"/>
      <c r="D16" s="368"/>
      <c r="E16" s="371"/>
      <c r="F16" s="374"/>
      <c r="G16" s="375"/>
      <c r="H16"/>
    </row>
    <row r="17" spans="1:8" ht="15.75" customHeight="1" thickBot="1" x14ac:dyDescent="0.3">
      <c r="A17" s="148"/>
      <c r="B17" s="365"/>
      <c r="C17" s="366"/>
      <c r="D17" s="369"/>
      <c r="E17" s="162">
        <v>0.2</v>
      </c>
      <c r="F17" s="376"/>
      <c r="G17" s="377"/>
      <c r="H17"/>
    </row>
    <row r="18" spans="1:8" ht="47.45" customHeight="1" x14ac:dyDescent="0.25">
      <c r="A18" s="148"/>
      <c r="B18" s="378">
        <v>1</v>
      </c>
      <c r="C18" s="379" t="s">
        <v>284</v>
      </c>
      <c r="D18" s="161" t="s">
        <v>283</v>
      </c>
      <c r="E18" s="161"/>
      <c r="F18" s="380"/>
      <c r="G18" s="381"/>
      <c r="H18"/>
    </row>
    <row r="19" spans="1:8" ht="27" customHeight="1" x14ac:dyDescent="0.25">
      <c r="A19" s="148"/>
      <c r="B19" s="347"/>
      <c r="C19" s="350"/>
      <c r="D19" s="159" t="s">
        <v>282</v>
      </c>
      <c r="E19" s="159"/>
      <c r="F19" s="354"/>
      <c r="G19" s="355"/>
      <c r="H19"/>
    </row>
    <row r="20" spans="1:8" ht="41.45" customHeight="1" x14ac:dyDescent="0.25">
      <c r="A20" s="148"/>
      <c r="B20" s="347"/>
      <c r="C20" s="350"/>
      <c r="D20" s="159" t="s">
        <v>281</v>
      </c>
      <c r="E20" s="159"/>
      <c r="F20" s="354"/>
      <c r="G20" s="355"/>
      <c r="H20"/>
    </row>
    <row r="21" spans="1:8" ht="47.1" customHeight="1" x14ac:dyDescent="0.25">
      <c r="A21" s="148"/>
      <c r="B21" s="348"/>
      <c r="C21" s="351"/>
      <c r="D21" s="159" t="s">
        <v>280</v>
      </c>
      <c r="E21" s="159"/>
      <c r="F21" s="354"/>
      <c r="G21" s="355"/>
      <c r="H21"/>
    </row>
    <row r="22" spans="1:8" ht="24.75" customHeight="1" x14ac:dyDescent="0.25">
      <c r="A22" s="148"/>
      <c r="B22" s="358" t="s">
        <v>236</v>
      </c>
      <c r="C22" s="359"/>
      <c r="D22" s="360"/>
      <c r="E22" s="175"/>
      <c r="F22" s="356"/>
      <c r="G22" s="357"/>
      <c r="H22"/>
    </row>
    <row r="23" spans="1:8" ht="24.75" customHeight="1" x14ac:dyDescent="0.25">
      <c r="A23" s="148"/>
      <c r="B23" s="346">
        <v>2</v>
      </c>
      <c r="C23" s="349" t="s">
        <v>279</v>
      </c>
      <c r="D23" s="159" t="s">
        <v>278</v>
      </c>
      <c r="E23" s="159"/>
      <c r="F23" s="352"/>
      <c r="G23" s="353"/>
      <c r="H23"/>
    </row>
    <row r="24" spans="1:8" ht="36" customHeight="1" x14ac:dyDescent="0.25">
      <c r="A24" s="148"/>
      <c r="B24" s="347"/>
      <c r="C24" s="350"/>
      <c r="D24" s="159" t="s">
        <v>277</v>
      </c>
      <c r="E24" s="159"/>
      <c r="F24" s="354"/>
      <c r="G24" s="355"/>
      <c r="H24"/>
    </row>
    <row r="25" spans="1:8" ht="40.5" customHeight="1" x14ac:dyDescent="0.25">
      <c r="A25" s="148"/>
      <c r="B25" s="347"/>
      <c r="C25" s="350"/>
      <c r="D25" s="159" t="s">
        <v>276</v>
      </c>
      <c r="E25" s="159"/>
      <c r="F25" s="354"/>
      <c r="G25" s="355"/>
      <c r="H25"/>
    </row>
    <row r="26" spans="1:8" ht="41.25" customHeight="1" x14ac:dyDescent="0.25">
      <c r="A26" s="148"/>
      <c r="B26" s="347"/>
      <c r="C26" s="350"/>
      <c r="D26" s="159" t="s">
        <v>275</v>
      </c>
      <c r="E26" s="159"/>
      <c r="F26" s="354"/>
      <c r="G26" s="355"/>
      <c r="H26"/>
    </row>
    <row r="27" spans="1:8" ht="27" customHeight="1" x14ac:dyDescent="0.25">
      <c r="A27" s="148"/>
      <c r="B27" s="348"/>
      <c r="C27" s="351"/>
      <c r="D27" s="159" t="s">
        <v>274</v>
      </c>
      <c r="E27" s="159"/>
      <c r="F27" s="354"/>
      <c r="G27" s="355"/>
      <c r="H27"/>
    </row>
    <row r="28" spans="1:8" ht="24.75" customHeight="1" x14ac:dyDescent="0.25">
      <c r="A28" s="148"/>
      <c r="B28" s="358" t="s">
        <v>236</v>
      </c>
      <c r="C28" s="359"/>
      <c r="D28" s="360"/>
      <c r="E28" s="175"/>
      <c r="F28" s="356"/>
      <c r="G28" s="357"/>
      <c r="H28"/>
    </row>
    <row r="29" spans="1:8" ht="24.75" customHeight="1" x14ac:dyDescent="0.25">
      <c r="A29" s="148"/>
      <c r="B29" s="346">
        <v>3</v>
      </c>
      <c r="C29" s="349" t="s">
        <v>273</v>
      </c>
      <c r="D29" s="159" t="s">
        <v>272</v>
      </c>
      <c r="E29" s="159"/>
      <c r="F29" s="352"/>
      <c r="G29" s="353"/>
      <c r="H29"/>
    </row>
    <row r="30" spans="1:8" ht="41.25" customHeight="1" x14ac:dyDescent="0.25">
      <c r="A30" s="148"/>
      <c r="B30" s="347"/>
      <c r="C30" s="350"/>
      <c r="D30" s="159" t="s">
        <v>271</v>
      </c>
      <c r="E30" s="159"/>
      <c r="F30" s="354"/>
      <c r="G30" s="355"/>
      <c r="H30"/>
    </row>
    <row r="31" spans="1:8" ht="15" customHeight="1" x14ac:dyDescent="0.25">
      <c r="A31" s="148"/>
      <c r="B31" s="347"/>
      <c r="C31" s="350"/>
      <c r="D31" s="159" t="s">
        <v>270</v>
      </c>
      <c r="E31" s="159"/>
      <c r="F31" s="354"/>
      <c r="G31" s="355"/>
      <c r="H31"/>
    </row>
    <row r="32" spans="1:8" ht="27.75" customHeight="1" x14ac:dyDescent="0.25">
      <c r="A32" s="148"/>
      <c r="B32" s="347"/>
      <c r="C32" s="350"/>
      <c r="D32" s="159" t="s">
        <v>269</v>
      </c>
      <c r="E32" s="159"/>
      <c r="F32" s="354"/>
      <c r="G32" s="355"/>
      <c r="H32"/>
    </row>
    <row r="33" spans="1:8" ht="36" customHeight="1" x14ac:dyDescent="0.25">
      <c r="A33" s="148"/>
      <c r="B33" s="348"/>
      <c r="C33" s="351"/>
      <c r="D33" s="159" t="s">
        <v>268</v>
      </c>
      <c r="E33" s="159"/>
      <c r="F33" s="354"/>
      <c r="G33" s="355"/>
      <c r="H33"/>
    </row>
    <row r="34" spans="1:8" ht="24.75" customHeight="1" x14ac:dyDescent="0.25">
      <c r="A34" s="148"/>
      <c r="B34" s="358" t="s">
        <v>236</v>
      </c>
      <c r="C34" s="359"/>
      <c r="D34" s="360"/>
      <c r="E34" s="175"/>
      <c r="F34" s="356"/>
      <c r="G34" s="357"/>
      <c r="H34"/>
    </row>
    <row r="35" spans="1:8" ht="34.5" customHeight="1" x14ac:dyDescent="0.25">
      <c r="A35" s="148"/>
      <c r="B35" s="346">
        <v>4</v>
      </c>
      <c r="C35" s="349" t="s">
        <v>267</v>
      </c>
      <c r="D35" s="160" t="s">
        <v>266</v>
      </c>
      <c r="E35" s="160"/>
      <c r="F35" s="352"/>
      <c r="G35" s="353"/>
      <c r="H35"/>
    </row>
    <row r="36" spans="1:8" ht="28.5" customHeight="1" x14ac:dyDescent="0.25">
      <c r="A36" s="148"/>
      <c r="B36" s="347"/>
      <c r="C36" s="350"/>
      <c r="D36" s="160" t="s">
        <v>265</v>
      </c>
      <c r="E36" s="160"/>
      <c r="F36" s="354"/>
      <c r="G36" s="355"/>
      <c r="H36"/>
    </row>
    <row r="37" spans="1:8" ht="24.75" customHeight="1" x14ac:dyDescent="0.25">
      <c r="A37" s="148"/>
      <c r="B37" s="347"/>
      <c r="C37" s="350"/>
      <c r="D37" s="160" t="s">
        <v>264</v>
      </c>
      <c r="E37" s="160"/>
      <c r="F37" s="354"/>
      <c r="G37" s="355"/>
      <c r="H37"/>
    </row>
    <row r="38" spans="1:8" ht="28.5" customHeight="1" x14ac:dyDescent="0.25">
      <c r="A38" s="148"/>
      <c r="B38" s="348"/>
      <c r="C38" s="351"/>
      <c r="D38" s="160" t="s">
        <v>263</v>
      </c>
      <c r="E38" s="160"/>
      <c r="F38" s="354"/>
      <c r="G38" s="355"/>
      <c r="H38"/>
    </row>
    <row r="39" spans="1:8" ht="24.75" customHeight="1" x14ac:dyDescent="0.25">
      <c r="A39" s="148"/>
      <c r="B39" s="358" t="s">
        <v>236</v>
      </c>
      <c r="C39" s="359"/>
      <c r="D39" s="360"/>
      <c r="E39" s="175"/>
      <c r="F39" s="356"/>
      <c r="G39" s="357"/>
      <c r="H39"/>
    </row>
    <row r="40" spans="1:8" ht="25.5" customHeight="1" x14ac:dyDescent="0.25">
      <c r="A40" s="148"/>
      <c r="B40" s="346">
        <v>5</v>
      </c>
      <c r="C40" s="349" t="s">
        <v>262</v>
      </c>
      <c r="D40" s="159" t="s">
        <v>261</v>
      </c>
      <c r="E40" s="159"/>
      <c r="F40" s="352"/>
      <c r="G40" s="353"/>
      <c r="H40"/>
    </row>
    <row r="41" spans="1:8" ht="21" customHeight="1" x14ac:dyDescent="0.25">
      <c r="A41" s="148"/>
      <c r="B41" s="347"/>
      <c r="C41" s="350"/>
      <c r="D41" s="159" t="s">
        <v>260</v>
      </c>
      <c r="E41" s="159"/>
      <c r="F41" s="354"/>
      <c r="G41" s="355"/>
      <c r="H41"/>
    </row>
    <row r="42" spans="1:8" ht="40.5" customHeight="1" x14ac:dyDescent="0.25">
      <c r="A42" s="148"/>
      <c r="B42" s="347"/>
      <c r="C42" s="350"/>
      <c r="D42" s="159" t="s">
        <v>259</v>
      </c>
      <c r="E42" s="159"/>
      <c r="F42" s="354"/>
      <c r="G42" s="355"/>
      <c r="H42"/>
    </row>
    <row r="43" spans="1:8" ht="31.5" customHeight="1" x14ac:dyDescent="0.25">
      <c r="A43" s="148"/>
      <c r="B43" s="347"/>
      <c r="C43" s="350"/>
      <c r="D43" s="159" t="s">
        <v>258</v>
      </c>
      <c r="E43" s="159"/>
      <c r="F43" s="354"/>
      <c r="G43" s="355"/>
      <c r="H43"/>
    </row>
    <row r="44" spans="1:8" ht="31.5" customHeight="1" x14ac:dyDescent="0.25">
      <c r="A44" s="148"/>
      <c r="B44" s="348"/>
      <c r="C44" s="351"/>
      <c r="D44" s="159" t="s">
        <v>257</v>
      </c>
      <c r="E44" s="159"/>
      <c r="F44" s="354"/>
      <c r="G44" s="355"/>
      <c r="H44"/>
    </row>
    <row r="45" spans="1:8" ht="24.75" customHeight="1" x14ac:dyDescent="0.25">
      <c r="A45" s="148"/>
      <c r="B45" s="358" t="s">
        <v>236</v>
      </c>
      <c r="C45" s="359"/>
      <c r="D45" s="360"/>
      <c r="E45" s="175"/>
      <c r="F45" s="356"/>
      <c r="G45" s="357"/>
      <c r="H45"/>
    </row>
    <row r="46" spans="1:8" ht="24.75" customHeight="1" x14ac:dyDescent="0.25">
      <c r="A46" s="148"/>
      <c r="B46" s="346">
        <v>6</v>
      </c>
      <c r="C46" s="349" t="s">
        <v>256</v>
      </c>
      <c r="D46" s="159" t="s">
        <v>302</v>
      </c>
      <c r="E46" s="159"/>
      <c r="F46" s="352"/>
      <c r="G46" s="353"/>
      <c r="H46"/>
    </row>
    <row r="47" spans="1:8" ht="36" customHeight="1" x14ac:dyDescent="0.25">
      <c r="A47" s="148"/>
      <c r="B47" s="347"/>
      <c r="C47" s="350"/>
      <c r="D47" s="159" t="s">
        <v>254</v>
      </c>
      <c r="E47" s="159"/>
      <c r="F47" s="354"/>
      <c r="G47" s="355"/>
      <c r="H47"/>
    </row>
    <row r="48" spans="1:8" ht="24.75" customHeight="1" x14ac:dyDescent="0.25">
      <c r="A48" s="148"/>
      <c r="B48" s="347"/>
      <c r="C48" s="350"/>
      <c r="D48" s="159" t="s">
        <v>253</v>
      </c>
      <c r="E48" s="159"/>
      <c r="F48" s="354"/>
      <c r="G48" s="355"/>
      <c r="H48"/>
    </row>
    <row r="49" spans="1:8" ht="15.75" customHeight="1" x14ac:dyDescent="0.25">
      <c r="A49" s="148"/>
      <c r="B49" s="347"/>
      <c r="C49" s="350"/>
      <c r="D49" s="159" t="s">
        <v>252</v>
      </c>
      <c r="E49" s="159"/>
      <c r="F49" s="354"/>
      <c r="G49" s="355"/>
      <c r="H49"/>
    </row>
    <row r="50" spans="1:8" ht="12.75" customHeight="1" x14ac:dyDescent="0.25">
      <c r="A50" s="148"/>
      <c r="B50" s="347"/>
      <c r="C50" s="350"/>
      <c r="D50" s="159" t="s">
        <v>251</v>
      </c>
      <c r="E50" s="159"/>
      <c r="F50" s="354"/>
      <c r="G50" s="355"/>
      <c r="H50"/>
    </row>
    <row r="51" spans="1:8" ht="15" customHeight="1" x14ac:dyDescent="0.25">
      <c r="A51" s="148"/>
      <c r="B51" s="348"/>
      <c r="C51" s="351"/>
      <c r="D51" s="159" t="s">
        <v>250</v>
      </c>
      <c r="E51" s="159"/>
      <c r="F51" s="354"/>
      <c r="G51" s="355"/>
      <c r="H51"/>
    </row>
    <row r="52" spans="1:8" ht="24.75" customHeight="1" x14ac:dyDescent="0.25">
      <c r="A52" s="148"/>
      <c r="B52" s="358" t="s">
        <v>236</v>
      </c>
      <c r="C52" s="359"/>
      <c r="D52" s="360"/>
      <c r="E52" s="175"/>
      <c r="F52" s="356"/>
      <c r="G52" s="357"/>
      <c r="H52"/>
    </row>
    <row r="53" spans="1:8" ht="24.75" customHeight="1" x14ac:dyDescent="0.25">
      <c r="A53" s="148"/>
      <c r="B53" s="346">
        <v>7</v>
      </c>
      <c r="C53" s="349" t="s">
        <v>249</v>
      </c>
      <c r="D53" s="159" t="s">
        <v>248</v>
      </c>
      <c r="E53" s="159"/>
      <c r="F53" s="352"/>
      <c r="G53" s="353"/>
      <c r="H53"/>
    </row>
    <row r="54" spans="1:8" ht="47.25" customHeight="1" x14ac:dyDescent="0.25">
      <c r="A54" s="148"/>
      <c r="B54" s="347"/>
      <c r="C54" s="350"/>
      <c r="D54" s="159" t="s">
        <v>247</v>
      </c>
      <c r="E54" s="159"/>
      <c r="F54" s="354"/>
      <c r="G54" s="355"/>
      <c r="H54"/>
    </row>
    <row r="55" spans="1:8" ht="14.25" customHeight="1" x14ac:dyDescent="0.25">
      <c r="A55" s="148"/>
      <c r="B55" s="347"/>
      <c r="C55" s="350"/>
      <c r="D55" s="159" t="s">
        <v>246</v>
      </c>
      <c r="E55" s="159"/>
      <c r="F55" s="354"/>
      <c r="G55" s="355"/>
      <c r="H55"/>
    </row>
    <row r="56" spans="1:8" ht="27" customHeight="1" x14ac:dyDescent="0.25">
      <c r="A56" s="148"/>
      <c r="B56" s="348"/>
      <c r="C56" s="351"/>
      <c r="D56" s="159" t="s">
        <v>245</v>
      </c>
      <c r="E56" s="159"/>
      <c r="F56" s="354"/>
      <c r="G56" s="355"/>
      <c r="H56"/>
    </row>
    <row r="57" spans="1:8" ht="24.75" customHeight="1" x14ac:dyDescent="0.25">
      <c r="A57" s="148"/>
      <c r="B57" s="358" t="s">
        <v>236</v>
      </c>
      <c r="C57" s="359"/>
      <c r="D57" s="360"/>
      <c r="E57" s="175"/>
      <c r="F57" s="356"/>
      <c r="G57" s="357"/>
      <c r="H57"/>
    </row>
    <row r="58" spans="1:8" ht="34.5" customHeight="1" x14ac:dyDescent="0.25">
      <c r="A58" s="148"/>
      <c r="B58" s="346">
        <v>8</v>
      </c>
      <c r="C58" s="349" t="s">
        <v>244</v>
      </c>
      <c r="D58" s="160" t="s">
        <v>243</v>
      </c>
      <c r="E58" s="160"/>
      <c r="F58" s="352"/>
      <c r="G58" s="353"/>
      <c r="H58"/>
    </row>
    <row r="59" spans="1:8" ht="24.75" customHeight="1" x14ac:dyDescent="0.25">
      <c r="A59" s="148"/>
      <c r="B59" s="347"/>
      <c r="C59" s="350"/>
      <c r="D59" s="160" t="s">
        <v>242</v>
      </c>
      <c r="E59" s="160"/>
      <c r="F59" s="354"/>
      <c r="G59" s="355"/>
      <c r="H59"/>
    </row>
    <row r="60" spans="1:8" ht="24.75" customHeight="1" x14ac:dyDescent="0.25">
      <c r="A60" s="148"/>
      <c r="B60" s="347"/>
      <c r="C60" s="350"/>
      <c r="D60" s="160" t="s">
        <v>241</v>
      </c>
      <c r="E60" s="160"/>
      <c r="F60" s="354"/>
      <c r="G60" s="355"/>
      <c r="H60"/>
    </row>
    <row r="61" spans="1:8" ht="36.75" customHeight="1" x14ac:dyDescent="0.25">
      <c r="A61" s="148"/>
      <c r="B61" s="347"/>
      <c r="C61" s="350"/>
      <c r="D61" s="160" t="s">
        <v>240</v>
      </c>
      <c r="E61" s="160"/>
      <c r="F61" s="354"/>
      <c r="G61" s="355"/>
      <c r="H61"/>
    </row>
    <row r="62" spans="1:8" ht="44.25" customHeight="1" x14ac:dyDescent="0.25">
      <c r="A62" s="148"/>
      <c r="B62" s="347"/>
      <c r="C62" s="350"/>
      <c r="D62" s="160" t="s">
        <v>239</v>
      </c>
      <c r="E62" s="160"/>
      <c r="F62" s="354"/>
      <c r="G62" s="355"/>
      <c r="H62"/>
    </row>
    <row r="63" spans="1:8" ht="30" customHeight="1" x14ac:dyDescent="0.25">
      <c r="A63" s="148"/>
      <c r="B63" s="347"/>
      <c r="C63" s="350"/>
      <c r="D63" s="160" t="s">
        <v>238</v>
      </c>
      <c r="E63" s="160"/>
      <c r="F63" s="354"/>
      <c r="G63" s="355"/>
      <c r="H63"/>
    </row>
    <row r="64" spans="1:8" ht="26.25" customHeight="1" x14ac:dyDescent="0.25">
      <c r="A64" s="148"/>
      <c r="B64" s="348"/>
      <c r="C64" s="351"/>
      <c r="D64" s="160" t="s">
        <v>237</v>
      </c>
      <c r="E64" s="160"/>
      <c r="F64" s="354"/>
      <c r="G64" s="355"/>
      <c r="H64"/>
    </row>
    <row r="65" spans="1:9" ht="24.75" customHeight="1" x14ac:dyDescent="0.25">
      <c r="A65" s="148"/>
      <c r="B65" s="358" t="s">
        <v>236</v>
      </c>
      <c r="C65" s="359"/>
      <c r="D65" s="360"/>
      <c r="E65" s="175"/>
      <c r="F65" s="356"/>
      <c r="G65" s="357"/>
      <c r="H65"/>
    </row>
    <row r="66" spans="1:9" ht="29.25" customHeight="1" x14ac:dyDescent="0.25">
      <c r="A66" s="148"/>
      <c r="B66" s="346">
        <v>9</v>
      </c>
      <c r="C66" s="349" t="s">
        <v>235</v>
      </c>
      <c r="D66" s="160" t="s">
        <v>234</v>
      </c>
      <c r="E66" s="160"/>
      <c r="F66" s="352"/>
      <c r="G66" s="353"/>
      <c r="H66"/>
    </row>
    <row r="67" spans="1:9" ht="33.75" customHeight="1" x14ac:dyDescent="0.25">
      <c r="A67" s="148"/>
      <c r="B67" s="347"/>
      <c r="C67" s="350"/>
      <c r="D67" s="160" t="s">
        <v>233</v>
      </c>
      <c r="E67" s="160"/>
      <c r="F67" s="354"/>
      <c r="G67" s="355"/>
      <c r="H67"/>
    </row>
    <row r="68" spans="1:9" ht="28.5" customHeight="1" x14ac:dyDescent="0.25">
      <c r="A68" s="148"/>
      <c r="B68" s="347"/>
      <c r="C68" s="350"/>
      <c r="D68" s="160" t="s">
        <v>232</v>
      </c>
      <c r="E68" s="160"/>
      <c r="F68" s="354"/>
      <c r="G68" s="355"/>
      <c r="H68"/>
    </row>
    <row r="69" spans="1:9" ht="42.75" customHeight="1" x14ac:dyDescent="0.25">
      <c r="A69" s="148"/>
      <c r="B69" s="348"/>
      <c r="C69" s="351"/>
      <c r="D69" s="159" t="s">
        <v>231</v>
      </c>
      <c r="E69" s="159"/>
      <c r="F69" s="354"/>
      <c r="G69" s="355"/>
      <c r="H69"/>
    </row>
    <row r="70" spans="1:9" ht="24.75" customHeight="1" x14ac:dyDescent="0.25">
      <c r="A70" s="148"/>
      <c r="B70" s="358" t="s">
        <v>48</v>
      </c>
      <c r="C70" s="359"/>
      <c r="D70" s="360"/>
      <c r="E70" s="175"/>
      <c r="F70" s="356"/>
      <c r="G70" s="357"/>
      <c r="H70"/>
    </row>
    <row r="71" spans="1:9" ht="15.75" thickBot="1" x14ac:dyDescent="0.3">
      <c r="A71" s="148"/>
      <c r="B71" s="153"/>
      <c r="C71" s="153"/>
      <c r="D71" s="158"/>
      <c r="E71" s="158"/>
      <c r="F71" s="153"/>
      <c r="G71" s="153"/>
      <c r="H71"/>
    </row>
    <row r="72" spans="1:9" ht="18.75" customHeight="1" thickBot="1" x14ac:dyDescent="0.3">
      <c r="A72" s="148"/>
      <c r="B72" s="157"/>
      <c r="C72" s="157"/>
      <c r="D72" s="157"/>
      <c r="E72" s="157"/>
      <c r="F72" s="180"/>
      <c r="G72" s="153"/>
      <c r="H72"/>
    </row>
    <row r="73" spans="1:9" ht="36" customHeight="1" thickBot="1" x14ac:dyDescent="0.3">
      <c r="A73" s="148"/>
      <c r="B73" s="148"/>
      <c r="C73" s="148"/>
      <c r="D73" s="154"/>
      <c r="E73" s="154"/>
      <c r="F73" s="148"/>
      <c r="G73" s="153"/>
      <c r="H73"/>
      <c r="I73"/>
    </row>
    <row r="74" spans="1:9" ht="33" customHeight="1" x14ac:dyDescent="0.25">
      <c r="A74" s="148"/>
      <c r="B74" s="148"/>
      <c r="C74" s="181" t="s">
        <v>120</v>
      </c>
      <c r="D74" s="182"/>
      <c r="E74" s="185"/>
      <c r="F74" s="342"/>
      <c r="G74" s="343"/>
      <c r="H74"/>
      <c r="I74"/>
    </row>
    <row r="75" spans="1:9" ht="88.5" customHeight="1" thickBot="1" x14ac:dyDescent="0.3">
      <c r="A75" s="148"/>
      <c r="B75" s="148"/>
      <c r="C75" s="183" t="s">
        <v>121</v>
      </c>
      <c r="D75" s="184">
        <v>2021</v>
      </c>
      <c r="E75" s="186" t="s">
        <v>304</v>
      </c>
      <c r="F75" s="344" t="s">
        <v>305</v>
      </c>
      <c r="G75" s="345"/>
      <c r="H75"/>
      <c r="I75"/>
    </row>
    <row r="76" spans="1:9" x14ac:dyDescent="0.25">
      <c r="A76" s="148"/>
      <c r="B76" s="148"/>
      <c r="C76" s="148"/>
      <c r="D76" s="148"/>
      <c r="E76" s="148"/>
      <c r="F76" s="148"/>
      <c r="G76" s="148"/>
      <c r="H76"/>
      <c r="I76"/>
    </row>
    <row r="77" spans="1:9" x14ac:dyDescent="0.25">
      <c r="A77"/>
      <c r="G77"/>
      <c r="H77"/>
    </row>
    <row r="78" spans="1:9" x14ac:dyDescent="0.25">
      <c r="A78"/>
      <c r="G78"/>
      <c r="H78"/>
    </row>
    <row r="79" spans="1:9" x14ac:dyDescent="0.25">
      <c r="A79"/>
      <c r="G79"/>
      <c r="H79"/>
    </row>
    <row r="80" spans="1:9" x14ac:dyDescent="0.25">
      <c r="A80"/>
      <c r="G80"/>
      <c r="H80"/>
    </row>
    <row r="81" spans="1:8" x14ac:dyDescent="0.25">
      <c r="A81"/>
      <c r="G81"/>
      <c r="H81"/>
    </row>
    <row r="82" spans="1:8" x14ac:dyDescent="0.25">
      <c r="A82"/>
      <c r="G82"/>
      <c r="H82"/>
    </row>
    <row r="83" spans="1:8" x14ac:dyDescent="0.25">
      <c r="A83"/>
      <c r="G83"/>
      <c r="H83"/>
    </row>
    <row r="84" spans="1:8" x14ac:dyDescent="0.25">
      <c r="A84"/>
      <c r="G84"/>
      <c r="H84"/>
    </row>
    <row r="85" spans="1:8" x14ac:dyDescent="0.25">
      <c r="A85"/>
      <c r="G85"/>
      <c r="H85"/>
    </row>
    <row r="86" spans="1:8" x14ac:dyDescent="0.25">
      <c r="A86"/>
      <c r="G86"/>
      <c r="H86"/>
    </row>
    <row r="87" spans="1:8" x14ac:dyDescent="0.25">
      <c r="A87"/>
      <c r="G87"/>
      <c r="H87"/>
    </row>
    <row r="88" spans="1:8" x14ac:dyDescent="0.25">
      <c r="A88"/>
      <c r="G88"/>
      <c r="H88"/>
    </row>
    <row r="89" spans="1:8" x14ac:dyDescent="0.25">
      <c r="A89"/>
      <c r="G89"/>
      <c r="H89"/>
    </row>
    <row r="90" spans="1:8" x14ac:dyDescent="0.25">
      <c r="A90"/>
      <c r="G90"/>
      <c r="H90"/>
    </row>
    <row r="91" spans="1:8" x14ac:dyDescent="0.25">
      <c r="A91"/>
      <c r="G91"/>
      <c r="H91"/>
    </row>
    <row r="92" spans="1:8" x14ac:dyDescent="0.25">
      <c r="A92"/>
      <c r="G92"/>
      <c r="H92"/>
    </row>
    <row r="93" spans="1:8" x14ac:dyDescent="0.25">
      <c r="A93"/>
      <c r="G93"/>
      <c r="H93"/>
    </row>
    <row r="94" spans="1:8" x14ac:dyDescent="0.25">
      <c r="A94"/>
      <c r="G94"/>
      <c r="H94"/>
    </row>
    <row r="95" spans="1:8" x14ac:dyDescent="0.25">
      <c r="A95"/>
      <c r="G95"/>
      <c r="H95"/>
    </row>
    <row r="96" spans="1:8" x14ac:dyDescent="0.25">
      <c r="A96"/>
      <c r="G96"/>
      <c r="H96"/>
    </row>
    <row r="97" spans="1:8" x14ac:dyDescent="0.25">
      <c r="A97"/>
      <c r="G97"/>
      <c r="H97"/>
    </row>
    <row r="98" spans="1:8" x14ac:dyDescent="0.25">
      <c r="A98"/>
      <c r="G98"/>
      <c r="H98"/>
    </row>
    <row r="99" spans="1:8" x14ac:dyDescent="0.25">
      <c r="A99"/>
      <c r="G99"/>
      <c r="H99"/>
    </row>
    <row r="100" spans="1:8" x14ac:dyDescent="0.25">
      <c r="A100"/>
      <c r="G100"/>
      <c r="H100"/>
    </row>
    <row r="101" spans="1:8" x14ac:dyDescent="0.25">
      <c r="A101"/>
      <c r="G101"/>
      <c r="H101"/>
    </row>
    <row r="102" spans="1:8" x14ac:dyDescent="0.25">
      <c r="A102"/>
      <c r="G102"/>
      <c r="H102"/>
    </row>
    <row r="103" spans="1:8" x14ac:dyDescent="0.25">
      <c r="A103"/>
      <c r="G103"/>
      <c r="H103"/>
    </row>
    <row r="104" spans="1:8" x14ac:dyDescent="0.25">
      <c r="A104"/>
      <c r="G104"/>
      <c r="H104"/>
    </row>
    <row r="105" spans="1:8" x14ac:dyDescent="0.25">
      <c r="A105"/>
      <c r="G105"/>
      <c r="H105"/>
    </row>
    <row r="106" spans="1:8" x14ac:dyDescent="0.25">
      <c r="A106"/>
      <c r="G106"/>
      <c r="H106"/>
    </row>
    <row r="107" spans="1:8" x14ac:dyDescent="0.25">
      <c r="A107"/>
      <c r="G107"/>
      <c r="H107"/>
    </row>
    <row r="108" spans="1:8" x14ac:dyDescent="0.25">
      <c r="A108"/>
      <c r="G108"/>
      <c r="H108"/>
    </row>
    <row r="109" spans="1:8" x14ac:dyDescent="0.25">
      <c r="A109"/>
      <c r="G109"/>
      <c r="H109"/>
    </row>
    <row r="110" spans="1:8" x14ac:dyDescent="0.25">
      <c r="A110"/>
      <c r="G110"/>
      <c r="H110"/>
    </row>
    <row r="111" spans="1:8" x14ac:dyDescent="0.25">
      <c r="A111"/>
      <c r="G111"/>
      <c r="H111"/>
    </row>
    <row r="112" spans="1:8" x14ac:dyDescent="0.25">
      <c r="A112"/>
      <c r="G112"/>
      <c r="H112"/>
    </row>
    <row r="113" spans="1:8" x14ac:dyDescent="0.25">
      <c r="A113"/>
      <c r="G113"/>
      <c r="H113"/>
    </row>
    <row r="114" spans="1:8" x14ac:dyDescent="0.25">
      <c r="A114"/>
      <c r="G114"/>
      <c r="H114"/>
    </row>
    <row r="115" spans="1:8" x14ac:dyDescent="0.25">
      <c r="A115"/>
      <c r="G115"/>
      <c r="H115"/>
    </row>
    <row r="116" spans="1:8" x14ac:dyDescent="0.25">
      <c r="A116"/>
      <c r="G116"/>
      <c r="H116"/>
    </row>
    <row r="117" spans="1:8" x14ac:dyDescent="0.25">
      <c r="A117"/>
      <c r="G117"/>
      <c r="H117"/>
    </row>
    <row r="118" spans="1:8" x14ac:dyDescent="0.25">
      <c r="A118"/>
      <c r="G118"/>
      <c r="H118"/>
    </row>
    <row r="119" spans="1:8" x14ac:dyDescent="0.25">
      <c r="A119"/>
      <c r="G119"/>
      <c r="H119"/>
    </row>
    <row r="120" spans="1:8" x14ac:dyDescent="0.25">
      <c r="A120"/>
      <c r="G120"/>
      <c r="H120"/>
    </row>
    <row r="121" spans="1:8" x14ac:dyDescent="0.25">
      <c r="A121"/>
      <c r="G121"/>
      <c r="H121"/>
    </row>
    <row r="122" spans="1:8" x14ac:dyDescent="0.25">
      <c r="A122"/>
      <c r="G122"/>
      <c r="H122"/>
    </row>
    <row r="123" spans="1:8" x14ac:dyDescent="0.25">
      <c r="A123"/>
      <c r="G123"/>
      <c r="H123"/>
    </row>
    <row r="124" spans="1:8" x14ac:dyDescent="0.25">
      <c r="A124"/>
      <c r="G124"/>
      <c r="H124"/>
    </row>
    <row r="125" spans="1:8" x14ac:dyDescent="0.25">
      <c r="A125"/>
      <c r="G125"/>
      <c r="H125"/>
    </row>
    <row r="126" spans="1:8" x14ac:dyDescent="0.25">
      <c r="A126"/>
      <c r="G126"/>
      <c r="H126"/>
    </row>
    <row r="127" spans="1:8" x14ac:dyDescent="0.25">
      <c r="A127"/>
      <c r="G127"/>
      <c r="H127"/>
    </row>
    <row r="128" spans="1:8" x14ac:dyDescent="0.25">
      <c r="A128"/>
      <c r="G128"/>
      <c r="H128"/>
    </row>
    <row r="129" spans="1:8" x14ac:dyDescent="0.25">
      <c r="A129"/>
      <c r="G129"/>
      <c r="H129"/>
    </row>
    <row r="130" spans="1:8" x14ac:dyDescent="0.25">
      <c r="A130"/>
      <c r="G130"/>
      <c r="H130"/>
    </row>
    <row r="131" spans="1:8" x14ac:dyDescent="0.25">
      <c r="A131"/>
      <c r="G131"/>
      <c r="H131"/>
    </row>
    <row r="132" spans="1:8" x14ac:dyDescent="0.25">
      <c r="A132"/>
      <c r="G132"/>
      <c r="H132"/>
    </row>
    <row r="133" spans="1:8" x14ac:dyDescent="0.25">
      <c r="A133"/>
      <c r="G133"/>
      <c r="H133"/>
    </row>
    <row r="134" spans="1:8" x14ac:dyDescent="0.25">
      <c r="A134"/>
      <c r="G134"/>
      <c r="H134"/>
    </row>
    <row r="135" spans="1:8" x14ac:dyDescent="0.25">
      <c r="A135"/>
      <c r="G135"/>
      <c r="H135"/>
    </row>
    <row r="136" spans="1:8" x14ac:dyDescent="0.25">
      <c r="A136"/>
      <c r="G136"/>
      <c r="H136"/>
    </row>
    <row r="137" spans="1:8" x14ac:dyDescent="0.25">
      <c r="A137"/>
      <c r="G137"/>
      <c r="H137"/>
    </row>
    <row r="138" spans="1:8" x14ac:dyDescent="0.25">
      <c r="A138"/>
      <c r="G138"/>
      <c r="H138"/>
    </row>
    <row r="139" spans="1:8" x14ac:dyDescent="0.25">
      <c r="A139"/>
      <c r="G139"/>
      <c r="H139"/>
    </row>
    <row r="140" spans="1:8" x14ac:dyDescent="0.25">
      <c r="A140"/>
      <c r="G140"/>
      <c r="H140"/>
    </row>
    <row r="141" spans="1:8" x14ac:dyDescent="0.25">
      <c r="A141"/>
      <c r="G141"/>
      <c r="H141"/>
    </row>
    <row r="142" spans="1:8" x14ac:dyDescent="0.25">
      <c r="A142"/>
      <c r="G142"/>
      <c r="H142"/>
    </row>
    <row r="143" spans="1:8" x14ac:dyDescent="0.25">
      <c r="A143"/>
      <c r="G143"/>
      <c r="H143"/>
    </row>
    <row r="144" spans="1:8" x14ac:dyDescent="0.25">
      <c r="A144"/>
      <c r="G144"/>
      <c r="H144"/>
    </row>
    <row r="145" spans="1:8" x14ac:dyDescent="0.25">
      <c r="A145"/>
      <c r="G145"/>
      <c r="H145"/>
    </row>
    <row r="146" spans="1:8" x14ac:dyDescent="0.25">
      <c r="G146"/>
      <c r="H146"/>
    </row>
    <row r="147" spans="1:8" x14ac:dyDescent="0.25">
      <c r="G147"/>
      <c r="H147"/>
    </row>
    <row r="148" spans="1:8" x14ac:dyDescent="0.25">
      <c r="G148"/>
      <c r="H148"/>
    </row>
    <row r="149" spans="1:8" x14ac:dyDescent="0.25">
      <c r="G149"/>
      <c r="H149"/>
    </row>
    <row r="150" spans="1:8" x14ac:dyDescent="0.25">
      <c r="G150"/>
      <c r="H150"/>
    </row>
    <row r="151" spans="1:8" x14ac:dyDescent="0.25">
      <c r="G151"/>
      <c r="H151"/>
    </row>
    <row r="152" spans="1:8" x14ac:dyDescent="0.25">
      <c r="G152"/>
      <c r="H152"/>
    </row>
    <row r="153" spans="1:8" x14ac:dyDescent="0.25">
      <c r="G153"/>
      <c r="H153"/>
    </row>
    <row r="154" spans="1:8" x14ac:dyDescent="0.25">
      <c r="G154"/>
      <c r="H154"/>
    </row>
    <row r="155" spans="1:8" x14ac:dyDescent="0.25">
      <c r="G155"/>
      <c r="H155"/>
    </row>
    <row r="156" spans="1:8" x14ac:dyDescent="0.25">
      <c r="G156"/>
      <c r="H156"/>
    </row>
    <row r="157" spans="1:8" x14ac:dyDescent="0.25">
      <c r="G157"/>
      <c r="H157"/>
    </row>
    <row r="158" spans="1:8" x14ac:dyDescent="0.25">
      <c r="G158"/>
      <c r="H158"/>
    </row>
    <row r="159" spans="1:8" x14ac:dyDescent="0.25">
      <c r="G159"/>
      <c r="H159"/>
    </row>
    <row r="160" spans="1:8" x14ac:dyDescent="0.25">
      <c r="G160"/>
      <c r="H160"/>
    </row>
    <row r="161" spans="7:8" x14ac:dyDescent="0.25">
      <c r="G161"/>
      <c r="H161"/>
    </row>
    <row r="162" spans="7:8" x14ac:dyDescent="0.25">
      <c r="G162"/>
      <c r="H162"/>
    </row>
    <row r="163" spans="7:8" x14ac:dyDescent="0.25">
      <c r="G163"/>
      <c r="H163"/>
    </row>
    <row r="164" spans="7:8" x14ac:dyDescent="0.25">
      <c r="G164"/>
      <c r="H164"/>
    </row>
    <row r="165" spans="7:8" x14ac:dyDescent="0.25">
      <c r="G165"/>
      <c r="H165"/>
    </row>
    <row r="166" spans="7:8" x14ac:dyDescent="0.25">
      <c r="G166"/>
      <c r="H166"/>
    </row>
    <row r="167" spans="7:8" x14ac:dyDescent="0.25">
      <c r="G167"/>
      <c r="H167"/>
    </row>
    <row r="168" spans="7:8" x14ac:dyDescent="0.25">
      <c r="G168"/>
      <c r="H168"/>
    </row>
    <row r="169" spans="7:8" x14ac:dyDescent="0.25">
      <c r="G169"/>
      <c r="H169"/>
    </row>
    <row r="170" spans="7:8" x14ac:dyDescent="0.25">
      <c r="G170"/>
      <c r="H170"/>
    </row>
    <row r="171" spans="7:8" x14ac:dyDescent="0.25">
      <c r="G171"/>
      <c r="H171"/>
    </row>
    <row r="172" spans="7:8" x14ac:dyDescent="0.25">
      <c r="G172"/>
      <c r="H172"/>
    </row>
    <row r="173" spans="7:8" x14ac:dyDescent="0.25">
      <c r="G173"/>
      <c r="H173"/>
    </row>
    <row r="174" spans="7:8" x14ac:dyDescent="0.25">
      <c r="G174"/>
      <c r="H174"/>
    </row>
    <row r="175" spans="7:8" x14ac:dyDescent="0.25">
      <c r="G175"/>
      <c r="H175"/>
    </row>
    <row r="176" spans="7:8" x14ac:dyDescent="0.25">
      <c r="G176"/>
      <c r="H176"/>
    </row>
    <row r="177" spans="7:8" x14ac:dyDescent="0.25">
      <c r="G177"/>
      <c r="H177"/>
    </row>
    <row r="178" spans="7:8" x14ac:dyDescent="0.25">
      <c r="G178"/>
      <c r="H178"/>
    </row>
    <row r="179" spans="7:8" x14ac:dyDescent="0.25">
      <c r="G179"/>
      <c r="H179"/>
    </row>
    <row r="180" spans="7:8" x14ac:dyDescent="0.25">
      <c r="G180"/>
      <c r="H180"/>
    </row>
    <row r="181" spans="7:8" x14ac:dyDescent="0.25">
      <c r="G181"/>
      <c r="H181"/>
    </row>
    <row r="182" spans="7:8" x14ac:dyDescent="0.25">
      <c r="G182"/>
      <c r="H182"/>
    </row>
    <row r="183" spans="7:8" x14ac:dyDescent="0.25">
      <c r="G183"/>
      <c r="H183"/>
    </row>
    <row r="184" spans="7:8" x14ac:dyDescent="0.25">
      <c r="G184"/>
      <c r="H184"/>
    </row>
    <row r="185" spans="7:8" x14ac:dyDescent="0.25">
      <c r="G185"/>
      <c r="H185"/>
    </row>
    <row r="186" spans="7:8" x14ac:dyDescent="0.25">
      <c r="G186"/>
      <c r="H186"/>
    </row>
    <row r="187" spans="7:8" x14ac:dyDescent="0.25">
      <c r="G187"/>
      <c r="H187"/>
    </row>
    <row r="188" spans="7:8" x14ac:dyDescent="0.25">
      <c r="G188"/>
      <c r="H188"/>
    </row>
    <row r="189" spans="7:8" x14ac:dyDescent="0.25">
      <c r="G189"/>
      <c r="H189"/>
    </row>
    <row r="190" spans="7:8" x14ac:dyDescent="0.25">
      <c r="G190"/>
      <c r="H190"/>
    </row>
    <row r="191" spans="7:8" x14ac:dyDescent="0.25">
      <c r="G191"/>
      <c r="H191"/>
    </row>
    <row r="192" spans="7:8" x14ac:dyDescent="0.25">
      <c r="G192"/>
      <c r="H192"/>
    </row>
    <row r="193" spans="7:8" x14ac:dyDescent="0.25">
      <c r="G193"/>
      <c r="H193"/>
    </row>
    <row r="194" spans="7:8" x14ac:dyDescent="0.25">
      <c r="G194"/>
      <c r="H194"/>
    </row>
    <row r="195" spans="7:8" x14ac:dyDescent="0.25">
      <c r="G195"/>
      <c r="H195"/>
    </row>
    <row r="196" spans="7:8" x14ac:dyDescent="0.25">
      <c r="G196"/>
      <c r="H196"/>
    </row>
    <row r="197" spans="7:8" x14ac:dyDescent="0.25">
      <c r="G197"/>
      <c r="H197"/>
    </row>
    <row r="198" spans="7:8" x14ac:dyDescent="0.25">
      <c r="G198"/>
      <c r="H198"/>
    </row>
    <row r="199" spans="7:8" x14ac:dyDescent="0.25">
      <c r="G199"/>
      <c r="H199"/>
    </row>
    <row r="200" spans="7:8" x14ac:dyDescent="0.25">
      <c r="G200"/>
      <c r="H200"/>
    </row>
    <row r="201" spans="7:8" x14ac:dyDescent="0.25">
      <c r="G201"/>
      <c r="H201"/>
    </row>
    <row r="202" spans="7:8" x14ac:dyDescent="0.25">
      <c r="G202"/>
      <c r="H202"/>
    </row>
    <row r="203" spans="7:8" x14ac:dyDescent="0.25">
      <c r="G203"/>
      <c r="H203"/>
    </row>
    <row r="204" spans="7:8" x14ac:dyDescent="0.25">
      <c r="G204"/>
      <c r="H204"/>
    </row>
    <row r="205" spans="7:8" x14ac:dyDescent="0.25">
      <c r="G205"/>
      <c r="H205"/>
    </row>
    <row r="206" spans="7:8" x14ac:dyDescent="0.25">
      <c r="G206"/>
      <c r="H206"/>
    </row>
    <row r="207" spans="7:8" x14ac:dyDescent="0.25">
      <c r="G207"/>
      <c r="H207"/>
    </row>
    <row r="208" spans="7:8" x14ac:dyDescent="0.25">
      <c r="G208"/>
      <c r="H208"/>
    </row>
    <row r="209" spans="7:8" x14ac:dyDescent="0.25">
      <c r="G209"/>
      <c r="H209"/>
    </row>
    <row r="210" spans="7:8" x14ac:dyDescent="0.25">
      <c r="G210"/>
      <c r="H210"/>
    </row>
    <row r="211" spans="7:8" x14ac:dyDescent="0.25">
      <c r="G211"/>
      <c r="H211"/>
    </row>
    <row r="212" spans="7:8" x14ac:dyDescent="0.25">
      <c r="G212"/>
      <c r="H212"/>
    </row>
    <row r="213" spans="7:8" x14ac:dyDescent="0.25">
      <c r="G213"/>
      <c r="H213"/>
    </row>
    <row r="214" spans="7:8" x14ac:dyDescent="0.25">
      <c r="G214"/>
      <c r="H214"/>
    </row>
    <row r="215" spans="7:8" x14ac:dyDescent="0.25">
      <c r="G215"/>
      <c r="H215"/>
    </row>
    <row r="216" spans="7:8" x14ac:dyDescent="0.25">
      <c r="G216"/>
      <c r="H216"/>
    </row>
    <row r="217" spans="7:8" x14ac:dyDescent="0.25">
      <c r="G217"/>
      <c r="H217"/>
    </row>
    <row r="218" spans="7:8" x14ac:dyDescent="0.25">
      <c r="G218"/>
      <c r="H218"/>
    </row>
    <row r="219" spans="7:8" x14ac:dyDescent="0.25">
      <c r="G219"/>
      <c r="H219"/>
    </row>
    <row r="220" spans="7:8" x14ac:dyDescent="0.25">
      <c r="G220"/>
      <c r="H220"/>
    </row>
    <row r="221" spans="7:8" x14ac:dyDescent="0.25">
      <c r="G221"/>
      <c r="H221"/>
    </row>
    <row r="222" spans="7:8" x14ac:dyDescent="0.25">
      <c r="G222"/>
      <c r="H222"/>
    </row>
    <row r="223" spans="7:8" x14ac:dyDescent="0.25">
      <c r="G223"/>
      <c r="H223"/>
    </row>
    <row r="224" spans="7:8" x14ac:dyDescent="0.25">
      <c r="G224"/>
      <c r="H224"/>
    </row>
    <row r="225" spans="7:8" x14ac:dyDescent="0.25">
      <c r="G225"/>
      <c r="H225"/>
    </row>
    <row r="226" spans="7:8" x14ac:dyDescent="0.25">
      <c r="G226"/>
      <c r="H226"/>
    </row>
    <row r="227" spans="7:8" x14ac:dyDescent="0.25">
      <c r="G227"/>
      <c r="H227"/>
    </row>
    <row r="228" spans="7:8" x14ac:dyDescent="0.25">
      <c r="G228"/>
      <c r="H228"/>
    </row>
    <row r="229" spans="7:8" x14ac:dyDescent="0.25">
      <c r="G229"/>
      <c r="H229"/>
    </row>
    <row r="230" spans="7:8" x14ac:dyDescent="0.25">
      <c r="G230"/>
      <c r="H230"/>
    </row>
    <row r="231" spans="7:8" x14ac:dyDescent="0.25">
      <c r="G231"/>
      <c r="H231"/>
    </row>
    <row r="232" spans="7:8" x14ac:dyDescent="0.25">
      <c r="G232"/>
      <c r="H232"/>
    </row>
    <row r="233" spans="7:8" x14ac:dyDescent="0.25">
      <c r="G233"/>
      <c r="H233"/>
    </row>
    <row r="234" spans="7:8" x14ac:dyDescent="0.25">
      <c r="G234"/>
      <c r="H234"/>
    </row>
    <row r="235" spans="7:8" x14ac:dyDescent="0.25">
      <c r="G235"/>
      <c r="H235"/>
    </row>
    <row r="236" spans="7:8" x14ac:dyDescent="0.25">
      <c r="G236"/>
      <c r="H236"/>
    </row>
    <row r="237" spans="7:8" x14ac:dyDescent="0.25">
      <c r="G237"/>
      <c r="H237"/>
    </row>
    <row r="238" spans="7:8" x14ac:dyDescent="0.25">
      <c r="G238"/>
      <c r="H238"/>
    </row>
    <row r="239" spans="7:8" x14ac:dyDescent="0.25">
      <c r="G239"/>
      <c r="H239"/>
    </row>
    <row r="240" spans="7:8" x14ac:dyDescent="0.25">
      <c r="G240"/>
      <c r="H240"/>
    </row>
    <row r="241" spans="7:8" x14ac:dyDescent="0.25">
      <c r="G241"/>
      <c r="H241"/>
    </row>
    <row r="242" spans="7:8" x14ac:dyDescent="0.25">
      <c r="G242"/>
      <c r="H242"/>
    </row>
    <row r="243" spans="7:8" x14ac:dyDescent="0.25">
      <c r="G243"/>
      <c r="H243"/>
    </row>
    <row r="244" spans="7:8" x14ac:dyDescent="0.25">
      <c r="G244"/>
      <c r="H244"/>
    </row>
    <row r="245" spans="7:8" x14ac:dyDescent="0.25">
      <c r="G245"/>
      <c r="H245"/>
    </row>
    <row r="246" spans="7:8" x14ac:dyDescent="0.25">
      <c r="G246"/>
      <c r="H246"/>
    </row>
    <row r="247" spans="7:8" x14ac:dyDescent="0.25">
      <c r="G247"/>
      <c r="H247"/>
    </row>
    <row r="248" spans="7:8" x14ac:dyDescent="0.25">
      <c r="G248"/>
      <c r="H248"/>
    </row>
    <row r="249" spans="7:8" x14ac:dyDescent="0.25">
      <c r="G249"/>
      <c r="H249"/>
    </row>
    <row r="250" spans="7:8" x14ac:dyDescent="0.25">
      <c r="G250"/>
      <c r="H250"/>
    </row>
    <row r="251" spans="7:8" x14ac:dyDescent="0.25">
      <c r="G251"/>
      <c r="H251"/>
    </row>
    <row r="252" spans="7:8" x14ac:dyDescent="0.25">
      <c r="G252"/>
      <c r="H252"/>
    </row>
    <row r="253" spans="7:8" x14ac:dyDescent="0.25">
      <c r="G253"/>
      <c r="H253"/>
    </row>
    <row r="254" spans="7:8" x14ac:dyDescent="0.25">
      <c r="G254"/>
      <c r="H254"/>
    </row>
    <row r="255" spans="7:8" x14ac:dyDescent="0.25">
      <c r="G255"/>
      <c r="H255"/>
    </row>
    <row r="256" spans="7:8" x14ac:dyDescent="0.25">
      <c r="G256"/>
      <c r="H256"/>
    </row>
    <row r="257" spans="7:8" x14ac:dyDescent="0.25">
      <c r="G257"/>
      <c r="H257"/>
    </row>
    <row r="258" spans="7:8" x14ac:dyDescent="0.25">
      <c r="G258"/>
      <c r="H258"/>
    </row>
  </sheetData>
  <mergeCells count="54">
    <mergeCell ref="C13:F13"/>
    <mergeCell ref="B1:C4"/>
    <mergeCell ref="D1:F1"/>
    <mergeCell ref="D2:F2"/>
    <mergeCell ref="D3:F3"/>
    <mergeCell ref="D4:F4"/>
    <mergeCell ref="B6:G6"/>
    <mergeCell ref="B8:G8"/>
    <mergeCell ref="C9:F9"/>
    <mergeCell ref="C10:F10"/>
    <mergeCell ref="C11:F11"/>
    <mergeCell ref="C12:F12"/>
    <mergeCell ref="B15:C17"/>
    <mergeCell ref="D15:D17"/>
    <mergeCell ref="E15:E16"/>
    <mergeCell ref="F15:G17"/>
    <mergeCell ref="B18:B21"/>
    <mergeCell ref="C18:C21"/>
    <mergeCell ref="F18:G22"/>
    <mergeCell ref="B22:D22"/>
    <mergeCell ref="B23:B27"/>
    <mergeCell ref="C23:C27"/>
    <mergeCell ref="F23:G28"/>
    <mergeCell ref="B28:D28"/>
    <mergeCell ref="B29:B33"/>
    <mergeCell ref="C29:C33"/>
    <mergeCell ref="F29:G34"/>
    <mergeCell ref="B34:D34"/>
    <mergeCell ref="B35:B38"/>
    <mergeCell ref="C35:C38"/>
    <mergeCell ref="F35:G39"/>
    <mergeCell ref="B39:D39"/>
    <mergeCell ref="B40:B44"/>
    <mergeCell ref="C40:C44"/>
    <mergeCell ref="F40:G45"/>
    <mergeCell ref="B45:D45"/>
    <mergeCell ref="B46:B51"/>
    <mergeCell ref="C46:C51"/>
    <mergeCell ref="F46:G52"/>
    <mergeCell ref="B52:D52"/>
    <mergeCell ref="B53:B56"/>
    <mergeCell ref="C53:C56"/>
    <mergeCell ref="F53:G57"/>
    <mergeCell ref="B57:D57"/>
    <mergeCell ref="F74:G74"/>
    <mergeCell ref="F75:G75"/>
    <mergeCell ref="B58:B64"/>
    <mergeCell ref="C58:C64"/>
    <mergeCell ref="F58:G65"/>
    <mergeCell ref="B65:D65"/>
    <mergeCell ref="B66:B69"/>
    <mergeCell ref="C66:C69"/>
    <mergeCell ref="F66:G70"/>
    <mergeCell ref="B70:D70"/>
  </mergeCells>
  <pageMargins left="0.25" right="0.25" top="0.75" bottom="0.75" header="0.3" footer="0.3"/>
  <pageSetup paperSize="14" scale="59" orientation="portrait" r:id="rId1"/>
  <rowBreaks count="1" manualBreakCount="1">
    <brk id="52" max="7" man="1"/>
  </row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79998168889431442"/>
  </sheetPr>
  <dimension ref="A1:K258"/>
  <sheetViews>
    <sheetView view="pageBreakPreview" zoomScale="86" zoomScaleSheetLayoutView="86" workbookViewId="0"/>
  </sheetViews>
  <sheetFormatPr baseColWidth="10" defaultColWidth="10.85546875" defaultRowHeight="15" x14ac:dyDescent="0.25"/>
  <cols>
    <col min="1" max="1" width="2.42578125" style="146" customWidth="1"/>
    <col min="2" max="2" width="4" style="145" customWidth="1"/>
    <col min="3" max="3" width="24.7109375" style="145" customWidth="1"/>
    <col min="4" max="4" width="42.140625" style="147" customWidth="1"/>
    <col min="5" max="5" width="35.140625" style="147" customWidth="1"/>
    <col min="6" max="6" width="27.5703125" style="145" customWidth="1"/>
    <col min="7" max="7" width="16.140625" style="145" customWidth="1"/>
    <col min="8" max="8" width="16.5703125" style="146" customWidth="1"/>
    <col min="9" max="9" width="16.42578125" style="146" customWidth="1"/>
    <col min="10" max="16384" width="10.85546875" style="145"/>
  </cols>
  <sheetData>
    <row r="1" spans="1:11" s="174" customFormat="1" ht="24.95" customHeight="1" x14ac:dyDescent="0.25">
      <c r="A1" s="153"/>
      <c r="B1" s="387"/>
      <c r="C1" s="387"/>
      <c r="D1" s="401" t="s">
        <v>198</v>
      </c>
      <c r="E1" s="402"/>
      <c r="F1" s="403"/>
      <c r="G1" s="404" t="s">
        <v>199</v>
      </c>
      <c r="H1" s="405"/>
      <c r="J1" s="153"/>
      <c r="K1" s="153"/>
    </row>
    <row r="2" spans="1:11" s="174" customFormat="1" ht="24.95" customHeight="1" x14ac:dyDescent="0.25">
      <c r="A2" s="153"/>
      <c r="B2" s="387"/>
      <c r="C2" s="387"/>
      <c r="D2" s="401" t="s">
        <v>200</v>
      </c>
      <c r="E2" s="402"/>
      <c r="F2" s="403"/>
      <c r="G2" s="404" t="s">
        <v>297</v>
      </c>
      <c r="H2" s="405"/>
      <c r="J2" s="153"/>
      <c r="K2" s="153"/>
    </row>
    <row r="3" spans="1:11" s="174" customFormat="1" ht="24.95" customHeight="1" x14ac:dyDescent="0.25">
      <c r="A3" s="153"/>
      <c r="B3" s="387"/>
      <c r="C3" s="387"/>
      <c r="D3" s="401" t="s">
        <v>201</v>
      </c>
      <c r="E3" s="402"/>
      <c r="F3" s="403"/>
      <c r="G3" s="404" t="s">
        <v>296</v>
      </c>
      <c r="H3" s="405"/>
      <c r="J3" s="153"/>
      <c r="K3" s="153"/>
    </row>
    <row r="4" spans="1:11" s="174" customFormat="1" ht="33" customHeight="1" x14ac:dyDescent="0.25">
      <c r="A4" s="153"/>
      <c r="B4" s="387"/>
      <c r="C4" s="387"/>
      <c r="D4" s="406" t="s">
        <v>202</v>
      </c>
      <c r="E4" s="407"/>
      <c r="F4" s="408"/>
      <c r="G4" s="404" t="s">
        <v>295</v>
      </c>
      <c r="H4" s="405"/>
      <c r="J4" s="153"/>
      <c r="K4" s="153"/>
    </row>
    <row r="5" spans="1:11" x14ac:dyDescent="0.25">
      <c r="B5" s="146"/>
      <c r="C5" s="146"/>
      <c r="D5" s="146"/>
      <c r="E5" s="146"/>
      <c r="F5" s="146"/>
      <c r="G5" s="146"/>
      <c r="I5"/>
    </row>
    <row r="6" spans="1:11" ht="35.1" customHeight="1" x14ac:dyDescent="0.25">
      <c r="A6" s="148"/>
      <c r="B6" s="390" t="s">
        <v>294</v>
      </c>
      <c r="C6" s="391"/>
      <c r="D6" s="391"/>
      <c r="E6" s="391"/>
      <c r="F6" s="391"/>
      <c r="G6" s="391"/>
      <c r="H6" s="392"/>
      <c r="I6"/>
    </row>
    <row r="7" spans="1:11" ht="5.0999999999999996" customHeight="1" x14ac:dyDescent="0.25">
      <c r="A7" s="148"/>
      <c r="B7" s="172"/>
      <c r="C7" s="172"/>
      <c r="D7" s="173"/>
      <c r="E7" s="173"/>
      <c r="F7" s="172"/>
      <c r="G7" s="172"/>
      <c r="H7" s="171"/>
      <c r="I7"/>
    </row>
    <row r="8" spans="1:11" ht="21.95" customHeight="1" thickBot="1" x14ac:dyDescent="0.3">
      <c r="A8" s="148"/>
      <c r="B8" s="382" t="s">
        <v>293</v>
      </c>
      <c r="C8" s="383"/>
      <c r="D8" s="383"/>
      <c r="E8" s="383"/>
      <c r="F8" s="383"/>
      <c r="G8" s="383"/>
      <c r="H8" s="384"/>
      <c r="I8"/>
    </row>
    <row r="9" spans="1:11" s="164" customFormat="1" ht="24.75" customHeight="1" x14ac:dyDescent="0.3">
      <c r="A9" s="148"/>
      <c r="B9" s="170"/>
      <c r="C9" s="385" t="s">
        <v>292</v>
      </c>
      <c r="D9" s="385"/>
      <c r="E9" s="385"/>
      <c r="F9" s="385"/>
      <c r="G9" s="385"/>
      <c r="H9" s="167">
        <v>5</v>
      </c>
      <c r="I9"/>
    </row>
    <row r="10" spans="1:11" s="164" customFormat="1" ht="24.75" customHeight="1" x14ac:dyDescent="0.3">
      <c r="A10" s="148"/>
      <c r="B10" s="169"/>
      <c r="C10" s="386" t="s">
        <v>291</v>
      </c>
      <c r="D10" s="386"/>
      <c r="E10" s="386"/>
      <c r="F10" s="386"/>
      <c r="G10" s="386"/>
      <c r="H10" s="167">
        <v>4</v>
      </c>
      <c r="I10"/>
    </row>
    <row r="11" spans="1:11" s="164" customFormat="1" ht="24.75" customHeight="1" x14ac:dyDescent="0.3">
      <c r="A11" s="148"/>
      <c r="B11" s="169"/>
      <c r="C11" s="386" t="s">
        <v>62</v>
      </c>
      <c r="D11" s="386"/>
      <c r="E11" s="386"/>
      <c r="F11" s="386"/>
      <c r="G11" s="386"/>
      <c r="H11" s="167">
        <v>3</v>
      </c>
      <c r="I11"/>
    </row>
    <row r="12" spans="1:11" s="164" customFormat="1" ht="24.75" customHeight="1" x14ac:dyDescent="0.3">
      <c r="A12" s="148"/>
      <c r="B12" s="169"/>
      <c r="C12" s="386" t="s">
        <v>65</v>
      </c>
      <c r="D12" s="386"/>
      <c r="E12" s="386"/>
      <c r="F12" s="386"/>
      <c r="G12" s="386"/>
      <c r="H12" s="167">
        <v>2</v>
      </c>
      <c r="I12"/>
    </row>
    <row r="13" spans="1:11" s="164" customFormat="1" ht="24.75" customHeight="1" thickBot="1" x14ac:dyDescent="0.35">
      <c r="A13" s="148"/>
      <c r="B13" s="168"/>
      <c r="C13" s="385" t="s">
        <v>290</v>
      </c>
      <c r="D13" s="386"/>
      <c r="E13" s="386"/>
      <c r="F13" s="386"/>
      <c r="G13" s="386"/>
      <c r="H13" s="167">
        <v>1</v>
      </c>
      <c r="I13"/>
    </row>
    <row r="14" spans="1:11" s="164" customFormat="1" ht="9" customHeight="1" thickBot="1" x14ac:dyDescent="0.35">
      <c r="A14" s="148"/>
      <c r="B14" s="166"/>
      <c r="C14" s="165"/>
      <c r="D14" s="165"/>
      <c r="E14" s="165"/>
      <c r="F14" s="165"/>
      <c r="G14" s="165"/>
      <c r="H14" s="148"/>
      <c r="I14"/>
    </row>
    <row r="15" spans="1:11" ht="27" customHeight="1" x14ac:dyDescent="0.25">
      <c r="A15" s="148"/>
      <c r="B15" s="361" t="s">
        <v>289</v>
      </c>
      <c r="C15" s="362"/>
      <c r="D15" s="367" t="s">
        <v>288</v>
      </c>
      <c r="E15" s="163" t="s">
        <v>287</v>
      </c>
      <c r="F15" s="367" t="s">
        <v>286</v>
      </c>
      <c r="G15" s="372" t="s">
        <v>285</v>
      </c>
      <c r="H15" s="373"/>
      <c r="I15"/>
    </row>
    <row r="16" spans="1:11" ht="52.5" customHeight="1" x14ac:dyDescent="0.25">
      <c r="A16" s="148"/>
      <c r="B16" s="363"/>
      <c r="C16" s="364"/>
      <c r="D16" s="368"/>
      <c r="E16" s="178" t="s">
        <v>298</v>
      </c>
      <c r="F16" s="368"/>
      <c r="G16" s="374"/>
      <c r="H16" s="375"/>
      <c r="I16"/>
    </row>
    <row r="17" spans="1:9" ht="15.75" customHeight="1" thickBot="1" x14ac:dyDescent="0.3">
      <c r="A17" s="148"/>
      <c r="B17" s="365"/>
      <c r="C17" s="366"/>
      <c r="D17" s="369"/>
      <c r="E17" s="162">
        <v>0.2</v>
      </c>
      <c r="F17" s="369"/>
      <c r="G17" s="376"/>
      <c r="H17" s="377"/>
      <c r="I17"/>
    </row>
    <row r="18" spans="1:9" ht="47.45" customHeight="1" x14ac:dyDescent="0.25">
      <c r="A18" s="148"/>
      <c r="B18" s="347">
        <v>1</v>
      </c>
      <c r="C18" s="350" t="s">
        <v>284</v>
      </c>
      <c r="D18" s="161" t="s">
        <v>283</v>
      </c>
      <c r="E18" s="161"/>
      <c r="F18" s="400"/>
      <c r="G18" s="400"/>
      <c r="H18" s="400"/>
      <c r="I18"/>
    </row>
    <row r="19" spans="1:9" ht="38.1" customHeight="1" x14ac:dyDescent="0.25">
      <c r="A19" s="148"/>
      <c r="B19" s="347"/>
      <c r="C19" s="350"/>
      <c r="D19" s="159" t="s">
        <v>282</v>
      </c>
      <c r="E19" s="159"/>
      <c r="F19" s="396"/>
      <c r="G19" s="396"/>
      <c r="H19" s="396"/>
      <c r="I19"/>
    </row>
    <row r="20" spans="1:9" ht="41.45" customHeight="1" x14ac:dyDescent="0.25">
      <c r="A20" s="148"/>
      <c r="B20" s="347"/>
      <c r="C20" s="350"/>
      <c r="D20" s="159" t="s">
        <v>281</v>
      </c>
      <c r="E20" s="159"/>
      <c r="F20" s="396"/>
      <c r="G20" s="396"/>
      <c r="H20" s="396"/>
      <c r="I20"/>
    </row>
    <row r="21" spans="1:9" ht="47.1" customHeight="1" x14ac:dyDescent="0.25">
      <c r="A21" s="148"/>
      <c r="B21" s="348"/>
      <c r="C21" s="351"/>
      <c r="D21" s="159" t="s">
        <v>280</v>
      </c>
      <c r="E21" s="159"/>
      <c r="F21" s="396"/>
      <c r="G21" s="396"/>
      <c r="H21" s="396"/>
      <c r="I21"/>
    </row>
    <row r="22" spans="1:9" ht="24.75" customHeight="1" x14ac:dyDescent="0.25">
      <c r="A22" s="148"/>
      <c r="B22" s="358" t="s">
        <v>236</v>
      </c>
      <c r="C22" s="359"/>
      <c r="D22" s="360"/>
      <c r="E22" s="175"/>
      <c r="F22" s="396"/>
      <c r="G22" s="396"/>
      <c r="H22" s="396"/>
      <c r="I22"/>
    </row>
    <row r="23" spans="1:9" ht="24.75" customHeight="1" x14ac:dyDescent="0.25">
      <c r="A23" s="148"/>
      <c r="B23" s="346">
        <v>2</v>
      </c>
      <c r="C23" s="349" t="s">
        <v>279</v>
      </c>
      <c r="D23" s="159" t="s">
        <v>278</v>
      </c>
      <c r="E23" s="159"/>
      <c r="F23" s="396"/>
      <c r="G23" s="396"/>
      <c r="H23" s="396"/>
      <c r="I23"/>
    </row>
    <row r="24" spans="1:9" ht="29.25" customHeight="1" x14ac:dyDescent="0.25">
      <c r="A24" s="148"/>
      <c r="B24" s="347"/>
      <c r="C24" s="350"/>
      <c r="D24" s="159" t="s">
        <v>277</v>
      </c>
      <c r="E24" s="159"/>
      <c r="F24" s="396"/>
      <c r="G24" s="396"/>
      <c r="H24" s="396"/>
      <c r="I24"/>
    </row>
    <row r="25" spans="1:9" ht="37.5" customHeight="1" x14ac:dyDescent="0.25">
      <c r="A25" s="148"/>
      <c r="B25" s="347"/>
      <c r="C25" s="350"/>
      <c r="D25" s="159" t="s">
        <v>276</v>
      </c>
      <c r="E25" s="159"/>
      <c r="F25" s="396"/>
      <c r="G25" s="396"/>
      <c r="H25" s="396"/>
      <c r="I25"/>
    </row>
    <row r="26" spans="1:9" ht="40.5" customHeight="1" x14ac:dyDescent="0.25">
      <c r="A26" s="148"/>
      <c r="B26" s="347"/>
      <c r="C26" s="350"/>
      <c r="D26" s="159" t="s">
        <v>275</v>
      </c>
      <c r="E26" s="159"/>
      <c r="F26" s="396"/>
      <c r="G26" s="396"/>
      <c r="H26" s="396"/>
      <c r="I26"/>
    </row>
    <row r="27" spans="1:9" ht="28.5" customHeight="1" x14ac:dyDescent="0.25">
      <c r="A27" s="148"/>
      <c r="B27" s="348"/>
      <c r="C27" s="351"/>
      <c r="D27" s="159" t="s">
        <v>274</v>
      </c>
      <c r="E27" s="159"/>
      <c r="F27" s="396"/>
      <c r="G27" s="396"/>
      <c r="H27" s="396"/>
      <c r="I27"/>
    </row>
    <row r="28" spans="1:9" ht="24.75" customHeight="1" x14ac:dyDescent="0.25">
      <c r="A28" s="148"/>
      <c r="B28" s="358" t="s">
        <v>236</v>
      </c>
      <c r="C28" s="359"/>
      <c r="D28" s="360"/>
      <c r="E28" s="175"/>
      <c r="F28" s="396"/>
      <c r="G28" s="396"/>
      <c r="H28" s="396"/>
      <c r="I28"/>
    </row>
    <row r="29" spans="1:9" ht="24.75" customHeight="1" x14ac:dyDescent="0.25">
      <c r="A29" s="148"/>
      <c r="B29" s="346">
        <v>3</v>
      </c>
      <c r="C29" s="349" t="s">
        <v>273</v>
      </c>
      <c r="D29" s="159" t="s">
        <v>272</v>
      </c>
      <c r="E29" s="159"/>
      <c r="F29" s="399"/>
      <c r="G29" s="396"/>
      <c r="H29" s="396"/>
      <c r="I29"/>
    </row>
    <row r="30" spans="1:9" ht="33.75" customHeight="1" x14ac:dyDescent="0.25">
      <c r="A30" s="148"/>
      <c r="B30" s="347"/>
      <c r="C30" s="350"/>
      <c r="D30" s="159" t="s">
        <v>271</v>
      </c>
      <c r="E30" s="159"/>
      <c r="F30" s="399"/>
      <c r="G30" s="396"/>
      <c r="H30" s="396"/>
      <c r="I30"/>
    </row>
    <row r="31" spans="1:9" ht="15" customHeight="1" x14ac:dyDescent="0.25">
      <c r="A31" s="148"/>
      <c r="B31" s="347"/>
      <c r="C31" s="350"/>
      <c r="D31" s="159" t="s">
        <v>270</v>
      </c>
      <c r="E31" s="159"/>
      <c r="F31" s="399"/>
      <c r="G31" s="396"/>
      <c r="H31" s="396"/>
      <c r="I31"/>
    </row>
    <row r="32" spans="1:9" ht="27.75" customHeight="1" x14ac:dyDescent="0.25">
      <c r="A32" s="148"/>
      <c r="B32" s="347"/>
      <c r="C32" s="350"/>
      <c r="D32" s="159" t="s">
        <v>269</v>
      </c>
      <c r="E32" s="159"/>
      <c r="F32" s="399"/>
      <c r="G32" s="396"/>
      <c r="H32" s="396"/>
      <c r="I32"/>
    </row>
    <row r="33" spans="1:9" ht="36" customHeight="1" x14ac:dyDescent="0.25">
      <c r="A33" s="148"/>
      <c r="B33" s="348"/>
      <c r="C33" s="351"/>
      <c r="D33" s="159" t="s">
        <v>268</v>
      </c>
      <c r="E33" s="159"/>
      <c r="F33" s="399"/>
      <c r="G33" s="396"/>
      <c r="H33" s="396"/>
      <c r="I33"/>
    </row>
    <row r="34" spans="1:9" ht="24.75" customHeight="1" x14ac:dyDescent="0.25">
      <c r="A34" s="148"/>
      <c r="B34" s="358" t="s">
        <v>236</v>
      </c>
      <c r="C34" s="359"/>
      <c r="D34" s="360"/>
      <c r="E34" s="175"/>
      <c r="F34" s="399"/>
      <c r="G34" s="396"/>
      <c r="H34" s="396"/>
      <c r="I34"/>
    </row>
    <row r="35" spans="1:9" ht="34.5" customHeight="1" x14ac:dyDescent="0.25">
      <c r="A35" s="148"/>
      <c r="B35" s="346">
        <v>4</v>
      </c>
      <c r="C35" s="349" t="s">
        <v>267</v>
      </c>
      <c r="D35" s="160" t="s">
        <v>266</v>
      </c>
      <c r="E35" s="160"/>
      <c r="F35" s="398"/>
      <c r="G35" s="396"/>
      <c r="H35" s="396"/>
      <c r="I35"/>
    </row>
    <row r="36" spans="1:9" ht="24.75" customHeight="1" x14ac:dyDescent="0.25">
      <c r="A36" s="148"/>
      <c r="B36" s="347"/>
      <c r="C36" s="350"/>
      <c r="D36" s="160" t="s">
        <v>265</v>
      </c>
      <c r="E36" s="160"/>
      <c r="F36" s="398"/>
      <c r="G36" s="396"/>
      <c r="H36" s="396"/>
      <c r="I36"/>
    </row>
    <row r="37" spans="1:9" ht="24.75" customHeight="1" x14ac:dyDescent="0.25">
      <c r="A37" s="148"/>
      <c r="B37" s="347"/>
      <c r="C37" s="350"/>
      <c r="D37" s="160" t="s">
        <v>264</v>
      </c>
      <c r="E37" s="160"/>
      <c r="F37" s="398"/>
      <c r="G37" s="396"/>
      <c r="H37" s="396"/>
      <c r="I37"/>
    </row>
    <row r="38" spans="1:9" ht="36.75" customHeight="1" x14ac:dyDescent="0.25">
      <c r="A38" s="148"/>
      <c r="B38" s="348"/>
      <c r="C38" s="351"/>
      <c r="D38" s="160" t="s">
        <v>263</v>
      </c>
      <c r="E38" s="160"/>
      <c r="F38" s="398"/>
      <c r="G38" s="396"/>
      <c r="H38" s="396"/>
      <c r="I38"/>
    </row>
    <row r="39" spans="1:9" ht="24.75" customHeight="1" x14ac:dyDescent="0.25">
      <c r="A39" s="148"/>
      <c r="B39" s="358" t="s">
        <v>236</v>
      </c>
      <c r="C39" s="359"/>
      <c r="D39" s="360"/>
      <c r="E39" s="175"/>
      <c r="F39" s="398"/>
      <c r="G39" s="396"/>
      <c r="H39" s="396"/>
      <c r="I39"/>
    </row>
    <row r="40" spans="1:9" ht="25.5" customHeight="1" x14ac:dyDescent="0.25">
      <c r="A40" s="148"/>
      <c r="B40" s="346">
        <v>5</v>
      </c>
      <c r="C40" s="349" t="s">
        <v>262</v>
      </c>
      <c r="D40" s="159" t="s">
        <v>261</v>
      </c>
      <c r="E40" s="159"/>
      <c r="F40" s="396"/>
      <c r="G40" s="396"/>
      <c r="H40" s="396"/>
      <c r="I40"/>
    </row>
    <row r="41" spans="1:9" ht="27" customHeight="1" x14ac:dyDescent="0.25">
      <c r="A41" s="148"/>
      <c r="B41" s="347"/>
      <c r="C41" s="350"/>
      <c r="D41" s="159" t="s">
        <v>260</v>
      </c>
      <c r="E41" s="159"/>
      <c r="F41" s="396"/>
      <c r="G41" s="396"/>
      <c r="H41" s="396"/>
      <c r="I41"/>
    </row>
    <row r="42" spans="1:9" ht="38.25" customHeight="1" x14ac:dyDescent="0.25">
      <c r="A42" s="148"/>
      <c r="B42" s="347"/>
      <c r="C42" s="350"/>
      <c r="D42" s="159" t="s">
        <v>259</v>
      </c>
      <c r="E42" s="159"/>
      <c r="F42" s="396"/>
      <c r="G42" s="396"/>
      <c r="H42" s="396"/>
      <c r="I42"/>
    </row>
    <row r="43" spans="1:9" ht="24" customHeight="1" x14ac:dyDescent="0.25">
      <c r="A43" s="148"/>
      <c r="B43" s="347"/>
      <c r="C43" s="350"/>
      <c r="D43" s="159" t="s">
        <v>258</v>
      </c>
      <c r="E43" s="159"/>
      <c r="F43" s="396"/>
      <c r="G43" s="396"/>
      <c r="H43" s="396"/>
      <c r="I43"/>
    </row>
    <row r="44" spans="1:9" ht="26.25" customHeight="1" x14ac:dyDescent="0.25">
      <c r="A44" s="148"/>
      <c r="B44" s="348"/>
      <c r="C44" s="351"/>
      <c r="D44" s="159" t="s">
        <v>257</v>
      </c>
      <c r="E44" s="159"/>
      <c r="F44" s="396"/>
      <c r="G44" s="396"/>
      <c r="H44" s="396"/>
      <c r="I44"/>
    </row>
    <row r="45" spans="1:9" ht="24.75" customHeight="1" x14ac:dyDescent="0.25">
      <c r="A45" s="148"/>
      <c r="B45" s="358" t="s">
        <v>236</v>
      </c>
      <c r="C45" s="359"/>
      <c r="D45" s="360"/>
      <c r="E45" s="175"/>
      <c r="F45" s="396"/>
      <c r="G45" s="396"/>
      <c r="H45" s="396"/>
      <c r="I45"/>
    </row>
    <row r="46" spans="1:9" ht="24.75" customHeight="1" x14ac:dyDescent="0.25">
      <c r="A46" s="148"/>
      <c r="B46" s="346">
        <v>6</v>
      </c>
      <c r="C46" s="349" t="s">
        <v>256</v>
      </c>
      <c r="D46" s="159" t="s">
        <v>255</v>
      </c>
      <c r="E46" s="159"/>
      <c r="F46" s="396"/>
      <c r="G46" s="396"/>
      <c r="H46" s="396"/>
      <c r="I46"/>
    </row>
    <row r="47" spans="1:9" ht="36" customHeight="1" x14ac:dyDescent="0.25">
      <c r="A47" s="148"/>
      <c r="B47" s="347"/>
      <c r="C47" s="350"/>
      <c r="D47" s="159" t="s">
        <v>254</v>
      </c>
      <c r="E47" s="159"/>
      <c r="F47" s="396"/>
      <c r="G47" s="396"/>
      <c r="H47" s="396"/>
      <c r="I47"/>
    </row>
    <row r="48" spans="1:9" ht="24.75" customHeight="1" x14ac:dyDescent="0.25">
      <c r="A48" s="148"/>
      <c r="B48" s="347"/>
      <c r="C48" s="350"/>
      <c r="D48" s="159" t="s">
        <v>253</v>
      </c>
      <c r="E48" s="159"/>
      <c r="F48" s="396"/>
      <c r="G48" s="396"/>
      <c r="H48" s="396"/>
      <c r="I48"/>
    </row>
    <row r="49" spans="1:9" ht="15.75" customHeight="1" x14ac:dyDescent="0.25">
      <c r="A49" s="148"/>
      <c r="B49" s="347"/>
      <c r="C49" s="350"/>
      <c r="D49" s="159" t="s">
        <v>252</v>
      </c>
      <c r="E49" s="159"/>
      <c r="F49" s="396"/>
      <c r="G49" s="396"/>
      <c r="H49" s="396"/>
      <c r="I49"/>
    </row>
    <row r="50" spans="1:9" ht="12.75" customHeight="1" x14ac:dyDescent="0.25">
      <c r="A50" s="148"/>
      <c r="B50" s="347"/>
      <c r="C50" s="350"/>
      <c r="D50" s="159" t="s">
        <v>251</v>
      </c>
      <c r="E50" s="159"/>
      <c r="F50" s="396"/>
      <c r="G50" s="396"/>
      <c r="H50" s="396"/>
      <c r="I50"/>
    </row>
    <row r="51" spans="1:9" ht="15" customHeight="1" x14ac:dyDescent="0.25">
      <c r="A51" s="148"/>
      <c r="B51" s="348"/>
      <c r="C51" s="351"/>
      <c r="D51" s="159" t="s">
        <v>250</v>
      </c>
      <c r="E51" s="159"/>
      <c r="F51" s="396"/>
      <c r="G51" s="396"/>
      <c r="H51" s="396"/>
      <c r="I51"/>
    </row>
    <row r="52" spans="1:9" ht="24.75" customHeight="1" x14ac:dyDescent="0.25">
      <c r="A52" s="148"/>
      <c r="B52" s="358" t="s">
        <v>236</v>
      </c>
      <c r="C52" s="359"/>
      <c r="D52" s="360"/>
      <c r="E52" s="175"/>
      <c r="F52" s="396"/>
      <c r="G52" s="396"/>
      <c r="H52" s="396"/>
      <c r="I52"/>
    </row>
    <row r="53" spans="1:9" ht="24.75" customHeight="1" x14ac:dyDescent="0.25">
      <c r="A53" s="148"/>
      <c r="B53" s="346">
        <v>7</v>
      </c>
      <c r="C53" s="349" t="s">
        <v>249</v>
      </c>
      <c r="D53" s="159" t="s">
        <v>248</v>
      </c>
      <c r="E53" s="159"/>
      <c r="F53" s="399"/>
      <c r="G53" s="396"/>
      <c r="H53" s="396"/>
      <c r="I53"/>
    </row>
    <row r="54" spans="1:9" ht="47.25" customHeight="1" x14ac:dyDescent="0.25">
      <c r="A54" s="148"/>
      <c r="B54" s="347"/>
      <c r="C54" s="350"/>
      <c r="D54" s="159" t="s">
        <v>247</v>
      </c>
      <c r="E54" s="159"/>
      <c r="F54" s="399"/>
      <c r="G54" s="396"/>
      <c r="H54" s="396"/>
      <c r="I54"/>
    </row>
    <row r="55" spans="1:9" ht="14.25" customHeight="1" x14ac:dyDescent="0.25">
      <c r="A55" s="148"/>
      <c r="B55" s="347"/>
      <c r="C55" s="350"/>
      <c r="D55" s="159" t="s">
        <v>246</v>
      </c>
      <c r="E55" s="159"/>
      <c r="F55" s="399"/>
      <c r="G55" s="396"/>
      <c r="H55" s="396"/>
      <c r="I55"/>
    </row>
    <row r="56" spans="1:9" ht="27" customHeight="1" x14ac:dyDescent="0.25">
      <c r="A56" s="148"/>
      <c r="B56" s="348"/>
      <c r="C56" s="351"/>
      <c r="D56" s="159" t="s">
        <v>245</v>
      </c>
      <c r="E56" s="159"/>
      <c r="F56" s="399"/>
      <c r="G56" s="396"/>
      <c r="H56" s="396"/>
      <c r="I56"/>
    </row>
    <row r="57" spans="1:9" ht="24.75" customHeight="1" x14ac:dyDescent="0.25">
      <c r="A57" s="148"/>
      <c r="B57" s="358" t="s">
        <v>236</v>
      </c>
      <c r="C57" s="359"/>
      <c r="D57" s="360"/>
      <c r="E57" s="175"/>
      <c r="F57" s="399"/>
      <c r="G57" s="396"/>
      <c r="H57" s="396"/>
      <c r="I57"/>
    </row>
    <row r="58" spans="1:9" ht="34.5" customHeight="1" x14ac:dyDescent="0.25">
      <c r="A58" s="148"/>
      <c r="B58" s="346">
        <v>8</v>
      </c>
      <c r="C58" s="349" t="s">
        <v>244</v>
      </c>
      <c r="D58" s="160" t="s">
        <v>243</v>
      </c>
      <c r="E58" s="160"/>
      <c r="F58" s="395"/>
      <c r="G58" s="396"/>
      <c r="H58" s="396"/>
      <c r="I58"/>
    </row>
    <row r="59" spans="1:9" ht="24.75" customHeight="1" x14ac:dyDescent="0.25">
      <c r="A59" s="148"/>
      <c r="B59" s="347"/>
      <c r="C59" s="350"/>
      <c r="D59" s="160" t="s">
        <v>242</v>
      </c>
      <c r="E59" s="160"/>
      <c r="F59" s="395"/>
      <c r="G59" s="396"/>
      <c r="H59" s="396"/>
      <c r="I59"/>
    </row>
    <row r="60" spans="1:9" ht="24.75" customHeight="1" x14ac:dyDescent="0.25">
      <c r="A60" s="148"/>
      <c r="B60" s="347"/>
      <c r="C60" s="350"/>
      <c r="D60" s="160" t="s">
        <v>241</v>
      </c>
      <c r="E60" s="160"/>
      <c r="F60" s="395"/>
      <c r="G60" s="396"/>
      <c r="H60" s="396"/>
      <c r="I60"/>
    </row>
    <row r="61" spans="1:9" ht="36.75" customHeight="1" x14ac:dyDescent="0.25">
      <c r="A61" s="148"/>
      <c r="B61" s="347"/>
      <c r="C61" s="350"/>
      <c r="D61" s="160" t="s">
        <v>240</v>
      </c>
      <c r="E61" s="160"/>
      <c r="F61" s="395"/>
      <c r="G61" s="396"/>
      <c r="H61" s="396"/>
      <c r="I61"/>
    </row>
    <row r="62" spans="1:9" ht="44.25" customHeight="1" x14ac:dyDescent="0.25">
      <c r="A62" s="148"/>
      <c r="B62" s="347"/>
      <c r="C62" s="350"/>
      <c r="D62" s="160" t="s">
        <v>239</v>
      </c>
      <c r="E62" s="160"/>
      <c r="F62" s="395"/>
      <c r="G62" s="396"/>
      <c r="H62" s="396"/>
      <c r="I62"/>
    </row>
    <row r="63" spans="1:9" ht="32.25" customHeight="1" x14ac:dyDescent="0.25">
      <c r="A63" s="148"/>
      <c r="B63" s="347"/>
      <c r="C63" s="350"/>
      <c r="D63" s="160" t="s">
        <v>238</v>
      </c>
      <c r="E63" s="160"/>
      <c r="F63" s="395"/>
      <c r="G63" s="396"/>
      <c r="H63" s="396"/>
      <c r="I63"/>
    </row>
    <row r="64" spans="1:9" ht="26.25" customHeight="1" x14ac:dyDescent="0.25">
      <c r="A64" s="148"/>
      <c r="B64" s="348"/>
      <c r="C64" s="351"/>
      <c r="D64" s="160" t="s">
        <v>237</v>
      </c>
      <c r="E64" s="160"/>
      <c r="F64" s="395"/>
      <c r="G64" s="396"/>
      <c r="H64" s="396"/>
      <c r="I64"/>
    </row>
    <row r="65" spans="1:10" ht="24.75" customHeight="1" x14ac:dyDescent="0.25">
      <c r="A65" s="148"/>
      <c r="B65" s="358" t="s">
        <v>236</v>
      </c>
      <c r="C65" s="359"/>
      <c r="D65" s="360"/>
      <c r="E65" s="175"/>
      <c r="F65" s="395"/>
      <c r="G65" s="396"/>
      <c r="H65" s="396"/>
      <c r="I65"/>
    </row>
    <row r="66" spans="1:10" ht="24.75" customHeight="1" x14ac:dyDescent="0.25">
      <c r="A66" s="148"/>
      <c r="B66" s="346">
        <v>9</v>
      </c>
      <c r="C66" s="349" t="s">
        <v>235</v>
      </c>
      <c r="D66" s="160" t="s">
        <v>234</v>
      </c>
      <c r="E66" s="160"/>
      <c r="F66" s="395"/>
      <c r="G66" s="396"/>
      <c r="H66" s="396"/>
      <c r="I66"/>
    </row>
    <row r="67" spans="1:10" ht="24.75" customHeight="1" x14ac:dyDescent="0.25">
      <c r="A67" s="148"/>
      <c r="B67" s="347"/>
      <c r="C67" s="350"/>
      <c r="D67" s="160" t="s">
        <v>233</v>
      </c>
      <c r="E67" s="160"/>
      <c r="F67" s="395"/>
      <c r="G67" s="396"/>
      <c r="H67" s="396"/>
      <c r="I67"/>
    </row>
    <row r="68" spans="1:10" ht="24.75" customHeight="1" x14ac:dyDescent="0.25">
      <c r="A68" s="148"/>
      <c r="B68" s="347"/>
      <c r="C68" s="350"/>
      <c r="D68" s="160" t="s">
        <v>232</v>
      </c>
      <c r="E68" s="160"/>
      <c r="F68" s="395"/>
      <c r="G68" s="396"/>
      <c r="H68" s="396"/>
      <c r="I68"/>
    </row>
    <row r="69" spans="1:10" ht="34.5" customHeight="1" x14ac:dyDescent="0.25">
      <c r="A69" s="148"/>
      <c r="B69" s="348"/>
      <c r="C69" s="351"/>
      <c r="D69" s="159" t="s">
        <v>231</v>
      </c>
      <c r="E69" s="159"/>
      <c r="F69" s="395"/>
      <c r="G69" s="396"/>
      <c r="H69" s="396"/>
      <c r="I69"/>
    </row>
    <row r="70" spans="1:10" ht="24.75" customHeight="1" x14ac:dyDescent="0.25">
      <c r="A70" s="148"/>
      <c r="B70" s="358" t="s">
        <v>48</v>
      </c>
      <c r="C70" s="359"/>
      <c r="D70" s="360"/>
      <c r="E70" s="175"/>
      <c r="F70" s="395"/>
      <c r="G70" s="396"/>
      <c r="H70" s="396"/>
      <c r="I70"/>
    </row>
    <row r="71" spans="1:10" ht="15.75" thickBot="1" x14ac:dyDescent="0.3">
      <c r="A71" s="148"/>
      <c r="B71" s="153"/>
      <c r="C71" s="153"/>
      <c r="D71" s="158"/>
      <c r="E71" s="158"/>
      <c r="F71" s="153"/>
      <c r="G71" s="153"/>
      <c r="H71" s="153"/>
      <c r="I71"/>
    </row>
    <row r="72" spans="1:10" ht="18.75" customHeight="1" thickBot="1" x14ac:dyDescent="0.3">
      <c r="A72" s="148"/>
      <c r="B72" s="157"/>
      <c r="C72" s="157"/>
      <c r="D72" s="157"/>
      <c r="E72" s="157"/>
      <c r="F72" s="156"/>
      <c r="G72" s="155"/>
      <c r="H72" s="153"/>
      <c r="I72"/>
    </row>
    <row r="73" spans="1:10" ht="36" customHeight="1" x14ac:dyDescent="0.25">
      <c r="A73" s="148"/>
      <c r="B73" s="148"/>
      <c r="C73" s="148"/>
      <c r="D73" s="154"/>
      <c r="E73" s="154"/>
      <c r="F73" s="148"/>
      <c r="G73" s="148"/>
      <c r="H73" s="153"/>
      <c r="I73"/>
      <c r="J73"/>
    </row>
    <row r="74" spans="1:10" ht="30" customHeight="1" x14ac:dyDescent="0.25">
      <c r="A74" s="148"/>
      <c r="B74" s="148"/>
      <c r="C74" s="150" t="s">
        <v>120</v>
      </c>
      <c r="D74" s="152"/>
      <c r="E74" s="176"/>
      <c r="F74" s="151"/>
      <c r="G74" s="397"/>
      <c r="H74" s="397"/>
      <c r="I74"/>
      <c r="J74"/>
    </row>
    <row r="75" spans="1:10" ht="67.5" customHeight="1" x14ac:dyDescent="0.25">
      <c r="A75" s="148"/>
      <c r="B75" s="148"/>
      <c r="C75" s="150" t="s">
        <v>121</v>
      </c>
      <c r="D75" s="150">
        <v>2021</v>
      </c>
      <c r="E75" s="177"/>
      <c r="F75" s="149" t="s">
        <v>230</v>
      </c>
      <c r="G75" s="393" t="s">
        <v>299</v>
      </c>
      <c r="H75" s="394"/>
      <c r="I75"/>
      <c r="J75"/>
    </row>
    <row r="76" spans="1:10" x14ac:dyDescent="0.25">
      <c r="A76" s="148"/>
      <c r="B76" s="148"/>
      <c r="C76" s="148"/>
      <c r="D76" s="148"/>
      <c r="E76" s="148"/>
      <c r="F76" s="148"/>
      <c r="G76" s="148"/>
      <c r="H76" s="148"/>
      <c r="I76"/>
      <c r="J76"/>
    </row>
    <row r="77" spans="1:10" x14ac:dyDescent="0.25">
      <c r="A77"/>
      <c r="H77"/>
      <c r="I77"/>
    </row>
    <row r="78" spans="1:10" x14ac:dyDescent="0.25">
      <c r="A78"/>
      <c r="H78"/>
      <c r="I78"/>
    </row>
    <row r="79" spans="1:10" x14ac:dyDescent="0.25">
      <c r="A79"/>
      <c r="H79"/>
      <c r="I79"/>
    </row>
    <row r="80" spans="1:10" x14ac:dyDescent="0.25">
      <c r="A80"/>
      <c r="H80"/>
      <c r="I80"/>
    </row>
    <row r="81" spans="1:9" x14ac:dyDescent="0.25">
      <c r="A81"/>
      <c r="H81"/>
      <c r="I81"/>
    </row>
    <row r="82" spans="1:9" x14ac:dyDescent="0.25">
      <c r="A82"/>
      <c r="H82"/>
      <c r="I82"/>
    </row>
    <row r="83" spans="1:9" x14ac:dyDescent="0.25">
      <c r="A83"/>
      <c r="H83"/>
      <c r="I83"/>
    </row>
    <row r="84" spans="1:9" x14ac:dyDescent="0.25">
      <c r="A84"/>
      <c r="H84"/>
      <c r="I84"/>
    </row>
    <row r="85" spans="1:9" x14ac:dyDescent="0.25">
      <c r="A85"/>
      <c r="H85"/>
      <c r="I85"/>
    </row>
    <row r="86" spans="1:9" x14ac:dyDescent="0.25">
      <c r="A86"/>
      <c r="H86"/>
      <c r="I86"/>
    </row>
    <row r="87" spans="1:9" x14ac:dyDescent="0.25">
      <c r="A87"/>
      <c r="H87"/>
      <c r="I87"/>
    </row>
    <row r="88" spans="1:9" x14ac:dyDescent="0.25">
      <c r="A88"/>
      <c r="H88"/>
      <c r="I88"/>
    </row>
    <row r="89" spans="1:9" x14ac:dyDescent="0.25">
      <c r="A89"/>
      <c r="H89"/>
      <c r="I89"/>
    </row>
    <row r="90" spans="1:9" x14ac:dyDescent="0.25">
      <c r="A90"/>
      <c r="H90"/>
      <c r="I90"/>
    </row>
    <row r="91" spans="1:9" x14ac:dyDescent="0.25">
      <c r="A91"/>
      <c r="H91"/>
      <c r="I91"/>
    </row>
    <row r="92" spans="1:9" x14ac:dyDescent="0.25">
      <c r="A92"/>
      <c r="H92"/>
      <c r="I92"/>
    </row>
    <row r="93" spans="1:9" x14ac:dyDescent="0.25">
      <c r="A93"/>
      <c r="H93"/>
      <c r="I93"/>
    </row>
    <row r="94" spans="1:9" x14ac:dyDescent="0.25">
      <c r="A94"/>
      <c r="H94"/>
      <c r="I94"/>
    </row>
    <row r="95" spans="1:9" x14ac:dyDescent="0.25">
      <c r="A95"/>
      <c r="H95"/>
      <c r="I95"/>
    </row>
    <row r="96" spans="1:9" x14ac:dyDescent="0.25">
      <c r="A96"/>
      <c r="H96"/>
      <c r="I96"/>
    </row>
    <row r="97" spans="1:9" x14ac:dyDescent="0.25">
      <c r="A97"/>
      <c r="H97"/>
      <c r="I97"/>
    </row>
    <row r="98" spans="1:9" x14ac:dyDescent="0.25">
      <c r="A98"/>
      <c r="H98"/>
      <c r="I98"/>
    </row>
    <row r="99" spans="1:9" x14ac:dyDescent="0.25">
      <c r="A99"/>
      <c r="H99"/>
      <c r="I99"/>
    </row>
    <row r="100" spans="1:9" x14ac:dyDescent="0.25">
      <c r="A100"/>
      <c r="H100"/>
      <c r="I100"/>
    </row>
    <row r="101" spans="1:9" x14ac:dyDescent="0.25">
      <c r="A101"/>
      <c r="H101"/>
      <c r="I101"/>
    </row>
    <row r="102" spans="1:9" x14ac:dyDescent="0.25">
      <c r="A102"/>
      <c r="H102"/>
      <c r="I102"/>
    </row>
    <row r="103" spans="1:9" x14ac:dyDescent="0.25">
      <c r="A103"/>
      <c r="H103"/>
      <c r="I103"/>
    </row>
    <row r="104" spans="1:9" x14ac:dyDescent="0.25">
      <c r="A104"/>
      <c r="H104"/>
      <c r="I104"/>
    </row>
    <row r="105" spans="1:9" x14ac:dyDescent="0.25">
      <c r="A105"/>
      <c r="H105"/>
      <c r="I105"/>
    </row>
    <row r="106" spans="1:9" x14ac:dyDescent="0.25">
      <c r="A106"/>
      <c r="H106"/>
      <c r="I106"/>
    </row>
    <row r="107" spans="1:9" x14ac:dyDescent="0.25">
      <c r="A107"/>
      <c r="H107"/>
      <c r="I107"/>
    </row>
    <row r="108" spans="1:9" x14ac:dyDescent="0.25">
      <c r="A108"/>
      <c r="H108"/>
      <c r="I108"/>
    </row>
    <row r="109" spans="1:9" x14ac:dyDescent="0.25">
      <c r="A109"/>
      <c r="H109"/>
      <c r="I109"/>
    </row>
    <row r="110" spans="1:9" x14ac:dyDescent="0.25">
      <c r="A110"/>
      <c r="H110"/>
      <c r="I110"/>
    </row>
    <row r="111" spans="1:9" x14ac:dyDescent="0.25">
      <c r="A111"/>
      <c r="H111"/>
      <c r="I111"/>
    </row>
    <row r="112" spans="1:9" x14ac:dyDescent="0.25">
      <c r="A112"/>
      <c r="H112"/>
      <c r="I112"/>
    </row>
    <row r="113" spans="1:9" x14ac:dyDescent="0.25">
      <c r="A113"/>
      <c r="H113"/>
      <c r="I113"/>
    </row>
    <row r="114" spans="1:9" x14ac:dyDescent="0.25">
      <c r="A114"/>
      <c r="H114"/>
      <c r="I114"/>
    </row>
    <row r="115" spans="1:9" x14ac:dyDescent="0.25">
      <c r="A115"/>
      <c r="H115"/>
      <c r="I115"/>
    </row>
    <row r="116" spans="1:9" x14ac:dyDescent="0.25">
      <c r="A116"/>
      <c r="H116"/>
      <c r="I116"/>
    </row>
    <row r="117" spans="1:9" x14ac:dyDescent="0.25">
      <c r="A117"/>
      <c r="H117"/>
      <c r="I117"/>
    </row>
    <row r="118" spans="1:9" x14ac:dyDescent="0.25">
      <c r="A118"/>
      <c r="H118"/>
      <c r="I118"/>
    </row>
    <row r="119" spans="1:9" x14ac:dyDescent="0.25">
      <c r="A119"/>
      <c r="H119"/>
      <c r="I119"/>
    </row>
    <row r="120" spans="1:9" x14ac:dyDescent="0.25">
      <c r="A120"/>
      <c r="H120"/>
      <c r="I120"/>
    </row>
    <row r="121" spans="1:9" x14ac:dyDescent="0.25">
      <c r="A121"/>
      <c r="H121"/>
      <c r="I121"/>
    </row>
    <row r="122" spans="1:9" x14ac:dyDescent="0.25">
      <c r="A122"/>
      <c r="H122"/>
      <c r="I122"/>
    </row>
    <row r="123" spans="1:9" x14ac:dyDescent="0.25">
      <c r="A123"/>
      <c r="H123"/>
      <c r="I123"/>
    </row>
    <row r="124" spans="1:9" x14ac:dyDescent="0.25">
      <c r="A124"/>
      <c r="H124"/>
      <c r="I124"/>
    </row>
    <row r="125" spans="1:9" x14ac:dyDescent="0.25">
      <c r="A125"/>
      <c r="H125"/>
      <c r="I125"/>
    </row>
    <row r="126" spans="1:9" x14ac:dyDescent="0.25">
      <c r="A126"/>
      <c r="H126"/>
      <c r="I126"/>
    </row>
    <row r="127" spans="1:9" x14ac:dyDescent="0.25">
      <c r="A127"/>
      <c r="H127"/>
      <c r="I127"/>
    </row>
    <row r="128" spans="1:9" x14ac:dyDescent="0.25">
      <c r="A128"/>
      <c r="H128"/>
      <c r="I128"/>
    </row>
    <row r="129" spans="1:9" x14ac:dyDescent="0.25">
      <c r="A129"/>
      <c r="H129"/>
      <c r="I129"/>
    </row>
    <row r="130" spans="1:9" x14ac:dyDescent="0.25">
      <c r="A130"/>
      <c r="H130"/>
      <c r="I130"/>
    </row>
    <row r="131" spans="1:9" x14ac:dyDescent="0.25">
      <c r="A131"/>
      <c r="H131"/>
      <c r="I131"/>
    </row>
    <row r="132" spans="1:9" x14ac:dyDescent="0.25">
      <c r="A132"/>
      <c r="H132"/>
      <c r="I132"/>
    </row>
    <row r="133" spans="1:9" x14ac:dyDescent="0.25">
      <c r="A133"/>
      <c r="H133"/>
      <c r="I133"/>
    </row>
    <row r="134" spans="1:9" x14ac:dyDescent="0.25">
      <c r="A134"/>
      <c r="H134"/>
      <c r="I134"/>
    </row>
    <row r="135" spans="1:9" x14ac:dyDescent="0.25">
      <c r="A135"/>
      <c r="H135"/>
      <c r="I135"/>
    </row>
    <row r="136" spans="1:9" x14ac:dyDescent="0.25">
      <c r="A136"/>
      <c r="H136"/>
      <c r="I136"/>
    </row>
    <row r="137" spans="1:9" x14ac:dyDescent="0.25">
      <c r="A137"/>
      <c r="H137"/>
      <c r="I137"/>
    </row>
    <row r="138" spans="1:9" x14ac:dyDescent="0.25">
      <c r="A138"/>
      <c r="H138"/>
      <c r="I138"/>
    </row>
    <row r="139" spans="1:9" x14ac:dyDescent="0.25">
      <c r="A139"/>
      <c r="H139"/>
      <c r="I139"/>
    </row>
    <row r="140" spans="1:9" x14ac:dyDescent="0.25">
      <c r="A140"/>
      <c r="H140"/>
      <c r="I140"/>
    </row>
    <row r="141" spans="1:9" x14ac:dyDescent="0.25">
      <c r="A141"/>
      <c r="H141"/>
      <c r="I141"/>
    </row>
    <row r="142" spans="1:9" x14ac:dyDescent="0.25">
      <c r="A142"/>
      <c r="H142"/>
      <c r="I142"/>
    </row>
    <row r="143" spans="1:9" x14ac:dyDescent="0.25">
      <c r="A143"/>
      <c r="H143"/>
      <c r="I143"/>
    </row>
    <row r="144" spans="1:9" x14ac:dyDescent="0.25">
      <c r="A144"/>
      <c r="H144"/>
      <c r="I144"/>
    </row>
    <row r="145" spans="1:9" x14ac:dyDescent="0.25">
      <c r="A145"/>
      <c r="H145"/>
      <c r="I145"/>
    </row>
    <row r="146" spans="1:9" x14ac:dyDescent="0.25">
      <c r="H146"/>
      <c r="I146"/>
    </row>
    <row r="147" spans="1:9" x14ac:dyDescent="0.25">
      <c r="H147"/>
      <c r="I147"/>
    </row>
    <row r="148" spans="1:9" x14ac:dyDescent="0.25">
      <c r="H148"/>
      <c r="I148"/>
    </row>
    <row r="149" spans="1:9" x14ac:dyDescent="0.25">
      <c r="H149"/>
      <c r="I149"/>
    </row>
    <row r="150" spans="1:9" x14ac:dyDescent="0.25">
      <c r="H150"/>
      <c r="I150"/>
    </row>
    <row r="151" spans="1:9" x14ac:dyDescent="0.25">
      <c r="H151"/>
      <c r="I151"/>
    </row>
    <row r="152" spans="1:9" x14ac:dyDescent="0.25">
      <c r="H152"/>
      <c r="I152"/>
    </row>
    <row r="153" spans="1:9" x14ac:dyDescent="0.25">
      <c r="H153"/>
      <c r="I153"/>
    </row>
    <row r="154" spans="1:9" x14ac:dyDescent="0.25">
      <c r="H154"/>
      <c r="I154"/>
    </row>
    <row r="155" spans="1:9" x14ac:dyDescent="0.25">
      <c r="H155"/>
      <c r="I155"/>
    </row>
    <row r="156" spans="1:9" x14ac:dyDescent="0.25">
      <c r="H156"/>
      <c r="I156"/>
    </row>
    <row r="157" spans="1:9" x14ac:dyDescent="0.25">
      <c r="H157"/>
      <c r="I157"/>
    </row>
    <row r="158" spans="1:9" x14ac:dyDescent="0.25">
      <c r="H158"/>
      <c r="I158"/>
    </row>
    <row r="159" spans="1:9" x14ac:dyDescent="0.25">
      <c r="H159"/>
      <c r="I159"/>
    </row>
    <row r="160" spans="1:9" x14ac:dyDescent="0.25">
      <c r="H160"/>
      <c r="I160"/>
    </row>
    <row r="161" spans="8:9" x14ac:dyDescent="0.25">
      <c r="H161"/>
      <c r="I161"/>
    </row>
    <row r="162" spans="8:9" x14ac:dyDescent="0.25">
      <c r="H162"/>
      <c r="I162"/>
    </row>
    <row r="163" spans="8:9" x14ac:dyDescent="0.25">
      <c r="H163"/>
      <c r="I163"/>
    </row>
    <row r="164" spans="8:9" x14ac:dyDescent="0.25">
      <c r="H164"/>
      <c r="I164"/>
    </row>
    <row r="165" spans="8:9" x14ac:dyDescent="0.25">
      <c r="H165"/>
      <c r="I165"/>
    </row>
    <row r="166" spans="8:9" x14ac:dyDescent="0.25">
      <c r="H166"/>
      <c r="I166"/>
    </row>
    <row r="167" spans="8:9" x14ac:dyDescent="0.25">
      <c r="H167"/>
      <c r="I167"/>
    </row>
    <row r="168" spans="8:9" x14ac:dyDescent="0.25">
      <c r="H168"/>
      <c r="I168"/>
    </row>
    <row r="169" spans="8:9" x14ac:dyDescent="0.25">
      <c r="H169"/>
      <c r="I169"/>
    </row>
    <row r="170" spans="8:9" x14ac:dyDescent="0.25">
      <c r="H170"/>
      <c r="I170"/>
    </row>
    <row r="171" spans="8:9" x14ac:dyDescent="0.25">
      <c r="H171"/>
      <c r="I171"/>
    </row>
    <row r="172" spans="8:9" x14ac:dyDescent="0.25">
      <c r="H172"/>
      <c r="I172"/>
    </row>
    <row r="173" spans="8:9" x14ac:dyDescent="0.25">
      <c r="H173"/>
      <c r="I173"/>
    </row>
    <row r="174" spans="8:9" x14ac:dyDescent="0.25">
      <c r="H174"/>
      <c r="I174"/>
    </row>
    <row r="175" spans="8:9" x14ac:dyDescent="0.25">
      <c r="H175"/>
      <c r="I175"/>
    </row>
    <row r="176" spans="8:9" x14ac:dyDescent="0.25">
      <c r="H176"/>
      <c r="I176"/>
    </row>
    <row r="177" spans="8:9" x14ac:dyDescent="0.25">
      <c r="H177"/>
      <c r="I177"/>
    </row>
    <row r="178" spans="8:9" x14ac:dyDescent="0.25">
      <c r="H178"/>
      <c r="I178"/>
    </row>
    <row r="179" spans="8:9" x14ac:dyDescent="0.25">
      <c r="H179"/>
      <c r="I179"/>
    </row>
    <row r="180" spans="8:9" x14ac:dyDescent="0.25">
      <c r="H180"/>
      <c r="I180"/>
    </row>
    <row r="181" spans="8:9" x14ac:dyDescent="0.25">
      <c r="H181"/>
      <c r="I181"/>
    </row>
    <row r="182" spans="8:9" x14ac:dyDescent="0.25">
      <c r="H182"/>
      <c r="I182"/>
    </row>
    <row r="183" spans="8:9" x14ac:dyDescent="0.25">
      <c r="H183"/>
      <c r="I183"/>
    </row>
    <row r="184" spans="8:9" x14ac:dyDescent="0.25">
      <c r="H184"/>
      <c r="I184"/>
    </row>
    <row r="185" spans="8:9" x14ac:dyDescent="0.25">
      <c r="H185"/>
      <c r="I185"/>
    </row>
    <row r="186" spans="8:9" x14ac:dyDescent="0.25">
      <c r="H186"/>
      <c r="I186"/>
    </row>
    <row r="187" spans="8:9" x14ac:dyDescent="0.25">
      <c r="H187"/>
      <c r="I187"/>
    </row>
    <row r="188" spans="8:9" x14ac:dyDescent="0.25">
      <c r="H188"/>
      <c r="I188"/>
    </row>
    <row r="189" spans="8:9" x14ac:dyDescent="0.25">
      <c r="H189"/>
      <c r="I189"/>
    </row>
    <row r="190" spans="8:9" x14ac:dyDescent="0.25">
      <c r="H190"/>
      <c r="I190"/>
    </row>
    <row r="191" spans="8:9" x14ac:dyDescent="0.25">
      <c r="H191"/>
      <c r="I191"/>
    </row>
    <row r="192" spans="8:9" x14ac:dyDescent="0.25">
      <c r="H192"/>
      <c r="I192"/>
    </row>
    <row r="193" spans="8:9" x14ac:dyDescent="0.25">
      <c r="H193"/>
      <c r="I193"/>
    </row>
    <row r="194" spans="8:9" x14ac:dyDescent="0.25">
      <c r="H194"/>
      <c r="I194"/>
    </row>
    <row r="195" spans="8:9" x14ac:dyDescent="0.25">
      <c r="H195"/>
      <c r="I195"/>
    </row>
    <row r="196" spans="8:9" x14ac:dyDescent="0.25">
      <c r="H196"/>
      <c r="I196"/>
    </row>
    <row r="197" spans="8:9" x14ac:dyDescent="0.25">
      <c r="H197"/>
      <c r="I197"/>
    </row>
    <row r="198" spans="8:9" x14ac:dyDescent="0.25">
      <c r="H198"/>
      <c r="I198"/>
    </row>
    <row r="199" spans="8:9" x14ac:dyDescent="0.25">
      <c r="H199"/>
      <c r="I199"/>
    </row>
    <row r="200" spans="8:9" x14ac:dyDescent="0.25">
      <c r="H200"/>
      <c r="I200"/>
    </row>
    <row r="201" spans="8:9" x14ac:dyDescent="0.25">
      <c r="H201"/>
      <c r="I201"/>
    </row>
    <row r="202" spans="8:9" x14ac:dyDescent="0.25">
      <c r="H202"/>
      <c r="I202"/>
    </row>
    <row r="203" spans="8:9" x14ac:dyDescent="0.25">
      <c r="H203"/>
      <c r="I203"/>
    </row>
    <row r="204" spans="8:9" x14ac:dyDescent="0.25">
      <c r="H204"/>
      <c r="I204"/>
    </row>
    <row r="205" spans="8:9" x14ac:dyDescent="0.25">
      <c r="H205"/>
      <c r="I205"/>
    </row>
    <row r="206" spans="8:9" x14ac:dyDescent="0.25">
      <c r="H206"/>
      <c r="I206"/>
    </row>
    <row r="207" spans="8:9" x14ac:dyDescent="0.25">
      <c r="H207"/>
      <c r="I207"/>
    </row>
    <row r="208" spans="8:9" x14ac:dyDescent="0.25">
      <c r="H208"/>
      <c r="I208"/>
    </row>
    <row r="209" spans="8:9" x14ac:dyDescent="0.25">
      <c r="H209"/>
      <c r="I209"/>
    </row>
    <row r="210" spans="8:9" x14ac:dyDescent="0.25">
      <c r="H210"/>
      <c r="I210"/>
    </row>
    <row r="211" spans="8:9" x14ac:dyDescent="0.25">
      <c r="H211"/>
      <c r="I211"/>
    </row>
    <row r="212" spans="8:9" x14ac:dyDescent="0.25">
      <c r="H212"/>
      <c r="I212"/>
    </row>
    <row r="213" spans="8:9" x14ac:dyDescent="0.25">
      <c r="H213"/>
      <c r="I213"/>
    </row>
    <row r="214" spans="8:9" x14ac:dyDescent="0.25">
      <c r="H214"/>
      <c r="I214"/>
    </row>
    <row r="215" spans="8:9" x14ac:dyDescent="0.25">
      <c r="H215"/>
      <c r="I215"/>
    </row>
    <row r="216" spans="8:9" x14ac:dyDescent="0.25">
      <c r="H216"/>
      <c r="I216"/>
    </row>
    <row r="217" spans="8:9" x14ac:dyDescent="0.25">
      <c r="H217"/>
      <c r="I217"/>
    </row>
    <row r="218" spans="8:9" x14ac:dyDescent="0.25">
      <c r="H218"/>
      <c r="I218"/>
    </row>
    <row r="219" spans="8:9" x14ac:dyDescent="0.25">
      <c r="H219"/>
      <c r="I219"/>
    </row>
    <row r="220" spans="8:9" x14ac:dyDescent="0.25">
      <c r="H220"/>
      <c r="I220"/>
    </row>
    <row r="221" spans="8:9" x14ac:dyDescent="0.25">
      <c r="H221"/>
      <c r="I221"/>
    </row>
    <row r="222" spans="8:9" x14ac:dyDescent="0.25">
      <c r="H222"/>
      <c r="I222"/>
    </row>
    <row r="223" spans="8:9" x14ac:dyDescent="0.25">
      <c r="H223"/>
      <c r="I223"/>
    </row>
    <row r="224" spans="8:9" x14ac:dyDescent="0.25">
      <c r="H224"/>
      <c r="I224"/>
    </row>
    <row r="225" spans="8:9" x14ac:dyDescent="0.25">
      <c r="H225"/>
      <c r="I225"/>
    </row>
    <row r="226" spans="8:9" x14ac:dyDescent="0.25">
      <c r="H226"/>
      <c r="I226"/>
    </row>
    <row r="227" spans="8:9" x14ac:dyDescent="0.25">
      <c r="H227"/>
      <c r="I227"/>
    </row>
    <row r="228" spans="8:9" x14ac:dyDescent="0.25">
      <c r="H228"/>
      <c r="I228"/>
    </row>
    <row r="229" spans="8:9" x14ac:dyDescent="0.25">
      <c r="H229"/>
      <c r="I229"/>
    </row>
    <row r="230" spans="8:9" x14ac:dyDescent="0.25">
      <c r="H230"/>
      <c r="I230"/>
    </row>
    <row r="231" spans="8:9" x14ac:dyDescent="0.25">
      <c r="H231"/>
      <c r="I231"/>
    </row>
    <row r="232" spans="8:9" x14ac:dyDescent="0.25">
      <c r="H232"/>
      <c r="I232"/>
    </row>
    <row r="233" spans="8:9" x14ac:dyDescent="0.25">
      <c r="H233"/>
      <c r="I233"/>
    </row>
    <row r="234" spans="8:9" x14ac:dyDescent="0.25">
      <c r="H234"/>
      <c r="I234"/>
    </row>
    <row r="235" spans="8:9" x14ac:dyDescent="0.25">
      <c r="H235"/>
      <c r="I235"/>
    </row>
    <row r="236" spans="8:9" x14ac:dyDescent="0.25">
      <c r="H236"/>
      <c r="I236"/>
    </row>
    <row r="237" spans="8:9" x14ac:dyDescent="0.25">
      <c r="H237"/>
      <c r="I237"/>
    </row>
    <row r="238" spans="8:9" x14ac:dyDescent="0.25">
      <c r="H238"/>
      <c r="I238"/>
    </row>
    <row r="239" spans="8:9" x14ac:dyDescent="0.25">
      <c r="H239"/>
      <c r="I239"/>
    </row>
    <row r="240" spans="8:9" x14ac:dyDescent="0.25">
      <c r="H240"/>
      <c r="I240"/>
    </row>
    <row r="241" spans="8:9" x14ac:dyDescent="0.25">
      <c r="H241"/>
      <c r="I241"/>
    </row>
    <row r="242" spans="8:9" x14ac:dyDescent="0.25">
      <c r="H242"/>
      <c r="I242"/>
    </row>
    <row r="243" spans="8:9" x14ac:dyDescent="0.25">
      <c r="H243"/>
      <c r="I243"/>
    </row>
    <row r="244" spans="8:9" x14ac:dyDescent="0.25">
      <c r="H244"/>
      <c r="I244"/>
    </row>
    <row r="245" spans="8:9" x14ac:dyDescent="0.25">
      <c r="H245"/>
      <c r="I245"/>
    </row>
    <row r="246" spans="8:9" x14ac:dyDescent="0.25">
      <c r="H246"/>
      <c r="I246"/>
    </row>
    <row r="247" spans="8:9" x14ac:dyDescent="0.25">
      <c r="H247"/>
      <c r="I247"/>
    </row>
    <row r="248" spans="8:9" x14ac:dyDescent="0.25">
      <c r="H248"/>
      <c r="I248"/>
    </row>
    <row r="249" spans="8:9" x14ac:dyDescent="0.25">
      <c r="H249"/>
      <c r="I249"/>
    </row>
    <row r="250" spans="8:9" x14ac:dyDescent="0.25">
      <c r="H250"/>
      <c r="I250"/>
    </row>
    <row r="251" spans="8:9" x14ac:dyDescent="0.25">
      <c r="H251"/>
      <c r="I251"/>
    </row>
    <row r="252" spans="8:9" x14ac:dyDescent="0.25">
      <c r="H252"/>
      <c r="I252"/>
    </row>
    <row r="253" spans="8:9" x14ac:dyDescent="0.25">
      <c r="H253"/>
      <c r="I253"/>
    </row>
    <row r="254" spans="8:9" x14ac:dyDescent="0.25">
      <c r="H254"/>
      <c r="I254"/>
    </row>
    <row r="255" spans="8:9" x14ac:dyDescent="0.25">
      <c r="H255"/>
      <c r="I255"/>
    </row>
    <row r="256" spans="8:9" x14ac:dyDescent="0.25">
      <c r="H256"/>
      <c r="I256"/>
    </row>
    <row r="257" spans="8:9" x14ac:dyDescent="0.25">
      <c r="H257"/>
      <c r="I257"/>
    </row>
    <row r="258" spans="8:9" x14ac:dyDescent="0.25">
      <c r="H258"/>
      <c r="I258"/>
    </row>
  </sheetData>
  <mergeCells count="67">
    <mergeCell ref="C12:G12"/>
    <mergeCell ref="B1:C4"/>
    <mergeCell ref="D1:F1"/>
    <mergeCell ref="G1:H1"/>
    <mergeCell ref="D2:F2"/>
    <mergeCell ref="G2:H2"/>
    <mergeCell ref="D3:F3"/>
    <mergeCell ref="G3:H3"/>
    <mergeCell ref="D4:F4"/>
    <mergeCell ref="G4:H4"/>
    <mergeCell ref="B18:B21"/>
    <mergeCell ref="C18:C21"/>
    <mergeCell ref="F18:F22"/>
    <mergeCell ref="G18:H22"/>
    <mergeCell ref="B22:D22"/>
    <mergeCell ref="B6:H6"/>
    <mergeCell ref="B8:H8"/>
    <mergeCell ref="C9:G9"/>
    <mergeCell ref="C10:G10"/>
    <mergeCell ref="C11:G11"/>
    <mergeCell ref="B29:B33"/>
    <mergeCell ref="C29:C33"/>
    <mergeCell ref="F29:F34"/>
    <mergeCell ref="G29:H34"/>
    <mergeCell ref="B34:D34"/>
    <mergeCell ref="C13:G13"/>
    <mergeCell ref="B15:C17"/>
    <mergeCell ref="D15:D17"/>
    <mergeCell ref="F15:F17"/>
    <mergeCell ref="G15:H17"/>
    <mergeCell ref="B40:B44"/>
    <mergeCell ref="C40:C44"/>
    <mergeCell ref="F40:F45"/>
    <mergeCell ref="G40:H45"/>
    <mergeCell ref="B45:D45"/>
    <mergeCell ref="B23:B27"/>
    <mergeCell ref="C23:C27"/>
    <mergeCell ref="F23:F28"/>
    <mergeCell ref="G23:H28"/>
    <mergeCell ref="B28:D28"/>
    <mergeCell ref="B53:B56"/>
    <mergeCell ref="C53:C56"/>
    <mergeCell ref="F53:F57"/>
    <mergeCell ref="G53:H57"/>
    <mergeCell ref="B57:D57"/>
    <mergeCell ref="B35:B38"/>
    <mergeCell ref="C35:C38"/>
    <mergeCell ref="F35:F39"/>
    <mergeCell ref="G35:H39"/>
    <mergeCell ref="B39:D39"/>
    <mergeCell ref="B46:B51"/>
    <mergeCell ref="C46:C51"/>
    <mergeCell ref="F46:F52"/>
    <mergeCell ref="G46:H52"/>
    <mergeCell ref="B52:D52"/>
    <mergeCell ref="G75:H75"/>
    <mergeCell ref="B58:B64"/>
    <mergeCell ref="C58:C64"/>
    <mergeCell ref="F58:F65"/>
    <mergeCell ref="G58:H65"/>
    <mergeCell ref="B65:D65"/>
    <mergeCell ref="B66:B69"/>
    <mergeCell ref="C66:C69"/>
    <mergeCell ref="F66:F70"/>
    <mergeCell ref="G66:H70"/>
    <mergeCell ref="G74:H74"/>
    <mergeCell ref="B70:D70"/>
  </mergeCells>
  <pageMargins left="0.25" right="0.25" top="0.75" bottom="0.75" header="0.3" footer="0.3"/>
  <pageSetup paperSize="14" scale="60" orientation="portrait" r:id="rId1"/>
  <rowBreaks count="1" manualBreakCount="1">
    <brk id="52" max="7"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S39"/>
  <sheetViews>
    <sheetView zoomScale="80" zoomScaleNormal="80" zoomScalePageLayoutView="80" workbookViewId="0">
      <selection activeCell="D11" sqref="D11"/>
    </sheetView>
  </sheetViews>
  <sheetFormatPr baseColWidth="10" defaultColWidth="10.85546875" defaultRowHeight="15" x14ac:dyDescent="0.25"/>
  <cols>
    <col min="1" max="1" width="7" style="1" customWidth="1"/>
    <col min="2" max="2" width="22.42578125" style="1" customWidth="1"/>
    <col min="3" max="3" width="36.7109375" style="1" customWidth="1"/>
    <col min="4" max="4" width="45.28515625" style="1" customWidth="1"/>
    <col min="5" max="5" width="22.7109375" style="1" customWidth="1"/>
    <col min="6" max="6" width="29.7109375" style="1" customWidth="1"/>
    <col min="7" max="7" width="15.140625" style="1" customWidth="1"/>
    <col min="8" max="8" width="14.42578125" style="1" customWidth="1"/>
    <col min="9" max="9" width="12.7109375" style="1" customWidth="1"/>
    <col min="10" max="10" width="13" style="1" customWidth="1"/>
    <col min="11" max="11" width="11.28515625" style="1" customWidth="1"/>
    <col min="12" max="13" width="15.42578125" style="1" customWidth="1"/>
    <col min="14" max="14" width="45.7109375" style="1" customWidth="1"/>
    <col min="15" max="18" width="35.7109375" style="1" customWidth="1"/>
    <col min="19" max="16384" width="10.85546875" style="1"/>
  </cols>
  <sheetData>
    <row r="2" spans="1:19" x14ac:dyDescent="0.25">
      <c r="B2" s="207" t="s">
        <v>123</v>
      </c>
      <c r="C2" s="207"/>
      <c r="D2" s="207"/>
      <c r="E2" s="207"/>
      <c r="F2" s="430"/>
      <c r="G2" s="430"/>
      <c r="H2" s="430"/>
      <c r="I2" s="430"/>
      <c r="J2" s="430"/>
      <c r="K2" s="430"/>
      <c r="L2" s="430"/>
      <c r="M2" s="430"/>
      <c r="N2" s="430"/>
      <c r="O2" s="430"/>
      <c r="P2" s="430"/>
      <c r="Q2" s="430"/>
      <c r="R2" s="430"/>
    </row>
    <row r="3" spans="1:19" x14ac:dyDescent="0.25">
      <c r="B3" s="217" t="s">
        <v>1</v>
      </c>
      <c r="C3" s="217"/>
      <c r="D3" s="217"/>
      <c r="E3" s="217"/>
      <c r="F3" s="34"/>
      <c r="G3" s="34"/>
      <c r="H3" s="34"/>
      <c r="I3" s="34"/>
      <c r="J3" s="34"/>
      <c r="K3" s="34"/>
      <c r="L3" s="34"/>
      <c r="M3" s="34"/>
      <c r="N3" s="34"/>
      <c r="O3" s="34"/>
      <c r="P3" s="34"/>
      <c r="Q3" s="34"/>
      <c r="R3" s="34"/>
      <c r="S3" s="20"/>
    </row>
    <row r="4" spans="1:19" ht="27" customHeight="1" x14ac:dyDescent="0.25">
      <c r="C4" s="2" t="s">
        <v>2</v>
      </c>
      <c r="D4" s="5" t="str">
        <f>'Concertacion '!D4</f>
        <v xml:space="preserve">Departamento Administrativo de la Funcion Publica </v>
      </c>
      <c r="F4" s="20"/>
    </row>
    <row r="5" spans="1:19" x14ac:dyDescent="0.25">
      <c r="C5" s="2" t="s">
        <v>4</v>
      </c>
      <c r="D5" s="5" t="str">
        <f>'Concertacion '!D5</f>
        <v xml:space="preserve">Direccion de Empleo Publico </v>
      </c>
      <c r="F5" s="20"/>
    </row>
    <row r="6" spans="1:19" x14ac:dyDescent="0.25">
      <c r="C6" s="4" t="s">
        <v>6</v>
      </c>
      <c r="D6" s="5" t="str">
        <f>'Concertacion '!D6</f>
        <v>Alex Rios</v>
      </c>
      <c r="F6" s="20"/>
    </row>
    <row r="7" spans="1:19" x14ac:dyDescent="0.25">
      <c r="C7" s="4" t="s">
        <v>8</v>
      </c>
      <c r="D7" s="5" t="str">
        <f>'Concertacion '!D7</f>
        <v>Daniel Gomez</v>
      </c>
      <c r="F7" s="20"/>
    </row>
    <row r="8" spans="1:19" x14ac:dyDescent="0.25">
      <c r="C8" s="4" t="s">
        <v>124</v>
      </c>
      <c r="D8" s="6">
        <v>41715</v>
      </c>
      <c r="F8" s="21"/>
    </row>
    <row r="9" spans="1:19" x14ac:dyDescent="0.25">
      <c r="C9" s="211" t="s">
        <v>125</v>
      </c>
      <c r="D9" s="5" t="s">
        <v>126</v>
      </c>
      <c r="F9" s="20"/>
      <c r="G9" s="7"/>
    </row>
    <row r="10" spans="1:19" x14ac:dyDescent="0.25">
      <c r="C10" s="211"/>
      <c r="D10" s="5" t="s">
        <v>13</v>
      </c>
      <c r="F10" s="20"/>
    </row>
    <row r="11" spans="1:19" x14ac:dyDescent="0.25">
      <c r="C11" s="2" t="s">
        <v>127</v>
      </c>
      <c r="D11" s="5" t="s">
        <v>126</v>
      </c>
      <c r="F11" s="20"/>
    </row>
    <row r="12" spans="1:19" x14ac:dyDescent="0.25">
      <c r="C12" s="2"/>
      <c r="D12" s="5" t="s">
        <v>128</v>
      </c>
      <c r="F12" s="20"/>
    </row>
    <row r="13" spans="1:19" x14ac:dyDescent="0.25">
      <c r="D13" s="29"/>
      <c r="E13" s="20"/>
      <c r="F13" s="20"/>
    </row>
    <row r="14" spans="1:19" ht="15.75" thickBot="1" x14ac:dyDescent="0.3"/>
    <row r="15" spans="1:19" ht="15.75" thickBot="1" x14ac:dyDescent="0.3">
      <c r="A15" s="431" t="s">
        <v>14</v>
      </c>
      <c r="B15" s="432"/>
      <c r="C15" s="432"/>
      <c r="D15" s="432"/>
      <c r="E15" s="432"/>
      <c r="F15" s="432"/>
      <c r="G15" s="432"/>
      <c r="H15" s="433" t="s">
        <v>129</v>
      </c>
      <c r="I15" s="416"/>
      <c r="J15" s="416"/>
      <c r="K15" s="416"/>
      <c r="L15" s="416"/>
      <c r="M15" s="416"/>
      <c r="N15" s="416"/>
      <c r="O15" s="416"/>
      <c r="P15" s="416"/>
      <c r="Q15" s="416"/>
      <c r="R15" s="417"/>
    </row>
    <row r="16" spans="1:19" ht="28.5" customHeight="1" x14ac:dyDescent="0.25">
      <c r="A16" s="125" t="s">
        <v>17</v>
      </c>
      <c r="B16" s="125" t="s">
        <v>18</v>
      </c>
      <c r="C16" s="136" t="s">
        <v>19</v>
      </c>
      <c r="D16" s="125" t="s">
        <v>20</v>
      </c>
      <c r="E16" s="125" t="s">
        <v>130</v>
      </c>
      <c r="F16" s="125" t="s">
        <v>22</v>
      </c>
      <c r="G16" s="36" t="s">
        <v>23</v>
      </c>
      <c r="H16" s="434" t="s">
        <v>131</v>
      </c>
      <c r="I16" s="435"/>
      <c r="J16" s="435"/>
      <c r="K16" s="436"/>
      <c r="L16" s="125" t="s">
        <v>132</v>
      </c>
      <c r="M16" s="437" t="s">
        <v>133</v>
      </c>
      <c r="N16" s="439" t="s">
        <v>134</v>
      </c>
      <c r="O16" s="441" t="s">
        <v>135</v>
      </c>
      <c r="P16" s="442"/>
      <c r="Q16" s="434" t="s">
        <v>16</v>
      </c>
      <c r="R16" s="436"/>
    </row>
    <row r="17" spans="1:18" ht="30" customHeight="1" x14ac:dyDescent="0.25">
      <c r="A17" s="215" t="s">
        <v>26</v>
      </c>
      <c r="B17" s="216">
        <v>0.3</v>
      </c>
      <c r="C17" s="194" t="s">
        <v>27</v>
      </c>
      <c r="D17" s="10" t="s">
        <v>28</v>
      </c>
      <c r="E17" s="194">
        <v>4</v>
      </c>
      <c r="F17" s="194" t="s">
        <v>29</v>
      </c>
      <c r="G17" s="208" t="s">
        <v>30</v>
      </c>
      <c r="H17" s="122" t="s">
        <v>136</v>
      </c>
      <c r="I17" s="122" t="s">
        <v>137</v>
      </c>
      <c r="J17" s="122" t="s">
        <v>138</v>
      </c>
      <c r="K17" s="122" t="s">
        <v>139</v>
      </c>
      <c r="L17" s="9" t="s">
        <v>140</v>
      </c>
      <c r="M17" s="438"/>
      <c r="N17" s="440"/>
      <c r="O17" s="22" t="s">
        <v>141</v>
      </c>
      <c r="P17" s="22" t="s">
        <v>119</v>
      </c>
      <c r="Q17" s="22" t="s">
        <v>24</v>
      </c>
      <c r="R17" s="123" t="s">
        <v>25</v>
      </c>
    </row>
    <row r="18" spans="1:18" ht="45" customHeight="1" x14ac:dyDescent="0.25">
      <c r="A18" s="215"/>
      <c r="B18" s="215"/>
      <c r="C18" s="195"/>
      <c r="D18" s="11" t="s">
        <v>31</v>
      </c>
      <c r="E18" s="195"/>
      <c r="F18" s="195"/>
      <c r="G18" s="208"/>
      <c r="H18" s="427">
        <v>0.25</v>
      </c>
      <c r="I18" s="418">
        <f>1/E17</f>
        <v>0.25</v>
      </c>
      <c r="J18" s="418"/>
      <c r="K18" s="418"/>
      <c r="L18" s="424">
        <f>SUM(H18:K18)</f>
        <v>0.5</v>
      </c>
      <c r="M18" s="424">
        <f>2*B17/E17</f>
        <v>0.15</v>
      </c>
      <c r="N18" s="421" t="s">
        <v>142</v>
      </c>
      <c r="O18" s="421" t="s">
        <v>143</v>
      </c>
      <c r="P18" s="194" t="s">
        <v>144</v>
      </c>
      <c r="Q18" s="421" t="s">
        <v>145</v>
      </c>
      <c r="R18" s="194"/>
    </row>
    <row r="19" spans="1:18" ht="35.25" customHeight="1" x14ac:dyDescent="0.25">
      <c r="A19" s="215"/>
      <c r="B19" s="215"/>
      <c r="C19" s="195"/>
      <c r="D19" s="11" t="s">
        <v>32</v>
      </c>
      <c r="E19" s="195"/>
      <c r="F19" s="195"/>
      <c r="G19" s="208"/>
      <c r="H19" s="428"/>
      <c r="I19" s="419"/>
      <c r="J19" s="419"/>
      <c r="K19" s="419"/>
      <c r="L19" s="425"/>
      <c r="M19" s="425"/>
      <c r="N19" s="422"/>
      <c r="O19" s="422"/>
      <c r="P19" s="195"/>
      <c r="Q19" s="422"/>
      <c r="R19" s="195"/>
    </row>
    <row r="20" spans="1:18" ht="39.75" customHeight="1" x14ac:dyDescent="0.25">
      <c r="A20" s="215"/>
      <c r="B20" s="215"/>
      <c r="C20" s="196"/>
      <c r="D20" s="11" t="s">
        <v>33</v>
      </c>
      <c r="E20" s="196"/>
      <c r="F20" s="196"/>
      <c r="G20" s="208"/>
      <c r="H20" s="429"/>
      <c r="I20" s="420"/>
      <c r="J20" s="420"/>
      <c r="K20" s="420"/>
      <c r="L20" s="426"/>
      <c r="M20" s="426"/>
      <c r="N20" s="423"/>
      <c r="O20" s="423"/>
      <c r="P20" s="196"/>
      <c r="Q20" s="423"/>
      <c r="R20" s="196"/>
    </row>
    <row r="21" spans="1:18" ht="56.25" customHeight="1" x14ac:dyDescent="0.25">
      <c r="A21" s="204" t="s">
        <v>34</v>
      </c>
      <c r="B21" s="201">
        <v>0.4</v>
      </c>
      <c r="C21" s="194" t="s">
        <v>35</v>
      </c>
      <c r="D21" s="11" t="s">
        <v>146</v>
      </c>
      <c r="E21" s="194">
        <v>20</v>
      </c>
      <c r="F21" s="194" t="s">
        <v>37</v>
      </c>
      <c r="G21" s="194" t="s">
        <v>147</v>
      </c>
      <c r="H21" s="418">
        <v>0.08</v>
      </c>
      <c r="I21" s="418">
        <f>7/E21</f>
        <v>0.35</v>
      </c>
      <c r="J21" s="409"/>
      <c r="K21" s="194"/>
      <c r="L21" s="409">
        <f>+H21+I21+J21+K21</f>
        <v>0.43</v>
      </c>
      <c r="M21" s="409">
        <f>9*B21/E21</f>
        <v>0.18</v>
      </c>
      <c r="N21" s="194"/>
      <c r="O21" s="194"/>
      <c r="P21" s="194"/>
      <c r="Q21" s="194"/>
      <c r="R21" s="198"/>
    </row>
    <row r="22" spans="1:18" ht="47.25" customHeight="1" x14ac:dyDescent="0.25">
      <c r="A22" s="205"/>
      <c r="B22" s="202"/>
      <c r="C22" s="195"/>
      <c r="D22" s="11" t="s">
        <v>39</v>
      </c>
      <c r="E22" s="195"/>
      <c r="F22" s="195"/>
      <c r="G22" s="195"/>
      <c r="H22" s="419"/>
      <c r="I22" s="419"/>
      <c r="J22" s="195"/>
      <c r="K22" s="195"/>
      <c r="L22" s="410"/>
      <c r="M22" s="410"/>
      <c r="N22" s="195"/>
      <c r="O22" s="195"/>
      <c r="P22" s="195"/>
      <c r="Q22" s="195"/>
      <c r="R22" s="199"/>
    </row>
    <row r="23" spans="1:18" ht="57" customHeight="1" x14ac:dyDescent="0.25">
      <c r="A23" s="206"/>
      <c r="B23" s="203"/>
      <c r="C23" s="196"/>
      <c r="D23" s="11" t="s">
        <v>41</v>
      </c>
      <c r="E23" s="195"/>
      <c r="F23" s="196"/>
      <c r="G23" s="196"/>
      <c r="H23" s="420"/>
      <c r="I23" s="420"/>
      <c r="J23" s="196"/>
      <c r="K23" s="196"/>
      <c r="L23" s="411"/>
      <c r="M23" s="411"/>
      <c r="N23" s="196"/>
      <c r="O23" s="196"/>
      <c r="P23" s="196"/>
      <c r="Q23" s="196"/>
      <c r="R23" s="200"/>
    </row>
    <row r="24" spans="1:18" ht="55.5" customHeight="1" x14ac:dyDescent="0.25">
      <c r="A24" s="204" t="s">
        <v>43</v>
      </c>
      <c r="B24" s="201">
        <v>0.3</v>
      </c>
      <c r="C24" s="194" t="s">
        <v>44</v>
      </c>
      <c r="D24" s="11" t="s">
        <v>45</v>
      </c>
      <c r="E24" s="194">
        <v>15</v>
      </c>
      <c r="F24" s="194" t="s">
        <v>29</v>
      </c>
      <c r="G24" s="194" t="s">
        <v>42</v>
      </c>
      <c r="H24" s="418">
        <v>0.1</v>
      </c>
      <c r="I24" s="418">
        <f>5/E24</f>
        <v>0.33333333333333331</v>
      </c>
      <c r="J24" s="194"/>
      <c r="K24" s="194"/>
      <c r="L24" s="409">
        <f>+H24+I24+J24+K24</f>
        <v>0.43333333333333335</v>
      </c>
      <c r="M24" s="409">
        <f>8*B24/E24</f>
        <v>0.16</v>
      </c>
      <c r="N24" s="194"/>
      <c r="O24" s="194"/>
      <c r="P24" s="194"/>
      <c r="Q24" s="194"/>
      <c r="R24" s="194"/>
    </row>
    <row r="25" spans="1:18" ht="39.75" customHeight="1" x14ac:dyDescent="0.25">
      <c r="A25" s="205"/>
      <c r="B25" s="202"/>
      <c r="C25" s="195"/>
      <c r="D25" s="11" t="s">
        <v>46</v>
      </c>
      <c r="E25" s="195"/>
      <c r="F25" s="195"/>
      <c r="G25" s="195"/>
      <c r="H25" s="419"/>
      <c r="I25" s="419"/>
      <c r="J25" s="195"/>
      <c r="K25" s="195"/>
      <c r="L25" s="410"/>
      <c r="M25" s="410"/>
      <c r="N25" s="195"/>
      <c r="O25" s="195"/>
      <c r="P25" s="195"/>
      <c r="Q25" s="195"/>
      <c r="R25" s="195"/>
    </row>
    <row r="26" spans="1:18" ht="39" customHeight="1" x14ac:dyDescent="0.25">
      <c r="A26" s="206"/>
      <c r="B26" s="203"/>
      <c r="C26" s="196"/>
      <c r="D26" s="11" t="s">
        <v>47</v>
      </c>
      <c r="E26" s="196"/>
      <c r="F26" s="196"/>
      <c r="G26" s="196"/>
      <c r="H26" s="420"/>
      <c r="I26" s="420"/>
      <c r="J26" s="196"/>
      <c r="K26" s="196"/>
      <c r="L26" s="411"/>
      <c r="M26" s="411"/>
      <c r="N26" s="196"/>
      <c r="O26" s="196"/>
      <c r="P26" s="196"/>
      <c r="Q26" s="196"/>
      <c r="R26" s="196"/>
    </row>
    <row r="27" spans="1:18" ht="33.75" customHeight="1" x14ac:dyDescent="0.25">
      <c r="A27" s="123" t="s">
        <v>48</v>
      </c>
      <c r="B27" s="124">
        <f>SUM(B17:B26)</f>
        <v>1</v>
      </c>
      <c r="C27" s="124"/>
      <c r="D27" s="5"/>
      <c r="E27" s="5"/>
      <c r="F27" s="5"/>
      <c r="G27" s="11"/>
      <c r="H27" s="124">
        <f>SUM(H18:H26)</f>
        <v>0.43000000000000005</v>
      </c>
      <c r="I27" s="124">
        <f>SUM(I18:I26)</f>
        <v>0.93333333333333335</v>
      </c>
      <c r="J27" s="5"/>
      <c r="K27" s="5"/>
      <c r="L27" s="23">
        <f>SUM(L18:L26)/3</f>
        <v>0.45444444444444443</v>
      </c>
      <c r="M27" s="23">
        <f>SUM(M18:M26)</f>
        <v>0.49</v>
      </c>
      <c r="N27" s="5"/>
      <c r="O27" s="5"/>
      <c r="P27" s="5"/>
      <c r="Q27" s="5"/>
      <c r="R27" s="5"/>
    </row>
    <row r="28" spans="1:18" ht="29.25" customHeight="1" thickBot="1" x14ac:dyDescent="0.3">
      <c r="A28" s="13"/>
    </row>
    <row r="29" spans="1:18" ht="20.25" customHeight="1" x14ac:dyDescent="0.25">
      <c r="A29" s="13"/>
      <c r="D29" s="189"/>
      <c r="E29" s="190"/>
      <c r="F29" s="412"/>
      <c r="G29" s="413"/>
      <c r="H29" s="414"/>
      <c r="I29" s="24"/>
      <c r="J29" s="24"/>
      <c r="K29" s="24"/>
      <c r="L29" s="24"/>
      <c r="M29" s="24"/>
      <c r="N29" s="24"/>
      <c r="O29" s="24"/>
      <c r="P29" s="24"/>
      <c r="Q29" s="24"/>
      <c r="R29" s="24"/>
    </row>
    <row r="30" spans="1:18" ht="15.75" thickBot="1" x14ac:dyDescent="0.3">
      <c r="A30" s="13"/>
      <c r="D30" s="187" t="s">
        <v>49</v>
      </c>
      <c r="E30" s="188"/>
      <c r="F30" s="127"/>
      <c r="G30" s="188" t="s">
        <v>50</v>
      </c>
      <c r="H30" s="191"/>
      <c r="I30" s="25"/>
      <c r="J30" s="25"/>
      <c r="K30" s="25"/>
      <c r="L30" s="25"/>
      <c r="M30" s="25"/>
      <c r="N30" s="25"/>
      <c r="O30" s="25"/>
      <c r="P30" s="25"/>
      <c r="Q30" s="25"/>
      <c r="R30" s="25"/>
    </row>
    <row r="31" spans="1:18" ht="15.75" thickBot="1" x14ac:dyDescent="0.3">
      <c r="A31" s="13"/>
    </row>
    <row r="32" spans="1:18" ht="15.75" thickBot="1" x14ac:dyDescent="0.3">
      <c r="A32" s="13"/>
      <c r="B32" s="415" t="s">
        <v>148</v>
      </c>
      <c r="C32" s="416"/>
      <c r="D32" s="416"/>
      <c r="E32" s="416"/>
      <c r="F32" s="416"/>
      <c r="G32" s="416"/>
      <c r="H32" s="417"/>
      <c r="I32" s="34"/>
      <c r="J32" s="34"/>
      <c r="K32" s="34"/>
      <c r="L32" s="34"/>
      <c r="M32" s="34"/>
      <c r="N32" s="34"/>
      <c r="O32" s="34"/>
      <c r="P32" s="34"/>
      <c r="Q32" s="34"/>
      <c r="R32" s="34"/>
    </row>
    <row r="33" spans="1:18" ht="42.75" x14ac:dyDescent="0.25">
      <c r="A33" s="13"/>
      <c r="B33" s="14" t="s">
        <v>149</v>
      </c>
      <c r="C33" s="30" t="s">
        <v>150</v>
      </c>
      <c r="D33" s="15" t="s">
        <v>151</v>
      </c>
      <c r="E33" s="15" t="s">
        <v>152</v>
      </c>
      <c r="F33" s="15" t="s">
        <v>153</v>
      </c>
      <c r="G33" s="136" t="s">
        <v>154</v>
      </c>
      <c r="H33" s="136" t="s">
        <v>155</v>
      </c>
      <c r="I33" s="25"/>
      <c r="J33" s="25"/>
      <c r="K33" s="25"/>
      <c r="L33" s="25"/>
      <c r="M33" s="25"/>
      <c r="N33" s="25"/>
      <c r="O33" s="25"/>
      <c r="P33" s="25"/>
      <c r="Q33" s="25"/>
      <c r="R33" s="25"/>
    </row>
    <row r="34" spans="1:18" ht="105" x14ac:dyDescent="0.25">
      <c r="B34" s="26" t="s">
        <v>156</v>
      </c>
      <c r="C34" s="11" t="s">
        <v>157</v>
      </c>
      <c r="D34" s="11" t="s">
        <v>158</v>
      </c>
      <c r="E34" s="16">
        <v>41807</v>
      </c>
      <c r="F34" s="11" t="s">
        <v>159</v>
      </c>
      <c r="G34" s="20"/>
      <c r="H34" s="17"/>
      <c r="I34" s="20"/>
      <c r="J34" s="20"/>
      <c r="K34" s="20"/>
      <c r="L34" s="20"/>
      <c r="M34" s="20"/>
      <c r="N34" s="20"/>
      <c r="O34" s="20"/>
      <c r="P34" s="20"/>
      <c r="Q34" s="20"/>
      <c r="R34" s="20"/>
    </row>
    <row r="35" spans="1:18" ht="42.75" x14ac:dyDescent="0.25">
      <c r="B35" s="27" t="s">
        <v>160</v>
      </c>
      <c r="C35" s="31"/>
      <c r="D35" s="5"/>
      <c r="E35" s="5"/>
      <c r="F35" s="5"/>
      <c r="G35" s="5"/>
      <c r="H35" s="17"/>
      <c r="I35" s="20"/>
      <c r="J35" s="20"/>
      <c r="K35" s="20"/>
      <c r="L35" s="20"/>
      <c r="M35" s="20"/>
      <c r="N35" s="20"/>
      <c r="O35" s="20"/>
      <c r="P35" s="20"/>
      <c r="Q35" s="20"/>
      <c r="R35" s="20"/>
    </row>
    <row r="36" spans="1:18" x14ac:dyDescent="0.25">
      <c r="B36" s="28" t="s">
        <v>74</v>
      </c>
      <c r="C36" s="32"/>
      <c r="D36" s="5"/>
      <c r="E36" s="5"/>
      <c r="F36" s="5"/>
      <c r="G36" s="5"/>
      <c r="H36" s="17"/>
      <c r="I36" s="20"/>
      <c r="J36" s="20"/>
      <c r="K36" s="20"/>
      <c r="L36" s="20"/>
      <c r="M36" s="20"/>
      <c r="N36" s="20"/>
      <c r="O36" s="20"/>
      <c r="P36" s="20"/>
      <c r="Q36" s="20"/>
      <c r="R36" s="20"/>
    </row>
    <row r="37" spans="1:18" x14ac:dyDescent="0.25">
      <c r="B37" s="28" t="s">
        <v>161</v>
      </c>
      <c r="C37" s="32"/>
      <c r="D37" s="5"/>
      <c r="E37" s="5"/>
      <c r="F37" s="5"/>
      <c r="G37" s="5"/>
      <c r="H37" s="17"/>
      <c r="I37" s="20"/>
      <c r="J37" s="20"/>
      <c r="K37" s="20"/>
      <c r="L37" s="20"/>
      <c r="M37" s="20"/>
      <c r="N37" s="20"/>
      <c r="O37" s="20"/>
      <c r="P37" s="20"/>
      <c r="Q37" s="20"/>
      <c r="R37" s="20"/>
    </row>
    <row r="38" spans="1:18" ht="15.75" thickBot="1" x14ac:dyDescent="0.3">
      <c r="B38" s="126" t="s">
        <v>162</v>
      </c>
      <c r="C38" s="33"/>
      <c r="D38" s="18"/>
      <c r="E38" s="18"/>
      <c r="F38" s="18"/>
      <c r="G38" s="18"/>
      <c r="H38" s="19"/>
      <c r="I38" s="20"/>
      <c r="J38" s="20"/>
      <c r="K38" s="20"/>
      <c r="L38" s="20"/>
      <c r="M38" s="20"/>
      <c r="N38" s="20"/>
      <c r="O38" s="20"/>
      <c r="P38" s="20"/>
      <c r="Q38" s="20"/>
      <c r="R38" s="20"/>
    </row>
    <row r="39" spans="1:18" x14ac:dyDescent="0.25">
      <c r="I39" s="20"/>
      <c r="J39" s="20"/>
      <c r="K39" s="20"/>
      <c r="L39" s="20"/>
      <c r="M39" s="20"/>
      <c r="N39" s="20"/>
      <c r="O39" s="20"/>
      <c r="P39" s="20"/>
      <c r="Q39" s="20"/>
      <c r="R39" s="20"/>
    </row>
  </sheetData>
  <mergeCells count="66">
    <mergeCell ref="H16:K16"/>
    <mergeCell ref="M16:M17"/>
    <mergeCell ref="N16:N17"/>
    <mergeCell ref="O16:P16"/>
    <mergeCell ref="Q16:R16"/>
    <mergeCell ref="B2:R2"/>
    <mergeCell ref="B3:E3"/>
    <mergeCell ref="C9:C10"/>
    <mergeCell ref="A15:G15"/>
    <mergeCell ref="H15:R15"/>
    <mergeCell ref="M18:M20"/>
    <mergeCell ref="A17:A20"/>
    <mergeCell ref="B17:B20"/>
    <mergeCell ref="C17:C20"/>
    <mergeCell ref="E17:E20"/>
    <mergeCell ref="F17:F20"/>
    <mergeCell ref="G17:G20"/>
    <mergeCell ref="H18:H20"/>
    <mergeCell ref="I18:I20"/>
    <mergeCell ref="J18:J20"/>
    <mergeCell ref="K18:K20"/>
    <mergeCell ref="L18:L20"/>
    <mergeCell ref="A21:A23"/>
    <mergeCell ref="B21:B23"/>
    <mergeCell ref="C21:C23"/>
    <mergeCell ref="E21:E23"/>
    <mergeCell ref="F21:F23"/>
    <mergeCell ref="N18:N20"/>
    <mergeCell ref="O18:O20"/>
    <mergeCell ref="P18:P20"/>
    <mergeCell ref="Q18:Q20"/>
    <mergeCell ref="R18:R20"/>
    <mergeCell ref="J24:J26"/>
    <mergeCell ref="M21:M23"/>
    <mergeCell ref="A24:A26"/>
    <mergeCell ref="B24:B26"/>
    <mergeCell ref="C24:C26"/>
    <mergeCell ref="E24:E26"/>
    <mergeCell ref="F24:F26"/>
    <mergeCell ref="G24:G26"/>
    <mergeCell ref="H24:H26"/>
    <mergeCell ref="I24:I26"/>
    <mergeCell ref="L24:L26"/>
    <mergeCell ref="G21:G23"/>
    <mergeCell ref="H21:H23"/>
    <mergeCell ref="I21:I23"/>
    <mergeCell ref="J21:J23"/>
    <mergeCell ref="K21:K23"/>
    <mergeCell ref="D29:E29"/>
    <mergeCell ref="F29:H29"/>
    <mergeCell ref="D30:E30"/>
    <mergeCell ref="G30:H30"/>
    <mergeCell ref="B32:H32"/>
    <mergeCell ref="K24:K26"/>
    <mergeCell ref="M24:M26"/>
    <mergeCell ref="N21:N23"/>
    <mergeCell ref="N24:N26"/>
    <mergeCell ref="O21:O23"/>
    <mergeCell ref="O24:O26"/>
    <mergeCell ref="L21:L23"/>
    <mergeCell ref="P21:P23"/>
    <mergeCell ref="P24:P26"/>
    <mergeCell ref="Q21:Q23"/>
    <mergeCell ref="Q24:Q26"/>
    <mergeCell ref="R21:R23"/>
    <mergeCell ref="R24:R26"/>
  </mergeCells>
  <conditionalFormatting sqref="L18">
    <cfRule type="cellIs" dxfId="3" priority="1" operator="greaterThan">
      <formula>100</formula>
    </cfRule>
  </conditionalFormatting>
  <pageMargins left="0.7" right="0.7" top="0.75" bottom="0.75" header="0.3" footer="0.3"/>
  <legacyDrawing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S39"/>
  <sheetViews>
    <sheetView zoomScale="80" zoomScaleNormal="80" zoomScalePageLayoutView="80" workbookViewId="0">
      <selection activeCell="D24" sqref="D24"/>
    </sheetView>
  </sheetViews>
  <sheetFormatPr baseColWidth="10" defaultColWidth="10.85546875" defaultRowHeight="15" x14ac:dyDescent="0.25"/>
  <cols>
    <col min="1" max="1" width="7" style="1" customWidth="1"/>
    <col min="2" max="2" width="22.42578125" style="1" customWidth="1"/>
    <col min="3" max="3" width="36.7109375" style="1" customWidth="1"/>
    <col min="4" max="4" width="45.28515625" style="1" customWidth="1"/>
    <col min="5" max="5" width="22.7109375" style="1" customWidth="1"/>
    <col min="6" max="6" width="29.7109375" style="1" customWidth="1"/>
    <col min="7" max="7" width="15.140625" style="1" customWidth="1"/>
    <col min="8" max="8" width="14.42578125" style="1" customWidth="1"/>
    <col min="9" max="9" width="14" style="1" customWidth="1"/>
    <col min="10" max="10" width="13" style="1" customWidth="1"/>
    <col min="11" max="11" width="14.28515625" style="1" customWidth="1"/>
    <col min="12" max="13" width="15.42578125" style="1" customWidth="1"/>
    <col min="14" max="14" width="45.7109375" style="1" customWidth="1"/>
    <col min="15" max="18" width="35.7109375" style="1" customWidth="1"/>
    <col min="19" max="16384" width="10.85546875" style="1"/>
  </cols>
  <sheetData>
    <row r="2" spans="1:19" x14ac:dyDescent="0.25">
      <c r="B2" s="207" t="s">
        <v>123</v>
      </c>
      <c r="C2" s="207"/>
      <c r="D2" s="207"/>
      <c r="E2" s="207"/>
      <c r="F2" s="430"/>
      <c r="G2" s="430"/>
      <c r="H2" s="430"/>
      <c r="I2" s="430"/>
      <c r="J2" s="430"/>
      <c r="K2" s="430"/>
      <c r="L2" s="430"/>
      <c r="M2" s="430"/>
      <c r="N2" s="430"/>
      <c r="O2" s="430"/>
      <c r="P2" s="430"/>
      <c r="Q2" s="430"/>
      <c r="R2" s="430"/>
    </row>
    <row r="3" spans="1:19" x14ac:dyDescent="0.25">
      <c r="B3" s="217" t="s">
        <v>1</v>
      </c>
      <c r="C3" s="217"/>
      <c r="D3" s="217"/>
      <c r="E3" s="217"/>
      <c r="F3" s="34"/>
      <c r="G3" s="34"/>
      <c r="H3" s="34"/>
      <c r="I3" s="34"/>
      <c r="J3" s="34"/>
      <c r="K3" s="34"/>
      <c r="L3" s="34"/>
      <c r="M3" s="34"/>
      <c r="N3" s="34"/>
      <c r="O3" s="34"/>
      <c r="P3" s="34"/>
      <c r="Q3" s="34"/>
      <c r="R3" s="34"/>
      <c r="S3" s="20"/>
    </row>
    <row r="4" spans="1:19" ht="27" customHeight="1" x14ac:dyDescent="0.25">
      <c r="C4" s="2" t="s">
        <v>2</v>
      </c>
      <c r="D4" s="5" t="str">
        <f>'Concertacion '!D4</f>
        <v xml:space="preserve">Departamento Administrativo de la Funcion Publica </v>
      </c>
      <c r="F4" s="20"/>
    </row>
    <row r="5" spans="1:19" x14ac:dyDescent="0.25">
      <c r="C5" s="2" t="s">
        <v>4</v>
      </c>
      <c r="D5" s="5" t="str">
        <f>'Concertacion '!D5</f>
        <v xml:space="preserve">Direccion de Empleo Publico </v>
      </c>
      <c r="F5" s="20"/>
    </row>
    <row r="6" spans="1:19" x14ac:dyDescent="0.25">
      <c r="C6" s="4" t="s">
        <v>6</v>
      </c>
      <c r="D6" s="5" t="str">
        <f>'Concertacion '!D6</f>
        <v>Alex Rios</v>
      </c>
      <c r="F6" s="20"/>
    </row>
    <row r="7" spans="1:19" x14ac:dyDescent="0.25">
      <c r="C7" s="4" t="s">
        <v>8</v>
      </c>
      <c r="D7" s="5" t="str">
        <f>'Concertacion '!D7</f>
        <v>Daniel Gomez</v>
      </c>
      <c r="F7" s="20"/>
    </row>
    <row r="8" spans="1:19" x14ac:dyDescent="0.25">
      <c r="C8" s="4" t="s">
        <v>124</v>
      </c>
      <c r="D8" s="6">
        <v>41715</v>
      </c>
      <c r="F8" s="21"/>
    </row>
    <row r="9" spans="1:19" x14ac:dyDescent="0.25">
      <c r="C9" s="211" t="s">
        <v>125</v>
      </c>
      <c r="D9" s="5" t="s">
        <v>126</v>
      </c>
      <c r="F9" s="20"/>
      <c r="G9" s="7"/>
    </row>
    <row r="10" spans="1:19" x14ac:dyDescent="0.25">
      <c r="C10" s="211"/>
      <c r="D10" s="5" t="s">
        <v>13</v>
      </c>
      <c r="F10" s="20"/>
    </row>
    <row r="11" spans="1:19" x14ac:dyDescent="0.25">
      <c r="C11" s="2" t="s">
        <v>127</v>
      </c>
      <c r="D11" s="5" t="s">
        <v>163</v>
      </c>
      <c r="F11" s="20"/>
    </row>
    <row r="12" spans="1:19" x14ac:dyDescent="0.25">
      <c r="C12" s="2"/>
      <c r="D12" s="5" t="s">
        <v>164</v>
      </c>
      <c r="F12" s="20"/>
    </row>
    <row r="13" spans="1:19" x14ac:dyDescent="0.25">
      <c r="D13" s="29"/>
      <c r="E13" s="20"/>
      <c r="F13" s="20"/>
    </row>
    <row r="14" spans="1:19" ht="15.75" thickBot="1" x14ac:dyDescent="0.3"/>
    <row r="15" spans="1:19" ht="15.75" thickBot="1" x14ac:dyDescent="0.3">
      <c r="A15" s="431" t="s">
        <v>14</v>
      </c>
      <c r="B15" s="432"/>
      <c r="C15" s="432"/>
      <c r="D15" s="432"/>
      <c r="E15" s="432"/>
      <c r="F15" s="432"/>
      <c r="G15" s="432"/>
      <c r="H15" s="433" t="s">
        <v>129</v>
      </c>
      <c r="I15" s="416"/>
      <c r="J15" s="416"/>
      <c r="K15" s="416"/>
      <c r="L15" s="416"/>
      <c r="M15" s="416"/>
      <c r="N15" s="416"/>
      <c r="O15" s="416"/>
      <c r="P15" s="416"/>
      <c r="Q15" s="416"/>
      <c r="R15" s="417"/>
    </row>
    <row r="16" spans="1:19" ht="28.5" customHeight="1" x14ac:dyDescent="0.25">
      <c r="A16" s="125" t="s">
        <v>17</v>
      </c>
      <c r="B16" s="125" t="s">
        <v>18</v>
      </c>
      <c r="C16" s="136" t="s">
        <v>19</v>
      </c>
      <c r="D16" s="125" t="s">
        <v>20</v>
      </c>
      <c r="E16" s="125" t="s">
        <v>130</v>
      </c>
      <c r="F16" s="125" t="s">
        <v>22</v>
      </c>
      <c r="G16" s="36" t="s">
        <v>23</v>
      </c>
      <c r="H16" s="434" t="s">
        <v>131</v>
      </c>
      <c r="I16" s="435"/>
      <c r="J16" s="435"/>
      <c r="K16" s="436"/>
      <c r="L16" s="125" t="s">
        <v>132</v>
      </c>
      <c r="M16" s="437" t="s">
        <v>133</v>
      </c>
      <c r="N16" s="439" t="s">
        <v>134</v>
      </c>
      <c r="O16" s="441" t="s">
        <v>135</v>
      </c>
      <c r="P16" s="442"/>
      <c r="Q16" s="434" t="s">
        <v>16</v>
      </c>
      <c r="R16" s="436"/>
    </row>
    <row r="17" spans="1:18" ht="30" customHeight="1" x14ac:dyDescent="0.25">
      <c r="A17" s="215" t="s">
        <v>26</v>
      </c>
      <c r="B17" s="216">
        <v>0.3</v>
      </c>
      <c r="C17" s="194" t="s">
        <v>27</v>
      </c>
      <c r="D17" s="10" t="s">
        <v>28</v>
      </c>
      <c r="E17" s="194">
        <v>4</v>
      </c>
      <c r="F17" s="194" t="s">
        <v>29</v>
      </c>
      <c r="G17" s="208" t="s">
        <v>30</v>
      </c>
      <c r="H17" s="122" t="s">
        <v>136</v>
      </c>
      <c r="I17" s="122" t="s">
        <v>137</v>
      </c>
      <c r="J17" s="122" t="s">
        <v>138</v>
      </c>
      <c r="K17" s="122" t="s">
        <v>139</v>
      </c>
      <c r="L17" s="9" t="s">
        <v>140</v>
      </c>
      <c r="M17" s="438"/>
      <c r="N17" s="440"/>
      <c r="O17" s="22" t="s">
        <v>141</v>
      </c>
      <c r="P17" s="22" t="s">
        <v>119</v>
      </c>
      <c r="Q17" s="22" t="s">
        <v>24</v>
      </c>
      <c r="R17" s="123" t="s">
        <v>25</v>
      </c>
    </row>
    <row r="18" spans="1:18" ht="45" customHeight="1" x14ac:dyDescent="0.25">
      <c r="A18" s="215"/>
      <c r="B18" s="215"/>
      <c r="C18" s="195"/>
      <c r="D18" s="11" t="s">
        <v>31</v>
      </c>
      <c r="E18" s="195"/>
      <c r="F18" s="195"/>
      <c r="G18" s="208"/>
      <c r="H18" s="418">
        <f>1/E17</f>
        <v>0.25</v>
      </c>
      <c r="I18" s="418">
        <f>+'Seguimiento 2'!I18:I20</f>
        <v>0.25</v>
      </c>
      <c r="J18" s="418">
        <f>2/E17</f>
        <v>0.5</v>
      </c>
      <c r="K18" s="418"/>
      <c r="L18" s="424">
        <f>+H18+I18+J18</f>
        <v>1</v>
      </c>
      <c r="M18" s="424">
        <f>4*B17/E17</f>
        <v>0.3</v>
      </c>
      <c r="N18" s="421" t="s">
        <v>142</v>
      </c>
      <c r="O18" s="421" t="s">
        <v>143</v>
      </c>
      <c r="P18" s="194" t="s">
        <v>144</v>
      </c>
      <c r="Q18" s="421" t="s">
        <v>145</v>
      </c>
      <c r="R18" s="194"/>
    </row>
    <row r="19" spans="1:18" ht="35.25" customHeight="1" x14ac:dyDescent="0.25">
      <c r="A19" s="215"/>
      <c r="B19" s="215"/>
      <c r="C19" s="195"/>
      <c r="D19" s="11" t="s">
        <v>32</v>
      </c>
      <c r="E19" s="195"/>
      <c r="F19" s="195"/>
      <c r="G19" s="208"/>
      <c r="H19" s="419"/>
      <c r="I19" s="419"/>
      <c r="J19" s="419"/>
      <c r="K19" s="419"/>
      <c r="L19" s="425"/>
      <c r="M19" s="425"/>
      <c r="N19" s="422"/>
      <c r="O19" s="422"/>
      <c r="P19" s="195"/>
      <c r="Q19" s="422"/>
      <c r="R19" s="195"/>
    </row>
    <row r="20" spans="1:18" ht="39.75" customHeight="1" x14ac:dyDescent="0.25">
      <c r="A20" s="215"/>
      <c r="B20" s="215"/>
      <c r="C20" s="196"/>
      <c r="D20" s="11" t="s">
        <v>33</v>
      </c>
      <c r="E20" s="196"/>
      <c r="F20" s="196"/>
      <c r="G20" s="208"/>
      <c r="H20" s="420"/>
      <c r="I20" s="420"/>
      <c r="J20" s="420"/>
      <c r="K20" s="420"/>
      <c r="L20" s="426"/>
      <c r="M20" s="426"/>
      <c r="N20" s="423"/>
      <c r="O20" s="423"/>
      <c r="P20" s="196"/>
      <c r="Q20" s="423"/>
      <c r="R20" s="196"/>
    </row>
    <row r="21" spans="1:18" ht="56.25" customHeight="1" x14ac:dyDescent="0.25">
      <c r="A21" s="204" t="s">
        <v>34</v>
      </c>
      <c r="B21" s="201">
        <v>0.4</v>
      </c>
      <c r="C21" s="194" t="s">
        <v>35</v>
      </c>
      <c r="D21" s="11" t="s">
        <v>146</v>
      </c>
      <c r="E21" s="194">
        <v>20</v>
      </c>
      <c r="F21" s="194" t="s">
        <v>37</v>
      </c>
      <c r="G21" s="194" t="s">
        <v>147</v>
      </c>
      <c r="H21" s="418">
        <f>7/25</f>
        <v>0.28000000000000003</v>
      </c>
      <c r="I21" s="409">
        <f>+'Seguimiento 2'!I21:I23</f>
        <v>0.35</v>
      </c>
      <c r="J21" s="418">
        <f>5/E21</f>
        <v>0.25</v>
      </c>
      <c r="K21" s="194"/>
      <c r="L21" s="409">
        <f>+H21+I21+J21+K21</f>
        <v>0.88</v>
      </c>
      <c r="M21" s="409">
        <f>+L21*B21</f>
        <v>0.35200000000000004</v>
      </c>
      <c r="N21" s="194"/>
      <c r="O21" s="194"/>
      <c r="P21" s="194"/>
      <c r="Q21" s="194"/>
      <c r="R21" s="194"/>
    </row>
    <row r="22" spans="1:18" ht="47.25" customHeight="1" x14ac:dyDescent="0.25">
      <c r="A22" s="205"/>
      <c r="B22" s="202"/>
      <c r="C22" s="195"/>
      <c r="D22" s="11" t="s">
        <v>39</v>
      </c>
      <c r="E22" s="195"/>
      <c r="F22" s="195"/>
      <c r="G22" s="195"/>
      <c r="H22" s="419"/>
      <c r="I22" s="195"/>
      <c r="J22" s="419"/>
      <c r="K22" s="195"/>
      <c r="L22" s="410"/>
      <c r="M22" s="410"/>
      <c r="N22" s="195"/>
      <c r="O22" s="195"/>
      <c r="P22" s="195"/>
      <c r="Q22" s="195"/>
      <c r="R22" s="195"/>
    </row>
    <row r="23" spans="1:18" ht="57" customHeight="1" x14ac:dyDescent="0.25">
      <c r="A23" s="206"/>
      <c r="B23" s="203"/>
      <c r="C23" s="196"/>
      <c r="D23" s="11" t="s">
        <v>41</v>
      </c>
      <c r="E23" s="195"/>
      <c r="F23" s="196"/>
      <c r="G23" s="196"/>
      <c r="H23" s="420"/>
      <c r="I23" s="196"/>
      <c r="J23" s="420"/>
      <c r="K23" s="196"/>
      <c r="L23" s="411"/>
      <c r="M23" s="411"/>
      <c r="N23" s="196"/>
      <c r="O23" s="196"/>
      <c r="P23" s="196"/>
      <c r="Q23" s="196"/>
      <c r="R23" s="196"/>
    </row>
    <row r="24" spans="1:18" ht="55.5" customHeight="1" x14ac:dyDescent="0.25">
      <c r="A24" s="204" t="s">
        <v>43</v>
      </c>
      <c r="B24" s="201">
        <v>0.3</v>
      </c>
      <c r="C24" s="194" t="s">
        <v>44</v>
      </c>
      <c r="D24" s="11" t="s">
        <v>45</v>
      </c>
      <c r="E24" s="194">
        <v>15</v>
      </c>
      <c r="F24" s="194" t="s">
        <v>29</v>
      </c>
      <c r="G24" s="194" t="s">
        <v>42</v>
      </c>
      <c r="H24" s="418">
        <f>3/30</f>
        <v>0.1</v>
      </c>
      <c r="I24" s="409">
        <f>+'Seguimiento 2'!I24:I26</f>
        <v>0.33333333333333331</v>
      </c>
      <c r="J24" s="418">
        <f>6/E24</f>
        <v>0.4</v>
      </c>
      <c r="K24" s="194"/>
      <c r="L24" s="409">
        <f>+H24+I24+J24+K24</f>
        <v>0.83333333333333337</v>
      </c>
      <c r="M24" s="409">
        <f>14*B24/E24</f>
        <v>0.28000000000000003</v>
      </c>
      <c r="N24" s="194"/>
      <c r="O24" s="194"/>
      <c r="P24" s="194"/>
      <c r="Q24" s="194"/>
      <c r="R24" s="194"/>
    </row>
    <row r="25" spans="1:18" ht="39.75" customHeight="1" x14ac:dyDescent="0.25">
      <c r="A25" s="205"/>
      <c r="B25" s="202"/>
      <c r="C25" s="195"/>
      <c r="D25" s="11" t="s">
        <v>46</v>
      </c>
      <c r="E25" s="195"/>
      <c r="F25" s="195"/>
      <c r="G25" s="195"/>
      <c r="H25" s="419"/>
      <c r="I25" s="195"/>
      <c r="J25" s="419"/>
      <c r="K25" s="195"/>
      <c r="L25" s="410"/>
      <c r="M25" s="410"/>
      <c r="N25" s="195"/>
      <c r="O25" s="195"/>
      <c r="P25" s="195"/>
      <c r="Q25" s="195"/>
      <c r="R25" s="195"/>
    </row>
    <row r="26" spans="1:18" ht="39" customHeight="1" x14ac:dyDescent="0.25">
      <c r="A26" s="206"/>
      <c r="B26" s="203"/>
      <c r="C26" s="196"/>
      <c r="D26" s="11" t="s">
        <v>47</v>
      </c>
      <c r="E26" s="196"/>
      <c r="F26" s="196"/>
      <c r="G26" s="196"/>
      <c r="H26" s="420"/>
      <c r="I26" s="196"/>
      <c r="J26" s="420"/>
      <c r="K26" s="196"/>
      <c r="L26" s="411"/>
      <c r="M26" s="411"/>
      <c r="N26" s="196"/>
      <c r="O26" s="196"/>
      <c r="P26" s="196"/>
      <c r="Q26" s="196"/>
      <c r="R26" s="196"/>
    </row>
    <row r="27" spans="1:18" ht="33.75" customHeight="1" x14ac:dyDescent="0.25">
      <c r="A27" s="123" t="s">
        <v>48</v>
      </c>
      <c r="B27" s="124">
        <f>SUM(B17:B26)</f>
        <v>1</v>
      </c>
      <c r="C27" s="124"/>
      <c r="D27" s="5"/>
      <c r="E27" s="5"/>
      <c r="F27" s="5"/>
      <c r="G27" s="11"/>
      <c r="H27" s="124">
        <f>SUM(H18:H26)</f>
        <v>0.63</v>
      </c>
      <c r="I27" s="124">
        <f>SUM(I18:I26)</f>
        <v>0.93333333333333335</v>
      </c>
      <c r="J27" s="124">
        <f>SUM(J18:J26)</f>
        <v>1.1499999999999999</v>
      </c>
      <c r="K27" s="5"/>
      <c r="L27" s="23">
        <f>SUM(L18:L26)/3</f>
        <v>0.9044444444444445</v>
      </c>
      <c r="M27" s="23">
        <f>SUM(M18:M26)</f>
        <v>0.93200000000000005</v>
      </c>
      <c r="N27" s="5"/>
      <c r="O27" s="5"/>
      <c r="P27" s="5"/>
      <c r="Q27" s="5"/>
      <c r="R27" s="5"/>
    </row>
    <row r="28" spans="1:18" ht="29.25" customHeight="1" thickBot="1" x14ac:dyDescent="0.3">
      <c r="A28" s="13"/>
    </row>
    <row r="29" spans="1:18" ht="20.25" customHeight="1" x14ac:dyDescent="0.25">
      <c r="A29" s="13"/>
      <c r="D29" s="189"/>
      <c r="E29" s="190"/>
      <c r="F29" s="412"/>
      <c r="G29" s="413"/>
      <c r="H29" s="414"/>
      <c r="I29" s="24"/>
      <c r="J29" s="24"/>
      <c r="K29" s="24"/>
      <c r="L29" s="24"/>
      <c r="M29" s="24"/>
      <c r="N29" s="24"/>
      <c r="O29" s="24"/>
      <c r="P29" s="24"/>
      <c r="Q29" s="24"/>
      <c r="R29" s="24"/>
    </row>
    <row r="30" spans="1:18" ht="15.75" thickBot="1" x14ac:dyDescent="0.3">
      <c r="A30" s="13"/>
      <c r="D30" s="187" t="s">
        <v>49</v>
      </c>
      <c r="E30" s="188"/>
      <c r="F30" s="127"/>
      <c r="G30" s="188" t="s">
        <v>50</v>
      </c>
      <c r="H30" s="191"/>
      <c r="I30" s="25"/>
      <c r="J30" s="25"/>
      <c r="K30" s="25"/>
      <c r="L30" s="25"/>
      <c r="M30" s="25"/>
      <c r="N30" s="25"/>
      <c r="O30" s="25"/>
      <c r="P30" s="25"/>
      <c r="Q30" s="25"/>
      <c r="R30" s="25"/>
    </row>
    <row r="31" spans="1:18" ht="15.75" thickBot="1" x14ac:dyDescent="0.3">
      <c r="A31" s="13"/>
    </row>
    <row r="32" spans="1:18" ht="15.75" thickBot="1" x14ac:dyDescent="0.3">
      <c r="A32" s="13"/>
      <c r="B32" s="415" t="s">
        <v>148</v>
      </c>
      <c r="C32" s="416"/>
      <c r="D32" s="416"/>
      <c r="E32" s="416"/>
      <c r="F32" s="416"/>
      <c r="G32" s="416"/>
      <c r="H32" s="417"/>
      <c r="I32" s="34"/>
      <c r="J32" s="34"/>
      <c r="K32" s="34"/>
      <c r="L32" s="34"/>
      <c r="M32" s="34"/>
      <c r="N32" s="34"/>
      <c r="O32" s="34"/>
      <c r="P32" s="34"/>
      <c r="Q32" s="34"/>
      <c r="R32" s="34"/>
    </row>
    <row r="33" spans="1:18" ht="42.75" x14ac:dyDescent="0.25">
      <c r="A33" s="13"/>
      <c r="B33" s="14" t="s">
        <v>149</v>
      </c>
      <c r="C33" s="30" t="s">
        <v>150</v>
      </c>
      <c r="D33" s="15" t="s">
        <v>151</v>
      </c>
      <c r="E33" s="15" t="s">
        <v>152</v>
      </c>
      <c r="F33" s="15" t="s">
        <v>153</v>
      </c>
      <c r="G33" s="136" t="s">
        <v>154</v>
      </c>
      <c r="H33" s="136" t="s">
        <v>155</v>
      </c>
      <c r="I33" s="25"/>
      <c r="J33" s="25"/>
      <c r="K33" s="25"/>
      <c r="L33" s="25"/>
      <c r="M33" s="25"/>
      <c r="N33" s="25"/>
      <c r="O33" s="25"/>
      <c r="P33" s="25"/>
      <c r="Q33" s="25"/>
      <c r="R33" s="25"/>
    </row>
    <row r="34" spans="1:18" ht="105" x14ac:dyDescent="0.25">
      <c r="B34" s="26" t="s">
        <v>156</v>
      </c>
      <c r="C34" s="11" t="s">
        <v>157</v>
      </c>
      <c r="D34" s="11" t="s">
        <v>158</v>
      </c>
      <c r="E34" s="16">
        <v>41807</v>
      </c>
      <c r="F34" s="11" t="s">
        <v>159</v>
      </c>
      <c r="G34" s="20"/>
      <c r="H34" s="17"/>
      <c r="I34" s="20"/>
      <c r="J34" s="20"/>
      <c r="K34" s="20"/>
      <c r="L34" s="20"/>
      <c r="M34" s="20"/>
      <c r="N34" s="20"/>
      <c r="O34" s="20"/>
      <c r="P34" s="20"/>
      <c r="Q34" s="20"/>
      <c r="R34" s="20"/>
    </row>
    <row r="35" spans="1:18" ht="42.75" x14ac:dyDescent="0.25">
      <c r="B35" s="27" t="s">
        <v>160</v>
      </c>
      <c r="C35" s="31"/>
      <c r="D35" s="5"/>
      <c r="E35" s="5"/>
      <c r="F35" s="5"/>
      <c r="G35" s="5"/>
      <c r="H35" s="17"/>
      <c r="I35" s="20"/>
      <c r="J35" s="20"/>
      <c r="K35" s="20"/>
      <c r="L35" s="20"/>
      <c r="M35" s="20"/>
      <c r="N35" s="20"/>
      <c r="O35" s="20"/>
      <c r="P35" s="20"/>
      <c r="Q35" s="20"/>
      <c r="R35" s="20"/>
    </row>
    <row r="36" spans="1:18" x14ac:dyDescent="0.25">
      <c r="B36" s="28" t="s">
        <v>74</v>
      </c>
      <c r="C36" s="32"/>
      <c r="D36" s="5"/>
      <c r="E36" s="5"/>
      <c r="F36" s="5"/>
      <c r="G36" s="5"/>
      <c r="H36" s="17"/>
      <c r="I36" s="20"/>
      <c r="J36" s="20"/>
      <c r="K36" s="20"/>
      <c r="L36" s="20"/>
      <c r="M36" s="20"/>
      <c r="N36" s="20"/>
      <c r="O36" s="20"/>
      <c r="P36" s="20"/>
      <c r="Q36" s="20"/>
      <c r="R36" s="20"/>
    </row>
    <row r="37" spans="1:18" x14ac:dyDescent="0.25">
      <c r="B37" s="28" t="s">
        <v>161</v>
      </c>
      <c r="C37" s="32"/>
      <c r="D37" s="5"/>
      <c r="E37" s="5"/>
      <c r="F37" s="5"/>
      <c r="G37" s="5"/>
      <c r="H37" s="17"/>
      <c r="I37" s="20"/>
      <c r="J37" s="20"/>
      <c r="K37" s="20"/>
      <c r="L37" s="20"/>
      <c r="M37" s="20"/>
      <c r="N37" s="20"/>
      <c r="O37" s="20"/>
      <c r="P37" s="20"/>
      <c r="Q37" s="20"/>
      <c r="R37" s="20"/>
    </row>
    <row r="38" spans="1:18" ht="15.75" thickBot="1" x14ac:dyDescent="0.3">
      <c r="B38" s="126" t="s">
        <v>162</v>
      </c>
      <c r="C38" s="33"/>
      <c r="D38" s="18"/>
      <c r="E38" s="18"/>
      <c r="F38" s="18"/>
      <c r="G38" s="18"/>
      <c r="H38" s="19"/>
      <c r="I38" s="20"/>
      <c r="J38" s="20"/>
      <c r="K38" s="20"/>
      <c r="L38" s="20"/>
      <c r="M38" s="20"/>
      <c r="N38" s="20"/>
      <c r="O38" s="20"/>
      <c r="P38" s="20"/>
      <c r="Q38" s="20"/>
      <c r="R38" s="20"/>
    </row>
    <row r="39" spans="1:18" x14ac:dyDescent="0.25">
      <c r="I39" s="20"/>
      <c r="J39" s="20"/>
      <c r="K39" s="20"/>
      <c r="L39" s="20"/>
      <c r="M39" s="20"/>
      <c r="N39" s="20"/>
      <c r="O39" s="20"/>
      <c r="P39" s="20"/>
      <c r="Q39" s="20"/>
      <c r="R39" s="20"/>
    </row>
  </sheetData>
  <mergeCells count="66">
    <mergeCell ref="H16:K16"/>
    <mergeCell ref="M16:M17"/>
    <mergeCell ref="N16:N17"/>
    <mergeCell ref="O16:P16"/>
    <mergeCell ref="Q16:R16"/>
    <mergeCell ref="B2:R2"/>
    <mergeCell ref="B3:E3"/>
    <mergeCell ref="C9:C10"/>
    <mergeCell ref="A15:G15"/>
    <mergeCell ref="H15:R15"/>
    <mergeCell ref="M18:M20"/>
    <mergeCell ref="A17:A20"/>
    <mergeCell ref="B17:B20"/>
    <mergeCell ref="C17:C20"/>
    <mergeCell ref="E17:E20"/>
    <mergeCell ref="F17:F20"/>
    <mergeCell ref="G17:G20"/>
    <mergeCell ref="H18:H20"/>
    <mergeCell ref="I18:I20"/>
    <mergeCell ref="J18:J20"/>
    <mergeCell ref="K18:K20"/>
    <mergeCell ref="L18:L20"/>
    <mergeCell ref="A21:A23"/>
    <mergeCell ref="B21:B23"/>
    <mergeCell ref="C21:C23"/>
    <mergeCell ref="E21:E23"/>
    <mergeCell ref="F21:F23"/>
    <mergeCell ref="N18:N20"/>
    <mergeCell ref="O18:O20"/>
    <mergeCell ref="P18:P20"/>
    <mergeCell ref="Q18:Q20"/>
    <mergeCell ref="R18:R20"/>
    <mergeCell ref="J24:J26"/>
    <mergeCell ref="M21:M23"/>
    <mergeCell ref="A24:A26"/>
    <mergeCell ref="B24:B26"/>
    <mergeCell ref="C24:C26"/>
    <mergeCell ref="E24:E26"/>
    <mergeCell ref="F24:F26"/>
    <mergeCell ref="G24:G26"/>
    <mergeCell ref="H24:H26"/>
    <mergeCell ref="I24:I26"/>
    <mergeCell ref="L24:L26"/>
    <mergeCell ref="G21:G23"/>
    <mergeCell ref="H21:H23"/>
    <mergeCell ref="I21:I23"/>
    <mergeCell ref="J21:J23"/>
    <mergeCell ref="K21:K23"/>
    <mergeCell ref="D29:E29"/>
    <mergeCell ref="F29:H29"/>
    <mergeCell ref="D30:E30"/>
    <mergeCell ref="G30:H30"/>
    <mergeCell ref="B32:H32"/>
    <mergeCell ref="K24:K26"/>
    <mergeCell ref="M24:M26"/>
    <mergeCell ref="N21:N23"/>
    <mergeCell ref="N24:N26"/>
    <mergeCell ref="O21:O23"/>
    <mergeCell ref="O24:O26"/>
    <mergeCell ref="L21:L23"/>
    <mergeCell ref="P21:P23"/>
    <mergeCell ref="Q21:Q23"/>
    <mergeCell ref="P24:P26"/>
    <mergeCell ref="Q24:Q26"/>
    <mergeCell ref="R24:R26"/>
    <mergeCell ref="R21:R23"/>
  </mergeCells>
  <conditionalFormatting sqref="L18">
    <cfRule type="cellIs" dxfId="2" priority="1" operator="greaterThan">
      <formula>100</formula>
    </cfRule>
  </conditionalFormatting>
  <pageMargins left="0.7" right="0.7" top="0.75" bottom="0.75" header="0.3" footer="0.3"/>
  <legacyDrawing r:id="rId1"/>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S39"/>
  <sheetViews>
    <sheetView topLeftCell="E10" zoomScale="80" zoomScaleNormal="80" zoomScalePageLayoutView="80" workbookViewId="0">
      <selection activeCell="A15" sqref="A15:G15"/>
    </sheetView>
  </sheetViews>
  <sheetFormatPr baseColWidth="10" defaultColWidth="10.85546875" defaultRowHeight="15" x14ac:dyDescent="0.25"/>
  <cols>
    <col min="1" max="1" width="7" style="1" customWidth="1"/>
    <col min="2" max="2" width="22.42578125" style="1" customWidth="1"/>
    <col min="3" max="3" width="36.7109375" style="1" customWidth="1"/>
    <col min="4" max="4" width="45.28515625" style="1" customWidth="1"/>
    <col min="5" max="5" width="22.7109375" style="1" customWidth="1"/>
    <col min="6" max="6" width="29.7109375" style="1" customWidth="1"/>
    <col min="7" max="7" width="15.140625" style="1" customWidth="1"/>
    <col min="8" max="8" width="14.42578125" style="1" customWidth="1"/>
    <col min="9" max="9" width="14.85546875" style="1" customWidth="1"/>
    <col min="10" max="10" width="13" style="1" customWidth="1"/>
    <col min="11" max="11" width="13.42578125" style="1" customWidth="1"/>
    <col min="12" max="13" width="15.42578125" style="1" customWidth="1"/>
    <col min="14" max="14" width="45.7109375" style="1" customWidth="1"/>
    <col min="15" max="18" width="35.7109375" style="1" customWidth="1"/>
    <col min="19" max="16384" width="10.85546875" style="1"/>
  </cols>
  <sheetData>
    <row r="2" spans="1:19" x14ac:dyDescent="0.25">
      <c r="B2" s="207" t="s">
        <v>123</v>
      </c>
      <c r="C2" s="207"/>
      <c r="D2" s="207"/>
      <c r="E2" s="207"/>
      <c r="F2" s="430"/>
      <c r="G2" s="430"/>
      <c r="H2" s="430"/>
      <c r="I2" s="430"/>
      <c r="J2" s="430"/>
      <c r="K2" s="430"/>
      <c r="L2" s="430"/>
      <c r="M2" s="430"/>
      <c r="N2" s="430"/>
      <c r="O2" s="430"/>
      <c r="P2" s="430"/>
      <c r="Q2" s="430"/>
      <c r="R2" s="430"/>
    </row>
    <row r="3" spans="1:19" x14ac:dyDescent="0.25">
      <c r="B3" s="217" t="s">
        <v>1</v>
      </c>
      <c r="C3" s="217"/>
      <c r="D3" s="217"/>
      <c r="E3" s="217"/>
      <c r="F3" s="34"/>
      <c r="G3" s="34"/>
      <c r="H3" s="34"/>
      <c r="I3" s="34"/>
      <c r="J3" s="34"/>
      <c r="K3" s="34"/>
      <c r="L3" s="34"/>
      <c r="M3" s="34"/>
      <c r="N3" s="34"/>
      <c r="O3" s="34"/>
      <c r="P3" s="34"/>
      <c r="Q3" s="34"/>
      <c r="R3" s="34"/>
      <c r="S3" s="20"/>
    </row>
    <row r="4" spans="1:19" ht="27" customHeight="1" x14ac:dyDescent="0.25">
      <c r="C4" s="2" t="s">
        <v>2</v>
      </c>
      <c r="D4" s="5" t="str">
        <f>'Concertacion '!D4</f>
        <v xml:space="preserve">Departamento Administrativo de la Funcion Publica </v>
      </c>
      <c r="F4" s="20"/>
    </row>
    <row r="5" spans="1:19" x14ac:dyDescent="0.25">
      <c r="C5" s="2" t="s">
        <v>4</v>
      </c>
      <c r="D5" s="5" t="str">
        <f>'Concertacion '!D5</f>
        <v xml:space="preserve">Direccion de Empleo Publico </v>
      </c>
      <c r="F5" s="20"/>
    </row>
    <row r="6" spans="1:19" x14ac:dyDescent="0.25">
      <c r="C6" s="4" t="s">
        <v>6</v>
      </c>
      <c r="D6" s="5" t="str">
        <f>'Concertacion '!D6</f>
        <v>Alex Rios</v>
      </c>
      <c r="F6" s="20"/>
    </row>
    <row r="7" spans="1:19" x14ac:dyDescent="0.25">
      <c r="C7" s="4" t="s">
        <v>8</v>
      </c>
      <c r="D7" s="5" t="str">
        <f>'Concertacion '!D7</f>
        <v>Daniel Gomez</v>
      </c>
      <c r="F7" s="20"/>
    </row>
    <row r="8" spans="1:19" x14ac:dyDescent="0.25">
      <c r="C8" s="4" t="s">
        <v>124</v>
      </c>
      <c r="D8" s="6">
        <v>41715</v>
      </c>
      <c r="F8" s="21"/>
    </row>
    <row r="9" spans="1:19" x14ac:dyDescent="0.25">
      <c r="C9" s="211" t="s">
        <v>125</v>
      </c>
      <c r="D9" s="5" t="s">
        <v>126</v>
      </c>
      <c r="F9" s="20"/>
      <c r="G9" s="7"/>
    </row>
    <row r="10" spans="1:19" x14ac:dyDescent="0.25">
      <c r="C10" s="211"/>
      <c r="D10" s="5" t="s">
        <v>13</v>
      </c>
      <c r="F10" s="20"/>
    </row>
    <row r="11" spans="1:19" x14ac:dyDescent="0.25">
      <c r="C11" s="2" t="s">
        <v>127</v>
      </c>
      <c r="D11" s="5" t="s">
        <v>165</v>
      </c>
      <c r="F11" s="20"/>
    </row>
    <row r="12" spans="1:19" x14ac:dyDescent="0.25">
      <c r="C12" s="2"/>
      <c r="D12" s="5" t="s">
        <v>13</v>
      </c>
      <c r="F12" s="20"/>
    </row>
    <row r="13" spans="1:19" x14ac:dyDescent="0.25">
      <c r="D13" s="29"/>
      <c r="E13" s="20"/>
      <c r="F13" s="20"/>
    </row>
    <row r="14" spans="1:19" ht="15.75" thickBot="1" x14ac:dyDescent="0.3"/>
    <row r="15" spans="1:19" ht="15.75" thickBot="1" x14ac:dyDescent="0.3">
      <c r="A15" s="431" t="s">
        <v>14</v>
      </c>
      <c r="B15" s="432"/>
      <c r="C15" s="432"/>
      <c r="D15" s="432"/>
      <c r="E15" s="432"/>
      <c r="F15" s="432"/>
      <c r="G15" s="432"/>
      <c r="H15" s="433" t="s">
        <v>129</v>
      </c>
      <c r="I15" s="416"/>
      <c r="J15" s="416"/>
      <c r="K15" s="416"/>
      <c r="L15" s="416"/>
      <c r="M15" s="416"/>
      <c r="N15" s="416"/>
      <c r="O15" s="416"/>
      <c r="P15" s="416"/>
      <c r="Q15" s="416"/>
      <c r="R15" s="417"/>
    </row>
    <row r="16" spans="1:19" ht="28.5" customHeight="1" x14ac:dyDescent="0.25">
      <c r="A16" s="125" t="s">
        <v>17</v>
      </c>
      <c r="B16" s="125" t="s">
        <v>18</v>
      </c>
      <c r="C16" s="136" t="s">
        <v>19</v>
      </c>
      <c r="D16" s="125" t="s">
        <v>20</v>
      </c>
      <c r="E16" s="125" t="s">
        <v>130</v>
      </c>
      <c r="F16" s="125" t="s">
        <v>22</v>
      </c>
      <c r="G16" s="36" t="s">
        <v>23</v>
      </c>
      <c r="H16" s="434" t="s">
        <v>131</v>
      </c>
      <c r="I16" s="435"/>
      <c r="J16" s="435"/>
      <c r="K16" s="436"/>
      <c r="L16" s="125" t="s">
        <v>132</v>
      </c>
      <c r="M16" s="437" t="s">
        <v>133</v>
      </c>
      <c r="N16" s="439" t="s">
        <v>134</v>
      </c>
      <c r="O16" s="441" t="s">
        <v>135</v>
      </c>
      <c r="P16" s="442"/>
      <c r="Q16" s="434" t="s">
        <v>16</v>
      </c>
      <c r="R16" s="436"/>
    </row>
    <row r="17" spans="1:18" ht="30" customHeight="1" x14ac:dyDescent="0.25">
      <c r="A17" s="215" t="s">
        <v>26</v>
      </c>
      <c r="B17" s="216">
        <v>0.3</v>
      </c>
      <c r="C17" s="194" t="s">
        <v>27</v>
      </c>
      <c r="D17" s="10" t="s">
        <v>28</v>
      </c>
      <c r="E17" s="194">
        <v>4</v>
      </c>
      <c r="F17" s="194" t="s">
        <v>29</v>
      </c>
      <c r="G17" s="208" t="s">
        <v>30</v>
      </c>
      <c r="H17" s="122" t="s">
        <v>136</v>
      </c>
      <c r="I17" s="122" t="s">
        <v>137</v>
      </c>
      <c r="J17" s="122" t="s">
        <v>138</v>
      </c>
      <c r="K17" s="122" t="s">
        <v>139</v>
      </c>
      <c r="L17" s="9" t="s">
        <v>140</v>
      </c>
      <c r="M17" s="438"/>
      <c r="N17" s="440"/>
      <c r="O17" s="22" t="s">
        <v>141</v>
      </c>
      <c r="P17" s="22" t="s">
        <v>119</v>
      </c>
      <c r="Q17" s="22" t="s">
        <v>24</v>
      </c>
      <c r="R17" s="123" t="s">
        <v>25</v>
      </c>
    </row>
    <row r="18" spans="1:18" ht="45" customHeight="1" x14ac:dyDescent="0.25">
      <c r="A18" s="215"/>
      <c r="B18" s="215"/>
      <c r="C18" s="195"/>
      <c r="D18" s="11" t="s">
        <v>31</v>
      </c>
      <c r="E18" s="195"/>
      <c r="F18" s="195"/>
      <c r="G18" s="208"/>
      <c r="H18" s="418">
        <f>1/E17</f>
        <v>0.25</v>
      </c>
      <c r="I18" s="418">
        <f>+'Seguimiento 2'!I18:I20</f>
        <v>0.25</v>
      </c>
      <c r="J18" s="418">
        <f>+'Seguimiento 3'!J18:J20</f>
        <v>0.5</v>
      </c>
      <c r="K18" s="418">
        <v>0</v>
      </c>
      <c r="L18" s="424">
        <f>+H18+I18+J18+K18</f>
        <v>1</v>
      </c>
      <c r="M18" s="424">
        <f>4*B17/E17</f>
        <v>0.3</v>
      </c>
      <c r="N18" s="421" t="s">
        <v>142</v>
      </c>
      <c r="O18" s="421" t="s">
        <v>143</v>
      </c>
      <c r="P18" s="194" t="s">
        <v>144</v>
      </c>
      <c r="Q18" s="421" t="s">
        <v>145</v>
      </c>
      <c r="R18" s="194"/>
    </row>
    <row r="19" spans="1:18" ht="35.25" customHeight="1" x14ac:dyDescent="0.25">
      <c r="A19" s="215"/>
      <c r="B19" s="215"/>
      <c r="C19" s="195"/>
      <c r="D19" s="11" t="s">
        <v>32</v>
      </c>
      <c r="E19" s="195"/>
      <c r="F19" s="195"/>
      <c r="G19" s="208"/>
      <c r="H19" s="419"/>
      <c r="I19" s="419"/>
      <c r="J19" s="419"/>
      <c r="K19" s="419"/>
      <c r="L19" s="425"/>
      <c r="M19" s="425"/>
      <c r="N19" s="422"/>
      <c r="O19" s="422"/>
      <c r="P19" s="195"/>
      <c r="Q19" s="422"/>
      <c r="R19" s="195"/>
    </row>
    <row r="20" spans="1:18" ht="39.75" customHeight="1" x14ac:dyDescent="0.25">
      <c r="A20" s="215"/>
      <c r="B20" s="215"/>
      <c r="C20" s="196"/>
      <c r="D20" s="11" t="s">
        <v>33</v>
      </c>
      <c r="E20" s="196"/>
      <c r="F20" s="196"/>
      <c r="G20" s="208"/>
      <c r="H20" s="420"/>
      <c r="I20" s="420"/>
      <c r="J20" s="420"/>
      <c r="K20" s="420"/>
      <c r="L20" s="426"/>
      <c r="M20" s="426"/>
      <c r="N20" s="423"/>
      <c r="O20" s="423"/>
      <c r="P20" s="196"/>
      <c r="Q20" s="423"/>
      <c r="R20" s="196"/>
    </row>
    <row r="21" spans="1:18" ht="56.25" customHeight="1" x14ac:dyDescent="0.25">
      <c r="A21" s="204" t="s">
        <v>34</v>
      </c>
      <c r="B21" s="201">
        <v>0.4</v>
      </c>
      <c r="C21" s="194" t="s">
        <v>35</v>
      </c>
      <c r="D21" s="11" t="s">
        <v>146</v>
      </c>
      <c r="E21" s="194">
        <v>20</v>
      </c>
      <c r="F21" s="194" t="s">
        <v>37</v>
      </c>
      <c r="G21" s="194" t="s">
        <v>147</v>
      </c>
      <c r="H21" s="418">
        <f>7/25</f>
        <v>0.28000000000000003</v>
      </c>
      <c r="I21" s="409">
        <f>+'Seguimiento 2'!I21:I23</f>
        <v>0.35</v>
      </c>
      <c r="J21" s="409">
        <f>+'Seguimiento 3'!J21:J23</f>
        <v>0.25</v>
      </c>
      <c r="K21" s="418">
        <f>8/E21</f>
        <v>0.4</v>
      </c>
      <c r="L21" s="409">
        <f>+H21+I21+J21+K21</f>
        <v>1.28</v>
      </c>
      <c r="M21" s="409">
        <f>22*B21/E21</f>
        <v>0.44000000000000006</v>
      </c>
      <c r="N21" s="194"/>
      <c r="O21" s="194"/>
      <c r="P21" s="194"/>
      <c r="Q21" s="194"/>
      <c r="R21" s="198"/>
    </row>
    <row r="22" spans="1:18" ht="47.25" customHeight="1" x14ac:dyDescent="0.25">
      <c r="A22" s="205"/>
      <c r="B22" s="202"/>
      <c r="C22" s="195"/>
      <c r="D22" s="11" t="s">
        <v>39</v>
      </c>
      <c r="E22" s="195"/>
      <c r="F22" s="195"/>
      <c r="G22" s="195"/>
      <c r="H22" s="419"/>
      <c r="I22" s="195"/>
      <c r="J22" s="195"/>
      <c r="K22" s="419"/>
      <c r="L22" s="410"/>
      <c r="M22" s="410"/>
      <c r="N22" s="195"/>
      <c r="O22" s="195"/>
      <c r="P22" s="195"/>
      <c r="Q22" s="195"/>
      <c r="R22" s="199"/>
    </row>
    <row r="23" spans="1:18" ht="57" customHeight="1" x14ac:dyDescent="0.25">
      <c r="A23" s="206"/>
      <c r="B23" s="203"/>
      <c r="C23" s="196"/>
      <c r="D23" s="11" t="s">
        <v>41</v>
      </c>
      <c r="E23" s="195"/>
      <c r="F23" s="196"/>
      <c r="G23" s="196"/>
      <c r="H23" s="420"/>
      <c r="I23" s="196"/>
      <c r="J23" s="196"/>
      <c r="K23" s="420"/>
      <c r="L23" s="411"/>
      <c r="M23" s="411"/>
      <c r="N23" s="196"/>
      <c r="O23" s="196"/>
      <c r="P23" s="196"/>
      <c r="Q23" s="196"/>
      <c r="R23" s="200"/>
    </row>
    <row r="24" spans="1:18" ht="55.5" customHeight="1" x14ac:dyDescent="0.25">
      <c r="A24" s="204" t="s">
        <v>43</v>
      </c>
      <c r="B24" s="201">
        <v>0.3</v>
      </c>
      <c r="C24" s="194" t="s">
        <v>44</v>
      </c>
      <c r="D24" s="11" t="s">
        <v>45</v>
      </c>
      <c r="E24" s="194">
        <v>15</v>
      </c>
      <c r="F24" s="194" t="s">
        <v>29</v>
      </c>
      <c r="G24" s="194" t="s">
        <v>42</v>
      </c>
      <c r="H24" s="418">
        <f>3/30</f>
        <v>0.1</v>
      </c>
      <c r="I24" s="409">
        <f>+'Seguimiento 2'!I24:I26</f>
        <v>0.33333333333333331</v>
      </c>
      <c r="J24" s="409">
        <f>+'Seguimiento 3'!J24:J26</f>
        <v>0.4</v>
      </c>
      <c r="K24" s="418">
        <f>1/E24</f>
        <v>6.6666666666666666E-2</v>
      </c>
      <c r="L24" s="409">
        <f>+H24+I24+J24+K24</f>
        <v>0.9</v>
      </c>
      <c r="M24" s="409">
        <f>15*B24/E24</f>
        <v>0.3</v>
      </c>
      <c r="N24" s="194"/>
      <c r="O24" s="194"/>
      <c r="P24" s="194"/>
      <c r="Q24" s="194"/>
      <c r="R24" s="194"/>
    </row>
    <row r="25" spans="1:18" ht="39.75" customHeight="1" x14ac:dyDescent="0.25">
      <c r="A25" s="205"/>
      <c r="B25" s="202"/>
      <c r="C25" s="195"/>
      <c r="D25" s="11" t="s">
        <v>46</v>
      </c>
      <c r="E25" s="195"/>
      <c r="F25" s="195"/>
      <c r="G25" s="195"/>
      <c r="H25" s="419"/>
      <c r="I25" s="195"/>
      <c r="J25" s="195"/>
      <c r="K25" s="419"/>
      <c r="L25" s="410"/>
      <c r="M25" s="410"/>
      <c r="N25" s="195"/>
      <c r="O25" s="195"/>
      <c r="P25" s="195"/>
      <c r="Q25" s="195"/>
      <c r="R25" s="195"/>
    </row>
    <row r="26" spans="1:18" ht="39" customHeight="1" x14ac:dyDescent="0.25">
      <c r="A26" s="206"/>
      <c r="B26" s="203"/>
      <c r="C26" s="196"/>
      <c r="D26" s="11" t="s">
        <v>47</v>
      </c>
      <c r="E26" s="196"/>
      <c r="F26" s="196"/>
      <c r="G26" s="196"/>
      <c r="H26" s="420"/>
      <c r="I26" s="196"/>
      <c r="J26" s="196"/>
      <c r="K26" s="420"/>
      <c r="L26" s="411"/>
      <c r="M26" s="411"/>
      <c r="N26" s="196"/>
      <c r="O26" s="196"/>
      <c r="P26" s="196"/>
      <c r="Q26" s="196"/>
      <c r="R26" s="196"/>
    </row>
    <row r="27" spans="1:18" ht="33.75" customHeight="1" x14ac:dyDescent="0.25">
      <c r="A27" s="123" t="s">
        <v>48</v>
      </c>
      <c r="B27" s="124">
        <f>SUM(B17:B26)</f>
        <v>1</v>
      </c>
      <c r="C27" s="124"/>
      <c r="D27" s="5"/>
      <c r="E27" s="5"/>
      <c r="F27" s="5"/>
      <c r="G27" s="11"/>
      <c r="H27" s="124">
        <f>SUM(H18:H26)</f>
        <v>0.63</v>
      </c>
      <c r="I27" s="124">
        <f>SUM(I18:I26)</f>
        <v>0.93333333333333335</v>
      </c>
      <c r="J27" s="124">
        <f>SUM(J18:J26)</f>
        <v>1.1499999999999999</v>
      </c>
      <c r="K27" s="124">
        <f>SUM(K18:K26)</f>
        <v>0.46666666666666667</v>
      </c>
      <c r="L27" s="23">
        <f>SUM(L18:L26)/3</f>
        <v>1.06</v>
      </c>
      <c r="M27" s="23">
        <f>SUM(M18:M26)</f>
        <v>1.04</v>
      </c>
      <c r="N27" s="5"/>
      <c r="O27" s="5"/>
      <c r="P27" s="5"/>
      <c r="Q27" s="5"/>
      <c r="R27" s="5"/>
    </row>
    <row r="28" spans="1:18" ht="29.25" customHeight="1" thickBot="1" x14ac:dyDescent="0.3">
      <c r="A28" s="13"/>
    </row>
    <row r="29" spans="1:18" ht="20.25" customHeight="1" x14ac:dyDescent="0.25">
      <c r="A29" s="13"/>
      <c r="D29" s="189"/>
      <c r="E29" s="190"/>
      <c r="F29" s="412"/>
      <c r="G29" s="413"/>
      <c r="H29" s="414"/>
      <c r="I29" s="24"/>
      <c r="J29" s="24"/>
      <c r="K29" s="24"/>
      <c r="L29" s="24"/>
      <c r="M29" s="24"/>
      <c r="N29" s="24"/>
      <c r="O29" s="24"/>
      <c r="P29" s="24"/>
      <c r="Q29" s="24"/>
      <c r="R29" s="24"/>
    </row>
    <row r="30" spans="1:18" ht="15.75" thickBot="1" x14ac:dyDescent="0.3">
      <c r="A30" s="13"/>
      <c r="D30" s="187" t="s">
        <v>49</v>
      </c>
      <c r="E30" s="188"/>
      <c r="F30" s="127"/>
      <c r="G30" s="188" t="s">
        <v>50</v>
      </c>
      <c r="H30" s="191"/>
      <c r="I30" s="25"/>
      <c r="J30" s="25"/>
      <c r="K30" s="25"/>
      <c r="L30" s="25"/>
      <c r="M30" s="25"/>
      <c r="N30" s="25"/>
      <c r="O30" s="25"/>
      <c r="P30" s="25"/>
      <c r="Q30" s="25"/>
      <c r="R30" s="25"/>
    </row>
    <row r="31" spans="1:18" ht="15.75" thickBot="1" x14ac:dyDescent="0.3">
      <c r="A31" s="13"/>
    </row>
    <row r="32" spans="1:18" ht="15.75" thickBot="1" x14ac:dyDescent="0.3">
      <c r="A32" s="13"/>
      <c r="B32" s="415" t="s">
        <v>148</v>
      </c>
      <c r="C32" s="416"/>
      <c r="D32" s="416"/>
      <c r="E32" s="416"/>
      <c r="F32" s="416"/>
      <c r="G32" s="416"/>
      <c r="H32" s="417"/>
      <c r="I32" s="34"/>
      <c r="J32" s="34"/>
      <c r="K32" s="34"/>
      <c r="L32" s="34"/>
      <c r="M32" s="34"/>
      <c r="N32" s="34"/>
      <c r="O32" s="34"/>
      <c r="P32" s="34"/>
      <c r="Q32" s="34"/>
      <c r="R32" s="34"/>
    </row>
    <row r="33" spans="1:18" ht="42.75" x14ac:dyDescent="0.25">
      <c r="A33" s="13"/>
      <c r="B33" s="14" t="s">
        <v>149</v>
      </c>
      <c r="C33" s="30" t="s">
        <v>150</v>
      </c>
      <c r="D33" s="15" t="s">
        <v>151</v>
      </c>
      <c r="E33" s="15" t="s">
        <v>152</v>
      </c>
      <c r="F33" s="15" t="s">
        <v>153</v>
      </c>
      <c r="G33" s="136" t="s">
        <v>154</v>
      </c>
      <c r="H33" s="136" t="s">
        <v>155</v>
      </c>
      <c r="I33" s="25"/>
      <c r="J33" s="25"/>
      <c r="K33" s="25"/>
      <c r="L33" s="25"/>
      <c r="M33" s="25"/>
      <c r="N33" s="25"/>
      <c r="O33" s="25"/>
      <c r="P33" s="25"/>
      <c r="Q33" s="25"/>
      <c r="R33" s="25"/>
    </row>
    <row r="34" spans="1:18" ht="105" x14ac:dyDescent="0.25">
      <c r="B34" s="26" t="s">
        <v>156</v>
      </c>
      <c r="C34" s="11" t="s">
        <v>157</v>
      </c>
      <c r="D34" s="11" t="s">
        <v>158</v>
      </c>
      <c r="E34" s="16">
        <v>41807</v>
      </c>
      <c r="F34" s="11" t="s">
        <v>159</v>
      </c>
      <c r="G34" s="20"/>
      <c r="H34" s="17"/>
      <c r="I34" s="20"/>
      <c r="J34" s="20"/>
      <c r="K34" s="20"/>
      <c r="L34" s="20"/>
      <c r="M34" s="20"/>
      <c r="N34" s="20"/>
      <c r="O34" s="20"/>
      <c r="P34" s="20"/>
      <c r="Q34" s="20"/>
      <c r="R34" s="20"/>
    </row>
    <row r="35" spans="1:18" ht="42.75" x14ac:dyDescent="0.25">
      <c r="B35" s="27" t="s">
        <v>160</v>
      </c>
      <c r="C35" s="31"/>
      <c r="D35" s="5"/>
      <c r="E35" s="5"/>
      <c r="F35" s="5"/>
      <c r="G35" s="5"/>
      <c r="H35" s="17"/>
      <c r="I35" s="20"/>
      <c r="J35" s="20"/>
      <c r="K35" s="20"/>
      <c r="L35" s="20"/>
      <c r="M35" s="20"/>
      <c r="N35" s="20"/>
      <c r="O35" s="20"/>
      <c r="P35" s="20"/>
      <c r="Q35" s="20"/>
      <c r="R35" s="20"/>
    </row>
    <row r="36" spans="1:18" x14ac:dyDescent="0.25">
      <c r="B36" s="28" t="s">
        <v>74</v>
      </c>
      <c r="C36" s="32"/>
      <c r="D36" s="5"/>
      <c r="E36" s="5"/>
      <c r="F36" s="5"/>
      <c r="G36" s="5"/>
      <c r="H36" s="17"/>
      <c r="I36" s="20"/>
      <c r="J36" s="20"/>
      <c r="K36" s="20"/>
      <c r="L36" s="20"/>
      <c r="M36" s="20"/>
      <c r="N36" s="20"/>
      <c r="O36" s="20"/>
      <c r="P36" s="20"/>
      <c r="Q36" s="20"/>
      <c r="R36" s="20"/>
    </row>
    <row r="37" spans="1:18" x14ac:dyDescent="0.25">
      <c r="B37" s="28" t="s">
        <v>161</v>
      </c>
      <c r="C37" s="32"/>
      <c r="D37" s="5"/>
      <c r="E37" s="5"/>
      <c r="F37" s="5"/>
      <c r="G37" s="5"/>
      <c r="H37" s="17"/>
      <c r="I37" s="20"/>
      <c r="J37" s="20"/>
      <c r="K37" s="20"/>
      <c r="L37" s="20"/>
      <c r="M37" s="20"/>
      <c r="N37" s="20"/>
      <c r="O37" s="20"/>
      <c r="P37" s="20"/>
      <c r="Q37" s="20"/>
      <c r="R37" s="20"/>
    </row>
    <row r="38" spans="1:18" ht="15.75" thickBot="1" x14ac:dyDescent="0.3">
      <c r="B38" s="126" t="s">
        <v>162</v>
      </c>
      <c r="C38" s="33"/>
      <c r="D38" s="18"/>
      <c r="E38" s="18"/>
      <c r="F38" s="18"/>
      <c r="G38" s="18"/>
      <c r="H38" s="19"/>
      <c r="I38" s="20"/>
      <c r="J38" s="20"/>
      <c r="K38" s="20"/>
      <c r="L38" s="20"/>
      <c r="M38" s="20"/>
      <c r="N38" s="20"/>
      <c r="O38" s="20"/>
      <c r="P38" s="20"/>
      <c r="Q38" s="20"/>
      <c r="R38" s="20"/>
    </row>
    <row r="39" spans="1:18" x14ac:dyDescent="0.25">
      <c r="I39" s="20"/>
      <c r="J39" s="20"/>
      <c r="K39" s="20"/>
      <c r="L39" s="20"/>
      <c r="M39" s="20"/>
      <c r="N39" s="20"/>
      <c r="O39" s="20"/>
      <c r="P39" s="20"/>
      <c r="Q39" s="20"/>
      <c r="R39" s="20"/>
    </row>
  </sheetData>
  <mergeCells count="66">
    <mergeCell ref="H16:K16"/>
    <mergeCell ref="M16:M17"/>
    <mergeCell ref="N16:N17"/>
    <mergeCell ref="O16:P16"/>
    <mergeCell ref="Q16:R16"/>
    <mergeCell ref="B2:R2"/>
    <mergeCell ref="B3:E3"/>
    <mergeCell ref="C9:C10"/>
    <mergeCell ref="A15:G15"/>
    <mergeCell ref="H15:R15"/>
    <mergeCell ref="M18:M20"/>
    <mergeCell ref="A17:A20"/>
    <mergeCell ref="B17:B20"/>
    <mergeCell ref="C17:C20"/>
    <mergeCell ref="E17:E20"/>
    <mergeCell ref="F17:F20"/>
    <mergeCell ref="G17:G20"/>
    <mergeCell ref="H18:H20"/>
    <mergeCell ref="I18:I20"/>
    <mergeCell ref="J18:J20"/>
    <mergeCell ref="K18:K20"/>
    <mergeCell ref="L18:L20"/>
    <mergeCell ref="A21:A23"/>
    <mergeCell ref="B21:B23"/>
    <mergeCell ref="C21:C23"/>
    <mergeCell ref="E21:E23"/>
    <mergeCell ref="F21:F23"/>
    <mergeCell ref="N18:N20"/>
    <mergeCell ref="O18:O20"/>
    <mergeCell ref="P18:P20"/>
    <mergeCell ref="Q18:Q20"/>
    <mergeCell ref="R18:R20"/>
    <mergeCell ref="J24:J26"/>
    <mergeCell ref="M21:M23"/>
    <mergeCell ref="A24:A26"/>
    <mergeCell ref="B24:B26"/>
    <mergeCell ref="C24:C26"/>
    <mergeCell ref="E24:E26"/>
    <mergeCell ref="F24:F26"/>
    <mergeCell ref="G24:G26"/>
    <mergeCell ref="H24:H26"/>
    <mergeCell ref="I24:I26"/>
    <mergeCell ref="L24:L26"/>
    <mergeCell ref="G21:G23"/>
    <mergeCell ref="H21:H23"/>
    <mergeCell ref="I21:I23"/>
    <mergeCell ref="J21:J23"/>
    <mergeCell ref="K21:K23"/>
    <mergeCell ref="D29:E29"/>
    <mergeCell ref="F29:H29"/>
    <mergeCell ref="D30:E30"/>
    <mergeCell ref="G30:H30"/>
    <mergeCell ref="B32:H32"/>
    <mergeCell ref="Q21:Q23"/>
    <mergeCell ref="Q24:Q26"/>
    <mergeCell ref="R21:R23"/>
    <mergeCell ref="R24:R26"/>
    <mergeCell ref="K24:K26"/>
    <mergeCell ref="M24:M26"/>
    <mergeCell ref="N21:N23"/>
    <mergeCell ref="N24:N26"/>
    <mergeCell ref="O21:O23"/>
    <mergeCell ref="P21:P23"/>
    <mergeCell ref="O24:O26"/>
    <mergeCell ref="P24:P26"/>
    <mergeCell ref="L21:L23"/>
  </mergeCells>
  <conditionalFormatting sqref="L18">
    <cfRule type="cellIs" dxfId="1" priority="1" operator="greaterThan">
      <formula>100</formula>
    </cfRule>
  </conditionalFormatting>
  <pageMargins left="0.7" right="0.7" top="0.75" bottom="0.75" header="0.3" footer="0.3"/>
  <legacyDrawing r:id="rId1"/>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M18"/>
  <sheetViews>
    <sheetView zoomScale="80" zoomScaleNormal="80" zoomScalePageLayoutView="80" workbookViewId="0">
      <selection activeCell="N13" sqref="N13"/>
    </sheetView>
  </sheetViews>
  <sheetFormatPr baseColWidth="10" defaultColWidth="10.85546875" defaultRowHeight="15" x14ac:dyDescent="0.25"/>
  <cols>
    <col min="1" max="1" width="7" style="1" customWidth="1"/>
    <col min="2" max="2" width="22.42578125" style="1" customWidth="1"/>
    <col min="3" max="3" width="36.7109375" style="1" customWidth="1"/>
    <col min="4" max="4" width="45.28515625" style="1" customWidth="1"/>
    <col min="5" max="5" width="22.7109375" style="1" customWidth="1"/>
    <col min="6" max="6" width="29.7109375" style="1" customWidth="1"/>
    <col min="7" max="7" width="15.140625" style="1" customWidth="1"/>
    <col min="8" max="8" width="14.42578125" style="1" customWidth="1"/>
    <col min="9" max="9" width="14.85546875" style="1" customWidth="1"/>
    <col min="10" max="10" width="13" style="1" customWidth="1"/>
    <col min="11" max="11" width="13.42578125" style="1" customWidth="1"/>
    <col min="12" max="13" width="15.42578125" style="1" customWidth="1"/>
    <col min="14" max="16384" width="10.85546875" style="1"/>
  </cols>
  <sheetData>
    <row r="2" spans="1:13" x14ac:dyDescent="0.25">
      <c r="B2" s="207" t="s">
        <v>123</v>
      </c>
      <c r="C2" s="207"/>
      <c r="D2" s="207"/>
      <c r="E2" s="207"/>
      <c r="F2" s="430"/>
      <c r="G2" s="430"/>
      <c r="H2" s="430"/>
      <c r="I2" s="430"/>
      <c r="J2" s="430"/>
      <c r="K2" s="430"/>
      <c r="L2" s="430"/>
      <c r="M2" s="430"/>
    </row>
    <row r="3" spans="1:13" ht="15.75" thickBot="1" x14ac:dyDescent="0.3"/>
    <row r="4" spans="1:13" ht="15.75" thickBot="1" x14ac:dyDescent="0.3">
      <c r="A4" s="431" t="s">
        <v>14</v>
      </c>
      <c r="B4" s="432"/>
      <c r="C4" s="432"/>
      <c r="D4" s="432"/>
      <c r="E4" s="432"/>
      <c r="F4" s="432"/>
      <c r="G4" s="432"/>
      <c r="H4" s="433" t="s">
        <v>129</v>
      </c>
      <c r="I4" s="416"/>
      <c r="J4" s="416"/>
      <c r="K4" s="416"/>
      <c r="L4" s="416"/>
      <c r="M4" s="416"/>
    </row>
    <row r="5" spans="1:13" ht="28.5" customHeight="1" x14ac:dyDescent="0.25">
      <c r="A5" s="125" t="s">
        <v>17</v>
      </c>
      <c r="B5" s="125" t="s">
        <v>18</v>
      </c>
      <c r="C5" s="136" t="s">
        <v>19</v>
      </c>
      <c r="D5" s="125" t="s">
        <v>20</v>
      </c>
      <c r="E5" s="125" t="s">
        <v>130</v>
      </c>
      <c r="F5" s="125" t="s">
        <v>22</v>
      </c>
      <c r="G5" s="36" t="s">
        <v>23</v>
      </c>
      <c r="H5" s="434" t="s">
        <v>131</v>
      </c>
      <c r="I5" s="435"/>
      <c r="J5" s="435"/>
      <c r="K5" s="436"/>
      <c r="L5" s="125" t="s">
        <v>132</v>
      </c>
      <c r="M5" s="437" t="s">
        <v>133</v>
      </c>
    </row>
    <row r="6" spans="1:13" ht="30" customHeight="1" x14ac:dyDescent="0.25">
      <c r="A6" s="215" t="s">
        <v>26</v>
      </c>
      <c r="B6" s="216">
        <v>0.3</v>
      </c>
      <c r="C6" s="194" t="s">
        <v>27</v>
      </c>
      <c r="D6" s="10" t="s">
        <v>28</v>
      </c>
      <c r="E6" s="194">
        <v>4</v>
      </c>
      <c r="F6" s="194" t="s">
        <v>29</v>
      </c>
      <c r="G6" s="208" t="s">
        <v>30</v>
      </c>
      <c r="H6" s="122" t="s">
        <v>136</v>
      </c>
      <c r="I6" s="122" t="s">
        <v>137</v>
      </c>
      <c r="J6" s="122" t="s">
        <v>138</v>
      </c>
      <c r="K6" s="122" t="s">
        <v>139</v>
      </c>
      <c r="L6" s="9" t="s">
        <v>140</v>
      </c>
      <c r="M6" s="438"/>
    </row>
    <row r="7" spans="1:13" ht="45" customHeight="1" x14ac:dyDescent="0.25">
      <c r="A7" s="215"/>
      <c r="B7" s="215"/>
      <c r="C7" s="195"/>
      <c r="D7" s="11" t="s">
        <v>31</v>
      </c>
      <c r="E7" s="195"/>
      <c r="F7" s="195"/>
      <c r="G7" s="208"/>
      <c r="H7" s="418">
        <f>1/E6</f>
        <v>0.25</v>
      </c>
      <c r="I7" s="418">
        <v>0.25</v>
      </c>
      <c r="J7" s="418">
        <v>0.5</v>
      </c>
      <c r="K7" s="418">
        <v>0</v>
      </c>
      <c r="L7" s="424">
        <f>+H7+I7+J7+K7</f>
        <v>1</v>
      </c>
      <c r="M7" s="424">
        <f>4*B6/E6</f>
        <v>0.3</v>
      </c>
    </row>
    <row r="8" spans="1:13" ht="35.25" customHeight="1" x14ac:dyDescent="0.25">
      <c r="A8" s="215"/>
      <c r="B8" s="215"/>
      <c r="C8" s="195"/>
      <c r="D8" s="11" t="s">
        <v>32</v>
      </c>
      <c r="E8" s="195"/>
      <c r="F8" s="195"/>
      <c r="G8" s="208"/>
      <c r="H8" s="419"/>
      <c r="I8" s="419"/>
      <c r="J8" s="419"/>
      <c r="K8" s="419"/>
      <c r="L8" s="425"/>
      <c r="M8" s="425"/>
    </row>
    <row r="9" spans="1:13" ht="39.75" customHeight="1" x14ac:dyDescent="0.25">
      <c r="A9" s="215"/>
      <c r="B9" s="215"/>
      <c r="C9" s="196"/>
      <c r="D9" s="11" t="s">
        <v>33</v>
      </c>
      <c r="E9" s="196"/>
      <c r="F9" s="196"/>
      <c r="G9" s="208"/>
      <c r="H9" s="420"/>
      <c r="I9" s="420"/>
      <c r="J9" s="420"/>
      <c r="K9" s="420"/>
      <c r="L9" s="426"/>
      <c r="M9" s="426"/>
    </row>
    <row r="10" spans="1:13" ht="56.25" customHeight="1" x14ac:dyDescent="0.25">
      <c r="A10" s="204" t="s">
        <v>34</v>
      </c>
      <c r="B10" s="201">
        <v>0.4</v>
      </c>
      <c r="C10" s="194" t="s">
        <v>35</v>
      </c>
      <c r="D10" s="11" t="s">
        <v>146</v>
      </c>
      <c r="E10" s="194">
        <v>20</v>
      </c>
      <c r="F10" s="194" t="s">
        <v>37</v>
      </c>
      <c r="G10" s="194" t="s">
        <v>147</v>
      </c>
      <c r="H10" s="418">
        <f>7/25</f>
        <v>0.28000000000000003</v>
      </c>
      <c r="I10" s="409">
        <v>0.35</v>
      </c>
      <c r="J10" s="409">
        <v>0.25</v>
      </c>
      <c r="K10" s="418">
        <f>8/E10</f>
        <v>0.4</v>
      </c>
      <c r="L10" s="409">
        <f>+H10+I10+J10+K10</f>
        <v>1.28</v>
      </c>
      <c r="M10" s="409">
        <f>22*B10/E10</f>
        <v>0.44000000000000006</v>
      </c>
    </row>
    <row r="11" spans="1:13" ht="47.25" customHeight="1" x14ac:dyDescent="0.25">
      <c r="A11" s="205"/>
      <c r="B11" s="202"/>
      <c r="C11" s="195"/>
      <c r="D11" s="11" t="s">
        <v>39</v>
      </c>
      <c r="E11" s="195"/>
      <c r="F11" s="195"/>
      <c r="G11" s="195"/>
      <c r="H11" s="419"/>
      <c r="I11" s="195"/>
      <c r="J11" s="195"/>
      <c r="K11" s="419"/>
      <c r="L11" s="410"/>
      <c r="M11" s="410"/>
    </row>
    <row r="12" spans="1:13" ht="57" customHeight="1" x14ac:dyDescent="0.25">
      <c r="A12" s="206"/>
      <c r="B12" s="203"/>
      <c r="C12" s="196"/>
      <c r="D12" s="11" t="s">
        <v>41</v>
      </c>
      <c r="E12" s="195"/>
      <c r="F12" s="196"/>
      <c r="G12" s="196"/>
      <c r="H12" s="420"/>
      <c r="I12" s="196"/>
      <c r="J12" s="196"/>
      <c r="K12" s="420"/>
      <c r="L12" s="411"/>
      <c r="M12" s="411"/>
    </row>
    <row r="13" spans="1:13" ht="55.5" customHeight="1" x14ac:dyDescent="0.25">
      <c r="A13" s="204" t="s">
        <v>43</v>
      </c>
      <c r="B13" s="201">
        <v>0.3</v>
      </c>
      <c r="C13" s="194" t="s">
        <v>44</v>
      </c>
      <c r="D13" s="11" t="s">
        <v>45</v>
      </c>
      <c r="E13" s="194">
        <v>15</v>
      </c>
      <c r="F13" s="194" t="s">
        <v>29</v>
      </c>
      <c r="G13" s="194" t="s">
        <v>42</v>
      </c>
      <c r="H13" s="418">
        <f>3/30</f>
        <v>0.1</v>
      </c>
      <c r="I13" s="409">
        <v>0.33</v>
      </c>
      <c r="J13" s="409">
        <v>0.4</v>
      </c>
      <c r="K13" s="418">
        <f>1/E13</f>
        <v>6.6666666666666666E-2</v>
      </c>
      <c r="L13" s="409">
        <f>+H13+I13+J13+K13</f>
        <v>0.89666666666666672</v>
      </c>
      <c r="M13" s="409">
        <f>15*B13/E13</f>
        <v>0.3</v>
      </c>
    </row>
    <row r="14" spans="1:13" ht="39.75" customHeight="1" x14ac:dyDescent="0.25">
      <c r="A14" s="205"/>
      <c r="B14" s="202"/>
      <c r="C14" s="195"/>
      <c r="D14" s="11" t="s">
        <v>46</v>
      </c>
      <c r="E14" s="195"/>
      <c r="F14" s="195"/>
      <c r="G14" s="195"/>
      <c r="H14" s="419"/>
      <c r="I14" s="195"/>
      <c r="J14" s="195"/>
      <c r="K14" s="419"/>
      <c r="L14" s="410"/>
      <c r="M14" s="410"/>
    </row>
    <row r="15" spans="1:13" ht="39" customHeight="1" x14ac:dyDescent="0.25">
      <c r="A15" s="206"/>
      <c r="B15" s="203"/>
      <c r="C15" s="196"/>
      <c r="D15" s="11" t="s">
        <v>47</v>
      </c>
      <c r="E15" s="196"/>
      <c r="F15" s="196"/>
      <c r="G15" s="196"/>
      <c r="H15" s="420"/>
      <c r="I15" s="196"/>
      <c r="J15" s="196"/>
      <c r="K15" s="420"/>
      <c r="L15" s="411"/>
      <c r="M15" s="411"/>
    </row>
    <row r="16" spans="1:13" ht="33.75" customHeight="1" x14ac:dyDescent="0.25">
      <c r="A16" s="123" t="s">
        <v>48</v>
      </c>
      <c r="B16" s="124">
        <f>SUM(B6:B15)</f>
        <v>1</v>
      </c>
      <c r="C16" s="124"/>
      <c r="D16" s="5"/>
      <c r="E16" s="5"/>
      <c r="F16" s="5"/>
      <c r="G16" s="11"/>
      <c r="H16" s="124">
        <f>SUM(H7:H15)</f>
        <v>0.63</v>
      </c>
      <c r="I16" s="124">
        <f>SUM(I7:I15)</f>
        <v>0.92999999999999994</v>
      </c>
      <c r="J16" s="124">
        <f>SUM(J7:J15)</f>
        <v>1.1499999999999999</v>
      </c>
      <c r="K16" s="124">
        <f>SUM(K7:K15)</f>
        <v>0.46666666666666667</v>
      </c>
      <c r="L16" s="23">
        <f>SUM(L7:L15)/3</f>
        <v>1.058888888888889</v>
      </c>
      <c r="M16" s="23">
        <f>SUM(M7:M15)</f>
        <v>1.04</v>
      </c>
    </row>
    <row r="17" spans="1:13" ht="29.25" customHeight="1" x14ac:dyDescent="0.25">
      <c r="A17" s="13"/>
    </row>
    <row r="18" spans="1:13" x14ac:dyDescent="0.25">
      <c r="I18" s="20"/>
      <c r="J18" s="20"/>
      <c r="K18" s="20"/>
      <c r="L18" s="20"/>
      <c r="M18" s="20"/>
    </row>
  </sheetData>
  <mergeCells count="41">
    <mergeCell ref="B2:M2"/>
    <mergeCell ref="A4:G4"/>
    <mergeCell ref="H4:M4"/>
    <mergeCell ref="H5:K5"/>
    <mergeCell ref="M5:M6"/>
    <mergeCell ref="M7:M9"/>
    <mergeCell ref="A6:A9"/>
    <mergeCell ref="B6:B9"/>
    <mergeCell ref="C6:C9"/>
    <mergeCell ref="E6:E9"/>
    <mergeCell ref="F6:F9"/>
    <mergeCell ref="G6:G9"/>
    <mergeCell ref="H7:H9"/>
    <mergeCell ref="I7:I9"/>
    <mergeCell ref="J7:J9"/>
    <mergeCell ref="K7:K9"/>
    <mergeCell ref="L7:L9"/>
    <mergeCell ref="A10:A12"/>
    <mergeCell ref="B10:B12"/>
    <mergeCell ref="C10:C12"/>
    <mergeCell ref="E10:E12"/>
    <mergeCell ref="F10:F12"/>
    <mergeCell ref="M10:M12"/>
    <mergeCell ref="G10:G12"/>
    <mergeCell ref="H10:H12"/>
    <mergeCell ref="I10:I12"/>
    <mergeCell ref="J10:J12"/>
    <mergeCell ref="K10:K12"/>
    <mergeCell ref="L10:L12"/>
    <mergeCell ref="M13:M15"/>
    <mergeCell ref="A13:A15"/>
    <mergeCell ref="B13:B15"/>
    <mergeCell ref="C13:C15"/>
    <mergeCell ref="E13:E15"/>
    <mergeCell ref="F13:F15"/>
    <mergeCell ref="G13:G15"/>
    <mergeCell ref="H13:H15"/>
    <mergeCell ref="I13:I15"/>
    <mergeCell ref="J13:J15"/>
    <mergeCell ref="K13:K15"/>
    <mergeCell ref="L13:L15"/>
  </mergeCells>
  <conditionalFormatting sqref="L7">
    <cfRule type="cellIs" dxfId="0" priority="1" operator="greaterThan">
      <formula>100</formula>
    </cfRule>
  </conditionalFormatting>
  <pageMargins left="0.7" right="0.7" top="0.75" bottom="0.75" header="0.3" footer="0.3"/>
  <legacyDrawing r:id="rId1"/>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249977111117893"/>
  </sheetPr>
  <dimension ref="B1:I20"/>
  <sheetViews>
    <sheetView view="pageBreakPreview" zoomScale="71" zoomScaleSheetLayoutView="71" workbookViewId="0">
      <selection activeCell="P13" sqref="P13"/>
    </sheetView>
  </sheetViews>
  <sheetFormatPr baseColWidth="10" defaultColWidth="11.42578125" defaultRowHeight="15" x14ac:dyDescent="0.25"/>
  <cols>
    <col min="1" max="1" width="3.28515625" customWidth="1"/>
    <col min="2" max="2" width="6.85546875" customWidth="1"/>
    <col min="3" max="3" width="15.7109375" customWidth="1"/>
    <col min="4" max="4" width="19.7109375" customWidth="1"/>
    <col min="8" max="8" width="15.28515625" customWidth="1"/>
    <col min="9" max="9" width="17.85546875" customWidth="1"/>
  </cols>
  <sheetData>
    <row r="1" spans="2:9" ht="25.5" customHeight="1" thickBot="1" x14ac:dyDescent="0.3"/>
    <row r="2" spans="2:9" ht="15.75" hidden="1" thickBot="1" x14ac:dyDescent="0.3"/>
    <row r="3" spans="2:9" ht="38.25" customHeight="1" thickBot="1" x14ac:dyDescent="0.3">
      <c r="B3" s="456" t="s">
        <v>166</v>
      </c>
      <c r="C3" s="457"/>
      <c r="D3" s="457"/>
      <c r="E3" s="457"/>
      <c r="F3" s="457"/>
      <c r="G3" s="457"/>
      <c r="H3" s="457"/>
      <c r="I3" s="458"/>
    </row>
    <row r="4" spans="2:9" ht="15.75" thickBot="1" x14ac:dyDescent="0.3">
      <c r="B4" s="454" t="s">
        <v>167</v>
      </c>
      <c r="C4" s="450"/>
      <c r="D4" s="450"/>
      <c r="E4" s="459" t="s">
        <v>168</v>
      </c>
      <c r="F4" s="460"/>
      <c r="G4" s="461"/>
      <c r="H4" s="450" t="s">
        <v>169</v>
      </c>
      <c r="I4" s="451"/>
    </row>
    <row r="5" spans="2:9" ht="15.75" thickBot="1" x14ac:dyDescent="0.3">
      <c r="B5" s="455"/>
      <c r="C5" s="452"/>
      <c r="D5" s="452"/>
      <c r="E5" s="59">
        <v>1</v>
      </c>
      <c r="F5" s="60">
        <v>2</v>
      </c>
      <c r="G5" s="60">
        <v>3</v>
      </c>
      <c r="H5" s="452"/>
      <c r="I5" s="453"/>
    </row>
    <row r="6" spans="2:9" ht="30.75" customHeight="1" x14ac:dyDescent="0.25">
      <c r="B6" s="55">
        <v>1</v>
      </c>
      <c r="C6" s="446" t="s">
        <v>170</v>
      </c>
      <c r="D6" s="446"/>
      <c r="E6" s="61"/>
      <c r="F6" s="61"/>
      <c r="G6" s="61"/>
      <c r="H6" s="462"/>
      <c r="I6" s="463"/>
    </row>
    <row r="7" spans="2:9" ht="39" customHeight="1" x14ac:dyDescent="0.25">
      <c r="B7" s="54">
        <v>2</v>
      </c>
      <c r="C7" s="447" t="s">
        <v>171</v>
      </c>
      <c r="D7" s="447"/>
      <c r="E7" s="50"/>
      <c r="F7" s="50"/>
      <c r="G7" s="50"/>
      <c r="H7" s="444"/>
      <c r="I7" s="445"/>
    </row>
    <row r="8" spans="2:9" ht="30" customHeight="1" x14ac:dyDescent="0.25">
      <c r="B8" s="54">
        <v>3</v>
      </c>
      <c r="C8" s="447" t="s">
        <v>172</v>
      </c>
      <c r="D8" s="447"/>
      <c r="E8" s="50"/>
      <c r="F8" s="50"/>
      <c r="G8" s="50"/>
      <c r="H8" s="444"/>
      <c r="I8" s="445"/>
    </row>
    <row r="9" spans="2:9" ht="34.5" customHeight="1" x14ac:dyDescent="0.25">
      <c r="B9" s="54">
        <v>4</v>
      </c>
      <c r="C9" s="447" t="s">
        <v>173</v>
      </c>
      <c r="D9" s="447"/>
      <c r="E9" s="50"/>
      <c r="F9" s="50"/>
      <c r="G9" s="50"/>
      <c r="H9" s="444"/>
      <c r="I9" s="445"/>
    </row>
    <row r="10" spans="2:9" ht="30.75" customHeight="1" x14ac:dyDescent="0.25">
      <c r="B10" s="54">
        <v>5</v>
      </c>
      <c r="C10" s="447" t="s">
        <v>174</v>
      </c>
      <c r="D10" s="447"/>
      <c r="E10" s="50"/>
      <c r="F10" s="50"/>
      <c r="G10" s="50"/>
      <c r="H10" s="444"/>
      <c r="I10" s="445"/>
    </row>
    <row r="11" spans="2:9" ht="33.75" customHeight="1" x14ac:dyDescent="0.25">
      <c r="B11" s="54">
        <v>6</v>
      </c>
      <c r="C11" s="447" t="s">
        <v>175</v>
      </c>
      <c r="D11" s="447"/>
      <c r="E11" s="50"/>
      <c r="F11" s="50"/>
      <c r="G11" s="50"/>
      <c r="H11" s="444"/>
      <c r="I11" s="445"/>
    </row>
    <row r="12" spans="2:9" ht="25.5" customHeight="1" x14ac:dyDescent="0.25">
      <c r="B12" s="54">
        <v>7</v>
      </c>
      <c r="C12" s="447" t="s">
        <v>176</v>
      </c>
      <c r="D12" s="447"/>
      <c r="E12" s="51"/>
      <c r="F12" s="51"/>
      <c r="G12" s="51"/>
      <c r="H12" s="448"/>
      <c r="I12" s="449"/>
    </row>
    <row r="13" spans="2:9" ht="46.5" customHeight="1" x14ac:dyDescent="0.25">
      <c r="B13" s="54">
        <v>8</v>
      </c>
      <c r="C13" s="447" t="s">
        <v>177</v>
      </c>
      <c r="D13" s="447"/>
      <c r="E13" s="51"/>
      <c r="F13" s="51"/>
      <c r="G13" s="51"/>
      <c r="H13" s="448"/>
      <c r="I13" s="449"/>
    </row>
    <row r="14" spans="2:9" ht="30.75" customHeight="1" x14ac:dyDescent="0.25">
      <c r="B14" s="54">
        <v>9</v>
      </c>
      <c r="C14" s="447" t="s">
        <v>178</v>
      </c>
      <c r="D14" s="447"/>
      <c r="E14" s="51"/>
      <c r="F14" s="51"/>
      <c r="G14" s="51"/>
      <c r="H14" s="448"/>
      <c r="I14" s="449"/>
    </row>
    <row r="15" spans="2:9" x14ac:dyDescent="0.25">
      <c r="B15" s="54">
        <v>10</v>
      </c>
      <c r="C15" s="447"/>
      <c r="D15" s="447"/>
      <c r="E15" s="51"/>
      <c r="F15" s="51"/>
      <c r="G15" s="51"/>
      <c r="H15" s="448"/>
      <c r="I15" s="449"/>
    </row>
    <row r="16" spans="2:9" x14ac:dyDescent="0.25">
      <c r="B16" s="54">
        <v>11</v>
      </c>
      <c r="C16" s="447"/>
      <c r="D16" s="447"/>
      <c r="E16" s="51"/>
      <c r="F16" s="51"/>
      <c r="G16" s="51"/>
      <c r="H16" s="448"/>
      <c r="I16" s="449"/>
    </row>
    <row r="17" spans="2:9" x14ac:dyDescent="0.25">
      <c r="B17" s="54">
        <v>12</v>
      </c>
      <c r="C17" s="447"/>
      <c r="D17" s="447"/>
      <c r="E17" s="51"/>
      <c r="F17" s="51"/>
      <c r="G17" s="51"/>
      <c r="H17" s="448"/>
      <c r="I17" s="449"/>
    </row>
    <row r="18" spans="2:9" ht="15.75" thickBot="1" x14ac:dyDescent="0.3"/>
    <row r="19" spans="2:9" ht="11.25" customHeight="1" thickBot="1" x14ac:dyDescent="0.3">
      <c r="B19" s="443" t="s">
        <v>179</v>
      </c>
      <c r="C19" s="443"/>
      <c r="D19" s="443"/>
      <c r="E19" s="443"/>
      <c r="F19" s="443"/>
      <c r="G19" s="443"/>
      <c r="H19" s="443"/>
      <c r="I19" s="443"/>
    </row>
    <row r="20" spans="2:9" ht="6.75" customHeight="1" thickBot="1" x14ac:dyDescent="0.3">
      <c r="B20" s="443"/>
      <c r="C20" s="443"/>
      <c r="D20" s="443"/>
      <c r="E20" s="443"/>
      <c r="F20" s="443"/>
      <c r="G20" s="443"/>
      <c r="H20" s="443"/>
      <c r="I20" s="443"/>
    </row>
  </sheetData>
  <mergeCells count="29">
    <mergeCell ref="H12:I12"/>
    <mergeCell ref="H10:I10"/>
    <mergeCell ref="C11:D11"/>
    <mergeCell ref="C12:D12"/>
    <mergeCell ref="H8:I8"/>
    <mergeCell ref="H9:I9"/>
    <mergeCell ref="H11:I11"/>
    <mergeCell ref="C10:D10"/>
    <mergeCell ref="H4:I5"/>
    <mergeCell ref="B4:D5"/>
    <mergeCell ref="B3:I3"/>
    <mergeCell ref="E4:G4"/>
    <mergeCell ref="H6:I6"/>
    <mergeCell ref="B19:I20"/>
    <mergeCell ref="H7:I7"/>
    <mergeCell ref="C6:D6"/>
    <mergeCell ref="C7:D7"/>
    <mergeCell ref="C8:D8"/>
    <mergeCell ref="C9:D9"/>
    <mergeCell ref="H13:I13"/>
    <mergeCell ref="H14:I14"/>
    <mergeCell ref="C17:D17"/>
    <mergeCell ref="H17:I17"/>
    <mergeCell ref="H15:I15"/>
    <mergeCell ref="H16:I16"/>
    <mergeCell ref="C13:D13"/>
    <mergeCell ref="C14:D14"/>
    <mergeCell ref="C15:D15"/>
    <mergeCell ref="C16:D16"/>
  </mergeCells>
  <pageMargins left="0.7" right="0.7" top="0.75" bottom="0.75" header="0.3" footer="0.3"/>
  <pageSetup scale="80" orientation="portrait" r:id="rId1"/>
  <legacyDrawing r:id="rId2"/>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21"/>
  <sheetViews>
    <sheetView workbookViewId="0">
      <selection activeCell="D6" sqref="D6"/>
    </sheetView>
  </sheetViews>
  <sheetFormatPr baseColWidth="10" defaultColWidth="11.42578125" defaultRowHeight="15" x14ac:dyDescent="0.25"/>
  <cols>
    <col min="2" max="2" width="20.42578125" customWidth="1"/>
    <col min="3" max="3" width="38.28515625" customWidth="1"/>
    <col min="4" max="4" width="48.7109375" customWidth="1"/>
  </cols>
  <sheetData>
    <row r="2" spans="2:5" x14ac:dyDescent="0.25">
      <c r="B2" s="471" t="s">
        <v>180</v>
      </c>
      <c r="C2" s="38" t="s">
        <v>2</v>
      </c>
      <c r="D2" s="37"/>
      <c r="E2" s="37"/>
    </row>
    <row r="3" spans="2:5" x14ac:dyDescent="0.25">
      <c r="B3" s="471"/>
      <c r="C3" s="39" t="s">
        <v>181</v>
      </c>
    </row>
    <row r="4" spans="2:5" x14ac:dyDescent="0.25">
      <c r="B4" s="471"/>
      <c r="C4" s="39" t="s">
        <v>182</v>
      </c>
    </row>
    <row r="5" spans="2:5" x14ac:dyDescent="0.25">
      <c r="B5" s="471"/>
      <c r="C5" s="39" t="s">
        <v>183</v>
      </c>
    </row>
    <row r="6" spans="2:5" x14ac:dyDescent="0.25">
      <c r="B6" s="471"/>
      <c r="C6" s="469" t="s">
        <v>184</v>
      </c>
    </row>
    <row r="7" spans="2:5" x14ac:dyDescent="0.25">
      <c r="B7" s="471"/>
      <c r="C7" s="470"/>
    </row>
    <row r="8" spans="2:5" ht="135.75" customHeight="1" x14ac:dyDescent="0.25">
      <c r="B8" s="464" t="s">
        <v>14</v>
      </c>
      <c r="C8" s="41" t="s">
        <v>18</v>
      </c>
      <c r="D8" s="44" t="s">
        <v>185</v>
      </c>
    </row>
    <row r="9" spans="2:5" ht="106.5" customHeight="1" x14ac:dyDescent="0.25">
      <c r="B9" s="465"/>
      <c r="C9" s="42" t="s">
        <v>19</v>
      </c>
      <c r="D9" s="45" t="s">
        <v>186</v>
      </c>
    </row>
    <row r="10" spans="2:5" ht="60" x14ac:dyDescent="0.25">
      <c r="B10" s="465"/>
      <c r="C10" s="41" t="s">
        <v>20</v>
      </c>
      <c r="D10" s="45" t="s">
        <v>187</v>
      </c>
    </row>
    <row r="11" spans="2:5" ht="45" x14ac:dyDescent="0.25">
      <c r="B11" s="465"/>
      <c r="C11" s="43" t="s">
        <v>21</v>
      </c>
      <c r="D11" s="46" t="s">
        <v>188</v>
      </c>
    </row>
    <row r="12" spans="2:5" ht="75" x14ac:dyDescent="0.25">
      <c r="B12" s="465"/>
      <c r="C12" s="43" t="s">
        <v>22</v>
      </c>
      <c r="D12" s="46" t="s">
        <v>189</v>
      </c>
    </row>
    <row r="13" spans="2:5" ht="51.75" customHeight="1" x14ac:dyDescent="0.25">
      <c r="B13" s="465"/>
      <c r="C13" s="43" t="s">
        <v>23</v>
      </c>
      <c r="D13" s="47" t="s">
        <v>190</v>
      </c>
    </row>
    <row r="14" spans="2:5" ht="48" customHeight="1" x14ac:dyDescent="0.25">
      <c r="B14" s="465"/>
      <c r="C14" s="41" t="s">
        <v>191</v>
      </c>
    </row>
    <row r="15" spans="2:5" ht="39" customHeight="1" x14ac:dyDescent="0.25">
      <c r="B15" s="466"/>
      <c r="C15" s="41" t="s">
        <v>192</v>
      </c>
    </row>
    <row r="16" spans="2:5" ht="39" customHeight="1" x14ac:dyDescent="0.25">
      <c r="B16" s="467" t="s">
        <v>193</v>
      </c>
      <c r="C16" s="40" t="s">
        <v>131</v>
      </c>
    </row>
    <row r="17" spans="2:3" x14ac:dyDescent="0.25">
      <c r="B17" s="468"/>
      <c r="C17" s="40" t="s">
        <v>194</v>
      </c>
    </row>
    <row r="18" spans="2:3" x14ac:dyDescent="0.25">
      <c r="B18" s="468"/>
      <c r="C18" s="48" t="s">
        <v>133</v>
      </c>
    </row>
    <row r="19" spans="2:3" x14ac:dyDescent="0.25">
      <c r="B19" s="468"/>
      <c r="C19" s="48" t="s">
        <v>134</v>
      </c>
    </row>
    <row r="20" spans="2:3" x14ac:dyDescent="0.25">
      <c r="B20" s="468"/>
      <c r="C20" s="48" t="s">
        <v>195</v>
      </c>
    </row>
    <row r="21" spans="2:3" x14ac:dyDescent="0.25">
      <c r="B21" s="468"/>
      <c r="C21" s="48" t="s">
        <v>196</v>
      </c>
    </row>
  </sheetData>
  <mergeCells count="4">
    <mergeCell ref="B8:B15"/>
    <mergeCell ref="B16:B21"/>
    <mergeCell ref="C6:C7"/>
    <mergeCell ref="B2:B7"/>
  </mergeCells>
  <pageMargins left="0.7" right="0.7" top="0.75" bottom="0.75" header="0.3" footer="0.3"/>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A97ACAD5D811B145ACA27D6F8A264CB4" ma:contentTypeVersion="1" ma:contentTypeDescription="Crear nuevo documento." ma:contentTypeScope="" ma:versionID="003c531d464090155bf7c8bb92afe5de">
  <xsd:schema xmlns:xsd="http://www.w3.org/2001/XMLSchema" xmlns:xs="http://www.w3.org/2001/XMLSchema" xmlns:p="http://schemas.microsoft.com/office/2006/metadata/properties" xmlns:ns2="0948c079-19c9-4a36-bb7d-d65ca794eba7" xmlns:ns3="fa151406-5585-4b74-a996-4a96add1b61b" targetNamespace="http://schemas.microsoft.com/office/2006/metadata/properties" ma:root="true" ma:fieldsID="ebb0d3488976b130f0f6e7e69264d048" ns2:_="" ns3:_="">
    <xsd:import namespace="0948c079-19c9-4a36-bb7d-d65ca794eba7"/>
    <xsd:import namespace="fa151406-5585-4b74-a996-4a96add1b61b"/>
    <xsd:element name="properties">
      <xsd:complexType>
        <xsd:sequence>
          <xsd:element name="documentManagement">
            <xsd:complexType>
              <xsd:all>
                <xsd:element ref="ns2:_dlc_DocId" minOccurs="0"/>
                <xsd:element ref="ns2:_dlc_DocIdUrl" minOccurs="0"/>
                <xsd:element ref="ns2:_dlc_DocIdPersistId" minOccurs="0"/>
                <xsd:element ref="ns3:A_x00f1_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948c079-19c9-4a36-bb7d-d65ca794eba7"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fa151406-5585-4b74-a996-4a96add1b61b" elementFormDefault="qualified">
    <xsd:import namespace="http://schemas.microsoft.com/office/2006/documentManagement/types"/>
    <xsd:import namespace="http://schemas.microsoft.com/office/infopath/2007/PartnerControls"/>
    <xsd:element name="A_x00f1_o" ma:index="11" nillable="true" ma:displayName="Año" ma:decimals="0" ma:internalName="A_x00f1_o">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dlc_DocId xmlns="0948c079-19c9-4a36-bb7d-d65ca794eba7">NV5X2DCNMZXR-1920572113-5</_dlc_DocId>
    <_dlc_DocIdUrl xmlns="0948c079-19c9-4a36-bb7d-d65ca794eba7">
      <Url>https://www.supersociedades.gov.co/nuestra_entidad/EstOrgTal/_layouts/15/DocIdRedir.aspx?ID=NV5X2DCNMZXR-1920572113-5</Url>
      <Description>NV5X2DCNMZXR-1920572113-5</Description>
    </_dlc_DocIdUrl>
    <A_x00f1_o xmlns="fa151406-5585-4b74-a996-4a96add1b61b">2021</A_x00f1_o>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166E5D8F-0A8C-44B9-8C58-BC2434FC1222}"/>
</file>

<file path=customXml/itemProps2.xml><?xml version="1.0" encoding="utf-8"?>
<ds:datastoreItem xmlns:ds="http://schemas.openxmlformats.org/officeDocument/2006/customXml" ds:itemID="{E8BDB600-D6F9-4C9A-883D-D8913AE1A8EB}">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purl.org/dc/terms/"/>
    <ds:schemaRef ds:uri="37494768-fa31-46e7-999c-061351426e1b"/>
    <ds:schemaRef ds:uri="aa8688c9-eaef-4c21-ae29-0ec4dda8e0e3"/>
    <ds:schemaRef ds:uri="http://www.w3.org/XML/1998/namespace"/>
    <ds:schemaRef ds:uri="http://purl.org/dc/dcmitype/"/>
  </ds:schemaRefs>
</ds:datastoreItem>
</file>

<file path=customXml/itemProps3.xml><?xml version="1.0" encoding="utf-8"?>
<ds:datastoreItem xmlns:ds="http://schemas.openxmlformats.org/officeDocument/2006/customXml" ds:itemID="{C4E13CB2-8102-4360-9A13-427FF7727948}">
  <ds:schemaRefs>
    <ds:schemaRef ds:uri="http://schemas.microsoft.com/sharepoint/v3/contenttype/forms"/>
  </ds:schemaRefs>
</ds:datastoreItem>
</file>

<file path=customXml/itemProps4.xml><?xml version="1.0" encoding="utf-8"?>
<ds:datastoreItem xmlns:ds="http://schemas.openxmlformats.org/officeDocument/2006/customXml" ds:itemID="{027ABEB9-6D28-41A8-B4AD-D4DED437C2B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6</vt:i4>
      </vt:variant>
    </vt:vector>
  </HeadingPairs>
  <TitlesOfParts>
    <vt:vector size="18" baseType="lpstr">
      <vt:lpstr>Concertacion </vt:lpstr>
      <vt:lpstr>MANUAL</vt:lpstr>
      <vt:lpstr>instructivo de diligenciamiento</vt:lpstr>
      <vt:lpstr>ANEXO 1</vt:lpstr>
      <vt:lpstr>Valoración Subordinado</vt:lpstr>
      <vt:lpstr>Valoración Par</vt:lpstr>
      <vt:lpstr>Seguimiento 2</vt:lpstr>
      <vt:lpstr>Seguimiento 3</vt:lpstr>
      <vt:lpstr>Seguimiento 4</vt:lpstr>
      <vt:lpstr>Final</vt:lpstr>
      <vt:lpstr>Componente de Gestion Adicional</vt:lpstr>
      <vt:lpstr>Instructivo</vt:lpstr>
      <vt:lpstr>'ANEXO 1'!Área_de_impresión</vt:lpstr>
      <vt:lpstr>'Componente de Gestion Adicional'!Área_de_impresión</vt:lpstr>
      <vt:lpstr>'instructivo de diligenciamiento'!Área_de_impresión</vt:lpstr>
      <vt:lpstr>MANUAL!Área_de_impresión</vt:lpstr>
      <vt:lpstr>'Valoración Par'!Área_de_impresión</vt:lpstr>
      <vt:lpstr>'Valoración Subordinado'!Área_de_impresión</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Reinaldo Sánchez</dc:title>
  <dc:creator>Jeimy Paola Ortiz Gracia</dc:creator>
  <cp:lastModifiedBy>Luis Oliverio Espinosa Ruiz</cp:lastModifiedBy>
  <cp:revision/>
  <cp:lastPrinted>2017-11-02T15:26:09Z</cp:lastPrinted>
  <dcterms:created xsi:type="dcterms:W3CDTF">2014-03-17T17:12:16Z</dcterms:created>
  <dcterms:modified xsi:type="dcterms:W3CDTF">2021-11-17T17:25:19Z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0x010100A97ACAD5D811B145ACA27D6F8A264CB4</vt:lpwstr>
  </property>
  <property fmtid="{D5CDD505-2E9C-101B-9397-08002B2CF9AE}" pid="3" name="_dlc_DocIdItemGuid">
    <vt:lpwstr>3dfa5fc2-64a8-4028-80c4-3613c70ba904</vt:lpwstr>
  </property>
  <property fmtid="{D5CDD505-2E9C-101B-9397-08002B2CF9AE}" pid="4" name="eDOCS AutoSave">
    <vt:lpwstr/>
  </property>
  <property fmtid="{D5CDD505-2E9C-101B-9397-08002B2CF9AE}" pid="5" name="Año">
    <vt:r8>2021</vt:r8>
  </property>
</Properties>
</file>