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Patricianl\Desktop\Acuerdos de Gestion y Evaluacion Gerentes 2021\"/>
    </mc:Choice>
  </mc:AlternateContent>
  <bookViews>
    <workbookView xWindow="0" yWindow="0" windowWidth="20490" windowHeight="7620" tabRatio="712" activeTab="1"/>
  </bookViews>
  <sheets>
    <sheet name="MANUAL" sheetId="22" r:id="rId1"/>
    <sheet name="Concertación" sheetId="12" r:id="rId2"/>
    <sheet name="Seguimiento " sheetId="23" r:id="rId3"/>
    <sheet name="Competencias 360" sheetId="17" r:id="rId4"/>
    <sheet name="Consolidado" sheetId="16" r:id="rId5"/>
  </sheets>
  <externalReferences>
    <externalReference r:id="rId6"/>
  </externalReferences>
  <definedNames>
    <definedName name="_xlnm.Print_Area" localSheetId="3">'Competencias 360'!$B$1:$J$76</definedName>
    <definedName name="_xlnm.Print_Area" localSheetId="1">Concertación!$B$1:$R$33</definedName>
    <definedName name="_xlnm.Print_Area" localSheetId="4">Consolidado!$B$1:$H$36</definedName>
    <definedName name="_xlnm.Print_Area" localSheetId="0">MANUAL!$A$1:$U$47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20" i="23" l="1"/>
  <c r="C20" i="23"/>
  <c r="D20" i="23"/>
  <c r="E20" i="23"/>
  <c r="K20" i="23"/>
  <c r="H20" i="23"/>
  <c r="G20" i="23"/>
  <c r="F25" i="23"/>
  <c r="F23" i="23"/>
  <c r="F22" i="23"/>
  <c r="F20" i="23"/>
  <c r="K15" i="23"/>
  <c r="H15" i="23"/>
  <c r="G15" i="23"/>
  <c r="F18" i="23"/>
  <c r="F17" i="23"/>
  <c r="F15" i="23"/>
  <c r="E15" i="23"/>
  <c r="D15" i="23"/>
  <c r="C15" i="23"/>
  <c r="B15" i="23"/>
  <c r="K10" i="23"/>
  <c r="H10" i="23"/>
  <c r="G10" i="23"/>
  <c r="F14" i="23"/>
  <c r="F13" i="23"/>
  <c r="F12" i="23"/>
  <c r="F11" i="23"/>
  <c r="F10" i="23"/>
  <c r="E10" i="23"/>
  <c r="D10" i="23"/>
  <c r="C10" i="23"/>
  <c r="B10" i="23"/>
  <c r="E52" i="17" l="1"/>
  <c r="G45" i="17"/>
  <c r="G26" i="23" l="1"/>
  <c r="N26" i="23" l="1"/>
  <c r="N28" i="23" s="1"/>
  <c r="D4" i="16" l="1"/>
  <c r="D3" i="16"/>
  <c r="D2" i="16"/>
  <c r="D1" i="16"/>
  <c r="D4" i="17"/>
  <c r="D3" i="17"/>
  <c r="D2" i="17"/>
  <c r="D1" i="17"/>
  <c r="G70" i="17" l="1"/>
  <c r="G65" i="17"/>
  <c r="G57" i="17"/>
  <c r="G52" i="17"/>
  <c r="G39" i="17"/>
  <c r="G34" i="17"/>
  <c r="G28" i="17"/>
  <c r="F70" i="17"/>
  <c r="F65" i="17"/>
  <c r="F57" i="17"/>
  <c r="F52" i="17"/>
  <c r="F45" i="17"/>
  <c r="E39" i="17"/>
  <c r="F39" i="17"/>
  <c r="F34" i="17"/>
  <c r="F28" i="17"/>
  <c r="E70" i="17"/>
  <c r="E65" i="17"/>
  <c r="E57" i="17"/>
  <c r="E45" i="17"/>
  <c r="E34" i="17"/>
  <c r="E28" i="17"/>
  <c r="G22" i="17"/>
  <c r="F22" i="17"/>
  <c r="E22" i="17"/>
  <c r="I53" i="17" l="1"/>
  <c r="I29" i="17"/>
  <c r="I46" i="17"/>
  <c r="I40" i="17"/>
  <c r="I35" i="17"/>
  <c r="I23" i="17"/>
  <c r="F71" i="17"/>
  <c r="G71" i="17"/>
  <c r="I18" i="17"/>
  <c r="I58" i="17"/>
  <c r="E71" i="17"/>
  <c r="I66" i="17"/>
  <c r="O10" i="12"/>
  <c r="O16" i="12"/>
  <c r="O21" i="12"/>
  <c r="P16" i="12" l="1"/>
  <c r="P21" i="12"/>
  <c r="H26" i="12"/>
  <c r="P10" i="12"/>
  <c r="E21" i="16"/>
  <c r="I73" i="17" l="1"/>
  <c r="D16" i="16" s="1"/>
  <c r="E16" i="16" s="1"/>
  <c r="P26" i="12"/>
  <c r="E14" i="16" s="1"/>
  <c r="J73" i="17" l="1"/>
  <c r="E19" i="16"/>
  <c r="E24" i="16" s="1"/>
  <c r="P28" i="12"/>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8" authorId="0" shapeId="0">
      <text>
        <r>
          <rPr>
            <sz val="12"/>
            <color indexed="81"/>
            <rFont val="Tahoma"/>
            <family val="2"/>
          </rPr>
          <t>Lapso de ejecución del compromiso concertado en el cual deberán adelantarse las acciones necesarias para su cumplimiento.</t>
        </r>
      </text>
    </comment>
    <comment ref="G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8" authorId="2" shapeId="0">
      <text>
        <r>
          <rPr>
            <sz val="12"/>
            <color indexed="81"/>
            <rFont val="Tahoma"/>
            <family val="2"/>
          </rPr>
          <t>Resultado final alcanzado, que se obtiene de la sumatoria entre el cumplimiento del primer y segundo semestre de acuerdo con lo concertado.</t>
        </r>
      </text>
    </comment>
    <comment ref="P8" authorId="0" shapeId="0">
      <text>
        <r>
          <rPr>
            <sz val="12"/>
            <color indexed="81"/>
            <rFont val="Tahoma"/>
            <family val="2"/>
          </rPr>
          <t>Porcentaje de cumplimiento de los compromisos gerenciales del año de acuerdo con el peso ponderado que se asignó al compromiso institucional.</t>
        </r>
      </text>
    </comment>
    <comment ref="Q8" authorId="0" shapeId="0">
      <text>
        <r>
          <rPr>
            <sz val="12"/>
            <color indexed="81"/>
            <rFont val="Tahoma"/>
            <family val="2"/>
          </rPr>
          <t xml:space="preserve">Soportes que acompañan la ejecución de los compromisos gerenciales y que pueden encontrarse de forma física y/o virtual. </t>
        </r>
      </text>
    </comment>
    <comment ref="J9" authorId="3" shapeId="0">
      <text>
        <r>
          <rPr>
            <sz val="12"/>
            <color indexed="81"/>
            <rFont val="Tahoma"/>
            <family val="2"/>
          </rPr>
          <t>Porcentaje programado de cumplimiento de cada compromiso gerencial para este periodo.</t>
        </r>
      </text>
    </comment>
    <comment ref="K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9" authorId="1" shapeId="0">
      <text>
        <r>
          <rPr>
            <sz val="12"/>
            <color indexed="81"/>
            <rFont val="Tahoma"/>
            <family val="2"/>
          </rPr>
          <t>Se registran los aspectos de mejora para el cumplimiento de los compromisos concertados que se encuentren retrasados conforme a lo programado</t>
        </r>
      </text>
    </comment>
    <comment ref="M9" authorId="3" shapeId="0">
      <text>
        <r>
          <rPr>
            <sz val="12"/>
            <color indexed="81"/>
            <rFont val="Tahoma"/>
            <family val="2"/>
          </rPr>
          <t>Porcentaje programado de cumplimiento de cada compromiso gerencial durante este periodo.</t>
        </r>
      </text>
    </comment>
    <comment ref="N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9" authorId="0" shapeId="0">
      <text>
        <r>
          <rPr>
            <sz val="12"/>
            <color indexed="81"/>
            <rFont val="Tahoma"/>
            <family val="2"/>
          </rPr>
          <t>Breve descripción del producto o actividad indicada como evidencia.</t>
        </r>
      </text>
    </comment>
    <comment ref="R9"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M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B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C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D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E8" authorId="0" shapeId="0">
      <text>
        <r>
          <rPr>
            <sz val="12"/>
            <color indexed="81"/>
            <rFont val="Tahoma"/>
            <family val="2"/>
          </rPr>
          <t>Lapso de ejecución del compromiso concertado en el cual deberán adelantarse las acciones necesarias para su cumplimiento.</t>
        </r>
      </text>
    </comment>
    <comment ref="F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G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M8" authorId="2" shapeId="0">
      <text>
        <r>
          <rPr>
            <sz val="12"/>
            <color indexed="81"/>
            <rFont val="Tahoma"/>
            <family val="2"/>
          </rPr>
          <t>Resultado final alcanzado, que se obtiene de la sumatoria entre el cumplimiento del primer y segundo semestre de acuerdo con lo concertado.</t>
        </r>
      </text>
    </comment>
    <comment ref="N8" authorId="0" shapeId="0">
      <text>
        <r>
          <rPr>
            <sz val="12"/>
            <color indexed="81"/>
            <rFont val="Tahoma"/>
            <family val="2"/>
          </rPr>
          <t>Porcentaje de cumplimiento de los compromisos gerenciales del año de acuerdo con el peso ponderado que se asignó al compromiso institucional.</t>
        </r>
      </text>
    </comment>
    <comment ref="O8" authorId="0" shapeId="0">
      <text>
        <r>
          <rPr>
            <sz val="12"/>
            <color indexed="81"/>
            <rFont val="Tahoma"/>
            <family val="2"/>
          </rPr>
          <t xml:space="preserve">Soportes que acompañan la ejecución de los compromisos gerenciales y que pueden encontrarse de forma física y/o virtual. </t>
        </r>
      </text>
    </comment>
    <comment ref="H9" authorId="3" shapeId="0">
      <text>
        <r>
          <rPr>
            <sz val="12"/>
            <color indexed="81"/>
            <rFont val="Tahoma"/>
            <family val="2"/>
          </rPr>
          <t>Porcentaje programado de cumplimiento de cada compromiso gerencial para este periodo.</t>
        </r>
      </text>
    </comment>
    <comment ref="I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J9" authorId="1" shapeId="0">
      <text>
        <r>
          <rPr>
            <sz val="12"/>
            <color indexed="81"/>
            <rFont val="Tahoma"/>
            <family val="2"/>
          </rPr>
          <t>Se registran los aspectos de mejora para el cumplimiento de los compromisos concertados que se encuentren retrasados conforme a lo programado</t>
        </r>
      </text>
    </comment>
    <comment ref="K9" authorId="3" shapeId="0">
      <text>
        <r>
          <rPr>
            <sz val="12"/>
            <color indexed="81"/>
            <rFont val="Tahoma"/>
            <family val="2"/>
          </rPr>
          <t>Porcentaje programado de cumplimiento de cada compromiso gerencial durante este periodo.</t>
        </r>
      </text>
    </comment>
    <comment ref="L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O9" authorId="0" shapeId="0">
      <text>
        <r>
          <rPr>
            <sz val="12"/>
            <color indexed="81"/>
            <rFont val="Tahoma"/>
            <family val="2"/>
          </rPr>
          <t>Breve descripción del producto o actividad indicada como evidencia.</t>
        </r>
      </text>
    </comment>
    <comment ref="P9"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I73" authorId="1" shapeId="0">
      <text>
        <r>
          <rPr>
            <sz val="9"/>
            <color indexed="81"/>
            <rFont val="Tahoma"/>
            <family val="2"/>
          </rPr>
          <t xml:space="preserve">Sumatoria simple de la evaluación (previa conversión según pesos asignados por evaluador) dividido por el numero de competencias evaluadas
</t>
        </r>
      </text>
    </comment>
    <comment ref="J73" authorId="1"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<sst xmlns="http://schemas.openxmlformats.org/spreadsheetml/2006/main" count="257" uniqueCount="200">
  <si>
    <t xml:space="preserve">N° </t>
  </si>
  <si>
    <t xml:space="preserve">Total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</si>
  <si>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</si>
  <si>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</si>
  <si>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</si>
  <si>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</si>
  <si>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</si>
  <si>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</si>
  <si>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</si>
  <si>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</si>
  <si>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</si>
  <si>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</si>
  <si>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</si>
  <si>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</si>
  <si>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</si>
  <si>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</si>
  <si>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</si>
  <si>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</si>
  <si>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</si>
  <si>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</si>
  <si>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</si>
  <si>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</si>
  <si>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</si>
  <si>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</si>
  <si>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</si>
  <si>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</si>
  <si>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</si>
  <si>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</si>
  <si>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</si>
  <si>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</si>
  <si>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</si>
  <si>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</si>
  <si>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</si>
  <si>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</si>
  <si>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</si>
  <si>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</si>
  <si>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</si>
  <si>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</si>
  <si>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</si>
  <si>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</si>
  <si>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</si>
  <si>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</si>
  <si>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</si>
  <si>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</si>
  <si>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</si>
  <si>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</si>
  <si>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</si>
  <si>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</si>
  <si>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</si>
  <si>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</si>
  <si>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</si>
  <si>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</si>
  <si>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</si>
  <si>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</si>
  <si>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</si>
  <si>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</si>
  <si>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</si>
  <si>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</si>
  <si>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</si>
  <si>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</si>
  <si>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</si>
  <si>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</si>
  <si>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</si>
  <si>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</si>
  <si>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</si>
  <si>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</si>
  <si>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</si>
  <si>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</si>
  <si>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</si>
  <si>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</si>
  <si>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</si>
  <si>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</si>
  <si>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</si>
  <si>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</si>
  <si>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</si>
  <si>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</si>
  <si>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</si>
  <si>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</si>
  <si>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</si>
  <si>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</si>
  <si>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</si>
  <si>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</si>
  <si>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</si>
  <si>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</si>
  <si>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</si>
  <si>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</si>
  <si>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</si>
  <si>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</si>
  <si>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</si>
  <si>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</si>
  <si>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</si>
  <si>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</si>
  <si>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</si>
  <si>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</si>
  <si>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</si>
  <si>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</si>
  <si>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</si>
  <si>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</si>
  <si>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</si>
  <si>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</si>
  <si>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</si>
  <si>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</si>
  <si>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</si>
  <si>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</si>
  <si>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</si>
  <si>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</si>
  <si>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</si>
  <si>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</si>
  <si>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</si>
  <si>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</si>
  <si>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</si>
  <si>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</si>
  <si>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</si>
  <si>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</si>
  <si>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</si>
  <si>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</si>
  <si>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</si>
  <si>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</si>
  <si>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</si>
  <si>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</si>
  <si>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</si>
  <si>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</si>
  <si>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</si>
  <si>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</si>
  <si>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</si>
  <si>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</si>
  <si>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</si>
  <si>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</si>
  <si>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</si>
  <si>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</si>
  <si>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</si>
  <si>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</si>
  <si>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</si>
  <si>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</si>
  <si>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</si>
  <si>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</si>
  <si>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</si>
  <si>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</si>
  <si>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</si>
  <si>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</si>
  <si>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</si>
  <si>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</si>
  <si>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</si>
  <si>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</si>
  <si>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</si>
  <si>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</si>
  <si>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</si>
  <si>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</si>
  <si>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</si>
  <si>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FECHA:</t>
  </si>
  <si>
    <t>VIGENCIA:</t>
  </si>
  <si>
    <t>TOTAL</t>
  </si>
  <si>
    <t>Total Puntaje del valorador</t>
  </si>
  <si>
    <t>SUPERINTENDENCIA DE SOCIEDADES</t>
  </si>
  <si>
    <t>Código: GTH-F-025</t>
  </si>
  <si>
    <t>SISTEMA DE GESTION INTEGRADO</t>
  </si>
  <si>
    <t>PROCESO: GESTION DE TALENTO HUMANO</t>
  </si>
  <si>
    <t>FORMATO: ACUERDOS DE GESTIÓN</t>
  </si>
  <si>
    <t>Pagina 1 de 1</t>
  </si>
  <si>
    <t>Versión 003</t>
  </si>
  <si>
    <t>Fecha: 01 de noviembre de 2017</t>
  </si>
  <si>
    <t>Es consciente de las condiciones específicas del entorno organizacional.</t>
  </si>
  <si>
    <t xml:space="preserve">valoración  final </t>
  </si>
  <si>
    <t>Criterios de valoración</t>
  </si>
  <si>
    <t>valoración de los servidores públicos  [1-5]</t>
  </si>
  <si>
    <t xml:space="preserve">Valoración anterior </t>
  </si>
  <si>
    <t>Valoración actual</t>
  </si>
  <si>
    <t xml:space="preserve">Concertación para el desempeño sobresaliente (5% adicional. Describir los compromisos gerenciales adicionales) </t>
  </si>
  <si>
    <t>Construcción de una cultura de alto rendimiento</t>
  </si>
  <si>
    <t>Firma del Supervisor Jerárquico - Juan Pablo Liévano Vegalara</t>
  </si>
  <si>
    <t>Firma del Gerente Público -  Francisco Ochoa Liévano</t>
  </si>
  <si>
    <t>Firma del Gerente Público - Francisco Ochoa Liévano</t>
  </si>
  <si>
    <t>Contar con empresas competitivas, productivas y perdurables</t>
  </si>
  <si>
    <t>Lograr el reconocimiento y la confianza de los usuarios</t>
  </si>
  <si>
    <t>Actividades Ejecutas / Actividades Programadas</t>
  </si>
  <si>
    <t>Actualizar el catálogo de descriptores respecto de temas mercantiles ligados a asuntos de competencia de la entidad.</t>
  </si>
  <si>
    <t>Febrero 15/2021</t>
  </si>
  <si>
    <t>Francisco H. Ochoa</t>
  </si>
  <si>
    <t xml:space="preserve"> VALORACION DE COMPETENCIAS</t>
  </si>
  <si>
    <t>Firma del Gerente Publico. / Francisco H. Ochoa</t>
  </si>
  <si>
    <t>Firma del Supervisor Jerárquico / Juan Pablo Liévano Vegalara</t>
  </si>
  <si>
    <t>15 de Febrero 2021</t>
  </si>
  <si>
    <t xml:space="preserve">Revisión de las necesidades funcionales y técnicas de la solución </t>
  </si>
  <si>
    <t xml:space="preserve">Diseño tecnológico de la solución </t>
  </si>
  <si>
    <t>Desarrollo tecnológico de la solución</t>
  </si>
  <si>
    <t>Pruebas, puesta en producción, uso y apropiación de la solcución</t>
  </si>
  <si>
    <t>Tesauro</t>
  </si>
  <si>
    <t>Promoción y Fortalecimiento del Centro de Conciliación y Arbitraje como mecanismo óptimo para resolver conflictos societarios a nivel nacional</t>
  </si>
  <si>
    <t>02/03/2021 - 30/11/2021</t>
  </si>
  <si>
    <t>Participar en foros de discución en temas de MASC.</t>
  </si>
  <si>
    <t>Actualizar la información institucional del Centro de Conciliación y Arbitraje ante el Ministerio de Justicia y del Derecho.</t>
  </si>
  <si>
    <t>Promoción del servicio de arbitraje</t>
  </si>
  <si>
    <t>Gestionar la consecución del Talento Humano requerido</t>
  </si>
  <si>
    <t>Analizar la jurisprudencia</t>
  </si>
  <si>
    <t>Revisar las fichas de análisis del proyecto estratégico Tesauro</t>
  </si>
  <si>
    <t xml:space="preserve">Definir las líneas jurisprudenciales </t>
  </si>
  <si>
    <t>01/03/2021 - 17/12/2021</t>
  </si>
  <si>
    <t>Mejoramiento del modelo operativo de la Delegatura para Procedimientos Mercantiles</t>
  </si>
  <si>
    <t>Lograr niveles superiores de servicio, acompañamiento y atención al usuario (excelencia operacional)</t>
  </si>
  <si>
    <t>01/01/2021 - 31/12/2021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</si>
</sst>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Red]0.0"/>
    <numFmt numFmtId="165" formatCode="0.0"/>
  </numFmts>
  <fonts count="5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Arial"/>
      <family val="2"/>
    </font>
    <font>
      <b/>
      <sz val="12"/>
      <color theme="1"/>
      <name val="Arial"/>
      <family val="2"/>
    </font>
    <font>
      <b/>
      <sz val="18"/>
      <color theme="1"/>
      <name val="Arial"/>
      <family val="2"/>
    </font>
    <font>
      <sz val="11"/>
      <color theme="1"/>
      <name val="Arial"/>
      <family val="2"/>
    </font>
    <font>
      <sz val="11"/>
      <name val="Arial"/>
      <family val="2"/>
    </font>
    <font>
      <b/>
      <sz val="20"/>
      <color theme="0"/>
      <name val="Arial"/>
      <family val="2"/>
    </font>
    <font>
      <sz val="8"/>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b/>
      <sz val="12"/>
      <name val="Arial"/>
      <family val="2"/>
    </font>
    <font>
      <b/>
      <sz val="11"/>
      <name val="Arial"/>
      <family val="2"/>
    </font>
    <font>
      <b/>
      <sz val="14"/>
      <name val="Arial"/>
      <family val="2"/>
    </font>
    <font>
      <sz val="18"/>
      <color theme="1"/>
      <name val="Arial"/>
      <family val="2"/>
    </font>
    <font>
      <u/>
      <sz val="9"/>
      <color theme="1"/>
      <name val="Arial"/>
      <family val="2"/>
    </font>
    <font>
      <sz val="18"/>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medium">
        <color auto="1"/>
      </left>
      <right/>
      <top style="thin">
        <color auto="1"/>
      </top>
      <bottom style="medium">
        <color auto="1"/>
      </bottom>
      <diagonal/>
    </border>
    <border>
      <left style="thin">
        <color indexed="64"/>
      </left>
      <right style="medium">
        <color auto="1"/>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style="thin">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s>
  <cellStyleXfs count="12">
    <xf numFmtId="0" fontId="0" fillId="0" borderId="0"/>
    <xf numFmtId="9" fontId="1" fillId="0" borderId="0" applyFont="0" applyFill="0" applyBorder="0" applyAlignment="0" applyProtection="0"/>
    <xf numFmtId="0" fontId="15"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cellStyleXfs>
  <cellXfs count="435">
    <xf numFmtId="0" fontId="0" fillId="0" borderId="0" xfId="0"/>
    <xf numFmtId="0" fontId="4" fillId="0" borderId="0" xfId="0" applyFont="1" applyProtection="1">
      <protection locked="0"/>
    </xf>
    <xf numFmtId="2" fontId="4" fillId="0" borderId="0" xfId="0" applyNumberFormat="1" applyFont="1" applyProtection="1">
      <protection locked="0"/>
    </xf>
    <xf numFmtId="0" fontId="22" fillId="0" borderId="0" xfId="0" applyFont="1" applyAlignment="1" applyProtection="1">
      <alignment wrapText="1"/>
      <protection locked="0"/>
    </xf>
    <xf numFmtId="0" fontId="22" fillId="0" borderId="0" xfId="0" applyFont="1" applyProtection="1">
      <protection locked="0"/>
    </xf>
    <xf numFmtId="0" fontId="21" fillId="0" borderId="0" xfId="0" applyFont="1" applyProtection="1">
      <protection locked="0"/>
    </xf>
    <xf numFmtId="0" fontId="24" fillId="0" borderId="34" xfId="0" applyFont="1" applyBorder="1" applyProtection="1">
      <protection locked="0"/>
    </xf>
    <xf numFmtId="165" fontId="13" fillId="6"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19" fillId="0" borderId="0" xfId="0" applyFont="1" applyProtection="1"/>
    <xf numFmtId="9" fontId="12" fillId="3" borderId="2" xfId="0" applyNumberFormat="1" applyFont="1" applyFill="1" applyBorder="1" applyAlignment="1" applyProtection="1">
      <alignment horizontal="center" vertical="center" wrapText="1"/>
    </xf>
    <xf numFmtId="0" fontId="11" fillId="0" borderId="1" xfId="0" applyFont="1" applyBorder="1" applyAlignment="1" applyProtection="1">
      <alignment horizontal="left" vertical="center" wrapText="1"/>
    </xf>
    <xf numFmtId="165" fontId="13" fillId="6" borderId="1" xfId="0" applyNumberFormat="1" applyFont="1" applyFill="1" applyBorder="1" applyAlignment="1" applyProtection="1">
      <alignment horizontal="center" vertical="center" wrapText="1"/>
    </xf>
    <xf numFmtId="0" fontId="11" fillId="7" borderId="1" xfId="0" applyFont="1" applyFill="1" applyBorder="1" applyAlignment="1" applyProtection="1">
      <alignment horizontal="left" vertical="center" wrapText="1"/>
    </xf>
    <xf numFmtId="0" fontId="11" fillId="0" borderId="1" xfId="0" applyFont="1" applyBorder="1" applyAlignment="1" applyProtection="1">
      <alignment horizontal="left" wrapText="1"/>
    </xf>
    <xf numFmtId="0" fontId="15" fillId="5" borderId="32" xfId="0" applyFont="1" applyFill="1" applyBorder="1" applyAlignment="1" applyProtection="1">
      <alignment vertical="center" wrapText="1"/>
    </xf>
    <xf numFmtId="164" fontId="26" fillId="5" borderId="32" xfId="0" applyNumberFormat="1" applyFont="1" applyFill="1" applyBorder="1" applyAlignment="1" applyProtection="1">
      <alignment horizontal="center" vertical="center" wrapText="1"/>
    </xf>
    <xf numFmtId="9" fontId="15" fillId="5" borderId="32" xfId="1" applyFont="1" applyFill="1" applyBorder="1" applyAlignment="1" applyProtection="1">
      <alignment vertical="center" wrapText="1"/>
    </xf>
    <xf numFmtId="0" fontId="20" fillId="7" borderId="0" xfId="0" applyFont="1" applyFill="1" applyBorder="1" applyAlignment="1" applyProtection="1">
      <alignment horizontal="center" vertical="center" wrapText="1"/>
      <protection locked="0"/>
    </xf>
    <xf numFmtId="0" fontId="20" fillId="7" borderId="0" xfId="0" applyFont="1" applyFill="1" applyBorder="1" applyAlignment="1" applyProtection="1">
      <alignment vertical="center" wrapText="1"/>
      <protection locked="0"/>
    </xf>
    <xf numFmtId="0" fontId="20" fillId="7" borderId="0" xfId="0" applyFont="1" applyFill="1" applyBorder="1" applyAlignment="1" applyProtection="1">
      <alignment vertical="center"/>
      <protection locked="0"/>
    </xf>
    <xf numFmtId="9" fontId="23" fillId="8" borderId="1" xfId="0" applyNumberFormat="1" applyFont="1" applyFill="1" applyBorder="1" applyAlignment="1" applyProtection="1">
      <alignment horizontal="center" vertical="center" wrapText="1"/>
      <protection locked="0"/>
    </xf>
    <xf numFmtId="9" fontId="23" fillId="7" borderId="4" xfId="1"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protection locked="0"/>
    </xf>
    <xf numFmtId="9" fontId="23" fillId="2" borderId="17" xfId="0" applyNumberFormat="1" applyFont="1" applyFill="1" applyBorder="1" applyAlignment="1" applyProtection="1">
      <alignment vertical="center"/>
      <protection locked="0"/>
    </xf>
    <xf numFmtId="1" fontId="23" fillId="2" borderId="32" xfId="0" applyNumberFormat="1" applyFont="1" applyFill="1" applyBorder="1" applyAlignment="1" applyProtection="1">
      <alignment horizontal="center" vertical="center"/>
    </xf>
    <xf numFmtId="9" fontId="23" fillId="2" borderId="32" xfId="0" applyNumberFormat="1" applyFont="1" applyFill="1" applyBorder="1" applyAlignment="1" applyProtection="1">
      <alignment horizontal="center" vertical="center"/>
    </xf>
    <xf numFmtId="9" fontId="23" fillId="2" borderId="32" xfId="1" applyFont="1" applyFill="1" applyBorder="1" applyAlignment="1" applyProtection="1">
      <alignment horizontal="center" vertical="center"/>
    </xf>
    <xf numFmtId="0" fontId="20" fillId="7" borderId="42" xfId="0" applyFont="1" applyFill="1" applyBorder="1" applyAlignment="1" applyProtection="1">
      <alignment vertical="center"/>
      <protection locked="0"/>
    </xf>
    <xf numFmtId="0" fontId="20" fillId="7" borderId="42" xfId="0" applyFont="1" applyFill="1" applyBorder="1" applyAlignment="1" applyProtection="1">
      <alignment horizontal="center" vertical="center" wrapText="1"/>
      <protection locked="0"/>
    </xf>
    <xf numFmtId="0" fontId="8" fillId="7" borderId="0" xfId="0" applyFont="1" applyFill="1" applyBorder="1" applyProtection="1">
      <protection locked="0"/>
    </xf>
    <xf numFmtId="0" fontId="8" fillId="7" borderId="34" xfId="0" applyFont="1" applyFill="1" applyBorder="1" applyProtection="1">
      <protection locked="0"/>
    </xf>
    <xf numFmtId="0" fontId="24" fillId="0" borderId="36" xfId="0" applyFont="1" applyBorder="1" applyProtection="1">
      <protection locked="0"/>
    </xf>
    <xf numFmtId="0" fontId="28" fillId="0" borderId="0" xfId="0" applyFont="1"/>
    <xf numFmtId="0" fontId="28" fillId="7" borderId="0" xfId="0" applyFont="1" applyFill="1"/>
    <xf numFmtId="0" fontId="4" fillId="7" borderId="0" xfId="0" applyFont="1" applyFill="1" applyProtection="1"/>
    <xf numFmtId="0" fontId="8" fillId="7" borderId="0" xfId="0" applyFont="1" applyFill="1" applyAlignment="1" applyProtection="1">
      <alignment vertical="center"/>
    </xf>
    <xf numFmtId="0" fontId="8" fillId="7" borderId="0" xfId="0" applyFont="1" applyFill="1" applyAlignment="1" applyProtection="1">
      <alignment horizontal="left" vertical="center"/>
    </xf>
    <xf numFmtId="0" fontId="16" fillId="7" borderId="0" xfId="0" applyFont="1" applyFill="1" applyBorder="1" applyAlignment="1" applyProtection="1">
      <alignment vertical="top" wrapText="1"/>
    </xf>
    <xf numFmtId="0" fontId="8" fillId="7" borderId="1" xfId="0" applyFont="1" applyFill="1" applyBorder="1" applyAlignment="1" applyProtection="1">
      <alignment vertical="center"/>
    </xf>
    <xf numFmtId="0" fontId="30" fillId="0" borderId="0" xfId="0" applyFont="1"/>
    <xf numFmtId="0" fontId="30" fillId="7" borderId="42" xfId="0" applyFont="1" applyFill="1" applyBorder="1"/>
    <xf numFmtId="0" fontId="30" fillId="7" borderId="0" xfId="0" applyFont="1" applyFill="1" applyBorder="1" applyAlignment="1">
      <alignment horizontal="right"/>
    </xf>
    <xf numFmtId="0" fontId="30" fillId="7" borderId="43" xfId="0" applyFont="1" applyFill="1" applyBorder="1"/>
    <xf numFmtId="0" fontId="30" fillId="7" borderId="0" xfId="0" applyFont="1" applyFill="1" applyBorder="1"/>
    <xf numFmtId="9" fontId="30" fillId="6" borderId="1" xfId="1" applyFont="1" applyFill="1" applyBorder="1" applyAlignment="1">
      <alignment horizontal="center" vertical="center"/>
    </xf>
    <xf numFmtId="9" fontId="30" fillId="7" borderId="1" xfId="0" applyNumberFormat="1" applyFont="1" applyFill="1" applyBorder="1"/>
    <xf numFmtId="9" fontId="30" fillId="7" borderId="1" xfId="0" applyNumberFormat="1" applyFont="1" applyFill="1" applyBorder="1" applyAlignment="1">
      <alignment horizontal="center"/>
    </xf>
    <xf numFmtId="0" fontId="30" fillId="7" borderId="1" xfId="0" applyFont="1" applyFill="1" applyBorder="1"/>
    <xf numFmtId="165" fontId="30" fillId="6" borderId="1" xfId="0" applyNumberFormat="1" applyFont="1" applyFill="1" applyBorder="1" applyAlignment="1">
      <alignment horizontal="center"/>
    </xf>
    <xf numFmtId="0" fontId="30" fillId="7" borderId="1" xfId="0" applyFont="1" applyFill="1" applyBorder="1" applyAlignment="1">
      <alignment horizontal="center" vertical="center"/>
    </xf>
    <xf numFmtId="0" fontId="30" fillId="7" borderId="38" xfId="0" applyFont="1" applyFill="1" applyBorder="1"/>
    <xf numFmtId="0" fontId="20" fillId="7" borderId="43" xfId="0" applyFont="1" applyFill="1" applyBorder="1" applyAlignment="1" applyProtection="1">
      <alignment vertical="center"/>
      <protection locked="0"/>
    </xf>
    <xf numFmtId="9" fontId="20" fillId="6" borderId="18" xfId="1" applyFont="1" applyFill="1" applyBorder="1" applyAlignment="1" applyProtection="1">
      <alignment horizontal="center" vertical="center"/>
      <protection locked="0"/>
    </xf>
    <xf numFmtId="0" fontId="30" fillId="7" borderId="0" xfId="0" applyFont="1" applyFill="1" applyBorder="1" applyProtection="1">
      <protection locked="0"/>
    </xf>
    <xf numFmtId="0" fontId="31" fillId="7" borderId="0" xfId="0" applyFont="1" applyFill="1" applyBorder="1" applyAlignment="1" applyProtection="1">
      <alignment horizontal="center"/>
      <protection locked="0"/>
    </xf>
    <xf numFmtId="0" fontId="30" fillId="7" borderId="34" xfId="0" applyFont="1" applyFill="1" applyBorder="1"/>
    <xf numFmtId="0" fontId="30" fillId="7" borderId="36" xfId="0" applyFont="1" applyFill="1" applyBorder="1"/>
    <xf numFmtId="0" fontId="30" fillId="7" borderId="0" xfId="0" applyFont="1" applyFill="1"/>
    <xf numFmtId="0" fontId="27" fillId="9" borderId="0" xfId="0" applyFont="1" applyFill="1"/>
    <xf numFmtId="0" fontId="28" fillId="7" borderId="0" xfId="0" applyFont="1" applyFill="1" applyAlignment="1"/>
    <xf numFmtId="0" fontId="36" fillId="7" borderId="0" xfId="0" applyFont="1" applyFill="1"/>
    <xf numFmtId="0" fontId="36" fillId="7" borderId="0" xfId="0" applyFont="1" applyFill="1" applyAlignment="1">
      <alignment horizontal="center"/>
    </xf>
    <xf numFmtId="0" fontId="6" fillId="7" borderId="32" xfId="0" applyFont="1" applyFill="1" applyBorder="1" applyAlignment="1">
      <alignment horizontal="center" vertical="center"/>
    </xf>
    <xf numFmtId="0" fontId="36" fillId="7" borderId="42" xfId="0" applyFont="1" applyFill="1" applyBorder="1"/>
    <xf numFmtId="0" fontId="36" fillId="7" borderId="0" xfId="0" applyFont="1" applyFill="1" applyBorder="1"/>
    <xf numFmtId="0" fontId="36" fillId="7" borderId="43" xfId="0" applyFont="1" applyFill="1" applyBorder="1"/>
    <xf numFmtId="0" fontId="39" fillId="7" borderId="32" xfId="0" applyFont="1" applyFill="1" applyBorder="1" applyAlignment="1">
      <alignment horizontal="center" vertical="center"/>
    </xf>
    <xf numFmtId="0" fontId="36" fillId="7" borderId="32" xfId="0" applyFont="1" applyFill="1" applyBorder="1" applyAlignment="1">
      <alignment horizontal="center" vertical="center"/>
    </xf>
    <xf numFmtId="0" fontId="36" fillId="0" borderId="42" xfId="0" applyFont="1" applyBorder="1"/>
    <xf numFmtId="0" fontId="6" fillId="7" borderId="35" xfId="0" applyFont="1" applyFill="1" applyBorder="1" applyAlignment="1">
      <alignment horizontal="center" wrapText="1"/>
    </xf>
    <xf numFmtId="0" fontId="6" fillId="7" borderId="15" xfId="0" applyFont="1" applyFill="1" applyBorder="1" applyAlignment="1">
      <alignment horizontal="center" wrapText="1"/>
    </xf>
    <xf numFmtId="0" fontId="39" fillId="7" borderId="3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0" xfId="0" applyFont="1" applyFill="1" applyBorder="1" applyAlignment="1">
      <alignment horizontal="center" vertical="center"/>
    </xf>
    <xf numFmtId="0" fontId="6" fillId="7" borderId="48" xfId="0" applyFont="1" applyFill="1" applyBorder="1" applyAlignment="1">
      <alignment horizontal="center" vertical="center" wrapText="1"/>
    </xf>
    <xf numFmtId="0" fontId="37" fillId="9" borderId="0" xfId="0" applyFont="1" applyFill="1"/>
    <xf numFmtId="0" fontId="10" fillId="7" borderId="0" xfId="0" applyFont="1" applyFill="1" applyBorder="1" applyAlignment="1" applyProtection="1">
      <alignment vertical="center"/>
      <protection locked="0"/>
    </xf>
    <xf numFmtId="0" fontId="30" fillId="0" borderId="0" xfId="0" applyFont="1" applyProtection="1">
      <protection locked="0"/>
    </xf>
    <xf numFmtId="0" fontId="8" fillId="0" borderId="0" xfId="0" applyFont="1" applyProtection="1">
      <protection locked="0"/>
    </xf>
    <xf numFmtId="2" fontId="8" fillId="0" borderId="0" xfId="0" applyNumberFormat="1" applyFont="1" applyProtection="1">
      <protection locked="0"/>
    </xf>
    <xf numFmtId="0" fontId="40" fillId="6" borderId="32" xfId="0" applyFont="1" applyFill="1" applyBorder="1" applyAlignment="1" applyProtection="1">
      <alignment horizontal="center" vertical="center"/>
    </xf>
    <xf numFmtId="0" fontId="20" fillId="7" borderId="42"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2" fontId="8" fillId="7" borderId="0" xfId="0" applyNumberFormat="1" applyFont="1" applyFill="1" applyBorder="1" applyProtection="1">
      <protection locked="0"/>
    </xf>
    <xf numFmtId="0" fontId="8" fillId="7" borderId="43" xfId="0" applyFont="1" applyFill="1" applyBorder="1" applyProtection="1">
      <protection locked="0"/>
    </xf>
    <xf numFmtId="0" fontId="8" fillId="0" borderId="24" xfId="0" applyFont="1" applyBorder="1" applyAlignment="1" applyProtection="1">
      <protection locked="0"/>
    </xf>
    <xf numFmtId="2" fontId="8" fillId="7" borderId="0" xfId="0" applyNumberFormat="1" applyFont="1" applyFill="1" applyBorder="1" applyAlignment="1" applyProtection="1">
      <alignment horizontal="center"/>
      <protection locked="0"/>
    </xf>
    <xf numFmtId="0" fontId="8" fillId="7" borderId="0" xfId="0" applyFont="1" applyFill="1" applyBorder="1" applyAlignment="1" applyProtection="1">
      <alignment horizontal="center"/>
      <protection locked="0"/>
    </xf>
    <xf numFmtId="0" fontId="8" fillId="7" borderId="43" xfId="0" applyFont="1" applyFill="1" applyBorder="1" applyAlignment="1" applyProtection="1">
      <alignment horizontal="center"/>
      <protection locked="0"/>
    </xf>
    <xf numFmtId="2" fontId="5" fillId="7" borderId="0" xfId="0" applyNumberFormat="1" applyFont="1" applyFill="1" applyBorder="1" applyAlignment="1" applyProtection="1">
      <alignment horizontal="center"/>
      <protection locked="0"/>
    </xf>
    <xf numFmtId="0" fontId="5" fillId="7" borderId="0" xfId="0" applyFont="1" applyFill="1" applyBorder="1" applyAlignment="1" applyProtection="1">
      <alignment horizontal="center"/>
      <protection locked="0"/>
    </xf>
    <xf numFmtId="0" fontId="5" fillId="7" borderId="43" xfId="0" applyFont="1" applyFill="1" applyBorder="1" applyAlignment="1" applyProtection="1">
      <alignment horizontal="center"/>
      <protection locked="0"/>
    </xf>
    <xf numFmtId="0" fontId="20" fillId="7" borderId="38" xfId="0" applyFont="1" applyFill="1" applyBorder="1" applyAlignment="1" applyProtection="1">
      <alignment horizontal="center" vertical="center"/>
      <protection locked="0"/>
    </xf>
    <xf numFmtId="0" fontId="5" fillId="7" borderId="34" xfId="0" applyFont="1" applyFill="1" applyBorder="1" applyAlignment="1" applyProtection="1">
      <alignment horizontal="center" vertical="center"/>
      <protection locked="0"/>
    </xf>
    <xf numFmtId="2" fontId="8" fillId="7" borderId="34" xfId="0" applyNumberFormat="1" applyFont="1" applyFill="1" applyBorder="1" applyProtection="1">
      <protection locked="0"/>
    </xf>
    <xf numFmtId="0" fontId="8" fillId="7" borderId="36" xfId="0" applyFont="1" applyFill="1" applyBorder="1" applyProtection="1">
      <protection locked="0"/>
    </xf>
    <xf numFmtId="0" fontId="8" fillId="7" borderId="0" xfId="0" applyFont="1" applyFill="1" applyProtection="1"/>
    <xf numFmtId="0" fontId="8" fillId="0" borderId="0" xfId="0" applyFont="1" applyProtection="1"/>
    <xf numFmtId="0" fontId="8" fillId="0" borderId="0" xfId="0" applyFont="1" applyAlignment="1" applyProtection="1">
      <alignment horizontal="left"/>
    </xf>
    <xf numFmtId="0" fontId="8" fillId="0" borderId="28" xfId="0" applyFont="1" applyBorder="1" applyProtection="1"/>
    <xf numFmtId="0" fontId="8" fillId="0" borderId="39" xfId="0" applyFont="1" applyBorder="1" applyAlignment="1" applyProtection="1">
      <alignment horizontal="center"/>
    </xf>
    <xf numFmtId="0" fontId="8" fillId="0" borderId="42" xfId="0" applyFont="1" applyBorder="1" applyProtection="1"/>
    <xf numFmtId="0" fontId="8" fillId="0" borderId="43" xfId="0" applyFont="1" applyBorder="1" applyAlignment="1" applyProtection="1">
      <alignment horizontal="center"/>
    </xf>
    <xf numFmtId="0" fontId="8" fillId="0" borderId="38" xfId="0" applyFont="1" applyBorder="1" applyProtection="1"/>
    <xf numFmtId="0" fontId="8" fillId="0" borderId="36" xfId="0" applyFont="1" applyBorder="1" applyAlignment="1" applyProtection="1">
      <alignment horizontal="center" vertical="center"/>
    </xf>
    <xf numFmtId="0" fontId="8" fillId="7" borderId="0" xfId="0" applyFont="1" applyFill="1" applyBorder="1" applyProtection="1"/>
    <xf numFmtId="0" fontId="41" fillId="7" borderId="0" xfId="0" applyFont="1" applyFill="1" applyBorder="1" applyAlignment="1" applyProtection="1">
      <alignment horizontal="left" vertical="center" wrapText="1"/>
    </xf>
    <xf numFmtId="0" fontId="8" fillId="7" borderId="0" xfId="0" applyFont="1" applyFill="1" applyBorder="1" applyAlignment="1" applyProtection="1">
      <alignment horizontal="center"/>
    </xf>
    <xf numFmtId="0" fontId="8" fillId="7" borderId="0" xfId="0" applyFont="1" applyFill="1" applyAlignment="1" applyProtection="1">
      <alignment horizontal="left"/>
    </xf>
    <xf numFmtId="0" fontId="13" fillId="0" borderId="1" xfId="0" applyFont="1" applyBorder="1" applyAlignment="1" applyProtection="1">
      <alignment horizontal="center" vertical="center"/>
    </xf>
    <xf numFmtId="0" fontId="27" fillId="12" borderId="0" xfId="0" applyFont="1" applyFill="1"/>
    <xf numFmtId="0" fontId="30" fillId="7" borderId="25" xfId="0" applyFont="1" applyFill="1" applyBorder="1"/>
    <xf numFmtId="0" fontId="20" fillId="7" borderId="0" xfId="0" applyFont="1" applyFill="1" applyBorder="1" applyAlignment="1" applyProtection="1">
      <alignment horizontal="right" vertical="center"/>
      <protection locked="0"/>
    </xf>
    <xf numFmtId="0" fontId="18" fillId="7" borderId="0" xfId="0" applyFont="1" applyFill="1" applyAlignment="1">
      <alignment horizontal="center" vertical="center"/>
    </xf>
    <xf numFmtId="0" fontId="7" fillId="7" borderId="0" xfId="0" applyFont="1" applyFill="1" applyBorder="1" applyAlignment="1" applyProtection="1">
      <alignment horizontal="center" vertical="center"/>
      <protection locked="0"/>
    </xf>
    <xf numFmtId="0" fontId="37" fillId="7" borderId="0" xfId="0" applyFont="1" applyFill="1" applyBorder="1" applyAlignment="1">
      <alignment horizontal="center" vertical="center" wrapText="1"/>
    </xf>
    <xf numFmtId="0" fontId="37" fillId="7" borderId="43" xfId="0" applyFont="1" applyFill="1" applyBorder="1" applyAlignment="1">
      <alignment horizontal="center" vertical="center" wrapText="1"/>
    </xf>
    <xf numFmtId="0" fontId="37" fillId="7" borderId="0" xfId="0" applyFont="1" applyFill="1" applyBorder="1" applyAlignment="1">
      <alignment horizontal="left" vertical="center" wrapText="1"/>
    </xf>
    <xf numFmtId="0" fontId="34" fillId="7" borderId="0" xfId="0" applyFont="1" applyFill="1" applyAlignment="1">
      <alignment horizontal="center" vertical="center" wrapText="1"/>
    </xf>
    <xf numFmtId="0" fontId="35" fillId="7" borderId="0" xfId="0" applyFont="1" applyFill="1" applyAlignment="1">
      <alignment horizontal="center"/>
    </xf>
    <xf numFmtId="0" fontId="29" fillId="11" borderId="34" xfId="0" applyFont="1" applyFill="1" applyBorder="1" applyAlignment="1" applyProtection="1">
      <alignment horizontal="center" vertical="center"/>
    </xf>
    <xf numFmtId="0" fontId="40" fillId="6" borderId="3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0" fontId="42" fillId="7" borderId="1" xfId="0" applyFont="1" applyFill="1" applyBorder="1" applyAlignment="1" applyProtection="1">
      <alignment horizontal="center" vertical="center"/>
    </xf>
    <xf numFmtId="0" fontId="30" fillId="7" borderId="0" xfId="0" applyFont="1" applyFill="1" applyBorder="1" applyAlignment="1">
      <alignment horizontal="center"/>
    </xf>
    <xf numFmtId="0" fontId="18" fillId="11" borderId="16" xfId="0" applyFont="1" applyFill="1" applyBorder="1" applyAlignment="1" applyProtection="1">
      <alignment horizontal="center" vertical="center"/>
      <protection locked="0"/>
    </xf>
    <xf numFmtId="0" fontId="46" fillId="2" borderId="16" xfId="0" applyFont="1" applyFill="1" applyBorder="1" applyAlignment="1" applyProtection="1">
      <alignment horizontal="center" vertical="center"/>
      <protection locked="0"/>
    </xf>
    <xf numFmtId="9" fontId="23" fillId="2" borderId="57" xfId="0" applyNumberFormat="1" applyFont="1" applyFill="1" applyBorder="1" applyAlignment="1" applyProtection="1">
      <alignment horizontal="center" vertical="center"/>
    </xf>
    <xf numFmtId="165" fontId="8" fillId="7" borderId="0" xfId="0" applyNumberFormat="1" applyFont="1" applyFill="1" applyAlignment="1" applyProtection="1">
      <alignment horizontal="center" vertical="center"/>
    </xf>
    <xf numFmtId="165" fontId="47" fillId="7" borderId="1" xfId="0" applyNumberFormat="1" applyFont="1" applyFill="1" applyBorder="1" applyAlignment="1" applyProtection="1">
      <alignment horizontal="center" vertical="center"/>
    </xf>
    <xf numFmtId="0" fontId="48" fillId="7" borderId="0" xfId="0" applyFont="1" applyFill="1" applyBorder="1" applyAlignment="1">
      <alignment vertical="center" wrapText="1"/>
    </xf>
    <xf numFmtId="0" fontId="49" fillId="7" borderId="1" xfId="0" applyFont="1" applyFill="1" applyBorder="1" applyAlignment="1">
      <alignment vertical="center" wrapText="1"/>
    </xf>
    <xf numFmtId="0" fontId="29" fillId="11" borderId="34" xfId="0" applyFont="1" applyFill="1" applyBorder="1" applyAlignment="1" applyProtection="1">
      <alignment horizontal="center" vertical="center"/>
    </xf>
    <xf numFmtId="0" fontId="24" fillId="0" borderId="1" xfId="0" applyNumberFormat="1" applyFont="1" applyBorder="1" applyAlignment="1" applyProtection="1">
      <alignment vertical="center" wrapText="1"/>
      <protection locked="0"/>
    </xf>
    <xf numFmtId="0" fontId="30" fillId="7" borderId="23" xfId="0" applyFont="1" applyFill="1" applyBorder="1" applyAlignment="1">
      <alignment horizontal="right"/>
    </xf>
    <xf numFmtId="9" fontId="24" fillId="0" borderId="4" xfId="1" applyFont="1" applyBorder="1" applyAlignment="1" applyProtection="1">
      <alignment horizontal="center" vertical="center" wrapText="1"/>
      <protection locked="0"/>
    </xf>
    <xf numFmtId="9" fontId="24" fillId="0" borderId="1" xfId="1" applyFont="1" applyBorder="1" applyAlignment="1" applyProtection="1">
      <alignment horizontal="center" vertical="center" wrapText="1"/>
      <protection locked="0"/>
    </xf>
    <xf numFmtId="0" fontId="40" fillId="6" borderId="40" xfId="0" applyFont="1" applyFill="1" applyBorder="1" applyAlignment="1" applyProtection="1">
      <alignment horizontal="center" vertical="center" wrapText="1"/>
    </xf>
    <xf numFmtId="9" fontId="24" fillId="0" borderId="13" xfId="1" applyFont="1" applyBorder="1" applyAlignment="1" applyProtection="1">
      <alignment horizontal="center" vertical="center" wrapText="1"/>
      <protection locked="0"/>
    </xf>
    <xf numFmtId="9" fontId="24" fillId="0" borderId="8" xfId="1" applyFont="1" applyBorder="1" applyAlignment="1" applyProtection="1">
      <alignment horizontal="center" vertical="center" wrapText="1"/>
      <protection locked="0"/>
    </xf>
    <xf numFmtId="0" fontId="46" fillId="2" borderId="38" xfId="0" applyFont="1" applyFill="1" applyBorder="1" applyAlignment="1" applyProtection="1">
      <alignment horizontal="center" vertical="center"/>
      <protection locked="0"/>
    </xf>
    <xf numFmtId="0" fontId="23" fillId="2" borderId="38" xfId="0" applyFont="1" applyFill="1" applyBorder="1" applyAlignment="1" applyProtection="1">
      <alignment horizontal="center" vertical="center"/>
      <protection locked="0"/>
    </xf>
    <xf numFmtId="9" fontId="23" fillId="2" borderId="34" xfId="0" applyNumberFormat="1" applyFont="1" applyFill="1" applyBorder="1" applyAlignment="1" applyProtection="1">
      <alignment vertical="center"/>
      <protection locked="0"/>
    </xf>
    <xf numFmtId="1" fontId="23" fillId="2" borderId="41" xfId="0" applyNumberFormat="1" applyFont="1" applyFill="1" applyBorder="1" applyAlignment="1" applyProtection="1">
      <alignment horizontal="center" vertical="center"/>
    </xf>
    <xf numFmtId="9" fontId="23" fillId="2" borderId="41" xfId="0" applyNumberFormat="1" applyFont="1" applyFill="1" applyBorder="1" applyAlignment="1" applyProtection="1">
      <alignment horizontal="center" vertical="center"/>
    </xf>
    <xf numFmtId="9" fontId="23" fillId="2" borderId="41" xfId="1" applyFont="1" applyFill="1" applyBorder="1" applyAlignment="1" applyProtection="1">
      <alignment horizontal="center" vertical="center"/>
    </xf>
    <xf numFmtId="9" fontId="7" fillId="2" borderId="63" xfId="0" applyNumberFormat="1" applyFont="1" applyFill="1" applyBorder="1" applyAlignment="1" applyProtection="1">
      <alignment horizontal="center" vertical="center"/>
    </xf>
    <xf numFmtId="0" fontId="24" fillId="0" borderId="66" xfId="0" applyNumberFormat="1" applyFont="1" applyBorder="1" applyAlignment="1" applyProtection="1">
      <alignment vertical="center" wrapText="1"/>
      <protection locked="0"/>
    </xf>
    <xf numFmtId="0" fontId="24" fillId="0" borderId="67" xfId="0" applyNumberFormat="1" applyFont="1" applyBorder="1" applyAlignment="1" applyProtection="1">
      <alignment vertical="center" wrapText="1"/>
      <protection locked="0"/>
    </xf>
    <xf numFmtId="0" fontId="24" fillId="0" borderId="51" xfId="0" applyNumberFormat="1" applyFont="1" applyBorder="1" applyAlignment="1" applyProtection="1">
      <alignment vertical="center" wrapText="1"/>
      <protection locked="0"/>
    </xf>
    <xf numFmtId="0" fontId="24" fillId="0" borderId="31" xfId="0" applyNumberFormat="1" applyFont="1" applyBorder="1" applyAlignment="1" applyProtection="1">
      <alignment vertical="center" wrapText="1"/>
      <protection locked="0"/>
    </xf>
    <xf numFmtId="0" fontId="24" fillId="0" borderId="40" xfId="0" applyNumberFormat="1" applyFont="1" applyBorder="1" applyAlignment="1" applyProtection="1">
      <alignment vertical="center" wrapText="1"/>
      <protection locked="0"/>
    </xf>
    <xf numFmtId="0" fontId="40" fillId="6" borderId="40" xfId="0" applyFont="1" applyFill="1" applyBorder="1" applyAlignment="1" applyProtection="1">
      <alignment horizontal="center" vertical="center"/>
    </xf>
    <xf numFmtId="0" fontId="24" fillId="0" borderId="46" xfId="0" applyNumberFormat="1" applyFont="1" applyBorder="1" applyAlignment="1" applyProtection="1">
      <alignment vertical="center" wrapText="1"/>
      <protection locked="0"/>
    </xf>
    <xf numFmtId="0" fontId="24" fillId="0" borderId="3" xfId="0" applyNumberFormat="1" applyFont="1" applyBorder="1" applyAlignment="1" applyProtection="1">
      <alignment horizontal="left" vertical="center" wrapText="1"/>
      <protection locked="0"/>
    </xf>
    <xf numFmtId="0" fontId="37" fillId="7" borderId="16" xfId="0" applyFont="1" applyFill="1" applyBorder="1" applyAlignment="1">
      <alignment horizontal="left"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18" fillId="11" borderId="0" xfId="0" applyFont="1" applyFill="1" applyAlignment="1">
      <alignment horizontal="center" vertical="center"/>
    </xf>
    <xf numFmtId="0" fontId="37" fillId="7" borderId="28" xfId="0" applyFont="1" applyFill="1" applyBorder="1" applyAlignment="1">
      <alignment horizontal="center" vertical="center" wrapText="1"/>
    </xf>
    <xf numFmtId="0" fontId="37" fillId="7" borderId="37" xfId="0" applyFont="1" applyFill="1" applyBorder="1" applyAlignment="1">
      <alignment horizontal="center" vertical="center" wrapText="1"/>
    </xf>
    <xf numFmtId="0" fontId="37" fillId="7" borderId="39" xfId="0" applyFont="1" applyFill="1" applyBorder="1" applyAlignment="1">
      <alignment horizontal="center" vertical="center" wrapText="1"/>
    </xf>
    <xf numFmtId="0" fontId="37" fillId="7" borderId="42"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43" xfId="0" applyFont="1" applyFill="1" applyBorder="1" applyAlignment="1">
      <alignment horizontal="center" vertical="center" wrapText="1"/>
    </xf>
    <xf numFmtId="0" fontId="37" fillId="7" borderId="28" xfId="0" applyFont="1" applyFill="1" applyBorder="1" applyAlignment="1">
      <alignment horizontal="left" vertical="center" wrapText="1"/>
    </xf>
    <xf numFmtId="0" fontId="37" fillId="7" borderId="37" xfId="0" applyFont="1" applyFill="1" applyBorder="1" applyAlignment="1">
      <alignment horizontal="left" vertical="center" wrapText="1"/>
    </xf>
    <xf numFmtId="0" fontId="37" fillId="7" borderId="39" xfId="0" applyFont="1" applyFill="1" applyBorder="1" applyAlignment="1">
      <alignment horizontal="left" vertical="center" wrapText="1"/>
    </xf>
    <xf numFmtId="0" fontId="37" fillId="7" borderId="42" xfId="0" applyFont="1" applyFill="1" applyBorder="1" applyAlignment="1">
      <alignment horizontal="left" vertical="center" wrapText="1"/>
    </xf>
    <xf numFmtId="0" fontId="37" fillId="7" borderId="0" xfId="0" applyFont="1" applyFill="1" applyBorder="1" applyAlignment="1">
      <alignment horizontal="left" vertical="center" wrapText="1"/>
    </xf>
    <xf numFmtId="0" fontId="37" fillId="7" borderId="43" xfId="0" applyFont="1" applyFill="1" applyBorder="1" applyAlignment="1">
      <alignment horizontal="left" vertical="center" wrapText="1"/>
    </xf>
    <xf numFmtId="0" fontId="37" fillId="7" borderId="38" xfId="0" applyFont="1" applyFill="1" applyBorder="1" applyAlignment="1">
      <alignment horizontal="left" vertical="center" wrapText="1"/>
    </xf>
    <xf numFmtId="0" fontId="37" fillId="7" borderId="34" xfId="0" applyFont="1" applyFill="1" applyBorder="1" applyAlignment="1">
      <alignment horizontal="left" vertical="center" wrapText="1"/>
    </xf>
    <xf numFmtId="0" fontId="37" fillId="7" borderId="36" xfId="0" applyFont="1" applyFill="1" applyBorder="1" applyAlignment="1">
      <alignment horizontal="left" vertical="center" wrapText="1"/>
    </xf>
    <xf numFmtId="0" fontId="39" fillId="7" borderId="40" xfId="0" applyFont="1" applyFill="1" applyBorder="1" applyAlignment="1">
      <alignment horizontal="center" vertical="center" wrapText="1"/>
    </xf>
    <xf numFmtId="0" fontId="39" fillId="7" borderId="51" xfId="0" applyFont="1" applyFill="1" applyBorder="1" applyAlignment="1">
      <alignment horizontal="center" vertical="center" wrapText="1"/>
    </xf>
    <xf numFmtId="0" fontId="39" fillId="7" borderId="41"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36" fillId="7" borderId="40" xfId="0" applyFont="1" applyFill="1" applyBorder="1" applyAlignment="1">
      <alignment horizontal="center" vertical="center"/>
    </xf>
    <xf numFmtId="0" fontId="36" fillId="7" borderId="41" xfId="0" applyFont="1" applyFill="1" applyBorder="1" applyAlignment="1">
      <alignment horizontal="center" vertical="center"/>
    </xf>
    <xf numFmtId="0" fontId="36" fillId="7" borderId="5" xfId="0" applyFont="1" applyFill="1" applyBorder="1" applyAlignment="1">
      <alignment horizontal="left" vertical="center" wrapText="1"/>
    </xf>
    <xf numFmtId="0" fontId="36" fillId="7" borderId="25" xfId="0" applyFont="1" applyFill="1" applyBorder="1" applyAlignment="1">
      <alignment horizontal="left" vertical="center" wrapText="1"/>
    </xf>
    <xf numFmtId="0" fontId="36" fillId="7" borderId="49" xfId="0" applyFont="1" applyFill="1" applyBorder="1" applyAlignment="1">
      <alignment horizontal="left" vertical="center" wrapText="1"/>
    </xf>
    <xf numFmtId="0" fontId="36" fillId="7" borderId="47" xfId="0" applyFont="1" applyFill="1" applyBorder="1" applyAlignment="1">
      <alignment horizontal="left" vertical="center" wrapText="1"/>
    </xf>
    <xf numFmtId="0" fontId="36" fillId="7" borderId="19" xfId="0" applyFont="1" applyFill="1" applyBorder="1" applyAlignment="1">
      <alignment horizontal="left" vertical="center" wrapText="1"/>
    </xf>
    <xf numFmtId="0" fontId="36" fillId="7" borderId="44" xfId="0" applyFont="1" applyFill="1" applyBorder="1" applyAlignment="1">
      <alignment horizontal="left" vertical="center" wrapText="1"/>
    </xf>
    <xf numFmtId="0" fontId="36" fillId="7" borderId="6" xfId="0" applyFont="1" applyFill="1" applyBorder="1" applyAlignment="1">
      <alignment horizontal="left" vertical="center" wrapText="1"/>
    </xf>
    <xf numFmtId="0" fontId="36" fillId="7" borderId="23" xfId="0" applyFont="1" applyFill="1" applyBorder="1" applyAlignment="1">
      <alignment horizontal="left" vertical="center" wrapText="1"/>
    </xf>
    <xf numFmtId="0" fontId="36" fillId="7" borderId="50" xfId="0" applyFont="1" applyFill="1" applyBorder="1" applyAlignment="1">
      <alignment horizontal="left" vertical="center" wrapText="1"/>
    </xf>
    <xf numFmtId="0" fontId="36" fillId="7" borderId="52" xfId="0" applyFont="1" applyFill="1" applyBorder="1" applyAlignment="1">
      <alignment horizontal="left" vertical="center" wrapText="1"/>
    </xf>
    <xf numFmtId="0" fontId="36" fillId="7" borderId="34" xfId="0" applyFont="1" applyFill="1" applyBorder="1" applyAlignment="1">
      <alignment horizontal="left" vertical="center" wrapText="1"/>
    </xf>
    <xf numFmtId="0" fontId="36" fillId="7" borderId="36" xfId="0" applyFont="1" applyFill="1" applyBorder="1" applyAlignment="1">
      <alignment horizontal="left" vertical="center" wrapText="1"/>
    </xf>
    <xf numFmtId="0" fontId="37" fillId="7" borderId="55" xfId="0" applyFont="1" applyFill="1" applyBorder="1" applyAlignment="1">
      <alignment horizontal="center" vertical="center" wrapText="1"/>
    </xf>
    <xf numFmtId="0" fontId="37" fillId="7" borderId="23"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4" fillId="7" borderId="0" xfId="0" applyFont="1" applyFill="1" applyAlignment="1">
      <alignment horizontal="center" vertical="center" wrapText="1"/>
    </xf>
    <xf numFmtId="0" fontId="35" fillId="7" borderId="0" xfId="0" applyFont="1" applyFill="1" applyAlignment="1">
      <alignment horizontal="center"/>
    </xf>
    <xf numFmtId="9" fontId="24" fillId="0" borderId="8" xfId="1" applyFont="1" applyBorder="1" applyAlignment="1" applyProtection="1">
      <alignment horizontal="center" vertical="center" wrapText="1"/>
      <protection locked="0"/>
    </xf>
    <xf numFmtId="9" fontId="24" fillId="0" borderId="4" xfId="1" applyFont="1" applyBorder="1" applyAlignment="1" applyProtection="1">
      <alignment horizontal="center" vertical="center" wrapText="1"/>
      <protection locked="0"/>
    </xf>
    <xf numFmtId="9" fontId="24" fillId="0" borderId="1" xfId="1" applyFont="1" applyBorder="1" applyAlignment="1" applyProtection="1">
      <alignment horizontal="center" vertical="center" wrapText="1"/>
      <protection locked="0"/>
    </xf>
    <xf numFmtId="9" fontId="24" fillId="0" borderId="13" xfId="1"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50" fillId="7" borderId="1" xfId="0" applyFont="1" applyFill="1" applyBorder="1" applyAlignment="1">
      <alignment horizontal="left" vertical="center" wrapText="1"/>
    </xf>
    <xf numFmtId="0" fontId="24" fillId="0" borderId="69" xfId="0" applyNumberFormat="1" applyFont="1" applyBorder="1" applyAlignment="1" applyProtection="1">
      <alignment horizontal="left" vertical="center" wrapText="1"/>
      <protection locked="0"/>
    </xf>
    <xf numFmtId="0" fontId="24" fillId="0" borderId="41" xfId="0" applyNumberFormat="1" applyFont="1" applyBorder="1" applyAlignment="1" applyProtection="1">
      <alignment horizontal="left" vertical="center" wrapText="1"/>
      <protection locked="0"/>
    </xf>
    <xf numFmtId="0" fontId="24" fillId="0" borderId="8"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9" fontId="25" fillId="0" borderId="8" xfId="1" applyFont="1" applyFill="1" applyBorder="1" applyAlignment="1" applyProtection="1">
      <alignment horizontal="center" vertical="center" wrapText="1"/>
    </xf>
    <xf numFmtId="9" fontId="25" fillId="0" borderId="1" xfId="1" applyFont="1" applyFill="1" applyBorder="1" applyAlignment="1" applyProtection="1">
      <alignment horizontal="center" vertical="center" wrapText="1"/>
    </xf>
    <xf numFmtId="9" fontId="25" fillId="0" borderId="13" xfId="1" applyFont="1" applyFill="1" applyBorder="1" applyAlignment="1" applyProtection="1">
      <alignment horizontal="center" vertical="center" wrapText="1"/>
    </xf>
    <xf numFmtId="9" fontId="24" fillId="0" borderId="8" xfId="1" applyNumberFormat="1" applyFont="1" applyBorder="1" applyAlignment="1" applyProtection="1">
      <alignment horizontal="center" vertical="center" wrapText="1"/>
    </xf>
    <xf numFmtId="9" fontId="24" fillId="0" borderId="1" xfId="1" applyNumberFormat="1" applyFont="1" applyBorder="1" applyAlignment="1" applyProtection="1">
      <alignment horizontal="center" vertical="center" wrapText="1"/>
    </xf>
    <xf numFmtId="9" fontId="24" fillId="0" borderId="13" xfId="1" applyNumberFormat="1" applyFont="1" applyBorder="1" applyAlignment="1" applyProtection="1">
      <alignment horizontal="center" vertical="center" wrapText="1"/>
    </xf>
    <xf numFmtId="9" fontId="25" fillId="0" borderId="4" xfId="1" applyFont="1" applyFill="1" applyBorder="1" applyAlignment="1" applyProtection="1">
      <alignment horizontal="center" vertical="center" wrapText="1"/>
    </xf>
    <xf numFmtId="9" fontId="24" fillId="0" borderId="4" xfId="1" applyNumberFormat="1" applyFont="1" applyBorder="1" applyAlignment="1" applyProtection="1">
      <alignment horizontal="center" vertical="center" wrapText="1"/>
    </xf>
    <xf numFmtId="9" fontId="25" fillId="0" borderId="31" xfId="1" applyFont="1" applyFill="1" applyBorder="1" applyAlignment="1" applyProtection="1">
      <alignment horizontal="center" vertical="center" wrapText="1"/>
    </xf>
    <xf numFmtId="9" fontId="25" fillId="0" borderId="3" xfId="1" applyFont="1" applyFill="1" applyBorder="1" applyAlignment="1" applyProtection="1">
      <alignment horizontal="center" vertical="center" wrapText="1"/>
    </xf>
    <xf numFmtId="9" fontId="24" fillId="0" borderId="31" xfId="1" applyNumberFormat="1" applyFont="1" applyBorder="1" applyAlignment="1" applyProtection="1">
      <alignment horizontal="center" vertical="center" wrapText="1"/>
    </xf>
    <xf numFmtId="9" fontId="24" fillId="0" borderId="3" xfId="1" applyNumberFormat="1" applyFont="1" applyBorder="1" applyAlignment="1" applyProtection="1">
      <alignment horizontal="center" vertical="center" wrapText="1"/>
    </xf>
    <xf numFmtId="0" fontId="46" fillId="6" borderId="40" xfId="0" applyFont="1" applyFill="1" applyBorder="1" applyAlignment="1" applyProtection="1">
      <alignment horizontal="center" vertical="center" wrapText="1"/>
      <protection locked="0"/>
    </xf>
    <xf numFmtId="0" fontId="46" fillId="6" borderId="51" xfId="0" applyFont="1" applyFill="1" applyBorder="1" applyAlignment="1" applyProtection="1">
      <alignment horizontal="center" vertical="center" wrapText="1"/>
      <protection locked="0"/>
    </xf>
    <xf numFmtId="0" fontId="46" fillId="6" borderId="41"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left" vertical="center" wrapText="1"/>
      <protection locked="0"/>
    </xf>
    <xf numFmtId="0" fontId="24" fillId="0" borderId="24" xfId="0" applyFont="1" applyFill="1" applyBorder="1" applyAlignment="1" applyProtection="1">
      <alignment horizontal="left" vertical="center" wrapText="1"/>
      <protection locked="0"/>
    </xf>
    <xf numFmtId="0" fontId="24" fillId="0" borderId="64" xfId="0" applyFont="1" applyFill="1" applyBorder="1" applyAlignment="1" applyProtection="1">
      <alignment horizontal="left" vertical="center" wrapText="1"/>
      <protection locked="0"/>
    </xf>
    <xf numFmtId="0" fontId="24" fillId="0" borderId="31" xfId="0" applyFont="1" applyFill="1" applyBorder="1" applyAlignment="1" applyProtection="1">
      <alignment horizontal="left" vertical="center" wrapText="1"/>
      <protection locked="0"/>
    </xf>
    <xf numFmtId="0" fontId="24" fillId="0" borderId="3" xfId="0" applyFont="1" applyFill="1" applyBorder="1" applyAlignment="1" applyProtection="1">
      <alignment horizontal="left" vertical="center" wrapText="1"/>
      <protection locked="0"/>
    </xf>
    <xf numFmtId="0" fontId="24" fillId="0" borderId="46" xfId="0" applyFont="1" applyFill="1" applyBorder="1" applyAlignment="1" applyProtection="1">
      <alignment horizontal="left" vertical="center" wrapText="1"/>
      <protection locked="0"/>
    </xf>
    <xf numFmtId="0" fontId="24" fillId="0" borderId="31"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wrapText="1"/>
      <protection locked="0"/>
    </xf>
    <xf numFmtId="0" fontId="24" fillId="0" borderId="46" xfId="0" applyFont="1" applyFill="1" applyBorder="1" applyAlignment="1" applyProtection="1">
      <alignment horizontal="center" vertical="center" wrapText="1"/>
      <protection locked="0"/>
    </xf>
    <xf numFmtId="0" fontId="24" fillId="0" borderId="67" xfId="0" applyNumberFormat="1" applyFont="1" applyBorder="1" applyAlignment="1" applyProtection="1">
      <alignment horizontal="left" vertical="center" wrapText="1"/>
      <protection locked="0"/>
    </xf>
    <xf numFmtId="0" fontId="24" fillId="0" borderId="68" xfId="0" applyNumberFormat="1" applyFont="1" applyBorder="1" applyAlignment="1" applyProtection="1">
      <alignment horizontal="left" vertical="center" wrapText="1"/>
      <protection locked="0"/>
    </xf>
    <xf numFmtId="14" fontId="24" fillId="0" borderId="65" xfId="0" applyNumberFormat="1" applyFont="1" applyBorder="1" applyAlignment="1" applyProtection="1">
      <alignment horizontal="center" vertical="center" wrapText="1"/>
      <protection locked="0"/>
    </xf>
    <xf numFmtId="14" fontId="24" fillId="0" borderId="60" xfId="0" applyNumberFormat="1" applyFont="1" applyBorder="1" applyAlignment="1" applyProtection="1">
      <alignment horizontal="center" vertical="center" wrapText="1"/>
      <protection locked="0"/>
    </xf>
    <xf numFmtId="0" fontId="24" fillId="0" borderId="60" xfId="0" applyFont="1" applyBorder="1" applyAlignment="1" applyProtection="1">
      <alignment horizontal="center" vertical="center" wrapText="1"/>
      <protection locked="0"/>
    </xf>
    <xf numFmtId="0" fontId="24" fillId="0" borderId="52" xfId="0" applyFont="1" applyBorder="1" applyAlignment="1" applyProtection="1">
      <alignment horizontal="center" vertical="center" wrapText="1"/>
      <protection locked="0"/>
    </xf>
    <xf numFmtId="9" fontId="24" fillId="0" borderId="29" xfId="0" applyNumberFormat="1"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9" fontId="24" fillId="0" borderId="31" xfId="0" applyNumberFormat="1"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0" xfId="0" applyNumberFormat="1" applyFont="1" applyBorder="1" applyAlignment="1" applyProtection="1">
      <alignment horizontal="left" vertical="center" wrapText="1"/>
      <protection locked="0"/>
    </xf>
    <xf numFmtId="0" fontId="24" fillId="0" borderId="51" xfId="0" applyNumberFormat="1" applyFont="1" applyBorder="1" applyAlignment="1" applyProtection="1">
      <alignment horizontal="left" vertical="center" wrapText="1"/>
      <protection locked="0"/>
    </xf>
    <xf numFmtId="9" fontId="24" fillId="0" borderId="8" xfId="0" applyNumberFormat="1" applyFont="1" applyBorder="1" applyAlignment="1" applyProtection="1">
      <alignment horizontal="center" vertical="center" wrapText="1"/>
      <protection locked="0"/>
    </xf>
    <xf numFmtId="0" fontId="9" fillId="7" borderId="20" xfId="0" applyFont="1" applyFill="1" applyBorder="1" applyAlignment="1" applyProtection="1">
      <alignment horizontal="center"/>
      <protection locked="0"/>
    </xf>
    <xf numFmtId="0" fontId="9" fillId="7" borderId="22" xfId="0" applyFont="1" applyFill="1" applyBorder="1" applyAlignment="1" applyProtection="1">
      <alignment horizontal="center"/>
      <protection locked="0"/>
    </xf>
    <xf numFmtId="0" fontId="9" fillId="7" borderId="21" xfId="0" applyFont="1" applyFill="1" applyBorder="1" applyAlignment="1" applyProtection="1">
      <alignment horizontal="center"/>
      <protection locked="0"/>
    </xf>
    <xf numFmtId="0" fontId="53" fillId="7" borderId="26" xfId="0" applyFont="1" applyFill="1" applyBorder="1" applyAlignment="1" applyProtection="1">
      <alignment horizontal="center" vertical="center"/>
      <protection locked="0"/>
    </xf>
    <xf numFmtId="0" fontId="53" fillId="7" borderId="45" xfId="0" applyFont="1" applyFill="1" applyBorder="1" applyAlignment="1" applyProtection="1">
      <alignment horizontal="center" vertical="center"/>
      <protection locked="0"/>
    </xf>
    <xf numFmtId="0" fontId="53" fillId="7" borderId="27" xfId="0" applyFont="1" applyFill="1" applyBorder="1" applyAlignment="1" applyProtection="1">
      <alignment horizontal="center" vertical="center"/>
      <protection locked="0"/>
    </xf>
    <xf numFmtId="14" fontId="51" fillId="0" borderId="23" xfId="0" applyNumberFormat="1" applyFont="1" applyBorder="1" applyAlignment="1" applyProtection="1">
      <alignment horizontal="center" vertical="center" wrapText="1"/>
      <protection locked="0"/>
    </xf>
    <xf numFmtId="0" fontId="51" fillId="0" borderId="23" xfId="0" applyFont="1" applyBorder="1" applyAlignment="1" applyProtection="1">
      <alignment horizontal="center" vertical="center" wrapText="1"/>
      <protection locked="0"/>
    </xf>
    <xf numFmtId="0" fontId="51" fillId="0" borderId="25" xfId="0" applyFont="1" applyBorder="1" applyAlignment="1" applyProtection="1">
      <alignment horizontal="center" vertical="center" wrapText="1"/>
      <protection locked="0"/>
    </xf>
    <xf numFmtId="0" fontId="51" fillId="7" borderId="12" xfId="0" applyFont="1" applyFill="1" applyBorder="1" applyAlignment="1" applyProtection="1">
      <alignment horizontal="center" vertical="center"/>
      <protection locked="0"/>
    </xf>
    <xf numFmtId="0" fontId="51" fillId="7" borderId="13" xfId="0" applyFont="1" applyFill="1" applyBorder="1" applyAlignment="1" applyProtection="1">
      <alignment horizontal="center" vertical="center"/>
      <protection locked="0"/>
    </xf>
    <xf numFmtId="0" fontId="51" fillId="7" borderId="14" xfId="0" applyFont="1" applyFill="1" applyBorder="1" applyAlignment="1" applyProtection="1">
      <alignment horizontal="center" vertical="center"/>
      <protection locked="0"/>
    </xf>
    <xf numFmtId="0" fontId="8" fillId="7" borderId="33" xfId="0" applyFont="1" applyFill="1" applyBorder="1" applyAlignment="1" applyProtection="1">
      <alignment horizontal="center"/>
      <protection locked="0"/>
    </xf>
    <xf numFmtId="0" fontId="8" fillId="7" borderId="22" xfId="0" applyFont="1" applyFill="1" applyBorder="1" applyAlignment="1" applyProtection="1">
      <alignment horizontal="center"/>
      <protection locked="0"/>
    </xf>
    <xf numFmtId="0" fontId="8" fillId="7" borderId="21" xfId="0" applyFont="1" applyFill="1" applyBorder="1" applyAlignment="1" applyProtection="1">
      <alignment horizontal="center"/>
      <protection locked="0"/>
    </xf>
    <xf numFmtId="0" fontId="24" fillId="0" borderId="31" xfId="0" applyFont="1" applyFill="1" applyBorder="1" applyAlignment="1" applyProtection="1">
      <alignment horizontal="justify" vertical="center" wrapText="1"/>
      <protection locked="0"/>
    </xf>
    <xf numFmtId="0" fontId="24" fillId="0" borderId="3" xfId="0" applyFont="1" applyFill="1" applyBorder="1" applyAlignment="1" applyProtection="1">
      <alignment horizontal="justify" vertical="center" wrapText="1"/>
      <protection locked="0"/>
    </xf>
    <xf numFmtId="0" fontId="24" fillId="0" borderId="46" xfId="0" applyFont="1" applyFill="1" applyBorder="1" applyAlignment="1" applyProtection="1">
      <alignment horizontal="justify" vertical="center" wrapText="1"/>
      <protection locked="0"/>
    </xf>
    <xf numFmtId="9" fontId="24" fillId="0" borderId="29" xfId="1" applyFont="1" applyFill="1" applyBorder="1" applyAlignment="1" applyProtection="1">
      <alignment horizontal="center" vertical="center" wrapText="1"/>
      <protection locked="0"/>
    </xf>
    <xf numFmtId="9" fontId="24" fillId="0" borderId="24" xfId="1" applyFont="1" applyFill="1" applyBorder="1" applyAlignment="1" applyProtection="1">
      <alignment horizontal="center" vertical="center" wrapText="1"/>
      <protection locked="0"/>
    </xf>
    <xf numFmtId="9" fontId="24" fillId="0" borderId="64" xfId="1" applyFont="1" applyFill="1" applyBorder="1" applyAlignment="1" applyProtection="1">
      <alignment horizontal="center" vertical="center" wrapText="1"/>
      <protection locked="0"/>
    </xf>
    <xf numFmtId="9" fontId="24" fillId="0" borderId="31" xfId="1" applyFont="1" applyFill="1" applyBorder="1" applyAlignment="1" applyProtection="1">
      <alignment horizontal="center" vertical="center" wrapText="1"/>
      <protection locked="0"/>
    </xf>
    <xf numFmtId="9" fontId="24" fillId="0" borderId="3" xfId="1" applyFont="1" applyFill="1" applyBorder="1" applyAlignment="1" applyProtection="1">
      <alignment horizontal="center" vertical="center" wrapText="1"/>
      <protection locked="0"/>
    </xf>
    <xf numFmtId="9" fontId="24" fillId="0" borderId="46" xfId="1" applyFont="1" applyFill="1" applyBorder="1" applyAlignment="1" applyProtection="1">
      <alignment horizontal="center" vertical="center" wrapText="1"/>
      <protection locked="0"/>
    </xf>
    <xf numFmtId="0" fontId="23" fillId="0" borderId="31"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46" xfId="0" applyFont="1" applyFill="1" applyBorder="1" applyAlignment="1" applyProtection="1">
      <alignment horizontal="center" vertical="center" wrapText="1"/>
      <protection locked="0"/>
    </xf>
    <xf numFmtId="0" fontId="24" fillId="0" borderId="31" xfId="0" applyFont="1" applyBorder="1" applyAlignment="1" applyProtection="1">
      <alignment horizontal="justify" vertical="center" wrapText="1"/>
      <protection locked="0"/>
    </xf>
    <xf numFmtId="0" fontId="24" fillId="0" borderId="3" xfId="0" applyFont="1" applyBorder="1" applyAlignment="1" applyProtection="1">
      <alignment horizontal="justify" vertical="center" wrapText="1"/>
      <protection locked="0"/>
    </xf>
    <xf numFmtId="0" fontId="24" fillId="0" borderId="31" xfId="0" applyFont="1" applyBorder="1" applyAlignment="1" applyProtection="1">
      <alignment horizontal="center" vertical="center" wrapText="1"/>
      <protection locked="0"/>
    </xf>
    <xf numFmtId="0" fontId="40" fillId="6" borderId="16" xfId="0" applyFont="1" applyFill="1" applyBorder="1" applyAlignment="1" applyProtection="1">
      <alignment horizontal="center" vertical="center" wrapText="1"/>
    </xf>
    <xf numFmtId="2" fontId="40" fillId="6" borderId="32" xfId="0" applyNumberFormat="1" applyFont="1" applyFill="1" applyBorder="1" applyAlignment="1" applyProtection="1">
      <alignment horizontal="center" vertical="center" wrapText="1"/>
    </xf>
    <xf numFmtId="0" fontId="40" fillId="6" borderId="32" xfId="0" applyFont="1" applyFill="1" applyBorder="1" applyAlignment="1" applyProtection="1">
      <alignment horizontal="center" vertical="center" wrapText="1"/>
    </xf>
    <xf numFmtId="0" fontId="10" fillId="10" borderId="16" xfId="0" applyFont="1" applyFill="1" applyBorder="1" applyAlignment="1" applyProtection="1">
      <alignment horizontal="center" vertical="center"/>
    </xf>
    <xf numFmtId="0" fontId="10" fillId="10" borderId="17" xfId="0" applyFont="1" applyFill="1" applyBorder="1" applyAlignment="1" applyProtection="1">
      <alignment horizontal="center" vertical="center"/>
    </xf>
    <xf numFmtId="0" fontId="10" fillId="10" borderId="18" xfId="0" applyFont="1" applyFill="1" applyBorder="1" applyAlignment="1" applyProtection="1">
      <alignment horizontal="center" vertical="center"/>
    </xf>
    <xf numFmtId="0" fontId="29" fillId="11" borderId="38" xfId="0" applyFont="1" applyFill="1" applyBorder="1" applyAlignment="1" applyProtection="1">
      <alignment horizontal="center" vertical="center"/>
    </xf>
    <xf numFmtId="0" fontId="29" fillId="11" borderId="34" xfId="0" applyFont="1" applyFill="1" applyBorder="1" applyAlignment="1" applyProtection="1">
      <alignment horizontal="center" vertical="center"/>
    </xf>
    <xf numFmtId="0" fontId="29" fillId="11" borderId="36" xfId="0" applyFont="1" applyFill="1" applyBorder="1" applyAlignment="1" applyProtection="1">
      <alignment horizontal="center" vertical="center"/>
    </xf>
    <xf numFmtId="0" fontId="46" fillId="6" borderId="32" xfId="0" applyFont="1" applyFill="1" applyBorder="1" applyAlignment="1" applyProtection="1">
      <alignment horizontal="center" vertical="center"/>
    </xf>
    <xf numFmtId="0" fontId="40" fillId="6" borderId="39" xfId="0" applyFont="1" applyFill="1" applyBorder="1" applyAlignment="1" applyProtection="1">
      <alignment horizontal="center" vertical="center" wrapText="1"/>
    </xf>
    <xf numFmtId="0" fontId="40" fillId="6" borderId="36" xfId="0" applyFont="1" applyFill="1" applyBorder="1" applyAlignment="1" applyProtection="1">
      <alignment horizontal="center" vertical="center" wrapText="1"/>
    </xf>
    <xf numFmtId="0" fontId="40" fillId="6" borderId="17" xfId="0" applyFont="1" applyFill="1" applyBorder="1" applyAlignment="1" applyProtection="1">
      <alignment horizontal="center" vertical="center" wrapText="1"/>
    </xf>
    <xf numFmtId="0" fontId="40" fillId="6" borderId="18" xfId="0" applyFont="1" applyFill="1" applyBorder="1" applyAlignment="1" applyProtection="1">
      <alignment horizontal="center" vertical="center" wrapText="1"/>
    </xf>
    <xf numFmtId="0" fontId="40" fillId="6" borderId="37" xfId="0" applyFont="1" applyFill="1" applyBorder="1" applyAlignment="1" applyProtection="1">
      <alignment horizontal="center" vertical="center" wrapText="1"/>
    </xf>
    <xf numFmtId="0" fontId="40" fillId="6" borderId="34" xfId="0" applyFont="1" applyFill="1" applyBorder="1" applyAlignment="1" applyProtection="1">
      <alignment horizontal="center" vertical="center" wrapText="1"/>
    </xf>
    <xf numFmtId="0" fontId="24" fillId="0" borderId="0" xfId="0" applyFont="1" applyBorder="1" applyAlignment="1" applyProtection="1">
      <alignment horizontal="center"/>
      <protection locked="0"/>
    </xf>
    <xf numFmtId="0" fontId="24" fillId="0" borderId="43" xfId="0" applyFont="1" applyBorder="1" applyAlignment="1" applyProtection="1">
      <alignment horizontal="center"/>
      <protection locked="0"/>
    </xf>
    <xf numFmtId="0" fontId="7" fillId="11" borderId="34" xfId="0" applyFont="1" applyFill="1" applyBorder="1" applyAlignment="1" applyProtection="1">
      <alignment horizontal="center" vertical="center"/>
    </xf>
    <xf numFmtId="0" fontId="7" fillId="11" borderId="36" xfId="0" applyFont="1" applyFill="1" applyBorder="1" applyAlignment="1" applyProtection="1">
      <alignment horizontal="center" vertical="center"/>
    </xf>
    <xf numFmtId="9" fontId="24" fillId="0" borderId="31" xfId="1" applyFont="1" applyBorder="1" applyAlignment="1" applyProtection="1">
      <alignment horizontal="center" vertical="center" wrapText="1"/>
      <protection locked="0"/>
    </xf>
    <xf numFmtId="9" fontId="24" fillId="0" borderId="3" xfId="1" applyFont="1" applyBorder="1" applyAlignment="1" applyProtection="1">
      <alignment horizontal="center" vertical="center" wrapText="1"/>
      <protection locked="0"/>
    </xf>
    <xf numFmtId="9" fontId="24" fillId="0" borderId="4" xfId="0" applyNumberFormat="1" applyFont="1" applyBorder="1" applyAlignment="1" applyProtection="1">
      <alignment horizontal="center" vertical="center" wrapText="1"/>
      <protection locked="0"/>
    </xf>
    <xf numFmtId="0" fontId="44" fillId="7" borderId="33" xfId="0" applyFont="1" applyFill="1" applyBorder="1" applyAlignment="1" applyProtection="1">
      <alignment horizontal="left" vertical="center" wrapText="1"/>
      <protection locked="0"/>
    </xf>
    <xf numFmtId="0" fontId="44" fillId="7" borderId="22" xfId="0" applyFont="1" applyFill="1" applyBorder="1" applyAlignment="1" applyProtection="1">
      <alignment horizontal="left" vertical="center" wrapText="1"/>
      <protection locked="0"/>
    </xf>
    <xf numFmtId="0" fontId="44" fillId="7" borderId="56" xfId="0" applyFont="1" applyFill="1" applyBorder="1" applyAlignment="1" applyProtection="1">
      <alignment horizontal="left" vertical="center" wrapText="1"/>
      <protection locked="0"/>
    </xf>
    <xf numFmtId="0" fontId="29" fillId="11" borderId="16" xfId="0" applyFont="1" applyFill="1" applyBorder="1" applyAlignment="1" applyProtection="1">
      <alignment horizontal="center" vertical="center"/>
    </xf>
    <xf numFmtId="0" fontId="29" fillId="11" borderId="17" xfId="0" applyFont="1" applyFill="1" applyBorder="1" applyAlignment="1" applyProtection="1">
      <alignment horizontal="center" vertical="center"/>
    </xf>
    <xf numFmtId="0" fontId="29" fillId="11" borderId="18" xfId="0" applyFont="1" applyFill="1" applyBorder="1" applyAlignment="1" applyProtection="1">
      <alignment horizontal="center" vertical="center"/>
    </xf>
    <xf numFmtId="0" fontId="46" fillId="6" borderId="40" xfId="0" applyFont="1" applyFill="1" applyBorder="1" applyAlignment="1" applyProtection="1">
      <alignment horizontal="center" vertical="center"/>
    </xf>
    <xf numFmtId="0" fontId="46" fillId="6" borderId="51" xfId="0" applyFont="1" applyFill="1" applyBorder="1" applyAlignment="1" applyProtection="1">
      <alignment horizontal="center" vertical="center"/>
    </xf>
    <xf numFmtId="0" fontId="40" fillId="6" borderId="40" xfId="0" applyFont="1" applyFill="1" applyBorder="1" applyAlignment="1" applyProtection="1">
      <alignment horizontal="center" vertical="center" wrapText="1"/>
    </xf>
    <xf numFmtId="0" fontId="40" fillId="6" borderId="51" xfId="0" applyFont="1" applyFill="1" applyBorder="1" applyAlignment="1" applyProtection="1">
      <alignment horizontal="center" vertical="center" wrapText="1"/>
    </xf>
    <xf numFmtId="0" fontId="8" fillId="7" borderId="47" xfId="0" applyFont="1" applyFill="1" applyBorder="1" applyAlignment="1" applyProtection="1">
      <alignment horizontal="center" vertical="center"/>
      <protection locked="0"/>
    </xf>
    <xf numFmtId="0" fontId="8" fillId="7" borderId="59" xfId="0" applyFont="1" applyFill="1" applyBorder="1" applyAlignment="1" applyProtection="1">
      <alignment horizontal="center" vertical="center"/>
      <protection locked="0"/>
    </xf>
    <xf numFmtId="0" fontId="8" fillId="7" borderId="60" xfId="0" applyFont="1" applyFill="1" applyBorder="1" applyAlignment="1" applyProtection="1">
      <alignment horizontal="center" vertical="center"/>
      <protection locked="0"/>
    </xf>
    <xf numFmtId="0" fontId="8" fillId="7" borderId="24"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7" borderId="61" xfId="0" applyFont="1" applyFill="1" applyBorder="1" applyAlignment="1" applyProtection="1">
      <alignment horizontal="center" vertical="center"/>
      <protection locked="0"/>
    </xf>
    <xf numFmtId="0" fontId="40" fillId="7" borderId="5" xfId="0" applyFont="1" applyFill="1" applyBorder="1" applyAlignment="1" applyProtection="1">
      <alignment horizontal="center" vertical="center"/>
      <protection locked="0"/>
    </xf>
    <xf numFmtId="0" fontId="40" fillId="7" borderId="25" xfId="0" applyFont="1" applyFill="1" applyBorder="1" applyAlignment="1" applyProtection="1">
      <alignment horizontal="center" vertical="center"/>
      <protection locked="0"/>
    </xf>
    <xf numFmtId="0" fontId="40" fillId="7" borderId="58" xfId="0" applyFont="1" applyFill="1" applyBorder="1" applyAlignment="1" applyProtection="1">
      <alignment horizontal="center" vertical="center"/>
      <protection locked="0"/>
    </xf>
    <xf numFmtId="0" fontId="50" fillId="7" borderId="5" xfId="0" applyFont="1" applyFill="1" applyBorder="1" applyAlignment="1">
      <alignment horizontal="left" vertical="center" wrapText="1"/>
    </xf>
    <xf numFmtId="0" fontId="50" fillId="7" borderId="58" xfId="0" applyFont="1" applyFill="1" applyBorder="1" applyAlignment="1">
      <alignment horizontal="left" vertical="center" wrapText="1"/>
    </xf>
    <xf numFmtId="2" fontId="40" fillId="6" borderId="40" xfId="0" applyNumberFormat="1" applyFont="1" applyFill="1" applyBorder="1" applyAlignment="1" applyProtection="1">
      <alignment horizontal="center" vertical="center" wrapText="1"/>
    </xf>
    <xf numFmtId="2" fontId="40" fillId="6" borderId="51" xfId="0" applyNumberFormat="1" applyFont="1" applyFill="1" applyBorder="1" applyAlignment="1" applyProtection="1">
      <alignment horizontal="center" vertical="center" wrapText="1"/>
    </xf>
    <xf numFmtId="0" fontId="46" fillId="6" borderId="53" xfId="0" applyFont="1" applyFill="1" applyBorder="1" applyAlignment="1" applyProtection="1">
      <alignment horizontal="center" vertical="center" wrapText="1"/>
      <protection locked="0"/>
    </xf>
    <xf numFmtId="0" fontId="46" fillId="6" borderId="54" xfId="0" applyFont="1" applyFill="1" applyBorder="1" applyAlignment="1" applyProtection="1">
      <alignment horizontal="center" vertical="center" wrapText="1"/>
      <protection locked="0"/>
    </xf>
    <xf numFmtId="0" fontId="46" fillId="6" borderId="48" xfId="0" applyFont="1" applyFill="1" applyBorder="1" applyAlignment="1" applyProtection="1">
      <alignment horizontal="center" vertical="center" wrapText="1"/>
      <protection locked="0"/>
    </xf>
    <xf numFmtId="0" fontId="24" fillId="0" borderId="46" xfId="0" applyFont="1" applyBorder="1" applyAlignment="1" applyProtection="1">
      <alignment horizontal="justify" vertical="center" wrapText="1"/>
      <protection locked="0"/>
    </xf>
    <xf numFmtId="0" fontId="24" fillId="0" borderId="46" xfId="0" applyFont="1" applyBorder="1" applyAlignment="1" applyProtection="1">
      <alignment horizontal="center" vertical="center" wrapText="1"/>
      <protection locked="0"/>
    </xf>
    <xf numFmtId="14" fontId="24" fillId="0" borderId="31" xfId="0" applyNumberFormat="1" applyFont="1" applyBorder="1" applyAlignment="1" applyProtection="1">
      <alignment horizontal="center" vertical="center" wrapText="1"/>
      <protection locked="0"/>
    </xf>
    <xf numFmtId="14" fontId="24" fillId="0" borderId="3" xfId="0" applyNumberFormat="1" applyFont="1" applyBorder="1" applyAlignment="1" applyProtection="1">
      <alignment horizontal="center" vertical="center" wrapText="1"/>
      <protection locked="0"/>
    </xf>
    <xf numFmtId="14" fontId="24" fillId="0" borderId="46" xfId="0" applyNumberFormat="1" applyFont="1" applyBorder="1" applyAlignment="1" applyProtection="1">
      <alignment horizontal="center" vertical="center" wrapText="1"/>
      <protection locked="0"/>
    </xf>
    <xf numFmtId="0" fontId="24" fillId="0" borderId="31"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24" fillId="0" borderId="46" xfId="0" applyFont="1" applyBorder="1" applyAlignment="1" applyProtection="1">
      <alignment horizontal="left" vertical="top" wrapText="1"/>
      <protection locked="0"/>
    </xf>
    <xf numFmtId="0" fontId="32" fillId="0" borderId="31" xfId="11" applyBorder="1" applyAlignment="1" applyProtection="1">
      <alignment horizontal="center" vertical="center" wrapText="1"/>
      <protection locked="0"/>
    </xf>
    <xf numFmtId="0" fontId="32" fillId="0" borderId="3" xfId="11" applyBorder="1" applyAlignment="1" applyProtection="1">
      <alignment horizontal="center" vertical="center" wrapText="1"/>
      <protection locked="0"/>
    </xf>
    <xf numFmtId="9" fontId="24" fillId="0" borderId="3" xfId="0" applyNumberFormat="1" applyFont="1" applyBorder="1" applyAlignment="1" applyProtection="1">
      <alignment horizontal="center" vertical="center" wrapText="1"/>
      <protection locked="0"/>
    </xf>
    <xf numFmtId="9" fontId="24" fillId="0" borderId="46" xfId="0" applyNumberFormat="1" applyFont="1" applyBorder="1" applyAlignment="1" applyProtection="1">
      <alignment horizontal="center" vertical="center" wrapText="1"/>
      <protection locked="0"/>
    </xf>
    <xf numFmtId="9" fontId="24" fillId="0" borderId="46" xfId="1" applyFont="1" applyBorder="1" applyAlignment="1" applyProtection="1">
      <alignment horizontal="center" vertical="center" wrapText="1"/>
      <protection locked="0"/>
    </xf>
    <xf numFmtId="9" fontId="25" fillId="0" borderId="46" xfId="1" applyFont="1" applyFill="1" applyBorder="1" applyAlignment="1" applyProtection="1">
      <alignment horizontal="center" vertical="center" wrapText="1"/>
    </xf>
    <xf numFmtId="9" fontId="24" fillId="0" borderId="46" xfId="1" applyNumberFormat="1" applyFont="1" applyBorder="1" applyAlignment="1" applyProtection="1">
      <alignment horizontal="center" vertical="center" wrapText="1"/>
    </xf>
    <xf numFmtId="0" fontId="51" fillId="0" borderId="25" xfId="0" applyFont="1" applyBorder="1" applyAlignment="1" applyProtection="1">
      <alignment horizontal="center"/>
      <protection locked="0"/>
    </xf>
    <xf numFmtId="0" fontId="7" fillId="7" borderId="62" xfId="0" applyFont="1" applyFill="1" applyBorder="1" applyAlignment="1" applyProtection="1">
      <alignment horizontal="center" vertical="center"/>
      <protection locked="0"/>
    </xf>
    <xf numFmtId="0" fontId="7" fillId="7" borderId="45" xfId="0" applyFont="1" applyFill="1" applyBorder="1" applyAlignment="1" applyProtection="1">
      <alignment horizontal="center" vertical="center"/>
      <protection locked="0"/>
    </xf>
    <xf numFmtId="0" fontId="7" fillId="7" borderId="27" xfId="0" applyFont="1" applyFill="1" applyBorder="1" applyAlignment="1" applyProtection="1">
      <alignment horizontal="center" vertical="center"/>
      <protection locked="0"/>
    </xf>
    <xf numFmtId="0" fontId="45" fillId="7" borderId="26" xfId="0" applyFont="1" applyFill="1" applyBorder="1" applyAlignment="1" applyProtection="1">
      <alignment horizontal="center" vertical="center"/>
      <protection locked="0"/>
    </xf>
    <xf numFmtId="0" fontId="45" fillId="7" borderId="45" xfId="0" applyFont="1" applyFill="1" applyBorder="1" applyAlignment="1" applyProtection="1">
      <alignment horizontal="center" vertical="center"/>
      <protection locked="0"/>
    </xf>
    <xf numFmtId="0" fontId="45" fillId="7" borderId="27" xfId="0" applyFont="1" applyFill="1" applyBorder="1" applyAlignment="1" applyProtection="1">
      <alignment horizontal="center" vertical="center"/>
      <protection locked="0"/>
    </xf>
    <xf numFmtId="0" fontId="24" fillId="0" borderId="2" xfId="0" applyNumberFormat="1" applyFont="1" applyBorder="1" applyAlignment="1" applyProtection="1">
      <alignment horizontal="left" vertical="center" wrapText="1"/>
      <protection locked="0"/>
    </xf>
    <xf numFmtId="0" fontId="24" fillId="0" borderId="4" xfId="0" applyNumberFormat="1" applyFont="1" applyBorder="1" applyAlignment="1" applyProtection="1">
      <alignment horizontal="left" vertical="center" wrapText="1"/>
      <protection locked="0"/>
    </xf>
    <xf numFmtId="0" fontId="24" fillId="0" borderId="3" xfId="0" applyNumberFormat="1" applyFont="1" applyBorder="1" applyAlignment="1" applyProtection="1">
      <alignment horizontal="left" vertical="center" wrapText="1"/>
      <protection locked="0"/>
    </xf>
    <xf numFmtId="9" fontId="24" fillId="0" borderId="4" xfId="1" applyFont="1" applyFill="1" applyBorder="1" applyAlignment="1" applyProtection="1">
      <alignment horizontal="center" vertical="center" wrapText="1"/>
      <protection locked="0"/>
    </xf>
    <xf numFmtId="0" fontId="24" fillId="0" borderId="37" xfId="0" applyFont="1" applyBorder="1" applyAlignment="1" applyProtection="1">
      <alignment horizontal="center"/>
      <protection locked="0"/>
    </xf>
    <xf numFmtId="0" fontId="24" fillId="0" borderId="39" xfId="0" applyFont="1" applyBorder="1" applyAlignment="1" applyProtection="1">
      <alignment horizontal="center"/>
      <protection locked="0"/>
    </xf>
    <xf numFmtId="14" fontId="51" fillId="0" borderId="23" xfId="0" applyNumberFormat="1" applyFont="1" applyBorder="1" applyAlignment="1" applyProtection="1">
      <alignment horizontal="center"/>
      <protection locked="0"/>
    </xf>
    <xf numFmtId="0" fontId="51" fillId="0" borderId="23" xfId="0" applyFont="1" applyBorder="1" applyAlignment="1" applyProtection="1">
      <alignment horizontal="center"/>
      <protection locked="0"/>
    </xf>
    <xf numFmtId="0" fontId="24" fillId="0" borderId="31" xfId="0" applyNumberFormat="1" applyFont="1" applyBorder="1" applyAlignment="1" applyProtection="1">
      <alignment horizontal="left" vertical="center" wrapText="1"/>
      <protection locked="0"/>
    </xf>
    <xf numFmtId="0" fontId="24" fillId="0" borderId="46" xfId="0" applyNumberFormat="1" applyFont="1" applyBorder="1" applyAlignment="1" applyProtection="1">
      <alignment horizontal="left" vertical="center" wrapText="1"/>
      <protection locked="0"/>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0" xfId="0" applyFont="1" applyBorder="1" applyAlignment="1" applyProtection="1">
      <alignment horizontal="left"/>
    </xf>
    <xf numFmtId="0" fontId="29" fillId="10" borderId="16" xfId="0" applyFont="1" applyFill="1" applyBorder="1" applyAlignment="1" applyProtection="1">
      <alignment horizontal="center" vertical="center" wrapText="1"/>
    </xf>
    <xf numFmtId="0" fontId="29" fillId="10" borderId="17" xfId="0" applyFont="1" applyFill="1" applyBorder="1" applyAlignment="1" applyProtection="1">
      <alignment horizontal="center" vertical="center" wrapText="1"/>
    </xf>
    <xf numFmtId="0" fontId="29" fillId="10" borderId="18" xfId="0" applyFont="1" applyFill="1" applyBorder="1" applyAlignment="1" applyProtection="1">
      <alignment horizontal="center" vertical="center" wrapText="1"/>
    </xf>
    <xf numFmtId="0" fontId="18" fillId="11" borderId="16" xfId="0" applyFont="1" applyFill="1" applyBorder="1" applyAlignment="1" applyProtection="1">
      <alignment horizontal="center" vertical="top" wrapText="1"/>
    </xf>
    <xf numFmtId="0" fontId="18" fillId="11" borderId="17" xfId="0" applyFont="1" applyFill="1" applyBorder="1" applyAlignment="1" applyProtection="1">
      <alignment horizontal="center" vertical="top" wrapText="1"/>
    </xf>
    <xf numFmtId="0" fontId="18" fillId="11" borderId="18" xfId="0" applyFont="1" applyFill="1" applyBorder="1" applyAlignment="1" applyProtection="1">
      <alignment horizontal="center" vertical="top" wrapText="1"/>
    </xf>
    <xf numFmtId="0" fontId="8" fillId="0" borderId="37" xfId="0" applyFont="1" applyBorder="1" applyAlignment="1" applyProtection="1">
      <alignment horizontal="left" vertical="center" wrapText="1"/>
    </xf>
    <xf numFmtId="0" fontId="8" fillId="0" borderId="34" xfId="0" applyFont="1" applyBorder="1" applyAlignment="1" applyProtection="1">
      <alignment horizontal="left" vertical="center" wrapText="1"/>
    </xf>
    <xf numFmtId="0" fontId="8" fillId="0" borderId="34" xfId="0" applyFont="1" applyBorder="1" applyAlignment="1" applyProtection="1">
      <alignment horizontal="left" vertical="center"/>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164" fontId="5" fillId="0" borderId="1" xfId="0" applyNumberFormat="1" applyFont="1" applyBorder="1" applyAlignment="1" applyProtection="1">
      <alignment horizontal="center" vertical="center"/>
    </xf>
    <xf numFmtId="0" fontId="8" fillId="0" borderId="1" xfId="0" applyFont="1" applyBorder="1" applyAlignment="1" applyProtection="1">
      <alignment horizontal="center"/>
    </xf>
    <xf numFmtId="0" fontId="5" fillId="3" borderId="3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8" fillId="7" borderId="1" xfId="0" applyFont="1" applyFill="1" applyBorder="1" applyAlignment="1" applyProtection="1">
      <alignment horizontal="center" vertical="center"/>
    </xf>
    <xf numFmtId="164" fontId="5" fillId="0" borderId="2" xfId="0" applyNumberFormat="1" applyFont="1" applyBorder="1" applyAlignment="1" applyProtection="1">
      <alignment horizontal="center" vertical="center"/>
    </xf>
    <xf numFmtId="164" fontId="5" fillId="0" borderId="3" xfId="0" applyNumberFormat="1" applyFont="1" applyBorder="1" applyAlignment="1" applyProtection="1">
      <alignment horizontal="center" vertical="center"/>
    </xf>
    <xf numFmtId="164" fontId="5" fillId="0" borderId="4" xfId="0" applyNumberFormat="1" applyFont="1" applyBorder="1" applyAlignment="1" applyProtection="1">
      <alignment horizontal="center" vertical="center"/>
    </xf>
    <xf numFmtId="0" fontId="13" fillId="7" borderId="1" xfId="0" applyFont="1" applyFill="1" applyBorder="1" applyAlignment="1" applyProtection="1">
      <alignment horizontal="center" vertical="center" wrapText="1"/>
    </xf>
    <xf numFmtId="0" fontId="52" fillId="7" borderId="1" xfId="0" applyFont="1" applyFill="1" applyBorder="1" applyAlignment="1" applyProtection="1">
      <alignment horizontal="center"/>
    </xf>
    <xf numFmtId="0" fontId="42" fillId="7" borderId="1" xfId="0" applyFont="1" applyFill="1" applyBorder="1" applyAlignment="1" applyProtection="1">
      <alignment horizontal="center" vertical="center"/>
    </xf>
    <xf numFmtId="0" fontId="15" fillId="5" borderId="16" xfId="0" applyFont="1" applyFill="1" applyBorder="1" applyAlignment="1" applyProtection="1">
      <alignment horizontal="center" vertical="center" wrapText="1"/>
    </xf>
    <xf numFmtId="0" fontId="15" fillId="5" borderId="17" xfId="0" applyFont="1" applyFill="1" applyBorder="1" applyAlignment="1" applyProtection="1">
      <alignment horizontal="center" vertical="center" wrapText="1"/>
    </xf>
    <xf numFmtId="0" fontId="15" fillId="5" borderId="18" xfId="0" applyFont="1" applyFill="1" applyBorder="1" applyAlignment="1" applyProtection="1">
      <alignment horizontal="center" vertical="center" wrapText="1"/>
    </xf>
    <xf numFmtId="9" fontId="12" fillId="0" borderId="2" xfId="0" applyNumberFormat="1" applyFont="1" applyFill="1" applyBorder="1" applyAlignment="1" applyProtection="1">
      <alignment horizontal="center" vertical="center" wrapText="1"/>
    </xf>
    <xf numFmtId="9" fontId="12" fillId="0" borderId="3" xfId="0" applyNumberFormat="1" applyFont="1" applyFill="1" applyBorder="1" applyAlignment="1" applyProtection="1">
      <alignment horizontal="center" vertical="center" wrapText="1"/>
    </xf>
    <xf numFmtId="9" fontId="12" fillId="0" borderId="4" xfId="0" applyNumberFormat="1" applyFont="1" applyFill="1" applyBorder="1" applyAlignment="1" applyProtection="1">
      <alignment horizontal="center" vertical="center" wrapText="1"/>
    </xf>
    <xf numFmtId="0" fontId="48" fillId="7" borderId="1" xfId="0" applyFont="1" applyFill="1" applyBorder="1" applyAlignment="1">
      <alignment horizontal="left" vertical="center"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20" fillId="7" borderId="19" xfId="0" applyFont="1" applyFill="1" applyBorder="1" applyAlignment="1" applyProtection="1">
      <alignment horizontal="center" vertical="center"/>
      <protection locked="0"/>
    </xf>
    <xf numFmtId="0" fontId="30" fillId="7" borderId="0" xfId="0" applyFont="1" applyFill="1" applyBorder="1" applyAlignment="1">
      <alignment horizontal="center"/>
    </xf>
    <xf numFmtId="0" fontId="30" fillId="7" borderId="43" xfId="0" applyFont="1" applyFill="1" applyBorder="1" applyAlignment="1">
      <alignment horizontal="center"/>
    </xf>
    <xf numFmtId="0" fontId="18" fillId="11" borderId="16" xfId="0" applyFont="1" applyFill="1" applyBorder="1" applyAlignment="1" applyProtection="1">
      <alignment horizontal="center" vertical="center"/>
      <protection locked="0"/>
    </xf>
    <xf numFmtId="0" fontId="18" fillId="11" borderId="17" xfId="0" applyFont="1" applyFill="1" applyBorder="1" applyAlignment="1" applyProtection="1">
      <alignment horizontal="center" vertical="center"/>
      <protection locked="0"/>
    </xf>
    <xf numFmtId="0" fontId="18" fillId="11" borderId="18" xfId="0" applyFont="1" applyFill="1" applyBorder="1" applyAlignment="1" applyProtection="1">
      <alignment horizontal="center" vertical="center"/>
      <protection locked="0"/>
    </xf>
    <xf numFmtId="9" fontId="30" fillId="2" borderId="1" xfId="1" applyFont="1" applyFill="1" applyBorder="1" applyAlignment="1">
      <alignment horizontal="center" vertical="center"/>
    </xf>
    <xf numFmtId="9" fontId="30" fillId="2" borderId="2" xfId="0" applyNumberFormat="1" applyFont="1" applyFill="1" applyBorder="1" applyAlignment="1">
      <alignment horizontal="center" vertical="center"/>
    </xf>
    <xf numFmtId="0" fontId="30" fillId="2" borderId="4" xfId="0" applyFont="1" applyFill="1" applyBorder="1" applyAlignment="1">
      <alignment horizontal="center" vertical="center"/>
    </xf>
    <xf numFmtId="0" fontId="30" fillId="0" borderId="2" xfId="0" applyFont="1" applyBorder="1" applyAlignment="1">
      <alignment horizontal="left" vertical="center"/>
    </xf>
    <xf numFmtId="0" fontId="30" fillId="0" borderId="4" xfId="0" applyFont="1" applyBorder="1" applyAlignment="1">
      <alignment horizontal="left" vertical="center"/>
    </xf>
    <xf numFmtId="9" fontId="30" fillId="0" borderId="2" xfId="0" applyNumberFormat="1" applyFont="1" applyBorder="1" applyAlignment="1">
      <alignment horizontal="center" vertical="center"/>
    </xf>
    <xf numFmtId="9" fontId="30" fillId="0" borderId="4" xfId="0" applyNumberFormat="1" applyFont="1" applyBorder="1" applyAlignment="1">
      <alignment horizontal="center" vertical="center"/>
    </xf>
    <xf numFmtId="0" fontId="30" fillId="7" borderId="23" xfId="0" applyFont="1" applyFill="1" applyBorder="1" applyAlignment="1" applyProtection="1">
      <alignment horizontal="center"/>
      <protection locked="0"/>
    </xf>
    <xf numFmtId="0" fontId="10" fillId="10" borderId="16"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30" fillId="7" borderId="22" xfId="0" applyFont="1" applyFill="1" applyBorder="1" applyAlignment="1">
      <alignment horizontal="center"/>
    </xf>
    <xf numFmtId="0" fontId="30" fillId="7" borderId="25" xfId="0" applyFont="1" applyFill="1" applyBorder="1" applyAlignment="1">
      <alignment horizontal="center"/>
    </xf>
    <xf numFmtId="0" fontId="30" fillId="7" borderId="1" xfId="0" applyFont="1" applyFill="1" applyBorder="1" applyAlignment="1">
      <alignment horizontal="left" vertical="center" wrapText="1"/>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231322</xdr:colOff>
      <xdr:row>0</xdr:row>
      <xdr:rowOff>163286</xdr:rowOff>
    </xdr:from>
    <xdr:to>
      <xdr:col>1</xdr:col>
      <xdr:colOff>1453986</xdr:colOff>
      <xdr:row>7</xdr:row>
      <xdr:rowOff>29986</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036" y="163286"/>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173615</xdr:colOff>
      <xdr:row>0</xdr:row>
      <xdr:rowOff>45461</xdr:rowOff>
    </xdr:from>
    <xdr:to>
      <xdr:col>2</xdr:col>
      <xdr:colOff>1396279</xdr:colOff>
      <xdr:row>3</xdr:row>
      <xdr:rowOff>238732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6615" y="45461"/>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11</xdr:col>
      <xdr:colOff>2563601</xdr:colOff>
      <xdr:row>30</xdr:row>
      <xdr:rowOff>161924</xdr:rowOff>
    </xdr:from>
    <xdr:to>
      <xdr:col>13</xdr:col>
      <xdr:colOff>2062163</xdr:colOff>
      <xdr:row>30</xdr:row>
      <xdr:rowOff>1262063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205151" y="16983074"/>
          <a:ext cx="4613487" cy="1100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45462</xdr:rowOff>
    </xdr:from>
    <xdr:to>
      <xdr:col>1</xdr:col>
      <xdr:colOff>1562100</xdr:colOff>
      <xdr:row>4</xdr:row>
      <xdr:rowOff>6164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 y="45462"/>
          <a:ext cx="1238250" cy="14085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252942</xdr:colOff>
      <xdr:row>0</xdr:row>
      <xdr:rowOff>0</xdr:rowOff>
    </xdr:from>
    <xdr:to>
      <xdr:col>2</xdr:col>
      <xdr:colOff>1423525</xdr:colOff>
      <xdr:row>3</xdr:row>
      <xdr:rowOff>323850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67" y="0"/>
          <a:ext cx="1437283" cy="1466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1047748</xdr:colOff>
      <xdr:row>0</xdr:row>
      <xdr:rowOff>54429</xdr:rowOff>
    </xdr:from>
    <xdr:to>
      <xdr:col>2</xdr:col>
      <xdr:colOff>2343933</xdr:colOff>
      <xdr:row>3</xdr:row>
      <xdr:rowOff>340179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498" y="54429"/>
          <a:ext cx="1296185" cy="14287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upersociedades.gov.co/Users/hoslanders/AppData/Local/Microsoft/Windows/INetCache/Content.Outlook/XPYWYZF9/GTH-F-025%20Evaluaci&#243;n%20Acuerdos%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rtacion "/>
      <sheetName val="ANEXO 1"/>
      <sheetName val="Seguimiento 2"/>
      <sheetName val="Seguimiento 3"/>
      <sheetName val="Seguimiento 4"/>
      <sheetName val="Final"/>
      <sheetName val="Componente de Gestion Adicional"/>
      <sheetName val="ANEXO 2"/>
      <sheetName val="ANEXO 2.1."/>
      <sheetName val="ANEXO 2.2"/>
      <sheetName val="ANEXO 3"/>
      <sheetName val="Instructivo"/>
    </sheetNames>
    <sheetDataSet>
      <sheetData sheetId="0" refreshError="1"/>
      <sheetData sheetId="1" refreshError="1">
        <row r="1">
          <cell r="C1" t="str">
            <v>SUPERINTENDENCIA DE SOCIEDADES</v>
          </cell>
        </row>
        <row r="2">
          <cell r="C2" t="str">
            <v>SISTEMA DE GESTION INTEGRADO</v>
          </cell>
        </row>
        <row r="3">
          <cell r="C3" t="str">
            <v>PROCESO: GESTION DE TALENTO HUMANO</v>
          </cell>
        </row>
        <row r="4">
          <cell r="C4" t="str">
            <v>FORMATO: ACUERDOS DE GESTIÓN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zoomScale="70" zoomScaleSheetLayoutView="70" workbookViewId="0">
      <selection activeCell="L8" sqref="L8:T10"/>
    </sheetView>
  </sheetViews>
  <sheetFormatPr baseColWidth="10" defaultColWidth="10.85546875" defaultRowHeight="15.75" x14ac:dyDescent="0.25"/>
  <cols>
    <col min="1" max="1" width="3.28515625" style="34" customWidth="1"/>
    <col min="2" max="2" width="38.28515625" style="34" customWidth="1"/>
    <col min="3" max="3" width="15.28515625" style="34" bestFit="1" customWidth="1"/>
    <col min="4" max="8" width="10.85546875" style="34"/>
    <col min="9" max="9" width="17.85546875" style="34" customWidth="1"/>
    <col min="10" max="10" width="3.140625" style="34" customWidth="1"/>
    <col min="11" max="11" width="3.42578125" style="34" customWidth="1"/>
    <col min="12" max="12" width="38.42578125" style="34" customWidth="1"/>
    <col min="13" max="13" width="15.28515625" style="34" customWidth="1"/>
    <col min="14" max="16" width="10.85546875" style="34"/>
    <col min="17" max="17" width="11.5703125" style="34" customWidth="1"/>
    <col min="18" max="19" width="10.85546875" style="34"/>
    <col min="20" max="20" width="17.85546875" style="34" customWidth="1"/>
    <col min="21" max="21" width="3.28515625" style="34" customWidth="1"/>
    <col min="22" max="16384" width="10.85546875" style="34"/>
  </cols>
  <sheetData>
    <row r="1" spans="1:21" x14ac:dyDescent="0.25">
      <c r="A1" s="35"/>
      <c r="B1" s="35"/>
      <c r="C1" s="35"/>
      <c r="D1" s="35"/>
      <c r="E1" s="35"/>
      <c r="F1" s="35"/>
      <c r="G1" s="35"/>
      <c r="H1" s="35"/>
      <c r="I1" s="35"/>
      <c r="J1" s="35"/>
      <c r="K1" s="35"/>
      <c r="L1" s="35"/>
      <c r="M1" s="35"/>
      <c r="N1" s="35"/>
      <c r="O1" s="35"/>
      <c r="P1" s="35"/>
      <c r="Q1" s="35"/>
      <c r="R1" s="35"/>
      <c r="S1" s="35"/>
      <c r="T1" s="35"/>
    </row>
    <row r="2" spans="1:21" x14ac:dyDescent="0.25">
      <c r="A2" s="35"/>
      <c r="B2" s="35"/>
      <c r="C2" s="35"/>
      <c r="D2" s="35"/>
      <c r="E2" s="35"/>
      <c r="F2" s="35"/>
      <c r="G2" s="35"/>
      <c r="H2" s="35"/>
      <c r="I2" s="35"/>
      <c r="J2" s="35"/>
      <c r="K2" s="35"/>
      <c r="L2" s="35"/>
      <c r="M2" s="35"/>
      <c r="N2" s="35"/>
      <c r="O2" s="35"/>
      <c r="P2" s="35"/>
      <c r="Q2" s="35"/>
      <c r="R2" s="35"/>
      <c r="S2" s="35"/>
      <c r="T2" s="35"/>
    </row>
    <row r="3" spans="1:21" x14ac:dyDescent="0.25">
      <c r="A3" s="35"/>
      <c r="B3" s="35"/>
      <c r="C3" s="35"/>
      <c r="D3" s="35"/>
      <c r="E3" s="35"/>
      <c r="F3" s="35"/>
      <c r="G3" s="35"/>
      <c r="H3" s="35"/>
      <c r="I3" s="35"/>
      <c r="J3" s="35"/>
      <c r="K3" s="35"/>
      <c r="L3" s="61"/>
      <c r="M3" s="61"/>
      <c r="N3" s="61"/>
      <c r="O3" s="61"/>
      <c r="P3" s="61"/>
      <c r="Q3" s="61"/>
      <c r="R3" s="61"/>
      <c r="S3" s="61"/>
      <c r="T3" s="61"/>
    </row>
    <row r="4" spans="1:21" ht="24.75" customHeight="1" x14ac:dyDescent="0.25">
      <c r="A4" s="113"/>
      <c r="B4" s="61"/>
      <c r="C4" s="61"/>
      <c r="D4" s="61"/>
      <c r="E4" s="61"/>
      <c r="F4" s="61"/>
      <c r="G4" s="61"/>
      <c r="H4" s="61"/>
      <c r="I4" s="61"/>
      <c r="J4" s="61"/>
      <c r="K4" s="35"/>
      <c r="L4" s="163" t="s">
        <v>2</v>
      </c>
      <c r="M4" s="163"/>
      <c r="N4" s="163"/>
      <c r="O4" s="163"/>
      <c r="P4" s="163"/>
      <c r="Q4" s="163"/>
      <c r="R4" s="163"/>
      <c r="S4" s="163"/>
      <c r="T4" s="163"/>
      <c r="U4" s="60"/>
    </row>
    <row r="5" spans="1:21" x14ac:dyDescent="0.25">
      <c r="A5" s="60"/>
      <c r="B5" s="61"/>
      <c r="C5" s="61"/>
      <c r="D5" s="61"/>
      <c r="E5" s="61"/>
      <c r="F5" s="61"/>
      <c r="G5" s="61"/>
      <c r="H5" s="61"/>
      <c r="I5" s="61"/>
      <c r="J5" s="61"/>
      <c r="K5" s="35"/>
      <c r="L5" s="62"/>
      <c r="M5" s="62"/>
      <c r="N5" s="62"/>
      <c r="O5" s="62"/>
      <c r="P5" s="62"/>
      <c r="Q5" s="62"/>
      <c r="R5" s="62"/>
      <c r="S5" s="62"/>
      <c r="T5" s="62"/>
      <c r="U5" s="60"/>
    </row>
    <row r="6" spans="1:21" x14ac:dyDescent="0.25">
      <c r="A6" s="60"/>
      <c r="B6" s="61"/>
      <c r="C6" s="61"/>
      <c r="D6" s="61"/>
      <c r="E6" s="61"/>
      <c r="F6" s="61"/>
      <c r="G6" s="61"/>
      <c r="H6" s="61"/>
      <c r="I6" s="61"/>
      <c r="J6" s="61"/>
      <c r="K6" s="35"/>
      <c r="L6" s="62"/>
      <c r="M6" s="62"/>
      <c r="N6" s="62"/>
      <c r="O6" s="62"/>
      <c r="P6" s="62"/>
      <c r="Q6" s="62"/>
      <c r="R6" s="62"/>
      <c r="S6" s="62"/>
      <c r="T6" s="62"/>
      <c r="U6" s="60"/>
    </row>
    <row r="7" spans="1:21" ht="16.5" thickBot="1" x14ac:dyDescent="0.3">
      <c r="A7" s="60"/>
      <c r="B7" s="61"/>
      <c r="C7" s="61"/>
      <c r="D7" s="61"/>
      <c r="E7" s="61"/>
      <c r="F7" s="61"/>
      <c r="G7" s="61"/>
      <c r="H7" s="61"/>
      <c r="I7" s="61"/>
      <c r="J7" s="61"/>
      <c r="K7" s="35"/>
      <c r="L7" s="62"/>
      <c r="M7" s="62"/>
      <c r="N7" s="62"/>
      <c r="O7" s="62"/>
      <c r="P7" s="62"/>
      <c r="Q7" s="62"/>
      <c r="R7" s="62"/>
      <c r="S7" s="62"/>
      <c r="T7" s="62"/>
      <c r="U7" s="60"/>
    </row>
    <row r="8" spans="1:21" x14ac:dyDescent="0.25">
      <c r="A8" s="60"/>
      <c r="B8" s="61"/>
      <c r="C8" s="61"/>
      <c r="D8" s="61"/>
      <c r="E8" s="61"/>
      <c r="F8" s="61"/>
      <c r="G8" s="61"/>
      <c r="H8" s="61"/>
      <c r="I8" s="61"/>
      <c r="J8" s="61"/>
      <c r="K8" s="62"/>
      <c r="L8" s="164" t="s">
        <v>3</v>
      </c>
      <c r="M8" s="165"/>
      <c r="N8" s="165"/>
      <c r="O8" s="165"/>
      <c r="P8" s="165"/>
      <c r="Q8" s="165"/>
      <c r="R8" s="165"/>
      <c r="S8" s="165"/>
      <c r="T8" s="166"/>
      <c r="U8" s="60"/>
    </row>
    <row r="9" spans="1:21" ht="66.95" customHeight="1" x14ac:dyDescent="0.25">
      <c r="A9" s="60"/>
      <c r="B9" s="202" t="s">
        <v>4</v>
      </c>
      <c r="C9" s="202"/>
      <c r="D9" s="202"/>
      <c r="E9" s="202"/>
      <c r="F9" s="202"/>
      <c r="G9" s="202"/>
      <c r="H9" s="202"/>
      <c r="I9" s="202"/>
      <c r="J9" s="121"/>
      <c r="K9" s="62"/>
      <c r="L9" s="167"/>
      <c r="M9" s="168"/>
      <c r="N9" s="168"/>
      <c r="O9" s="168"/>
      <c r="P9" s="168"/>
      <c r="Q9" s="168"/>
      <c r="R9" s="168"/>
      <c r="S9" s="168"/>
      <c r="T9" s="169"/>
      <c r="U9" s="60"/>
    </row>
    <row r="10" spans="1:21" ht="35.25" customHeight="1" thickBot="1" x14ac:dyDescent="0.3">
      <c r="A10" s="60"/>
      <c r="B10" s="121"/>
      <c r="C10" s="121"/>
      <c r="D10" s="121"/>
      <c r="E10" s="121"/>
      <c r="F10" s="121"/>
      <c r="G10" s="121"/>
      <c r="H10" s="121"/>
      <c r="I10" s="121"/>
      <c r="J10" s="121"/>
      <c r="K10" s="62"/>
      <c r="L10" s="167"/>
      <c r="M10" s="168"/>
      <c r="N10" s="168"/>
      <c r="O10" s="168"/>
      <c r="P10" s="168"/>
      <c r="Q10" s="168"/>
      <c r="R10" s="168"/>
      <c r="S10" s="168"/>
      <c r="T10" s="169"/>
      <c r="U10" s="60"/>
    </row>
    <row r="11" spans="1:21" ht="32.25" customHeight="1" thickBot="1" x14ac:dyDescent="0.45">
      <c r="A11" s="60"/>
      <c r="B11" s="203" t="s">
        <v>5</v>
      </c>
      <c r="C11" s="203"/>
      <c r="D11" s="203"/>
      <c r="E11" s="203"/>
      <c r="F11" s="203"/>
      <c r="G11" s="203"/>
      <c r="H11" s="203"/>
      <c r="I11" s="203"/>
      <c r="J11" s="122"/>
      <c r="K11" s="62"/>
      <c r="L11" s="65"/>
      <c r="M11" s="182" t="s">
        <v>6</v>
      </c>
      <c r="N11" s="183"/>
      <c r="O11" s="183"/>
      <c r="P11" s="184"/>
      <c r="Q11" s="64" t="s">
        <v>7</v>
      </c>
      <c r="R11" s="66"/>
      <c r="S11" s="66"/>
      <c r="T11" s="67"/>
      <c r="U11" s="60"/>
    </row>
    <row r="12" spans="1:21" ht="60.75" customHeight="1" thickBot="1" x14ac:dyDescent="0.3">
      <c r="A12" s="60"/>
      <c r="B12" s="62"/>
      <c r="C12" s="62"/>
      <c r="D12" s="63"/>
      <c r="E12" s="62"/>
      <c r="F12" s="62"/>
      <c r="G12" s="63"/>
      <c r="H12" s="62"/>
      <c r="I12" s="62"/>
      <c r="J12" s="62"/>
      <c r="K12" s="62"/>
      <c r="L12" s="65"/>
      <c r="M12" s="160" t="s">
        <v>8</v>
      </c>
      <c r="N12" s="161"/>
      <c r="O12" s="161"/>
      <c r="P12" s="162"/>
      <c r="Q12" s="69">
        <v>5</v>
      </c>
      <c r="R12" s="66"/>
      <c r="S12" s="66"/>
      <c r="T12" s="67"/>
      <c r="U12" s="60"/>
    </row>
    <row r="13" spans="1:21" ht="26.25" customHeight="1" x14ac:dyDescent="0.25">
      <c r="A13" s="60"/>
      <c r="B13" s="163" t="s">
        <v>9</v>
      </c>
      <c r="C13" s="163"/>
      <c r="D13" s="163"/>
      <c r="E13" s="163"/>
      <c r="F13" s="163"/>
      <c r="G13" s="163"/>
      <c r="H13" s="163"/>
      <c r="I13" s="163"/>
      <c r="J13" s="116"/>
      <c r="K13" s="62"/>
      <c r="L13" s="65"/>
      <c r="M13" s="170" t="s">
        <v>10</v>
      </c>
      <c r="N13" s="171"/>
      <c r="O13" s="171"/>
      <c r="P13" s="172"/>
      <c r="Q13" s="185">
        <v>4</v>
      </c>
      <c r="R13" s="66"/>
      <c r="S13" s="66"/>
      <c r="T13" s="67"/>
      <c r="U13" s="60"/>
    </row>
    <row r="14" spans="1:21" ht="38.25" customHeight="1" thickBot="1" x14ac:dyDescent="0.3">
      <c r="A14" s="60"/>
      <c r="B14" s="62"/>
      <c r="C14" s="62"/>
      <c r="D14" s="62"/>
      <c r="E14" s="62"/>
      <c r="F14" s="62"/>
      <c r="G14" s="62"/>
      <c r="H14" s="62"/>
      <c r="I14" s="62"/>
      <c r="J14" s="62"/>
      <c r="K14" s="62"/>
      <c r="L14" s="65"/>
      <c r="M14" s="176"/>
      <c r="N14" s="177"/>
      <c r="O14" s="177"/>
      <c r="P14" s="178"/>
      <c r="Q14" s="186"/>
      <c r="R14" s="66"/>
      <c r="S14" s="66"/>
      <c r="T14" s="67"/>
      <c r="U14" s="60"/>
    </row>
    <row r="15" spans="1:21" ht="66.75" customHeight="1" thickBot="1" x14ac:dyDescent="0.3">
      <c r="A15" s="60"/>
      <c r="B15" s="64" t="s">
        <v>11</v>
      </c>
      <c r="C15" s="160" t="s">
        <v>12</v>
      </c>
      <c r="D15" s="161"/>
      <c r="E15" s="161"/>
      <c r="F15" s="161"/>
      <c r="G15" s="161"/>
      <c r="H15" s="161"/>
      <c r="I15" s="162"/>
      <c r="J15" s="120"/>
      <c r="K15" s="62"/>
      <c r="L15" s="65"/>
      <c r="M15" s="170" t="s">
        <v>13</v>
      </c>
      <c r="N15" s="171"/>
      <c r="O15" s="171"/>
      <c r="P15" s="172"/>
      <c r="Q15" s="185">
        <v>3</v>
      </c>
      <c r="R15" s="66"/>
      <c r="S15" s="66"/>
      <c r="T15" s="67"/>
      <c r="U15" s="60"/>
    </row>
    <row r="16" spans="1:21" ht="24.75" customHeight="1" thickBot="1" x14ac:dyDescent="0.3">
      <c r="A16" s="60"/>
      <c r="B16" s="179" t="s">
        <v>14</v>
      </c>
      <c r="C16" s="170" t="s">
        <v>15</v>
      </c>
      <c r="D16" s="171"/>
      <c r="E16" s="171"/>
      <c r="F16" s="171"/>
      <c r="G16" s="171"/>
      <c r="H16" s="171"/>
      <c r="I16" s="172"/>
      <c r="J16" s="120"/>
      <c r="K16" s="62"/>
      <c r="L16" s="65"/>
      <c r="M16" s="176"/>
      <c r="N16" s="177"/>
      <c r="O16" s="177"/>
      <c r="P16" s="178"/>
      <c r="Q16" s="186"/>
      <c r="R16" s="66"/>
      <c r="S16" s="66"/>
      <c r="T16" s="67"/>
      <c r="U16" s="60"/>
    </row>
    <row r="17" spans="1:21" ht="51.75" customHeight="1" thickBot="1" x14ac:dyDescent="0.3">
      <c r="A17" s="60"/>
      <c r="B17" s="180"/>
      <c r="C17" s="173"/>
      <c r="D17" s="174"/>
      <c r="E17" s="174"/>
      <c r="F17" s="174"/>
      <c r="G17" s="174"/>
      <c r="H17" s="174"/>
      <c r="I17" s="175"/>
      <c r="J17" s="120"/>
      <c r="K17" s="62"/>
      <c r="L17" s="65"/>
      <c r="M17" s="160" t="s">
        <v>16</v>
      </c>
      <c r="N17" s="161"/>
      <c r="O17" s="161"/>
      <c r="P17" s="162"/>
      <c r="Q17" s="69">
        <v>2</v>
      </c>
      <c r="R17" s="66"/>
      <c r="S17" s="66"/>
      <c r="T17" s="67"/>
      <c r="U17" s="60"/>
    </row>
    <row r="18" spans="1:21" ht="61.5" customHeight="1" thickBot="1" x14ac:dyDescent="0.3">
      <c r="A18" s="60"/>
      <c r="B18" s="181"/>
      <c r="C18" s="176"/>
      <c r="D18" s="177"/>
      <c r="E18" s="177"/>
      <c r="F18" s="177"/>
      <c r="G18" s="177"/>
      <c r="H18" s="177"/>
      <c r="I18" s="178"/>
      <c r="J18" s="120"/>
      <c r="K18" s="62"/>
      <c r="L18" s="70"/>
      <c r="M18" s="160" t="s">
        <v>17</v>
      </c>
      <c r="N18" s="161"/>
      <c r="O18" s="161"/>
      <c r="P18" s="162"/>
      <c r="Q18" s="69">
        <v>1</v>
      </c>
      <c r="R18" s="118"/>
      <c r="S18" s="118"/>
      <c r="T18" s="119"/>
      <c r="U18" s="60"/>
    </row>
    <row r="19" spans="1:21" ht="90" customHeight="1" thickBot="1" x14ac:dyDescent="0.3">
      <c r="A19" s="60"/>
      <c r="B19" s="68" t="s">
        <v>18</v>
      </c>
      <c r="C19" s="160" t="s">
        <v>19</v>
      </c>
      <c r="D19" s="161"/>
      <c r="E19" s="161"/>
      <c r="F19" s="161"/>
      <c r="G19" s="161"/>
      <c r="H19" s="161"/>
      <c r="I19" s="162"/>
      <c r="J19" s="120"/>
      <c r="K19" s="62"/>
      <c r="L19" s="199" t="s">
        <v>20</v>
      </c>
      <c r="M19" s="200"/>
      <c r="N19" s="200"/>
      <c r="O19" s="200"/>
      <c r="P19" s="200"/>
      <c r="Q19" s="200"/>
      <c r="R19" s="200"/>
      <c r="S19" s="200"/>
      <c r="T19" s="201"/>
      <c r="U19" s="60"/>
    </row>
    <row r="20" spans="1:21" ht="48.75" customHeight="1" x14ac:dyDescent="0.25">
      <c r="A20" s="60"/>
      <c r="B20" s="179" t="s">
        <v>21</v>
      </c>
      <c r="C20" s="170" t="s">
        <v>22</v>
      </c>
      <c r="D20" s="171"/>
      <c r="E20" s="171"/>
      <c r="F20" s="171"/>
      <c r="G20" s="171"/>
      <c r="H20" s="171"/>
      <c r="I20" s="172"/>
      <c r="J20" s="120"/>
      <c r="K20" s="62"/>
      <c r="L20" s="71" t="s">
        <v>23</v>
      </c>
      <c r="M20" s="190" t="s">
        <v>24</v>
      </c>
      <c r="N20" s="191"/>
      <c r="O20" s="191"/>
      <c r="P20" s="191"/>
      <c r="Q20" s="191"/>
      <c r="R20" s="191"/>
      <c r="S20" s="191"/>
      <c r="T20" s="192"/>
      <c r="U20" s="60"/>
    </row>
    <row r="21" spans="1:21" ht="38.25" customHeight="1" thickBot="1" x14ac:dyDescent="0.3">
      <c r="A21" s="60"/>
      <c r="B21" s="181"/>
      <c r="C21" s="176"/>
      <c r="D21" s="177"/>
      <c r="E21" s="177"/>
      <c r="F21" s="177"/>
      <c r="G21" s="177"/>
      <c r="H21" s="177"/>
      <c r="I21" s="178"/>
      <c r="J21" s="120"/>
      <c r="K21" s="62"/>
      <c r="L21" s="72"/>
      <c r="M21" s="193"/>
      <c r="N21" s="194"/>
      <c r="O21" s="194"/>
      <c r="P21" s="194"/>
      <c r="Q21" s="194"/>
      <c r="R21" s="194"/>
      <c r="S21" s="194"/>
      <c r="T21" s="195"/>
      <c r="U21" s="60"/>
    </row>
    <row r="22" spans="1:21" ht="15" customHeight="1" x14ac:dyDescent="0.25">
      <c r="A22" s="60"/>
      <c r="B22" s="179" t="s">
        <v>25</v>
      </c>
      <c r="C22" s="170" t="s">
        <v>26</v>
      </c>
      <c r="D22" s="171"/>
      <c r="E22" s="171"/>
      <c r="F22" s="171"/>
      <c r="G22" s="171"/>
      <c r="H22" s="171"/>
      <c r="I22" s="172"/>
      <c r="J22" s="120"/>
      <c r="K22" s="62"/>
      <c r="L22" s="74" t="s">
        <v>27</v>
      </c>
      <c r="M22" s="190" t="s">
        <v>28</v>
      </c>
      <c r="N22" s="191"/>
      <c r="O22" s="191"/>
      <c r="P22" s="191"/>
      <c r="Q22" s="191"/>
      <c r="R22" s="191"/>
      <c r="S22" s="191"/>
      <c r="T22" s="192"/>
      <c r="U22" s="60"/>
    </row>
    <row r="23" spans="1:21" ht="59.25" customHeight="1" x14ac:dyDescent="0.25">
      <c r="A23" s="60"/>
      <c r="B23" s="180"/>
      <c r="C23" s="173"/>
      <c r="D23" s="174"/>
      <c r="E23" s="174"/>
      <c r="F23" s="174"/>
      <c r="G23" s="174"/>
      <c r="H23" s="174"/>
      <c r="I23" s="175"/>
      <c r="J23" s="120"/>
      <c r="K23" s="62"/>
      <c r="L23" s="75"/>
      <c r="M23" s="193"/>
      <c r="N23" s="194"/>
      <c r="O23" s="194"/>
      <c r="P23" s="194"/>
      <c r="Q23" s="194"/>
      <c r="R23" s="194"/>
      <c r="S23" s="194"/>
      <c r="T23" s="195"/>
      <c r="U23" s="60"/>
    </row>
    <row r="24" spans="1:21" ht="75" customHeight="1" thickBot="1" x14ac:dyDescent="0.3">
      <c r="A24" s="60"/>
      <c r="B24" s="181"/>
      <c r="C24" s="176"/>
      <c r="D24" s="177"/>
      <c r="E24" s="177"/>
      <c r="F24" s="177"/>
      <c r="G24" s="177"/>
      <c r="H24" s="177"/>
      <c r="I24" s="178"/>
      <c r="J24" s="120"/>
      <c r="K24" s="62"/>
      <c r="L24" s="76" t="s">
        <v>29</v>
      </c>
      <c r="M24" s="187" t="s">
        <v>30</v>
      </c>
      <c r="N24" s="188"/>
      <c r="O24" s="188"/>
      <c r="P24" s="188"/>
      <c r="Q24" s="188"/>
      <c r="R24" s="188"/>
      <c r="S24" s="188"/>
      <c r="T24" s="189"/>
      <c r="U24" s="60"/>
    </row>
    <row r="25" spans="1:21" ht="90" customHeight="1" x14ac:dyDescent="0.25">
      <c r="A25" s="60"/>
      <c r="B25" s="179" t="s">
        <v>31</v>
      </c>
      <c r="C25" s="170" t="s">
        <v>32</v>
      </c>
      <c r="D25" s="171"/>
      <c r="E25" s="171"/>
      <c r="F25" s="171"/>
      <c r="G25" s="171"/>
      <c r="H25" s="171"/>
      <c r="I25" s="172"/>
      <c r="J25" s="120"/>
      <c r="K25" s="62"/>
      <c r="L25" s="74" t="s">
        <v>33</v>
      </c>
      <c r="M25" s="190" t="s">
        <v>34</v>
      </c>
      <c r="N25" s="191"/>
      <c r="O25" s="191"/>
      <c r="P25" s="191"/>
      <c r="Q25" s="191"/>
      <c r="R25" s="191"/>
      <c r="S25" s="191"/>
      <c r="T25" s="192"/>
      <c r="U25" s="60"/>
    </row>
    <row r="26" spans="1:21" ht="54.75" customHeight="1" x14ac:dyDescent="0.25">
      <c r="A26" s="60"/>
      <c r="B26" s="180"/>
      <c r="C26" s="173"/>
      <c r="D26" s="174"/>
      <c r="E26" s="174"/>
      <c r="F26" s="174"/>
      <c r="G26" s="174"/>
      <c r="H26" s="174"/>
      <c r="I26" s="175"/>
      <c r="J26" s="120"/>
      <c r="K26" s="62"/>
      <c r="L26" s="75"/>
      <c r="M26" s="193"/>
      <c r="N26" s="194"/>
      <c r="O26" s="194"/>
      <c r="P26" s="194"/>
      <c r="Q26" s="194"/>
      <c r="R26" s="194"/>
      <c r="S26" s="194"/>
      <c r="T26" s="195"/>
      <c r="U26" s="60"/>
    </row>
    <row r="27" spans="1:21" ht="65.25" customHeight="1" x14ac:dyDescent="0.25">
      <c r="A27" s="60"/>
      <c r="B27" s="180"/>
      <c r="C27" s="173"/>
      <c r="D27" s="174"/>
      <c r="E27" s="174"/>
      <c r="F27" s="174"/>
      <c r="G27" s="174"/>
      <c r="H27" s="174"/>
      <c r="I27" s="175"/>
      <c r="J27" s="120"/>
      <c r="K27" s="62"/>
      <c r="L27" s="74" t="s">
        <v>35</v>
      </c>
      <c r="M27" s="190" t="s">
        <v>36</v>
      </c>
      <c r="N27" s="191"/>
      <c r="O27" s="191"/>
      <c r="P27" s="191"/>
      <c r="Q27" s="191"/>
      <c r="R27" s="191"/>
      <c r="S27" s="191"/>
      <c r="T27" s="192"/>
      <c r="U27" s="60"/>
    </row>
    <row r="28" spans="1:21" ht="55.5" customHeight="1" thickBot="1" x14ac:dyDescent="0.3">
      <c r="A28" s="60"/>
      <c r="B28" s="180"/>
      <c r="C28" s="173"/>
      <c r="D28" s="174"/>
      <c r="E28" s="174"/>
      <c r="F28" s="174"/>
      <c r="G28" s="174"/>
      <c r="H28" s="174"/>
      <c r="I28" s="175"/>
      <c r="J28" s="120"/>
      <c r="K28" s="62"/>
      <c r="L28" s="77"/>
      <c r="M28" s="196"/>
      <c r="N28" s="197"/>
      <c r="O28" s="197"/>
      <c r="P28" s="197"/>
      <c r="Q28" s="197"/>
      <c r="R28" s="197"/>
      <c r="S28" s="197"/>
      <c r="T28" s="198"/>
      <c r="U28" s="60"/>
    </row>
    <row r="29" spans="1:21" ht="57" customHeight="1" thickBot="1" x14ac:dyDescent="0.3">
      <c r="A29" s="60"/>
      <c r="B29" s="73" t="s">
        <v>37</v>
      </c>
      <c r="C29" s="160" t="s">
        <v>38</v>
      </c>
      <c r="D29" s="161"/>
      <c r="E29" s="161"/>
      <c r="F29" s="161"/>
      <c r="G29" s="161"/>
      <c r="H29" s="161"/>
      <c r="I29" s="162"/>
      <c r="J29" s="120"/>
      <c r="K29" s="62"/>
      <c r="L29" s="78"/>
      <c r="M29" s="78"/>
      <c r="N29" s="78"/>
      <c r="O29" s="78"/>
      <c r="P29" s="78"/>
      <c r="Q29" s="78"/>
      <c r="R29" s="78"/>
      <c r="S29" s="78"/>
      <c r="T29" s="78"/>
      <c r="U29" s="60"/>
    </row>
    <row r="30" spans="1:21" ht="24.75" customHeight="1" x14ac:dyDescent="0.25">
      <c r="A30" s="60"/>
      <c r="B30" s="179" t="s">
        <v>39</v>
      </c>
      <c r="C30" s="170" t="s">
        <v>40</v>
      </c>
      <c r="D30" s="171"/>
      <c r="E30" s="171"/>
      <c r="F30" s="171"/>
      <c r="G30" s="171"/>
      <c r="H30" s="171"/>
      <c r="I30" s="172"/>
      <c r="J30" s="120"/>
      <c r="K30" s="62"/>
      <c r="L30" s="78"/>
      <c r="M30" s="78"/>
      <c r="N30" s="78"/>
      <c r="O30" s="78"/>
      <c r="P30" s="78"/>
      <c r="Q30" s="78"/>
      <c r="R30" s="78"/>
      <c r="S30" s="78"/>
      <c r="T30" s="78"/>
      <c r="U30" s="60"/>
    </row>
    <row r="31" spans="1:21" ht="102" customHeight="1" x14ac:dyDescent="0.25">
      <c r="A31" s="60"/>
      <c r="B31" s="180"/>
      <c r="C31" s="173"/>
      <c r="D31" s="174"/>
      <c r="E31" s="174"/>
      <c r="F31" s="174"/>
      <c r="G31" s="174"/>
      <c r="H31" s="174"/>
      <c r="I31" s="175"/>
      <c r="J31" s="120"/>
      <c r="K31" s="62"/>
      <c r="L31" s="78"/>
      <c r="M31" s="78"/>
      <c r="N31" s="78"/>
      <c r="O31" s="78"/>
      <c r="P31" s="78"/>
      <c r="Q31" s="78"/>
      <c r="R31" s="78"/>
      <c r="S31" s="78"/>
      <c r="T31" s="78"/>
      <c r="U31" s="60"/>
    </row>
    <row r="32" spans="1:21" ht="63" customHeight="1" x14ac:dyDescent="0.25">
      <c r="A32" s="60"/>
      <c r="B32" s="180"/>
      <c r="C32" s="173"/>
      <c r="D32" s="174"/>
      <c r="E32" s="174"/>
      <c r="F32" s="174"/>
      <c r="G32" s="174"/>
      <c r="H32" s="174"/>
      <c r="I32" s="175"/>
      <c r="J32" s="120"/>
      <c r="K32" s="78"/>
      <c r="L32" s="78"/>
      <c r="M32" s="78"/>
      <c r="N32" s="78"/>
      <c r="O32" s="78"/>
      <c r="P32" s="78"/>
      <c r="Q32" s="78"/>
      <c r="R32" s="78"/>
      <c r="S32" s="78"/>
      <c r="T32" s="78"/>
      <c r="U32" s="60"/>
    </row>
    <row r="33" spans="1:21" ht="15.75" customHeight="1" thickBot="1" x14ac:dyDescent="0.3">
      <c r="A33" s="60"/>
      <c r="B33" s="181"/>
      <c r="C33" s="176"/>
      <c r="D33" s="177"/>
      <c r="E33" s="177"/>
      <c r="F33" s="177"/>
      <c r="G33" s="177"/>
      <c r="H33" s="177"/>
      <c r="I33" s="178"/>
      <c r="J33" s="120"/>
      <c r="K33" s="78"/>
      <c r="L33" s="78"/>
      <c r="M33" s="78"/>
      <c r="N33" s="78"/>
      <c r="O33" s="78"/>
      <c r="P33" s="78"/>
      <c r="Q33" s="78"/>
      <c r="R33" s="78"/>
      <c r="S33" s="78"/>
      <c r="T33" s="78"/>
      <c r="U33" s="60"/>
    </row>
    <row r="34" spans="1:21" ht="30" customHeight="1" x14ac:dyDescent="0.25">
      <c r="A34" s="60"/>
      <c r="B34" s="179" t="s">
        <v>41</v>
      </c>
      <c r="C34" s="170" t="s">
        <v>42</v>
      </c>
      <c r="D34" s="171"/>
      <c r="E34" s="171"/>
      <c r="F34" s="171"/>
      <c r="G34" s="171"/>
      <c r="H34" s="171"/>
      <c r="I34" s="172"/>
      <c r="J34" s="120"/>
      <c r="K34" s="78"/>
      <c r="L34" s="78"/>
      <c r="M34" s="78"/>
      <c r="N34" s="78"/>
      <c r="O34" s="78"/>
      <c r="P34" s="78"/>
      <c r="Q34" s="78"/>
      <c r="R34" s="78"/>
      <c r="S34" s="78"/>
      <c r="T34" s="78"/>
      <c r="U34" s="60"/>
    </row>
    <row r="35" spans="1:21" ht="42.75" customHeight="1" thickBot="1" x14ac:dyDescent="0.3">
      <c r="A35" s="60"/>
      <c r="B35" s="181"/>
      <c r="C35" s="176"/>
      <c r="D35" s="177"/>
      <c r="E35" s="177"/>
      <c r="F35" s="177"/>
      <c r="G35" s="177"/>
      <c r="H35" s="177"/>
      <c r="I35" s="178"/>
      <c r="J35" s="120"/>
      <c r="K35" s="78"/>
      <c r="L35" s="78"/>
      <c r="M35" s="78"/>
      <c r="N35" s="78"/>
      <c r="O35" s="78"/>
      <c r="P35" s="78"/>
      <c r="Q35" s="78"/>
      <c r="R35" s="78"/>
      <c r="S35" s="78"/>
      <c r="T35" s="78"/>
      <c r="U35" s="60"/>
    </row>
    <row r="36" spans="1:21" ht="59.25" customHeight="1" thickBot="1" x14ac:dyDescent="0.3">
      <c r="A36" s="60"/>
      <c r="B36" s="73" t="s">
        <v>43</v>
      </c>
      <c r="C36" s="160" t="s">
        <v>44</v>
      </c>
      <c r="D36" s="161"/>
      <c r="E36" s="161"/>
      <c r="F36" s="161"/>
      <c r="G36" s="161"/>
      <c r="H36" s="161"/>
      <c r="I36" s="162"/>
      <c r="J36" s="120"/>
      <c r="K36" s="78"/>
      <c r="L36" s="78"/>
      <c r="M36" s="78"/>
      <c r="N36" s="78"/>
      <c r="O36" s="78"/>
      <c r="P36" s="78"/>
      <c r="Q36" s="78"/>
      <c r="R36" s="78"/>
      <c r="S36" s="78"/>
      <c r="T36" s="78"/>
      <c r="U36" s="60"/>
    </row>
    <row r="37" spans="1:21" ht="15" customHeight="1" x14ac:dyDescent="0.25">
      <c r="A37" s="60"/>
      <c r="B37" s="179" t="s">
        <v>45</v>
      </c>
      <c r="C37" s="170" t="s">
        <v>46</v>
      </c>
      <c r="D37" s="171"/>
      <c r="E37" s="171"/>
      <c r="F37" s="171"/>
      <c r="G37" s="171"/>
      <c r="H37" s="171"/>
      <c r="I37" s="172"/>
      <c r="J37" s="120"/>
      <c r="K37" s="78"/>
      <c r="L37" s="78"/>
      <c r="M37" s="78"/>
      <c r="N37" s="78"/>
      <c r="O37" s="78"/>
      <c r="P37" s="78"/>
      <c r="Q37" s="78"/>
      <c r="R37" s="78"/>
      <c r="S37" s="78"/>
      <c r="T37" s="78"/>
      <c r="U37" s="60"/>
    </row>
    <row r="38" spans="1:21" ht="15" customHeight="1" x14ac:dyDescent="0.25">
      <c r="A38" s="60"/>
      <c r="B38" s="180"/>
      <c r="C38" s="173"/>
      <c r="D38" s="174"/>
      <c r="E38" s="174"/>
      <c r="F38" s="174"/>
      <c r="G38" s="174"/>
      <c r="H38" s="174"/>
      <c r="I38" s="175"/>
      <c r="J38" s="120"/>
      <c r="K38" s="78"/>
      <c r="L38" s="78"/>
      <c r="M38" s="78"/>
      <c r="N38" s="78"/>
      <c r="O38" s="78"/>
      <c r="P38" s="78"/>
      <c r="Q38" s="78"/>
      <c r="R38" s="78"/>
      <c r="S38" s="78"/>
      <c r="T38" s="78"/>
      <c r="U38" s="60"/>
    </row>
    <row r="39" spans="1:21" ht="15" customHeight="1" x14ac:dyDescent="0.25">
      <c r="A39" s="60"/>
      <c r="B39" s="180"/>
      <c r="C39" s="173"/>
      <c r="D39" s="174"/>
      <c r="E39" s="174"/>
      <c r="F39" s="174"/>
      <c r="G39" s="174"/>
      <c r="H39" s="174"/>
      <c r="I39" s="175"/>
      <c r="J39" s="120"/>
      <c r="K39" s="78"/>
      <c r="L39" s="78"/>
      <c r="M39" s="78"/>
      <c r="N39" s="78"/>
      <c r="O39" s="78"/>
      <c r="P39" s="78"/>
      <c r="Q39" s="78"/>
      <c r="R39" s="78"/>
      <c r="S39" s="78"/>
      <c r="T39" s="78"/>
      <c r="U39" s="60"/>
    </row>
    <row r="40" spans="1:21" ht="50.25" customHeight="1" thickBot="1" x14ac:dyDescent="0.3">
      <c r="A40" s="60"/>
      <c r="B40" s="181"/>
      <c r="C40" s="176"/>
      <c r="D40" s="177"/>
      <c r="E40" s="177"/>
      <c r="F40" s="177"/>
      <c r="G40" s="177"/>
      <c r="H40" s="177"/>
      <c r="I40" s="178"/>
      <c r="J40" s="120"/>
      <c r="K40" s="78"/>
      <c r="L40" s="78"/>
      <c r="M40" s="78"/>
      <c r="N40" s="78"/>
      <c r="O40" s="78"/>
      <c r="P40" s="78"/>
      <c r="Q40" s="78"/>
      <c r="R40" s="78"/>
      <c r="S40" s="78"/>
      <c r="T40" s="78"/>
      <c r="U40" s="60"/>
    </row>
    <row r="41" spans="1:21" ht="41.25" customHeight="1" thickBot="1" x14ac:dyDescent="0.3">
      <c r="A41" s="60"/>
      <c r="B41" s="73" t="s">
        <v>47</v>
      </c>
      <c r="C41" s="160" t="s">
        <v>48</v>
      </c>
      <c r="D41" s="161"/>
      <c r="E41" s="161"/>
      <c r="F41" s="161"/>
      <c r="G41" s="161"/>
      <c r="H41" s="161"/>
      <c r="I41" s="162"/>
      <c r="J41" s="120"/>
      <c r="K41" s="78"/>
      <c r="L41" s="60"/>
      <c r="M41" s="60"/>
      <c r="N41" s="60"/>
      <c r="O41" s="60"/>
      <c r="P41" s="60"/>
      <c r="Q41" s="60"/>
      <c r="R41" s="60"/>
      <c r="S41" s="60"/>
      <c r="U41" s="60"/>
    </row>
    <row r="42" spans="1:21" ht="51.75" customHeight="1" thickBot="1" x14ac:dyDescent="0.3">
      <c r="A42" s="60"/>
      <c r="B42" s="68" t="s">
        <v>49</v>
      </c>
      <c r="C42" s="160" t="s">
        <v>50</v>
      </c>
      <c r="D42" s="161"/>
      <c r="E42" s="161"/>
      <c r="F42" s="161"/>
      <c r="G42" s="161"/>
      <c r="H42" s="161"/>
      <c r="I42" s="162"/>
      <c r="J42" s="120"/>
      <c r="K42" s="78"/>
      <c r="L42" s="60"/>
      <c r="M42" s="60"/>
      <c r="N42" s="60"/>
      <c r="O42" s="60"/>
      <c r="P42" s="60"/>
      <c r="Q42" s="60"/>
      <c r="R42" s="60"/>
      <c r="S42" s="60"/>
      <c r="T42" s="60"/>
      <c r="U42" s="60"/>
    </row>
    <row r="43" spans="1:21" ht="15" customHeight="1" x14ac:dyDescent="0.25">
      <c r="A43" s="60"/>
      <c r="B43" s="179" t="s">
        <v>51</v>
      </c>
      <c r="C43" s="170" t="s">
        <v>52</v>
      </c>
      <c r="D43" s="171"/>
      <c r="E43" s="171"/>
      <c r="F43" s="171"/>
      <c r="G43" s="171"/>
      <c r="H43" s="171"/>
      <c r="I43" s="172"/>
      <c r="J43" s="120"/>
      <c r="K43" s="78"/>
      <c r="L43" s="60"/>
      <c r="M43" s="60"/>
      <c r="N43" s="60"/>
      <c r="O43" s="60"/>
      <c r="P43" s="60"/>
      <c r="Q43" s="60"/>
      <c r="R43" s="60"/>
      <c r="S43" s="60"/>
      <c r="T43" s="60"/>
      <c r="U43" s="60"/>
    </row>
    <row r="44" spans="1:21" ht="39" customHeight="1" x14ac:dyDescent="0.25">
      <c r="A44" s="60"/>
      <c r="B44" s="180"/>
      <c r="C44" s="173"/>
      <c r="D44" s="174"/>
      <c r="E44" s="174"/>
      <c r="F44" s="174"/>
      <c r="G44" s="174"/>
      <c r="H44" s="174"/>
      <c r="I44" s="175"/>
      <c r="J44" s="120"/>
      <c r="K44" s="60"/>
      <c r="L44" s="60"/>
      <c r="M44" s="60"/>
      <c r="N44" s="60"/>
      <c r="O44" s="60"/>
      <c r="P44" s="60"/>
      <c r="Q44" s="60"/>
      <c r="R44" s="60"/>
      <c r="S44" s="60"/>
      <c r="T44" s="60"/>
      <c r="U44" s="60"/>
    </row>
    <row r="45" spans="1:21" ht="27" customHeight="1" x14ac:dyDescent="0.25">
      <c r="A45" s="60"/>
      <c r="B45" s="180"/>
      <c r="C45" s="173"/>
      <c r="D45" s="174"/>
      <c r="E45" s="174"/>
      <c r="F45" s="174"/>
      <c r="G45" s="174"/>
      <c r="H45" s="174"/>
      <c r="I45" s="175"/>
      <c r="J45" s="120"/>
      <c r="K45" s="60"/>
      <c r="L45" s="60"/>
      <c r="M45" s="60"/>
      <c r="N45" s="60"/>
      <c r="O45" s="60"/>
      <c r="P45" s="60"/>
      <c r="Q45" s="60"/>
      <c r="R45" s="60"/>
      <c r="S45" s="60"/>
      <c r="T45" s="60"/>
      <c r="U45" s="60"/>
    </row>
    <row r="46" spans="1:21" ht="24.75" customHeight="1" thickBot="1" x14ac:dyDescent="0.3">
      <c r="A46" s="60"/>
      <c r="B46" s="181"/>
      <c r="C46" s="176"/>
      <c r="D46" s="177"/>
      <c r="E46" s="177"/>
      <c r="F46" s="177"/>
      <c r="G46" s="177"/>
      <c r="H46" s="177"/>
      <c r="I46" s="178"/>
      <c r="J46" s="120"/>
      <c r="K46" s="60"/>
      <c r="L46" s="60"/>
      <c r="M46" s="60"/>
      <c r="N46" s="60"/>
      <c r="O46" s="60"/>
      <c r="P46" s="60"/>
      <c r="Q46" s="60"/>
      <c r="R46" s="60"/>
      <c r="S46" s="60"/>
      <c r="T46" s="60"/>
      <c r="U46" s="60"/>
    </row>
    <row r="47" spans="1:21" ht="36.75" customHeight="1" x14ac:dyDescent="0.25">
      <c r="A47" s="60"/>
      <c r="B47" s="78"/>
      <c r="C47" s="78"/>
      <c r="D47" s="78"/>
      <c r="E47" s="78"/>
      <c r="F47" s="78"/>
      <c r="G47" s="78"/>
      <c r="H47" s="78"/>
      <c r="I47" s="78"/>
      <c r="J47" s="78"/>
      <c r="K47" s="60"/>
      <c r="L47" s="60"/>
      <c r="M47" s="60"/>
      <c r="N47" s="60"/>
      <c r="O47" s="60"/>
      <c r="P47" s="60"/>
      <c r="Q47" s="60"/>
      <c r="R47" s="60"/>
      <c r="S47" s="60"/>
      <c r="T47" s="60"/>
      <c r="U47" s="60"/>
    </row>
    <row r="48" spans="1:21" ht="15" customHeight="1" x14ac:dyDescent="0.25">
      <c r="A48" s="60"/>
      <c r="B48" s="60"/>
      <c r="C48" s="60"/>
      <c r="D48" s="60"/>
      <c r="E48" s="60"/>
      <c r="F48" s="60"/>
      <c r="G48" s="60"/>
      <c r="H48" s="60"/>
      <c r="I48" s="60"/>
      <c r="J48" s="60"/>
      <c r="K48" s="60"/>
      <c r="U48" s="60"/>
    </row>
    <row r="49" spans="1:21" ht="15" customHeight="1" x14ac:dyDescent="0.25">
      <c r="A49" s="60"/>
      <c r="B49" s="60"/>
      <c r="C49" s="60"/>
      <c r="D49" s="60"/>
      <c r="E49" s="60"/>
      <c r="F49" s="60"/>
      <c r="G49" s="60"/>
      <c r="H49" s="60"/>
      <c r="I49" s="60"/>
      <c r="J49" s="60"/>
      <c r="K49" s="60"/>
      <c r="U49" s="60"/>
    </row>
    <row r="50" spans="1:21" ht="15" customHeight="1" x14ac:dyDescent="0.25">
      <c r="A50" s="60"/>
      <c r="B50" s="60"/>
      <c r="C50" s="60"/>
      <c r="D50" s="60"/>
      <c r="E50" s="60"/>
      <c r="F50" s="60"/>
      <c r="G50" s="60"/>
      <c r="H50" s="60"/>
      <c r="I50" s="60"/>
      <c r="J50" s="60"/>
      <c r="K50" s="60"/>
      <c r="U50" s="60"/>
    </row>
    <row r="51" spans="1:21" ht="15" customHeight="1" x14ac:dyDescent="0.25">
      <c r="A51" s="60"/>
      <c r="B51" s="60"/>
      <c r="C51" s="60"/>
      <c r="D51" s="60"/>
      <c r="E51" s="60"/>
      <c r="F51" s="60"/>
      <c r="G51" s="60"/>
      <c r="H51" s="60"/>
      <c r="I51" s="60"/>
      <c r="J51" s="60"/>
    </row>
    <row r="52" spans="1:21" ht="15" customHeight="1" x14ac:dyDescent="0.25">
      <c r="A52" s="60"/>
      <c r="B52" s="60"/>
      <c r="C52" s="60"/>
      <c r="D52" s="60"/>
      <c r="E52" s="60"/>
      <c r="F52" s="60"/>
      <c r="G52" s="60"/>
      <c r="H52" s="60"/>
      <c r="I52" s="60"/>
      <c r="J52" s="60"/>
    </row>
    <row r="53" spans="1:21" ht="15" customHeight="1" x14ac:dyDescent="0.25">
      <c r="A53" s="60"/>
      <c r="B53" s="60"/>
      <c r="C53" s="60"/>
      <c r="D53" s="60"/>
      <c r="E53" s="60"/>
      <c r="F53" s="60"/>
      <c r="G53" s="60"/>
      <c r="H53" s="60"/>
      <c r="I53" s="60"/>
      <c r="J53" s="60"/>
    </row>
    <row r="54" spans="1:21" ht="15" customHeight="1" x14ac:dyDescent="0.25">
      <c r="A54" s="60"/>
      <c r="B54" s="60"/>
      <c r="C54" s="60"/>
      <c r="D54" s="60"/>
      <c r="E54" s="60"/>
      <c r="F54" s="60"/>
      <c r="G54" s="60"/>
      <c r="H54" s="60"/>
      <c r="I54" s="60"/>
      <c r="J54" s="60"/>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5"/>
  <sheetViews>
    <sheetView tabSelected="1" view="pageBreakPreview" topLeftCell="A7" zoomScale="50" zoomScaleNormal="60" zoomScaleSheetLayoutView="50" zoomScalePageLayoutView="50" workbookViewId="0">
      <selection activeCell="F16" sqref="F16:F20"/>
    </sheetView>
  </sheetViews>
  <sheetFormatPr baseColWidth="10" defaultColWidth="10.85546875" defaultRowHeight="18.75" x14ac:dyDescent="0.3"/>
  <cols>
    <col min="1" max="1" width="4.28515625" style="1" customWidth="1"/>
    <col min="2" max="2" width="13" style="5" bestFit="1" customWidth="1"/>
    <col min="3" max="3" width="41.5703125" style="1" customWidth="1"/>
    <col min="4" max="4" width="49.42578125" style="1" customWidth="1"/>
    <col min="5" max="5" width="28.85546875" style="1" customWidth="1"/>
    <col min="6" max="6" width="29.7109375" style="1" customWidth="1"/>
    <col min="7" max="7" width="103.28515625" style="1" customWidth="1"/>
    <col min="8" max="8" width="32" style="1" customWidth="1"/>
    <col min="9" max="9" width="32" style="1" hidden="1" customWidth="1"/>
    <col min="10" max="10" width="41.140625" style="1" customWidth="1"/>
    <col min="11" max="11" width="35.42578125" style="1" customWidth="1"/>
    <col min="12" max="12" width="33.42578125" style="1" customWidth="1"/>
    <col min="13" max="13" width="38.28515625" style="1" customWidth="1"/>
    <col min="14" max="14" width="37.140625" style="1" customWidth="1"/>
    <col min="15" max="15" width="33.42578125" style="1" customWidth="1"/>
    <col min="16" max="16" width="33.140625" style="2" customWidth="1"/>
    <col min="17" max="17" width="32.28515625" style="1" customWidth="1"/>
    <col min="18" max="18" width="34" style="1" customWidth="1"/>
    <col min="19" max="19" width="3.7109375" style="1" customWidth="1"/>
    <col min="20" max="16384" width="10.85546875" style="1"/>
  </cols>
  <sheetData>
    <row r="1" spans="1:21" ht="30" customHeight="1" x14ac:dyDescent="0.25">
      <c r="B1" s="208"/>
      <c r="C1" s="208"/>
      <c r="D1" s="209" t="s">
        <v>153</v>
      </c>
      <c r="E1" s="209"/>
      <c r="F1" s="209"/>
      <c r="G1" s="209"/>
      <c r="H1" s="209"/>
      <c r="I1" s="209"/>
      <c r="J1" s="209"/>
      <c r="K1" s="209"/>
      <c r="L1" s="209"/>
      <c r="M1" s="209"/>
      <c r="N1" s="209"/>
      <c r="O1" s="209"/>
      <c r="P1" s="209"/>
      <c r="Q1" s="210" t="s">
        <v>154</v>
      </c>
      <c r="R1" s="210"/>
    </row>
    <row r="2" spans="1:21" ht="30" customHeight="1" x14ac:dyDescent="0.25">
      <c r="B2" s="208"/>
      <c r="C2" s="208"/>
      <c r="D2" s="209" t="s">
        <v>155</v>
      </c>
      <c r="E2" s="209"/>
      <c r="F2" s="209"/>
      <c r="G2" s="209"/>
      <c r="H2" s="209"/>
      <c r="I2" s="209"/>
      <c r="J2" s="209"/>
      <c r="K2" s="209"/>
      <c r="L2" s="209"/>
      <c r="M2" s="209"/>
      <c r="N2" s="209"/>
      <c r="O2" s="209"/>
      <c r="P2" s="209"/>
      <c r="Q2" s="210" t="s">
        <v>160</v>
      </c>
      <c r="R2" s="210"/>
    </row>
    <row r="3" spans="1:21" ht="30" customHeight="1" x14ac:dyDescent="0.25">
      <c r="A3" s="79"/>
      <c r="B3" s="208"/>
      <c r="C3" s="208"/>
      <c r="D3" s="209" t="s">
        <v>156</v>
      </c>
      <c r="E3" s="209"/>
      <c r="F3" s="209"/>
      <c r="G3" s="209"/>
      <c r="H3" s="209"/>
      <c r="I3" s="209"/>
      <c r="J3" s="209"/>
      <c r="K3" s="209"/>
      <c r="L3" s="209"/>
      <c r="M3" s="209"/>
      <c r="N3" s="209"/>
      <c r="O3" s="209"/>
      <c r="P3" s="209"/>
      <c r="Q3" s="210" t="s">
        <v>159</v>
      </c>
      <c r="R3" s="210"/>
      <c r="S3" s="79"/>
      <c r="T3" s="79"/>
      <c r="U3" s="79"/>
    </row>
    <row r="4" spans="1:21" ht="30" customHeight="1" x14ac:dyDescent="0.25">
      <c r="A4" s="79"/>
      <c r="B4" s="208"/>
      <c r="C4" s="208"/>
      <c r="D4" s="209" t="s">
        <v>157</v>
      </c>
      <c r="E4" s="209"/>
      <c r="F4" s="209"/>
      <c r="G4" s="209"/>
      <c r="H4" s="209"/>
      <c r="I4" s="209"/>
      <c r="J4" s="209"/>
      <c r="K4" s="209"/>
      <c r="L4" s="209"/>
      <c r="M4" s="209"/>
      <c r="N4" s="209"/>
      <c r="O4" s="209"/>
      <c r="P4" s="209"/>
      <c r="Q4" s="210" t="s">
        <v>158</v>
      </c>
      <c r="R4" s="210"/>
      <c r="S4" s="79"/>
      <c r="T4" s="79"/>
      <c r="U4" s="79"/>
    </row>
    <row r="5" spans="1:21" ht="9" customHeight="1" thickBot="1" x14ac:dyDescent="0.3">
      <c r="A5" s="79"/>
      <c r="B5" s="80"/>
      <c r="C5" s="81"/>
      <c r="D5" s="81"/>
      <c r="E5" s="81"/>
      <c r="F5" s="81"/>
      <c r="G5" s="81"/>
      <c r="H5" s="81"/>
      <c r="I5" s="81"/>
      <c r="J5" s="81"/>
      <c r="K5" s="81"/>
      <c r="L5" s="81"/>
      <c r="M5" s="81"/>
      <c r="N5" s="81"/>
      <c r="O5" s="81"/>
      <c r="P5" s="82"/>
      <c r="Q5" s="81"/>
      <c r="R5" s="81"/>
      <c r="S5" s="79"/>
      <c r="T5" s="79"/>
      <c r="U5" s="79"/>
    </row>
    <row r="6" spans="1:21" ht="64.5" customHeight="1" thickBot="1" x14ac:dyDescent="0.3">
      <c r="A6" s="79"/>
      <c r="B6" s="287" t="s">
        <v>53</v>
      </c>
      <c r="C6" s="288"/>
      <c r="D6" s="288"/>
      <c r="E6" s="288"/>
      <c r="F6" s="288"/>
      <c r="G6" s="288"/>
      <c r="H6" s="288"/>
      <c r="I6" s="288"/>
      <c r="J6" s="288"/>
      <c r="K6" s="288"/>
      <c r="L6" s="288"/>
      <c r="M6" s="288"/>
      <c r="N6" s="288"/>
      <c r="O6" s="288"/>
      <c r="P6" s="288"/>
      <c r="Q6" s="288"/>
      <c r="R6" s="289"/>
      <c r="S6" s="79"/>
      <c r="T6" s="79"/>
      <c r="U6" s="79"/>
    </row>
    <row r="7" spans="1:21" ht="35.25" customHeight="1" thickBot="1" x14ac:dyDescent="0.3">
      <c r="A7" s="79"/>
      <c r="B7" s="290" t="s">
        <v>54</v>
      </c>
      <c r="C7" s="291"/>
      <c r="D7" s="291"/>
      <c r="E7" s="291"/>
      <c r="F7" s="291"/>
      <c r="G7" s="291"/>
      <c r="H7" s="292"/>
      <c r="I7" s="123"/>
      <c r="J7" s="123"/>
      <c r="K7" s="291"/>
      <c r="L7" s="291"/>
      <c r="M7" s="291"/>
      <c r="N7" s="292"/>
      <c r="O7" s="290" t="s">
        <v>55</v>
      </c>
      <c r="P7" s="302"/>
      <c r="Q7" s="302"/>
      <c r="R7" s="303"/>
      <c r="S7" s="79"/>
      <c r="T7" s="79"/>
      <c r="U7" s="79"/>
    </row>
    <row r="8" spans="1:21" s="3" customFormat="1" ht="56.25" customHeight="1" thickBot="1" x14ac:dyDescent="0.5">
      <c r="A8" s="79"/>
      <c r="B8" s="293" t="s">
        <v>0</v>
      </c>
      <c r="C8" s="294" t="s">
        <v>56</v>
      </c>
      <c r="D8" s="286" t="s">
        <v>57</v>
      </c>
      <c r="E8" s="286" t="s">
        <v>58</v>
      </c>
      <c r="F8" s="284" t="s">
        <v>59</v>
      </c>
      <c r="G8" s="286" t="s">
        <v>25</v>
      </c>
      <c r="H8" s="298" t="s">
        <v>60</v>
      </c>
      <c r="I8" s="294"/>
      <c r="J8" s="284" t="s">
        <v>61</v>
      </c>
      <c r="K8" s="296"/>
      <c r="L8" s="296"/>
      <c r="M8" s="296"/>
      <c r="N8" s="297"/>
      <c r="O8" s="286" t="s">
        <v>62</v>
      </c>
      <c r="P8" s="285" t="s">
        <v>63</v>
      </c>
      <c r="Q8" s="286" t="s">
        <v>51</v>
      </c>
      <c r="R8" s="286"/>
      <c r="S8" s="79"/>
      <c r="T8" s="79"/>
      <c r="U8" s="79"/>
    </row>
    <row r="9" spans="1:21" s="4" customFormat="1" ht="121.5" customHeight="1" thickBot="1" x14ac:dyDescent="0.5">
      <c r="A9" s="79"/>
      <c r="B9" s="293"/>
      <c r="C9" s="295"/>
      <c r="D9" s="286"/>
      <c r="E9" s="286"/>
      <c r="F9" s="284"/>
      <c r="G9" s="286"/>
      <c r="H9" s="299"/>
      <c r="I9" s="295"/>
      <c r="J9" s="124" t="s">
        <v>64</v>
      </c>
      <c r="K9" s="124" t="s">
        <v>65</v>
      </c>
      <c r="L9" s="124" t="s">
        <v>66</v>
      </c>
      <c r="M9" s="124" t="s">
        <v>67</v>
      </c>
      <c r="N9" s="124" t="s">
        <v>68</v>
      </c>
      <c r="O9" s="286"/>
      <c r="P9" s="285"/>
      <c r="Q9" s="83" t="s">
        <v>69</v>
      </c>
      <c r="R9" s="83" t="s">
        <v>70</v>
      </c>
      <c r="S9" s="79"/>
      <c r="T9" s="79"/>
      <c r="U9" s="79"/>
    </row>
    <row r="10" spans="1:21" ht="35.25" customHeight="1" x14ac:dyDescent="0.25">
      <c r="A10" s="79"/>
      <c r="B10" s="229">
        <v>1</v>
      </c>
      <c r="C10" s="232" t="s">
        <v>173</v>
      </c>
      <c r="D10" s="281" t="s">
        <v>186</v>
      </c>
      <c r="E10" s="283" t="s">
        <v>174</v>
      </c>
      <c r="F10" s="243" t="s">
        <v>199</v>
      </c>
      <c r="G10" s="251" t="s">
        <v>182</v>
      </c>
      <c r="H10" s="247">
        <v>0.4</v>
      </c>
      <c r="I10" s="204"/>
      <c r="J10" s="253">
        <v>0.47</v>
      </c>
      <c r="K10" s="249"/>
      <c r="L10" s="283"/>
      <c r="M10" s="304">
        <v>0.53</v>
      </c>
      <c r="N10" s="204"/>
      <c r="O10" s="225">
        <f>IF(SUM(K10,N10)&gt;100%,"NO PERMITIDO",SUM(K10,N10))</f>
        <v>0</v>
      </c>
      <c r="P10" s="227">
        <f>H10*O10/100%</f>
        <v>0</v>
      </c>
      <c r="Q10" s="213"/>
      <c r="R10" s="213"/>
      <c r="S10" s="79"/>
      <c r="T10" s="79"/>
      <c r="U10" s="79"/>
    </row>
    <row r="11" spans="1:21" ht="14.25" customHeight="1" x14ac:dyDescent="0.25">
      <c r="A11" s="79"/>
      <c r="B11" s="230"/>
      <c r="C11" s="233"/>
      <c r="D11" s="282"/>
      <c r="E11" s="250"/>
      <c r="F11" s="245"/>
      <c r="G11" s="252"/>
      <c r="H11" s="248"/>
      <c r="I11" s="206"/>
      <c r="J11" s="214"/>
      <c r="K11" s="250"/>
      <c r="L11" s="250"/>
      <c r="M11" s="305"/>
      <c r="N11" s="206"/>
      <c r="O11" s="226"/>
      <c r="P11" s="228"/>
      <c r="Q11" s="214"/>
      <c r="R11" s="214"/>
      <c r="S11" s="79"/>
      <c r="T11" s="79"/>
      <c r="U11" s="79"/>
    </row>
    <row r="12" spans="1:21" ht="35.25" customHeight="1" x14ac:dyDescent="0.25">
      <c r="A12" s="79"/>
      <c r="B12" s="230"/>
      <c r="C12" s="233"/>
      <c r="D12" s="282"/>
      <c r="E12" s="250"/>
      <c r="F12" s="245"/>
      <c r="G12" s="153" t="s">
        <v>183</v>
      </c>
      <c r="H12" s="248"/>
      <c r="I12" s="141"/>
      <c r="J12" s="214"/>
      <c r="K12" s="250"/>
      <c r="L12" s="250"/>
      <c r="M12" s="305"/>
      <c r="N12" s="206"/>
      <c r="O12" s="226"/>
      <c r="P12" s="228"/>
      <c r="Q12" s="214"/>
      <c r="R12" s="214"/>
      <c r="S12" s="79"/>
      <c r="T12" s="79"/>
      <c r="U12" s="79"/>
    </row>
    <row r="13" spans="1:21" ht="44.25" customHeight="1" x14ac:dyDescent="0.25">
      <c r="A13" s="79"/>
      <c r="B13" s="230"/>
      <c r="C13" s="233"/>
      <c r="D13" s="282"/>
      <c r="E13" s="250"/>
      <c r="F13" s="245"/>
      <c r="G13" s="153" t="s">
        <v>175</v>
      </c>
      <c r="H13" s="248"/>
      <c r="I13" s="141"/>
      <c r="J13" s="214"/>
      <c r="K13" s="250"/>
      <c r="L13" s="250"/>
      <c r="M13" s="305"/>
      <c r="N13" s="206"/>
      <c r="O13" s="226"/>
      <c r="P13" s="228"/>
      <c r="Q13" s="214"/>
      <c r="R13" s="214"/>
      <c r="S13" s="79"/>
      <c r="T13" s="79"/>
      <c r="U13" s="79"/>
    </row>
    <row r="14" spans="1:21" ht="38.25" customHeight="1" x14ac:dyDescent="0.25">
      <c r="A14" s="79"/>
      <c r="B14" s="230"/>
      <c r="C14" s="233"/>
      <c r="D14" s="282"/>
      <c r="E14" s="250"/>
      <c r="F14" s="245"/>
      <c r="G14" s="153" t="s">
        <v>184</v>
      </c>
      <c r="H14" s="248"/>
      <c r="I14" s="141"/>
      <c r="J14" s="214"/>
      <c r="K14" s="250"/>
      <c r="L14" s="250"/>
      <c r="M14" s="305"/>
      <c r="N14" s="206"/>
      <c r="O14" s="226"/>
      <c r="P14" s="228"/>
      <c r="Q14" s="214"/>
      <c r="R14" s="214"/>
      <c r="S14" s="79"/>
      <c r="T14" s="79"/>
      <c r="U14" s="79"/>
    </row>
    <row r="15" spans="1:21" ht="50.25" customHeight="1" thickBot="1" x14ac:dyDescent="0.3">
      <c r="A15" s="79"/>
      <c r="B15" s="230"/>
      <c r="C15" s="233"/>
      <c r="D15" s="282"/>
      <c r="E15" s="250"/>
      <c r="F15" s="245"/>
      <c r="G15" s="154" t="s">
        <v>185</v>
      </c>
      <c r="H15" s="248"/>
      <c r="I15" s="141"/>
      <c r="J15" s="214"/>
      <c r="K15" s="250"/>
      <c r="L15" s="250"/>
      <c r="M15" s="305"/>
      <c r="N15" s="206"/>
      <c r="O15" s="226"/>
      <c r="P15" s="228"/>
      <c r="Q15" s="214"/>
      <c r="R15" s="214"/>
      <c r="S15" s="79"/>
      <c r="T15" s="79"/>
      <c r="U15" s="79"/>
    </row>
    <row r="16" spans="1:21" ht="28.5" customHeight="1" x14ac:dyDescent="0.25">
      <c r="A16" s="79" t="s">
        <v>168</v>
      </c>
      <c r="B16" s="229">
        <v>2</v>
      </c>
      <c r="C16" s="232" t="s">
        <v>172</v>
      </c>
      <c r="D16" s="269" t="s">
        <v>187</v>
      </c>
      <c r="E16" s="238" t="s">
        <v>174</v>
      </c>
      <c r="F16" s="243" t="s">
        <v>188</v>
      </c>
      <c r="G16" s="251" t="s">
        <v>189</v>
      </c>
      <c r="H16" s="272">
        <v>0.3</v>
      </c>
      <c r="I16" s="144"/>
      <c r="J16" s="253">
        <v>0.72</v>
      </c>
      <c r="K16" s="275"/>
      <c r="L16" s="278"/>
      <c r="M16" s="275">
        <v>0.28000000000000003</v>
      </c>
      <c r="N16" s="204"/>
      <c r="O16" s="217">
        <f t="shared" ref="O16" si="0">IF(SUM(K16,N16)&gt;100%,"NO PERMITIDO",SUM(K16,N16))</f>
        <v>0</v>
      </c>
      <c r="P16" s="220">
        <f t="shared" ref="P16" si="1">H16*O16/100%</f>
        <v>0</v>
      </c>
      <c r="Q16" s="213"/>
      <c r="R16" s="213"/>
      <c r="S16" s="79"/>
      <c r="T16" s="79"/>
      <c r="U16" s="79"/>
    </row>
    <row r="17" spans="1:21" ht="33" customHeight="1" x14ac:dyDescent="0.25">
      <c r="A17" s="79"/>
      <c r="B17" s="230"/>
      <c r="C17" s="233"/>
      <c r="D17" s="270"/>
      <c r="E17" s="239"/>
      <c r="F17" s="245"/>
      <c r="G17" s="252"/>
      <c r="H17" s="273"/>
      <c r="I17" s="141"/>
      <c r="J17" s="214"/>
      <c r="K17" s="276"/>
      <c r="L17" s="279"/>
      <c r="M17" s="276"/>
      <c r="N17" s="206"/>
      <c r="O17" s="218"/>
      <c r="P17" s="221"/>
      <c r="Q17" s="214"/>
      <c r="R17" s="214"/>
      <c r="S17" s="79"/>
      <c r="T17" s="79"/>
      <c r="U17" s="79"/>
    </row>
    <row r="18" spans="1:21" ht="55.5" customHeight="1" x14ac:dyDescent="0.25">
      <c r="A18" s="79"/>
      <c r="B18" s="230"/>
      <c r="C18" s="233"/>
      <c r="D18" s="270"/>
      <c r="E18" s="239"/>
      <c r="F18" s="245"/>
      <c r="G18" s="153" t="s">
        <v>190</v>
      </c>
      <c r="H18" s="273"/>
      <c r="I18" s="206"/>
      <c r="J18" s="214"/>
      <c r="K18" s="276"/>
      <c r="L18" s="279"/>
      <c r="M18" s="276"/>
      <c r="N18" s="206"/>
      <c r="O18" s="218"/>
      <c r="P18" s="221"/>
      <c r="Q18" s="214"/>
      <c r="R18" s="214"/>
      <c r="S18" s="79"/>
      <c r="T18" s="79"/>
      <c r="U18" s="79"/>
    </row>
    <row r="19" spans="1:21" ht="54" customHeight="1" x14ac:dyDescent="0.25">
      <c r="A19" s="79"/>
      <c r="B19" s="230"/>
      <c r="C19" s="233"/>
      <c r="D19" s="270"/>
      <c r="E19" s="239"/>
      <c r="F19" s="245"/>
      <c r="G19" s="211" t="s">
        <v>191</v>
      </c>
      <c r="H19" s="273"/>
      <c r="I19" s="206"/>
      <c r="J19" s="214"/>
      <c r="K19" s="276"/>
      <c r="L19" s="279"/>
      <c r="M19" s="276"/>
      <c r="N19" s="206"/>
      <c r="O19" s="218"/>
      <c r="P19" s="221"/>
      <c r="Q19" s="214"/>
      <c r="R19" s="214"/>
      <c r="S19" s="79"/>
      <c r="T19" s="79"/>
      <c r="U19" s="79"/>
    </row>
    <row r="20" spans="1:21" ht="21" customHeight="1" thickBot="1" x14ac:dyDescent="0.3">
      <c r="A20" s="79"/>
      <c r="B20" s="231"/>
      <c r="C20" s="234"/>
      <c r="D20" s="271"/>
      <c r="E20" s="240"/>
      <c r="F20" s="246"/>
      <c r="G20" s="212"/>
      <c r="H20" s="274"/>
      <c r="I20" s="207"/>
      <c r="J20" s="215"/>
      <c r="K20" s="277"/>
      <c r="L20" s="280"/>
      <c r="M20" s="277"/>
      <c r="N20" s="207"/>
      <c r="O20" s="219"/>
      <c r="P20" s="222"/>
      <c r="Q20" s="215"/>
      <c r="R20" s="215"/>
      <c r="S20" s="79"/>
      <c r="T20" s="79"/>
      <c r="U20" s="79"/>
    </row>
    <row r="21" spans="1:21" ht="45" customHeight="1" x14ac:dyDescent="0.25">
      <c r="A21" s="79"/>
      <c r="B21" s="229">
        <v>3</v>
      </c>
      <c r="C21" s="232" t="s">
        <v>198</v>
      </c>
      <c r="D21" s="235" t="s">
        <v>197</v>
      </c>
      <c r="E21" s="238" t="s">
        <v>174</v>
      </c>
      <c r="F21" s="243" t="s">
        <v>196</v>
      </c>
      <c r="G21" s="156" t="s">
        <v>192</v>
      </c>
      <c r="H21" s="272">
        <v>0.3</v>
      </c>
      <c r="I21" s="144"/>
      <c r="J21" s="253">
        <v>0</v>
      </c>
      <c r="K21" s="275"/>
      <c r="L21" s="278"/>
      <c r="M21" s="275">
        <v>1</v>
      </c>
      <c r="N21" s="204"/>
      <c r="O21" s="217">
        <f t="shared" ref="O21" si="2">IF(SUM(K21,N21)&gt;100%,"NO PERMITIDO",SUM(K21,N21))</f>
        <v>0</v>
      </c>
      <c r="P21" s="220">
        <f t="shared" ref="P21" si="3">H21*O21/100%</f>
        <v>0</v>
      </c>
      <c r="Q21" s="213"/>
      <c r="R21" s="213"/>
      <c r="S21" s="79"/>
      <c r="T21" s="79"/>
      <c r="U21" s="79"/>
    </row>
    <row r="22" spans="1:21" ht="52.5" customHeight="1" x14ac:dyDescent="0.25">
      <c r="A22" s="79"/>
      <c r="B22" s="230"/>
      <c r="C22" s="233"/>
      <c r="D22" s="236"/>
      <c r="E22" s="239"/>
      <c r="F22" s="244"/>
      <c r="G22" s="153" t="s">
        <v>193</v>
      </c>
      <c r="H22" s="273"/>
      <c r="I22" s="140"/>
      <c r="J22" s="306"/>
      <c r="K22" s="276"/>
      <c r="L22" s="279"/>
      <c r="M22" s="276"/>
      <c r="N22" s="205"/>
      <c r="O22" s="223"/>
      <c r="P22" s="224"/>
      <c r="Q22" s="216"/>
      <c r="R22" s="216"/>
      <c r="S22" s="79"/>
      <c r="T22" s="79"/>
      <c r="U22" s="79"/>
    </row>
    <row r="23" spans="1:21" ht="32.25" customHeight="1" x14ac:dyDescent="0.25">
      <c r="A23" s="79"/>
      <c r="B23" s="230"/>
      <c r="C23" s="233"/>
      <c r="D23" s="236"/>
      <c r="E23" s="239"/>
      <c r="F23" s="245"/>
      <c r="G23" s="153" t="s">
        <v>194</v>
      </c>
      <c r="H23" s="273"/>
      <c r="I23" s="141"/>
      <c r="J23" s="214"/>
      <c r="K23" s="276"/>
      <c r="L23" s="279"/>
      <c r="M23" s="276"/>
      <c r="N23" s="206"/>
      <c r="O23" s="218"/>
      <c r="P23" s="221"/>
      <c r="Q23" s="214"/>
      <c r="R23" s="214"/>
      <c r="S23" s="79"/>
      <c r="T23" s="79"/>
      <c r="U23" s="79"/>
    </row>
    <row r="24" spans="1:21" ht="47.25" customHeight="1" x14ac:dyDescent="0.25">
      <c r="A24" s="79"/>
      <c r="B24" s="230"/>
      <c r="C24" s="233"/>
      <c r="D24" s="236"/>
      <c r="E24" s="239"/>
      <c r="F24" s="245"/>
      <c r="G24" s="241" t="s">
        <v>195</v>
      </c>
      <c r="H24" s="273"/>
      <c r="I24" s="141"/>
      <c r="J24" s="214"/>
      <c r="K24" s="276"/>
      <c r="L24" s="279"/>
      <c r="M24" s="276"/>
      <c r="N24" s="206"/>
      <c r="O24" s="218"/>
      <c r="P24" s="221"/>
      <c r="Q24" s="214"/>
      <c r="R24" s="214"/>
      <c r="S24" s="79"/>
      <c r="T24" s="79"/>
      <c r="U24" s="79"/>
    </row>
    <row r="25" spans="1:21" ht="7.5" customHeight="1" thickBot="1" x14ac:dyDescent="0.3">
      <c r="A25" s="79"/>
      <c r="B25" s="231"/>
      <c r="C25" s="234"/>
      <c r="D25" s="237"/>
      <c r="E25" s="240"/>
      <c r="F25" s="246"/>
      <c r="G25" s="242"/>
      <c r="H25" s="274"/>
      <c r="I25" s="143"/>
      <c r="J25" s="215"/>
      <c r="K25" s="277"/>
      <c r="L25" s="280"/>
      <c r="M25" s="277"/>
      <c r="N25" s="207"/>
      <c r="O25" s="219"/>
      <c r="P25" s="222"/>
      <c r="Q25" s="215"/>
      <c r="R25" s="215"/>
      <c r="S25" s="79"/>
      <c r="T25" s="79"/>
      <c r="U25" s="79"/>
    </row>
    <row r="26" spans="1:21" ht="57" customHeight="1" thickBot="1" x14ac:dyDescent="0.35">
      <c r="A26" s="79"/>
      <c r="B26" s="145" t="s">
        <v>1</v>
      </c>
      <c r="C26" s="146"/>
      <c r="D26" s="146"/>
      <c r="E26" s="147"/>
      <c r="F26" s="147"/>
      <c r="G26" s="147"/>
      <c r="H26" s="151">
        <f>IF(SUM(H10:H25)&gt;100%,"supera el 100%",SUM(H10:H25))</f>
        <v>1</v>
      </c>
      <c r="I26" s="148"/>
      <c r="J26" s="148"/>
      <c r="K26" s="148"/>
      <c r="L26" s="149"/>
      <c r="M26" s="149"/>
      <c r="N26" s="148"/>
      <c r="O26" s="149"/>
      <c r="P26" s="150">
        <f>SUM(P10:P25)</f>
        <v>0</v>
      </c>
      <c r="Q26" s="6"/>
      <c r="R26" s="33"/>
      <c r="S26" s="79"/>
      <c r="T26" s="79"/>
      <c r="U26" s="79"/>
    </row>
    <row r="27" spans="1:21" ht="51" customHeight="1" x14ac:dyDescent="0.25">
      <c r="A27" s="79"/>
      <c r="B27" s="307" t="s">
        <v>167</v>
      </c>
      <c r="C27" s="308"/>
      <c r="D27" s="308"/>
      <c r="E27" s="308"/>
      <c r="F27" s="308"/>
      <c r="G27" s="308"/>
      <c r="H27" s="308"/>
      <c r="I27" s="308"/>
      <c r="J27" s="308"/>
      <c r="K27" s="308"/>
      <c r="L27" s="308"/>
      <c r="M27" s="308"/>
      <c r="N27" s="308"/>
      <c r="O27" s="309"/>
      <c r="P27" s="23">
        <v>0</v>
      </c>
      <c r="Q27" s="300"/>
      <c r="R27" s="301"/>
      <c r="S27" s="79"/>
      <c r="T27" s="79"/>
      <c r="U27" s="79"/>
    </row>
    <row r="28" spans="1:21" ht="27" customHeight="1" x14ac:dyDescent="0.25">
      <c r="A28" s="79"/>
      <c r="B28" s="29"/>
      <c r="C28" s="21"/>
      <c r="D28" s="21"/>
      <c r="E28" s="21"/>
      <c r="F28" s="21"/>
      <c r="G28" s="21"/>
      <c r="H28" s="21"/>
      <c r="I28" s="21"/>
      <c r="J28" s="21"/>
      <c r="K28" s="21"/>
      <c r="L28" s="21"/>
      <c r="M28" s="20"/>
      <c r="N28" s="20"/>
      <c r="O28" s="20"/>
      <c r="P28" s="22">
        <f>SUM(P26:P27)</f>
        <v>0</v>
      </c>
      <c r="Q28" s="300"/>
      <c r="R28" s="301"/>
      <c r="S28" s="79"/>
      <c r="T28" s="79"/>
      <c r="U28" s="79"/>
    </row>
    <row r="29" spans="1:21" ht="17.25" customHeight="1" x14ac:dyDescent="0.25">
      <c r="A29" s="79"/>
      <c r="B29" s="30"/>
      <c r="C29" s="19"/>
      <c r="D29" s="19"/>
      <c r="E29" s="19"/>
      <c r="F29" s="20"/>
      <c r="G29" s="20"/>
      <c r="H29" s="20"/>
      <c r="I29" s="20"/>
      <c r="J29" s="20"/>
      <c r="K29" s="20"/>
      <c r="L29" s="20"/>
      <c r="M29" s="20"/>
      <c r="N29" s="20"/>
      <c r="O29" s="20"/>
      <c r="P29" s="20"/>
      <c r="Q29" s="300"/>
      <c r="R29" s="301"/>
      <c r="S29" s="79"/>
      <c r="T29" s="79"/>
      <c r="U29" s="79"/>
    </row>
    <row r="30" spans="1:21" ht="31.5" customHeight="1" thickBot="1" x14ac:dyDescent="0.3">
      <c r="A30" s="79"/>
      <c r="B30" s="84"/>
      <c r="C30" s="85"/>
      <c r="D30" s="31"/>
      <c r="E30" s="31"/>
      <c r="F30" s="85"/>
      <c r="G30" s="85"/>
      <c r="H30" s="31"/>
      <c r="I30" s="31"/>
      <c r="J30" s="31"/>
      <c r="K30" s="31"/>
      <c r="L30" s="31"/>
      <c r="M30" s="31"/>
      <c r="N30" s="31"/>
      <c r="O30" s="31"/>
      <c r="P30" s="86"/>
      <c r="Q30" s="31"/>
      <c r="R30" s="87"/>
      <c r="S30" s="79"/>
      <c r="T30" s="79"/>
      <c r="U30" s="79"/>
    </row>
    <row r="31" spans="1:21" ht="120.75" customHeight="1" x14ac:dyDescent="0.25">
      <c r="A31" s="79"/>
      <c r="B31" s="84"/>
      <c r="C31" s="117" t="s">
        <v>71</v>
      </c>
      <c r="D31" s="260" t="s">
        <v>181</v>
      </c>
      <c r="E31" s="261"/>
      <c r="F31" s="31"/>
      <c r="G31" s="266"/>
      <c r="H31" s="267"/>
      <c r="I31" s="267"/>
      <c r="J31" s="268"/>
      <c r="K31" s="88"/>
      <c r="L31" s="254"/>
      <c r="M31" s="255"/>
      <c r="N31" s="255"/>
      <c r="O31" s="256"/>
      <c r="P31" s="89"/>
      <c r="Q31" s="90"/>
      <c r="R31" s="91"/>
      <c r="S31" s="79"/>
      <c r="T31" s="79"/>
      <c r="U31" s="79"/>
    </row>
    <row r="32" spans="1:21" ht="55.5" customHeight="1" thickBot="1" x14ac:dyDescent="0.3">
      <c r="A32" s="79"/>
      <c r="B32" s="84"/>
      <c r="C32" s="117" t="s">
        <v>72</v>
      </c>
      <c r="D32" s="262">
        <v>2021</v>
      </c>
      <c r="E32" s="262"/>
      <c r="F32" s="31"/>
      <c r="G32" s="263" t="s">
        <v>169</v>
      </c>
      <c r="H32" s="264"/>
      <c r="I32" s="264"/>
      <c r="J32" s="265"/>
      <c r="K32" s="88"/>
      <c r="L32" s="257" t="s">
        <v>170</v>
      </c>
      <c r="M32" s="258"/>
      <c r="N32" s="258"/>
      <c r="O32" s="259"/>
      <c r="P32" s="92"/>
      <c r="Q32" s="93"/>
      <c r="R32" s="94"/>
      <c r="S32" s="79"/>
      <c r="T32" s="79"/>
      <c r="U32" s="79"/>
    </row>
    <row r="33" spans="1:21" ht="27" thickBot="1" x14ac:dyDescent="0.3">
      <c r="A33" s="79"/>
      <c r="B33" s="95"/>
      <c r="C33" s="96"/>
      <c r="D33" s="32"/>
      <c r="E33" s="32"/>
      <c r="F33" s="32"/>
      <c r="G33" s="32"/>
      <c r="H33" s="32"/>
      <c r="I33" s="32"/>
      <c r="J33" s="32"/>
      <c r="K33" s="32"/>
      <c r="L33" s="32"/>
      <c r="M33" s="32"/>
      <c r="N33" s="32"/>
      <c r="O33" s="32"/>
      <c r="P33" s="97"/>
      <c r="Q33" s="32"/>
      <c r="R33" s="98"/>
      <c r="S33" s="79"/>
      <c r="T33" s="79"/>
      <c r="U33" s="79"/>
    </row>
    <row r="34" spans="1:21" ht="26.25" x14ac:dyDescent="0.25">
      <c r="A34" s="79"/>
      <c r="B34" s="79"/>
      <c r="C34" s="79"/>
      <c r="D34" s="79"/>
      <c r="E34" s="79"/>
      <c r="F34" s="79"/>
      <c r="G34" s="79"/>
      <c r="H34" s="79"/>
      <c r="I34" s="79"/>
      <c r="J34" s="79"/>
      <c r="K34" s="79"/>
      <c r="L34" s="79"/>
      <c r="M34" s="79"/>
      <c r="N34" s="79"/>
      <c r="O34" s="79"/>
      <c r="P34" s="79"/>
      <c r="Q34" s="79"/>
      <c r="R34" s="79"/>
      <c r="S34" s="79"/>
      <c r="T34" s="79"/>
      <c r="U34" s="79"/>
    </row>
    <row r="35" spans="1:21" ht="26.25" x14ac:dyDescent="0.25">
      <c r="A35" s="79"/>
      <c r="B35" s="79"/>
      <c r="C35" s="79"/>
      <c r="D35" s="79"/>
      <c r="E35" s="79"/>
      <c r="F35" s="79"/>
      <c r="G35" s="79"/>
      <c r="H35" s="79"/>
      <c r="I35" s="79"/>
      <c r="J35" s="79"/>
      <c r="K35" s="79"/>
      <c r="L35" s="79"/>
      <c r="M35" s="79"/>
      <c r="N35" s="79"/>
      <c r="O35" s="79"/>
      <c r="P35" s="79"/>
      <c r="Q35" s="79"/>
      <c r="R35" s="79"/>
      <c r="S35" s="79"/>
      <c r="T35" s="79"/>
      <c r="U35" s="79"/>
    </row>
  </sheetData>
  <mergeCells count="83">
    <mergeCell ref="Q27:R29"/>
    <mergeCell ref="K7:N7"/>
    <mergeCell ref="G8:G9"/>
    <mergeCell ref="O7:R7"/>
    <mergeCell ref="L10:L15"/>
    <mergeCell ref="M10:M15"/>
    <mergeCell ref="N10:N15"/>
    <mergeCell ref="I18:I20"/>
    <mergeCell ref="G16:G17"/>
    <mergeCell ref="H21:H25"/>
    <mergeCell ref="K21:K25"/>
    <mergeCell ref="L21:L25"/>
    <mergeCell ref="M21:M25"/>
    <mergeCell ref="J16:J20"/>
    <mergeCell ref="J21:J25"/>
    <mergeCell ref="B27:O27"/>
    <mergeCell ref="F8:F9"/>
    <mergeCell ref="P8:P9"/>
    <mergeCell ref="Q8:R8"/>
    <mergeCell ref="B6:R6"/>
    <mergeCell ref="B7:H7"/>
    <mergeCell ref="B8:B9"/>
    <mergeCell ref="E8:E9"/>
    <mergeCell ref="C8:C9"/>
    <mergeCell ref="D8:D9"/>
    <mergeCell ref="O8:O9"/>
    <mergeCell ref="J8:N8"/>
    <mergeCell ref="H8:I9"/>
    <mergeCell ref="B10:B15"/>
    <mergeCell ref="C10:C15"/>
    <mergeCell ref="D10:D15"/>
    <mergeCell ref="E10:E15"/>
    <mergeCell ref="F10:F15"/>
    <mergeCell ref="H16:H20"/>
    <mergeCell ref="K16:K20"/>
    <mergeCell ref="L16:L20"/>
    <mergeCell ref="M16:M20"/>
    <mergeCell ref="N16:N20"/>
    <mergeCell ref="B16:B20"/>
    <mergeCell ref="C16:C20"/>
    <mergeCell ref="D16:D20"/>
    <mergeCell ref="E16:E20"/>
    <mergeCell ref="F16:F20"/>
    <mergeCell ref="L31:O31"/>
    <mergeCell ref="L32:O32"/>
    <mergeCell ref="D31:E31"/>
    <mergeCell ref="D32:E32"/>
    <mergeCell ref="G32:J32"/>
    <mergeCell ref="G31:J31"/>
    <mergeCell ref="H10:H15"/>
    <mergeCell ref="K10:K15"/>
    <mergeCell ref="I10:I11"/>
    <mergeCell ref="G10:G11"/>
    <mergeCell ref="J10:J15"/>
    <mergeCell ref="B21:B25"/>
    <mergeCell ref="C21:C25"/>
    <mergeCell ref="D21:D25"/>
    <mergeCell ref="E21:E25"/>
    <mergeCell ref="G24:G25"/>
    <mergeCell ref="F21:F25"/>
    <mergeCell ref="O16:O20"/>
    <mergeCell ref="P16:P20"/>
    <mergeCell ref="O21:O25"/>
    <mergeCell ref="P21:P25"/>
    <mergeCell ref="Q10:Q15"/>
    <mergeCell ref="O10:O15"/>
    <mergeCell ref="P10:P15"/>
    <mergeCell ref="N21:N25"/>
    <mergeCell ref="B1:C4"/>
    <mergeCell ref="D1:P1"/>
    <mergeCell ref="Q1:R1"/>
    <mergeCell ref="D2:P2"/>
    <mergeCell ref="Q2:R2"/>
    <mergeCell ref="D3:P3"/>
    <mergeCell ref="Q3:R3"/>
    <mergeCell ref="D4:P4"/>
    <mergeCell ref="Q4:R4"/>
    <mergeCell ref="G19:G20"/>
    <mergeCell ref="R10:R15"/>
    <mergeCell ref="Q16:Q20"/>
    <mergeCell ref="R16:R20"/>
    <mergeCell ref="Q21:Q25"/>
    <mergeCell ref="R21:R25"/>
  </mergeCells>
  <conditionalFormatting sqref="O10 O16 O21:O22">
    <cfRule type="cellIs" dxfId="1" priority="2" operator="greaterThan">
      <formula>100</formula>
    </cfRule>
  </conditionalFormatting>
  <dataValidations count="1">
    <dataValidation allowBlank="1" showInputMessage="1" showErrorMessage="1" errorTitle="error" error="solo datos númericos" sqref="H10:H25"/>
  </dataValidations>
  <printOptions horizontalCentered="1" verticalCentered="1"/>
  <pageMargins left="0.23622047244094491" right="0.23622047244094491" top="0.74803149606299213" bottom="0.74803149606299213" header="0.31496062992125984" footer="0.31496062992125984"/>
  <pageSetup paperSize="256" scale="25" orientation="landscape" r:id="rId1"/>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3"/>
  <sheetViews>
    <sheetView showGridLines="0" zoomScale="50" zoomScaleNormal="50" workbookViewId="0">
      <selection activeCell="D35" sqref="D35"/>
    </sheetView>
  </sheetViews>
  <sheetFormatPr baseColWidth="10" defaultRowHeight="15" x14ac:dyDescent="0.25"/>
  <cols>
    <col min="2" max="2" width="41.7109375" customWidth="1"/>
    <col min="3" max="3" width="45.7109375" customWidth="1"/>
    <col min="4" max="4" width="41.7109375" customWidth="1"/>
    <col min="5" max="5" width="28.7109375" customWidth="1"/>
    <col min="6" max="6" width="93.5703125" customWidth="1"/>
    <col min="7" max="7" width="32.7109375" customWidth="1"/>
    <col min="8" max="12" width="41.7109375" customWidth="1"/>
    <col min="13" max="14" width="35.7109375" customWidth="1"/>
    <col min="15" max="15" width="54.7109375" customWidth="1"/>
    <col min="16" max="16" width="48.42578125" customWidth="1"/>
  </cols>
  <sheetData>
    <row r="1" spans="1:17" ht="27.75" customHeight="1" x14ac:dyDescent="0.25">
      <c r="A1" s="317"/>
      <c r="B1" s="318"/>
      <c r="C1" s="323" t="s">
        <v>153</v>
      </c>
      <c r="D1" s="324"/>
      <c r="E1" s="324"/>
      <c r="F1" s="324"/>
      <c r="G1" s="324"/>
      <c r="H1" s="324"/>
      <c r="I1" s="324"/>
      <c r="J1" s="324"/>
      <c r="K1" s="324"/>
      <c r="L1" s="324"/>
      <c r="M1" s="324"/>
      <c r="N1" s="325"/>
      <c r="O1" s="326" t="s">
        <v>154</v>
      </c>
      <c r="P1" s="327"/>
      <c r="Q1" s="1"/>
    </row>
    <row r="2" spans="1:17" ht="27.75" customHeight="1" x14ac:dyDescent="0.25">
      <c r="A2" s="319"/>
      <c r="B2" s="320"/>
      <c r="C2" s="323" t="s">
        <v>155</v>
      </c>
      <c r="D2" s="324"/>
      <c r="E2" s="324"/>
      <c r="F2" s="324"/>
      <c r="G2" s="324"/>
      <c r="H2" s="324"/>
      <c r="I2" s="324"/>
      <c r="J2" s="324"/>
      <c r="K2" s="324"/>
      <c r="L2" s="324"/>
      <c r="M2" s="324"/>
      <c r="N2" s="325"/>
      <c r="O2" s="326" t="s">
        <v>160</v>
      </c>
      <c r="P2" s="327"/>
      <c r="Q2" s="1"/>
    </row>
    <row r="3" spans="1:17" ht="27.75" x14ac:dyDescent="0.25">
      <c r="A3" s="319"/>
      <c r="B3" s="320"/>
      <c r="C3" s="323" t="s">
        <v>156</v>
      </c>
      <c r="D3" s="324"/>
      <c r="E3" s="324"/>
      <c r="F3" s="324"/>
      <c r="G3" s="324"/>
      <c r="H3" s="324"/>
      <c r="I3" s="324"/>
      <c r="J3" s="324"/>
      <c r="K3" s="324"/>
      <c r="L3" s="324"/>
      <c r="M3" s="324"/>
      <c r="N3" s="325"/>
      <c r="O3" s="326" t="s">
        <v>159</v>
      </c>
      <c r="P3" s="327"/>
      <c r="Q3" s="79"/>
    </row>
    <row r="4" spans="1:17" ht="27.75" x14ac:dyDescent="0.25">
      <c r="A4" s="321"/>
      <c r="B4" s="322"/>
      <c r="C4" s="323" t="s">
        <v>157</v>
      </c>
      <c r="D4" s="324"/>
      <c r="E4" s="324"/>
      <c r="F4" s="324"/>
      <c r="G4" s="324"/>
      <c r="H4" s="324"/>
      <c r="I4" s="324"/>
      <c r="J4" s="324"/>
      <c r="K4" s="324"/>
      <c r="L4" s="324"/>
      <c r="M4" s="324"/>
      <c r="N4" s="325"/>
      <c r="O4" s="326" t="s">
        <v>158</v>
      </c>
      <c r="P4" s="327"/>
      <c r="Q4" s="79"/>
    </row>
    <row r="5" spans="1:17" ht="27" thickBot="1" x14ac:dyDescent="0.3">
      <c r="A5" s="80"/>
      <c r="B5" s="81"/>
      <c r="C5" s="81"/>
      <c r="D5" s="81"/>
      <c r="E5" s="81"/>
      <c r="F5" s="81"/>
      <c r="G5" s="81"/>
      <c r="H5" s="81"/>
      <c r="I5" s="81"/>
      <c r="J5" s="81"/>
      <c r="K5" s="81"/>
      <c r="L5" s="81"/>
      <c r="M5" s="81"/>
      <c r="N5" s="82"/>
      <c r="O5" s="81"/>
      <c r="P5" s="81"/>
      <c r="Q5" s="79"/>
    </row>
    <row r="6" spans="1:17" ht="27" thickBot="1" x14ac:dyDescent="0.3">
      <c r="A6" s="287" t="s">
        <v>53</v>
      </c>
      <c r="B6" s="288"/>
      <c r="C6" s="288"/>
      <c r="D6" s="288"/>
      <c r="E6" s="288"/>
      <c r="F6" s="288"/>
      <c r="G6" s="288"/>
      <c r="H6" s="288"/>
      <c r="I6" s="288"/>
      <c r="J6" s="288"/>
      <c r="K6" s="288"/>
      <c r="L6" s="288"/>
      <c r="M6" s="288"/>
      <c r="N6" s="288"/>
      <c r="O6" s="288"/>
      <c r="P6" s="289"/>
      <c r="Q6" s="79"/>
    </row>
    <row r="7" spans="1:17" ht="27" thickBot="1" x14ac:dyDescent="0.3">
      <c r="A7" s="310" t="s">
        <v>54</v>
      </c>
      <c r="B7" s="311"/>
      <c r="C7" s="311"/>
      <c r="D7" s="311"/>
      <c r="E7" s="311"/>
      <c r="F7" s="311"/>
      <c r="G7" s="312"/>
      <c r="H7" s="137"/>
      <c r="I7" s="311"/>
      <c r="J7" s="311"/>
      <c r="K7" s="311"/>
      <c r="L7" s="312"/>
      <c r="M7" s="310" t="s">
        <v>55</v>
      </c>
      <c r="N7" s="311"/>
      <c r="O7" s="311"/>
      <c r="P7" s="312"/>
      <c r="Q7" s="79"/>
    </row>
    <row r="8" spans="1:17" ht="28.5" customHeight="1" thickBot="1" x14ac:dyDescent="0.3">
      <c r="A8" s="313" t="s">
        <v>0</v>
      </c>
      <c r="B8" s="315" t="s">
        <v>56</v>
      </c>
      <c r="C8" s="315" t="s">
        <v>57</v>
      </c>
      <c r="D8" s="315" t="s">
        <v>58</v>
      </c>
      <c r="E8" s="315" t="s">
        <v>59</v>
      </c>
      <c r="F8" s="315" t="s">
        <v>25</v>
      </c>
      <c r="G8" s="315" t="s">
        <v>60</v>
      </c>
      <c r="H8" s="284" t="s">
        <v>61</v>
      </c>
      <c r="I8" s="296"/>
      <c r="J8" s="296"/>
      <c r="K8" s="296"/>
      <c r="L8" s="297"/>
      <c r="M8" s="315" t="s">
        <v>62</v>
      </c>
      <c r="N8" s="328" t="s">
        <v>63</v>
      </c>
      <c r="O8" s="284" t="s">
        <v>51</v>
      </c>
      <c r="P8" s="297"/>
      <c r="Q8" s="79"/>
    </row>
    <row r="9" spans="1:17" ht="111.75" thickBot="1" x14ac:dyDescent="0.3">
      <c r="A9" s="314"/>
      <c r="B9" s="316"/>
      <c r="C9" s="316"/>
      <c r="D9" s="316"/>
      <c r="E9" s="316"/>
      <c r="F9" s="316"/>
      <c r="G9" s="316"/>
      <c r="H9" s="142" t="s">
        <v>64</v>
      </c>
      <c r="I9" s="142" t="s">
        <v>65</v>
      </c>
      <c r="J9" s="142" t="s">
        <v>66</v>
      </c>
      <c r="K9" s="142" t="s">
        <v>67</v>
      </c>
      <c r="L9" s="142" t="s">
        <v>68</v>
      </c>
      <c r="M9" s="316"/>
      <c r="N9" s="329"/>
      <c r="O9" s="157" t="s">
        <v>69</v>
      </c>
      <c r="P9" s="157" t="s">
        <v>70</v>
      </c>
      <c r="Q9" s="79"/>
    </row>
    <row r="10" spans="1:17" ht="51.75" customHeight="1" x14ac:dyDescent="0.25">
      <c r="A10" s="330">
        <v>1</v>
      </c>
      <c r="B10" s="238" t="str">
        <f>+Concertación!C10</f>
        <v>Lograr el reconocimiento y la confianza de los usuarios</v>
      </c>
      <c r="C10" s="281" t="str">
        <f>+Concertación!D10</f>
        <v>Tesauro</v>
      </c>
      <c r="D10" s="283" t="str">
        <f>+Concertación!E10</f>
        <v>Actividades Ejecutas / Actividades Programadas</v>
      </c>
      <c r="E10" s="335" t="str">
        <f>+Concertación!F10</f>
        <v>01/01/2021 - 31/12/2021</v>
      </c>
      <c r="F10" s="155" t="str">
        <f>+Concertación!G10</f>
        <v xml:space="preserve">Revisión de las necesidades funcionales y técnicas de la solución </v>
      </c>
      <c r="G10" s="249">
        <f>+Concertación!H10</f>
        <v>0.4</v>
      </c>
      <c r="H10" s="249">
        <f>+Concertación!J10</f>
        <v>0.47</v>
      </c>
      <c r="I10" s="249"/>
      <c r="J10" s="283"/>
      <c r="K10" s="304">
        <f>+Concertación!M10</f>
        <v>0.53</v>
      </c>
      <c r="L10" s="304"/>
      <c r="M10" s="225"/>
      <c r="N10" s="227"/>
      <c r="O10" s="338"/>
      <c r="P10" s="341"/>
      <c r="Q10" s="79"/>
    </row>
    <row r="11" spans="1:17" ht="36.950000000000003" customHeight="1" x14ac:dyDescent="0.25">
      <c r="A11" s="331"/>
      <c r="B11" s="239"/>
      <c r="C11" s="282"/>
      <c r="D11" s="250"/>
      <c r="E11" s="336"/>
      <c r="F11" s="152" t="str">
        <f>+Concertación!G12</f>
        <v xml:space="preserve">Diseño tecnológico de la solución </v>
      </c>
      <c r="G11" s="343"/>
      <c r="H11" s="343"/>
      <c r="I11" s="343"/>
      <c r="J11" s="250"/>
      <c r="K11" s="305"/>
      <c r="L11" s="305"/>
      <c r="M11" s="226"/>
      <c r="N11" s="228"/>
      <c r="O11" s="339"/>
      <c r="P11" s="342"/>
      <c r="Q11" s="79"/>
    </row>
    <row r="12" spans="1:17" ht="59.25" customHeight="1" x14ac:dyDescent="0.25">
      <c r="A12" s="331"/>
      <c r="B12" s="239"/>
      <c r="C12" s="282"/>
      <c r="D12" s="250"/>
      <c r="E12" s="336"/>
      <c r="F12" s="152" t="str">
        <f>+Concertación!G13</f>
        <v>Actualizar el catálogo de descriptores respecto de temas mercantiles ligados a asuntos de competencia de la entidad.</v>
      </c>
      <c r="G12" s="250"/>
      <c r="H12" s="343"/>
      <c r="I12" s="343"/>
      <c r="J12" s="250"/>
      <c r="K12" s="305"/>
      <c r="L12" s="305"/>
      <c r="M12" s="226"/>
      <c r="N12" s="228"/>
      <c r="O12" s="339"/>
      <c r="P12" s="250"/>
      <c r="Q12" s="79"/>
    </row>
    <row r="13" spans="1:17" ht="36.950000000000003" customHeight="1" x14ac:dyDescent="0.25">
      <c r="A13" s="331"/>
      <c r="B13" s="239"/>
      <c r="C13" s="282"/>
      <c r="D13" s="250"/>
      <c r="E13" s="336"/>
      <c r="F13" s="152" t="str">
        <f>+Concertación!G14</f>
        <v>Desarrollo tecnológico de la solución</v>
      </c>
      <c r="G13" s="250"/>
      <c r="H13" s="343"/>
      <c r="I13" s="343"/>
      <c r="J13" s="250"/>
      <c r="K13" s="305"/>
      <c r="L13" s="305"/>
      <c r="M13" s="226"/>
      <c r="N13" s="228"/>
      <c r="O13" s="339"/>
      <c r="P13" s="250"/>
      <c r="Q13" s="79"/>
    </row>
    <row r="14" spans="1:17" ht="44.25" customHeight="1" thickBot="1" x14ac:dyDescent="0.3">
      <c r="A14" s="332"/>
      <c r="B14" s="240"/>
      <c r="C14" s="333"/>
      <c r="D14" s="334"/>
      <c r="E14" s="337"/>
      <c r="F14" s="158" t="str">
        <f>+Concertación!G15</f>
        <v>Pruebas, puesta en producción, uso y apropiación de la solcución</v>
      </c>
      <c r="G14" s="334"/>
      <c r="H14" s="344"/>
      <c r="I14" s="344"/>
      <c r="J14" s="334"/>
      <c r="K14" s="345"/>
      <c r="L14" s="345"/>
      <c r="M14" s="346"/>
      <c r="N14" s="347"/>
      <c r="O14" s="340"/>
      <c r="P14" s="334"/>
      <c r="Q14" s="79"/>
    </row>
    <row r="15" spans="1:17" ht="47.1" customHeight="1" x14ac:dyDescent="0.25">
      <c r="A15" s="330">
        <v>2</v>
      </c>
      <c r="B15" s="235" t="str">
        <f>+Concertación!C16</f>
        <v>Contar con empresas competitivas, productivas y perdurables</v>
      </c>
      <c r="C15" s="235" t="str">
        <f>+Concertación!D16</f>
        <v>Promoción y Fortalecimiento del Centro de Conciliación y Arbitraje como mecanismo óptimo para resolver conflictos societarios a nivel nacional</v>
      </c>
      <c r="D15" s="238" t="str">
        <f>+Concertación!E16</f>
        <v>Actividades Ejecutas / Actividades Programadas</v>
      </c>
      <c r="E15" s="335" t="str">
        <f>+Concertación!F16</f>
        <v>02/03/2021 - 30/11/2021</v>
      </c>
      <c r="F15" s="363" t="str">
        <f>+Concertación!G16</f>
        <v>Participar en foros de discución en temas de MASC.</v>
      </c>
      <c r="G15" s="275">
        <f>+Concertación!H16</f>
        <v>0.3</v>
      </c>
      <c r="H15" s="249">
        <f>+Concertación!J16</f>
        <v>0.72</v>
      </c>
      <c r="I15" s="275"/>
      <c r="J15" s="278"/>
      <c r="K15" s="275">
        <f>+Concertación!M16</f>
        <v>0.28000000000000003</v>
      </c>
      <c r="L15" s="304"/>
      <c r="M15" s="225"/>
      <c r="N15" s="227"/>
      <c r="O15" s="283"/>
      <c r="P15" s="341"/>
      <c r="Q15" s="79"/>
    </row>
    <row r="16" spans="1:17" ht="19.5" customHeight="1" x14ac:dyDescent="0.25">
      <c r="A16" s="331"/>
      <c r="B16" s="236"/>
      <c r="C16" s="236"/>
      <c r="D16" s="239"/>
      <c r="E16" s="336"/>
      <c r="F16" s="356"/>
      <c r="G16" s="276"/>
      <c r="H16" s="343"/>
      <c r="I16" s="276"/>
      <c r="J16" s="279"/>
      <c r="K16" s="276"/>
      <c r="L16" s="305"/>
      <c r="M16" s="226"/>
      <c r="N16" s="228"/>
      <c r="O16" s="250"/>
      <c r="P16" s="250"/>
      <c r="Q16" s="79"/>
    </row>
    <row r="17" spans="1:17" ht="60" customHeight="1" x14ac:dyDescent="0.25">
      <c r="A17" s="331"/>
      <c r="B17" s="236"/>
      <c r="C17" s="236"/>
      <c r="D17" s="239"/>
      <c r="E17" s="336"/>
      <c r="F17" s="138" t="str">
        <f>+Concertación!G18</f>
        <v>Actualizar la información institucional del Centro de Conciliación y Arbitraje ante el Ministerio de Justicia y del Derecho.</v>
      </c>
      <c r="G17" s="276"/>
      <c r="H17" s="343"/>
      <c r="I17" s="276"/>
      <c r="J17" s="279"/>
      <c r="K17" s="276"/>
      <c r="L17" s="305"/>
      <c r="M17" s="226"/>
      <c r="N17" s="228"/>
      <c r="O17" s="250"/>
      <c r="P17" s="250"/>
      <c r="Q17" s="79"/>
    </row>
    <row r="18" spans="1:17" ht="49.5" customHeight="1" x14ac:dyDescent="0.25">
      <c r="A18" s="331"/>
      <c r="B18" s="236"/>
      <c r="C18" s="236"/>
      <c r="D18" s="239"/>
      <c r="E18" s="336"/>
      <c r="F18" s="355" t="str">
        <f>+Concertación!G19</f>
        <v>Promoción del servicio de arbitraje</v>
      </c>
      <c r="G18" s="276"/>
      <c r="H18" s="343"/>
      <c r="I18" s="276"/>
      <c r="J18" s="279"/>
      <c r="K18" s="276"/>
      <c r="L18" s="305"/>
      <c r="M18" s="226"/>
      <c r="N18" s="228"/>
      <c r="O18" s="250"/>
      <c r="P18" s="250"/>
      <c r="Q18" s="79"/>
    </row>
    <row r="19" spans="1:17" ht="10.5" customHeight="1" thickBot="1" x14ac:dyDescent="0.3">
      <c r="A19" s="332"/>
      <c r="B19" s="237"/>
      <c r="C19" s="237"/>
      <c r="D19" s="240"/>
      <c r="E19" s="337"/>
      <c r="F19" s="364"/>
      <c r="G19" s="277"/>
      <c r="H19" s="344"/>
      <c r="I19" s="277"/>
      <c r="J19" s="280"/>
      <c r="K19" s="277"/>
      <c r="L19" s="345"/>
      <c r="M19" s="346"/>
      <c r="N19" s="347"/>
      <c r="O19" s="334"/>
      <c r="P19" s="334"/>
      <c r="Q19" s="79"/>
    </row>
    <row r="20" spans="1:17" ht="22.5" customHeight="1" x14ac:dyDescent="0.25">
      <c r="A20" s="331">
        <v>3</v>
      </c>
      <c r="B20" s="236" t="str">
        <f>+Concertación!C21</f>
        <v>Lograr niveles superiores de servicio, acompañamiento y atención al usuario (excelencia operacional)</v>
      </c>
      <c r="C20" s="236" t="str">
        <f>+Concertación!D21</f>
        <v>Mejoramiento del modelo operativo de la Delegatura para Procedimientos Mercantiles</v>
      </c>
      <c r="D20" s="239" t="str">
        <f>+Concertación!E21</f>
        <v>Actividades Ejecutas / Actividades Programadas</v>
      </c>
      <c r="E20" s="336" t="str">
        <f>+Concertación!F21</f>
        <v>01/03/2021 - 17/12/2021</v>
      </c>
      <c r="F20" s="357" t="str">
        <f>+Concertación!G21</f>
        <v>Gestionar la consecución del Talento Humano requerido</v>
      </c>
      <c r="G20" s="276">
        <f>+Concertación!H21</f>
        <v>0.3</v>
      </c>
      <c r="H20" s="343">
        <f>+Concertación!J21</f>
        <v>0</v>
      </c>
      <c r="I20" s="276"/>
      <c r="J20" s="279"/>
      <c r="K20" s="276">
        <f>+Concertación!M21</f>
        <v>1</v>
      </c>
      <c r="L20" s="305"/>
      <c r="M20" s="226"/>
      <c r="N20" s="228"/>
      <c r="O20" s="250"/>
      <c r="P20" s="342"/>
      <c r="Q20" s="79"/>
    </row>
    <row r="21" spans="1:17" ht="22.5" customHeight="1" x14ac:dyDescent="0.25">
      <c r="A21" s="331"/>
      <c r="B21" s="236"/>
      <c r="C21" s="236"/>
      <c r="D21" s="239"/>
      <c r="E21" s="336"/>
      <c r="F21" s="356"/>
      <c r="G21" s="276"/>
      <c r="H21" s="343"/>
      <c r="I21" s="276"/>
      <c r="J21" s="279"/>
      <c r="K21" s="276"/>
      <c r="L21" s="305"/>
      <c r="M21" s="226"/>
      <c r="N21" s="228"/>
      <c r="O21" s="250"/>
      <c r="P21" s="250"/>
      <c r="Q21" s="79"/>
    </row>
    <row r="22" spans="1:17" ht="47.1" customHeight="1" x14ac:dyDescent="0.25">
      <c r="A22" s="331"/>
      <c r="B22" s="236"/>
      <c r="C22" s="236"/>
      <c r="D22" s="239"/>
      <c r="E22" s="336"/>
      <c r="F22" s="159" t="str">
        <f>+Concertación!G22</f>
        <v>Analizar la jurisprudencia</v>
      </c>
      <c r="G22" s="276"/>
      <c r="H22" s="343"/>
      <c r="I22" s="276"/>
      <c r="J22" s="279"/>
      <c r="K22" s="276"/>
      <c r="L22" s="305"/>
      <c r="M22" s="226"/>
      <c r="N22" s="228"/>
      <c r="O22" s="250"/>
      <c r="P22" s="250"/>
      <c r="Q22" s="79"/>
    </row>
    <row r="23" spans="1:17" ht="47.1" customHeight="1" x14ac:dyDescent="0.25">
      <c r="A23" s="331"/>
      <c r="B23" s="236"/>
      <c r="C23" s="236"/>
      <c r="D23" s="239"/>
      <c r="E23" s="336"/>
      <c r="F23" s="355" t="str">
        <f>+Concertación!G23</f>
        <v>Revisar las fichas de análisis del proyecto estratégico Tesauro</v>
      </c>
      <c r="G23" s="276"/>
      <c r="H23" s="343"/>
      <c r="I23" s="276"/>
      <c r="J23" s="279"/>
      <c r="K23" s="276"/>
      <c r="L23" s="305"/>
      <c r="M23" s="226"/>
      <c r="N23" s="228"/>
      <c r="O23" s="250"/>
      <c r="P23" s="250"/>
      <c r="Q23" s="79"/>
    </row>
    <row r="24" spans="1:17" ht="10.5" customHeight="1" x14ac:dyDescent="0.25">
      <c r="A24" s="331"/>
      <c r="B24" s="236"/>
      <c r="C24" s="236"/>
      <c r="D24" s="239"/>
      <c r="E24" s="336"/>
      <c r="F24" s="356"/>
      <c r="G24" s="276"/>
      <c r="H24" s="343"/>
      <c r="I24" s="276"/>
      <c r="J24" s="279"/>
      <c r="K24" s="276"/>
      <c r="L24" s="305"/>
      <c r="M24" s="226"/>
      <c r="N24" s="228"/>
      <c r="O24" s="250"/>
      <c r="P24" s="250"/>
      <c r="Q24" s="79"/>
    </row>
    <row r="25" spans="1:17" ht="64.5" customHeight="1" thickBot="1" x14ac:dyDescent="0.3">
      <c r="A25" s="332"/>
      <c r="B25" s="237"/>
      <c r="C25" s="237"/>
      <c r="D25" s="240"/>
      <c r="E25" s="337"/>
      <c r="F25" s="138" t="str">
        <f>+Concertación!G24</f>
        <v xml:space="preserve">Definir las líneas jurisprudenciales </v>
      </c>
      <c r="G25" s="358"/>
      <c r="H25" s="344"/>
      <c r="I25" s="277"/>
      <c r="J25" s="280"/>
      <c r="K25" s="277"/>
      <c r="L25" s="345"/>
      <c r="M25" s="346"/>
      <c r="N25" s="347"/>
      <c r="O25" s="216"/>
      <c r="P25" s="216"/>
      <c r="Q25" s="79"/>
    </row>
    <row r="26" spans="1:17" ht="27" thickBot="1" x14ac:dyDescent="0.35">
      <c r="A26" s="131" t="s">
        <v>1</v>
      </c>
      <c r="B26" s="24"/>
      <c r="C26" s="24"/>
      <c r="D26" s="25"/>
      <c r="E26" s="25"/>
      <c r="F26" s="25"/>
      <c r="G26" s="132">
        <f>IF(SUM(G10:G25)&gt;100%,"supera el 100%",SUM(G10:G25))</f>
        <v>1</v>
      </c>
      <c r="H26" s="26"/>
      <c r="I26" s="26"/>
      <c r="J26" s="27"/>
      <c r="K26" s="27"/>
      <c r="L26" s="26"/>
      <c r="M26" s="27"/>
      <c r="N26" s="28">
        <f>SUM(N10:N25)</f>
        <v>0</v>
      </c>
      <c r="O26" s="6"/>
      <c r="P26" s="33"/>
      <c r="Q26" s="79"/>
    </row>
    <row r="27" spans="1:17" ht="35.25" customHeight="1" x14ac:dyDescent="0.25">
      <c r="A27" s="307" t="s">
        <v>167</v>
      </c>
      <c r="B27" s="308"/>
      <c r="C27" s="308"/>
      <c r="D27" s="308"/>
      <c r="E27" s="308"/>
      <c r="F27" s="308"/>
      <c r="G27" s="308"/>
      <c r="H27" s="308"/>
      <c r="I27" s="308"/>
      <c r="J27" s="308"/>
      <c r="K27" s="308"/>
      <c r="L27" s="308"/>
      <c r="M27" s="309"/>
      <c r="N27" s="23">
        <v>0</v>
      </c>
      <c r="O27" s="359"/>
      <c r="P27" s="360"/>
      <c r="Q27" s="79"/>
    </row>
    <row r="28" spans="1:17" ht="26.25" x14ac:dyDescent="0.25">
      <c r="A28" s="29"/>
      <c r="B28" s="21"/>
      <c r="C28" s="21"/>
      <c r="D28" s="21"/>
      <c r="E28" s="21"/>
      <c r="F28" s="21"/>
      <c r="G28" s="21"/>
      <c r="H28" s="21"/>
      <c r="I28" s="21"/>
      <c r="J28" s="21"/>
      <c r="K28" s="20"/>
      <c r="L28" s="20"/>
      <c r="M28" s="20"/>
      <c r="N28" s="22">
        <f>SUM(N26:N27)</f>
        <v>0</v>
      </c>
      <c r="O28" s="300"/>
      <c r="P28" s="301"/>
      <c r="Q28" s="79"/>
    </row>
    <row r="29" spans="1:17" ht="26.25" x14ac:dyDescent="0.25">
      <c r="A29" s="30"/>
      <c r="B29" s="19"/>
      <c r="C29" s="19"/>
      <c r="D29" s="19"/>
      <c r="E29" s="20"/>
      <c r="F29" s="20"/>
      <c r="G29" s="20"/>
      <c r="H29" s="20"/>
      <c r="I29" s="20"/>
      <c r="J29" s="20"/>
      <c r="K29" s="20"/>
      <c r="L29" s="20"/>
      <c r="M29" s="20"/>
      <c r="N29" s="20"/>
      <c r="O29" s="300"/>
      <c r="P29" s="301"/>
      <c r="Q29" s="79"/>
    </row>
    <row r="30" spans="1:17" ht="27" thickBot="1" x14ac:dyDescent="0.3">
      <c r="A30" s="84"/>
      <c r="B30" s="85"/>
      <c r="C30" s="31"/>
      <c r="D30" s="31"/>
      <c r="E30" s="85"/>
      <c r="F30" s="85"/>
      <c r="G30" s="31"/>
      <c r="H30" s="31"/>
      <c r="I30" s="31"/>
      <c r="J30" s="31"/>
      <c r="K30" s="31"/>
      <c r="L30" s="31"/>
      <c r="M30" s="31"/>
      <c r="N30" s="86"/>
      <c r="O30" s="31"/>
      <c r="P30" s="87"/>
      <c r="Q30" s="79"/>
    </row>
    <row r="31" spans="1:17" ht="26.25" x14ac:dyDescent="0.35">
      <c r="A31" s="84"/>
      <c r="B31" s="117" t="s">
        <v>71</v>
      </c>
      <c r="C31" s="361">
        <v>44242</v>
      </c>
      <c r="D31" s="362"/>
      <c r="E31" s="31"/>
      <c r="F31" s="266"/>
      <c r="G31" s="267"/>
      <c r="H31" s="268"/>
      <c r="I31" s="88"/>
      <c r="J31" s="254"/>
      <c r="K31" s="255"/>
      <c r="L31" s="255"/>
      <c r="M31" s="256"/>
      <c r="N31" s="89"/>
      <c r="O31" s="90"/>
      <c r="P31" s="91"/>
      <c r="Q31" s="79"/>
    </row>
    <row r="32" spans="1:17" ht="27" thickBot="1" x14ac:dyDescent="0.4">
      <c r="A32" s="84"/>
      <c r="B32" s="117" t="s">
        <v>72</v>
      </c>
      <c r="C32" s="348">
        <v>2021</v>
      </c>
      <c r="D32" s="348"/>
      <c r="E32" s="31"/>
      <c r="F32" s="349" t="s">
        <v>169</v>
      </c>
      <c r="G32" s="350"/>
      <c r="H32" s="351"/>
      <c r="I32" s="88"/>
      <c r="J32" s="352" t="s">
        <v>171</v>
      </c>
      <c r="K32" s="353"/>
      <c r="L32" s="353"/>
      <c r="M32" s="354"/>
      <c r="N32" s="92"/>
      <c r="O32" s="93"/>
      <c r="P32" s="94"/>
      <c r="Q32" s="79"/>
    </row>
    <row r="33" spans="1:17" ht="27" thickBot="1" x14ac:dyDescent="0.3">
      <c r="A33" s="95"/>
      <c r="B33" s="96"/>
      <c r="C33" s="32"/>
      <c r="D33" s="32"/>
      <c r="E33" s="32"/>
      <c r="F33" s="32"/>
      <c r="G33" s="32"/>
      <c r="H33" s="32"/>
      <c r="I33" s="32"/>
      <c r="J33" s="32"/>
      <c r="K33" s="32"/>
      <c r="L33" s="32"/>
      <c r="M33" s="32"/>
      <c r="N33" s="97"/>
      <c r="O33" s="32"/>
      <c r="P33" s="98"/>
      <c r="Q33" s="79"/>
    </row>
  </sheetData>
  <mergeCells count="81">
    <mergeCell ref="P15:P19"/>
    <mergeCell ref="A20:A25"/>
    <mergeCell ref="B20:B25"/>
    <mergeCell ref="G15:G19"/>
    <mergeCell ref="A15:A19"/>
    <mergeCell ref="B15:B19"/>
    <mergeCell ref="C15:C19"/>
    <mergeCell ref="D15:D19"/>
    <mergeCell ref="E15:E19"/>
    <mergeCell ref="F15:F16"/>
    <mergeCell ref="F18:F19"/>
    <mergeCell ref="O15:O19"/>
    <mergeCell ref="E20:E25"/>
    <mergeCell ref="A27:M27"/>
    <mergeCell ref="O27:P29"/>
    <mergeCell ref="C31:D31"/>
    <mergeCell ref="F31:H31"/>
    <mergeCell ref="J31:M31"/>
    <mergeCell ref="N20:N25"/>
    <mergeCell ref="P20:P25"/>
    <mergeCell ref="O20:O25"/>
    <mergeCell ref="M15:M19"/>
    <mergeCell ref="N15:N19"/>
    <mergeCell ref="C32:D32"/>
    <mergeCell ref="F32:H32"/>
    <mergeCell ref="J32:M32"/>
    <mergeCell ref="L20:L25"/>
    <mergeCell ref="M20:M25"/>
    <mergeCell ref="F23:F24"/>
    <mergeCell ref="F20:F21"/>
    <mergeCell ref="G20:G25"/>
    <mergeCell ref="H20:H25"/>
    <mergeCell ref="I20:I25"/>
    <mergeCell ref="J20:J25"/>
    <mergeCell ref="K20:K25"/>
    <mergeCell ref="C20:C25"/>
    <mergeCell ref="D20:D25"/>
    <mergeCell ref="H15:H19"/>
    <mergeCell ref="I15:I19"/>
    <mergeCell ref="J15:J19"/>
    <mergeCell ref="K15:K19"/>
    <mergeCell ref="L15:L19"/>
    <mergeCell ref="O10:O14"/>
    <mergeCell ref="P10:P14"/>
    <mergeCell ref="G10:G14"/>
    <mergeCell ref="H10:H14"/>
    <mergeCell ref="I10:I14"/>
    <mergeCell ref="J10:J14"/>
    <mergeCell ref="K10:K14"/>
    <mergeCell ref="L10:L14"/>
    <mergeCell ref="M10:M14"/>
    <mergeCell ref="N10:N14"/>
    <mergeCell ref="A10:A14"/>
    <mergeCell ref="B10:B14"/>
    <mergeCell ref="C10:C14"/>
    <mergeCell ref="D10:D14"/>
    <mergeCell ref="E10:E14"/>
    <mergeCell ref="A1:B4"/>
    <mergeCell ref="C1:N1"/>
    <mergeCell ref="O1:P1"/>
    <mergeCell ref="C2:N2"/>
    <mergeCell ref="O2:P2"/>
    <mergeCell ref="C3:N3"/>
    <mergeCell ref="O3:P3"/>
    <mergeCell ref="C4:N4"/>
    <mergeCell ref="O4:P4"/>
    <mergeCell ref="A6:P6"/>
    <mergeCell ref="A7:G7"/>
    <mergeCell ref="I7:L7"/>
    <mergeCell ref="M7:P7"/>
    <mergeCell ref="A8:A9"/>
    <mergeCell ref="B8:B9"/>
    <mergeCell ref="C8:C9"/>
    <mergeCell ref="D8:D9"/>
    <mergeCell ref="E8:E9"/>
    <mergeCell ref="F8:F9"/>
    <mergeCell ref="H8:L8"/>
    <mergeCell ref="M8:M9"/>
    <mergeCell ref="N8:N9"/>
    <mergeCell ref="O8:P8"/>
    <mergeCell ref="G8:G9"/>
  </mergeCells>
  <conditionalFormatting sqref="M10:M11 M15 M20">
    <cfRule type="cellIs" dxfId="0" priority="1" operator="greaterThan">
      <formula>100</formula>
    </cfRule>
  </conditionalFormatting>
  <dataValidations count="1">
    <dataValidation allowBlank="1" showInputMessage="1" showErrorMessage="1" errorTitle="error" error="solo datos númericos" sqref="G10:G25"/>
  </dataValidations>
  <pageMargins left="0.25" right="0.25" top="0.75" bottom="0.75" header="0.3" footer="0.3"/>
  <pageSetup paperSize="256" scale="23" fitToHeight="0" orientation="landscape" r:id="rId1"/>
  <ignoredErrors>
    <ignoredError sqref="F10:F14"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9"/>
  <sheetViews>
    <sheetView view="pageBreakPreview" zoomScale="70" zoomScaleNormal="85" zoomScaleSheetLayoutView="70" workbookViewId="0">
      <selection activeCell="D76" sqref="D76"/>
    </sheetView>
  </sheetViews>
  <sheetFormatPr baseColWidth="10" defaultColWidth="10.85546875" defaultRowHeight="15" x14ac:dyDescent="0.25"/>
  <cols>
    <col min="1" max="1" width="2.42578125" style="36" customWidth="1"/>
    <col min="2" max="2" width="4" style="8" customWidth="1"/>
    <col min="3" max="3" width="24.7109375" style="8" customWidth="1"/>
    <col min="4" max="4" width="35.42578125" style="9" customWidth="1"/>
    <col min="5" max="5" width="12" style="8" customWidth="1"/>
    <col min="6" max="6" width="9.85546875" style="8" customWidth="1"/>
    <col min="7" max="7" width="12.7109375" style="8" customWidth="1"/>
    <col min="8" max="8" width="14.140625" style="8" customWidth="1"/>
    <col min="9" max="9" width="24.5703125" style="8" customWidth="1"/>
    <col min="10" max="10" width="32.140625" style="8" customWidth="1"/>
    <col min="11" max="11" width="5" style="36" customWidth="1"/>
    <col min="12" max="12" width="16.42578125" style="36" customWidth="1"/>
    <col min="13" max="16384" width="10.85546875" style="8"/>
  </cols>
  <sheetData>
    <row r="1" spans="1:12" ht="30" customHeight="1" x14ac:dyDescent="0.25">
      <c r="B1" s="367"/>
      <c r="C1" s="367"/>
      <c r="D1" s="365" t="str">
        <f>+'[1]ANEXO 1'!C1</f>
        <v>SUPERINTENDENCIA DE SOCIEDADES</v>
      </c>
      <c r="E1" s="365"/>
      <c r="F1" s="365"/>
      <c r="G1" s="365"/>
      <c r="H1" s="365"/>
      <c r="I1" s="365"/>
      <c r="J1" s="136" t="s">
        <v>154</v>
      </c>
      <c r="K1" s="135"/>
    </row>
    <row r="2" spans="1:12" ht="30" customHeight="1" x14ac:dyDescent="0.25">
      <c r="B2" s="367"/>
      <c r="C2" s="367"/>
      <c r="D2" s="365" t="str">
        <f>+'[1]ANEXO 1'!C2</f>
        <v>SISTEMA DE GESTION INTEGRADO</v>
      </c>
      <c r="E2" s="365"/>
      <c r="F2" s="365"/>
      <c r="G2" s="365"/>
      <c r="H2" s="365"/>
      <c r="I2" s="365"/>
      <c r="J2" s="136" t="s">
        <v>160</v>
      </c>
      <c r="K2" s="135"/>
    </row>
    <row r="3" spans="1:12" ht="30" customHeight="1" x14ac:dyDescent="0.25">
      <c r="B3" s="367"/>
      <c r="C3" s="367"/>
      <c r="D3" s="365" t="str">
        <f>+'[1]ANEXO 1'!C3</f>
        <v>PROCESO: GESTION DE TALENTO HUMANO</v>
      </c>
      <c r="E3" s="365"/>
      <c r="F3" s="365"/>
      <c r="G3" s="365"/>
      <c r="H3" s="365"/>
      <c r="I3" s="365"/>
      <c r="J3" s="136" t="s">
        <v>159</v>
      </c>
      <c r="K3" s="135"/>
    </row>
    <row r="4" spans="1:12" ht="30" customHeight="1" x14ac:dyDescent="0.25">
      <c r="B4" s="367"/>
      <c r="C4" s="367"/>
      <c r="D4" s="366" t="str">
        <f>+'[1]ANEXO 1'!C4</f>
        <v>FORMATO: ACUERDOS DE GESTIÓN</v>
      </c>
      <c r="E4" s="366"/>
      <c r="F4" s="366"/>
      <c r="G4" s="366"/>
      <c r="H4" s="366"/>
      <c r="I4" s="366"/>
      <c r="J4" s="136" t="s">
        <v>158</v>
      </c>
      <c r="K4" s="135"/>
    </row>
    <row r="5" spans="1:12" ht="15.75" thickBot="1" x14ac:dyDescent="0.3">
      <c r="B5" s="36"/>
      <c r="C5" s="36"/>
      <c r="D5" s="36"/>
      <c r="E5" s="36"/>
      <c r="F5" s="36"/>
      <c r="G5" s="36"/>
      <c r="H5" s="36"/>
      <c r="I5" s="36"/>
      <c r="J5" s="36"/>
      <c r="L5"/>
    </row>
    <row r="6" spans="1:12" ht="35.1" customHeight="1" thickBot="1" x14ac:dyDescent="0.3">
      <c r="A6" s="99"/>
      <c r="B6" s="369" t="s">
        <v>178</v>
      </c>
      <c r="C6" s="370"/>
      <c r="D6" s="370"/>
      <c r="E6" s="370"/>
      <c r="F6" s="370"/>
      <c r="G6" s="370"/>
      <c r="H6" s="370"/>
      <c r="I6" s="370"/>
      <c r="J6" s="371"/>
      <c r="K6" s="99"/>
      <c r="L6"/>
    </row>
    <row r="7" spans="1:12" ht="5.0999999999999996" customHeight="1" thickBot="1" x14ac:dyDescent="0.3">
      <c r="A7" s="99"/>
      <c r="B7" s="100"/>
      <c r="C7" s="100"/>
      <c r="D7" s="101"/>
      <c r="E7" s="100"/>
      <c r="F7" s="100"/>
      <c r="G7" s="100"/>
      <c r="H7" s="100"/>
      <c r="I7" s="100"/>
      <c r="J7" s="100"/>
      <c r="K7" s="99"/>
      <c r="L7"/>
    </row>
    <row r="8" spans="1:12" ht="21.95" customHeight="1" thickBot="1" x14ac:dyDescent="0.3">
      <c r="A8" s="99"/>
      <c r="B8" s="372" t="s">
        <v>163</v>
      </c>
      <c r="C8" s="373"/>
      <c r="D8" s="373"/>
      <c r="E8" s="373"/>
      <c r="F8" s="373"/>
      <c r="G8" s="373"/>
      <c r="H8" s="373"/>
      <c r="I8" s="373"/>
      <c r="J8" s="374"/>
      <c r="K8" s="99"/>
      <c r="L8"/>
    </row>
    <row r="9" spans="1:12" s="10" customFormat="1" ht="24.75" customHeight="1" x14ac:dyDescent="0.3">
      <c r="A9" s="99"/>
      <c r="B9" s="102"/>
      <c r="C9" s="375" t="s">
        <v>74</v>
      </c>
      <c r="D9" s="375"/>
      <c r="E9" s="375"/>
      <c r="F9" s="375"/>
      <c r="G9" s="375"/>
      <c r="H9" s="375"/>
      <c r="I9" s="375"/>
      <c r="J9" s="103">
        <v>5</v>
      </c>
      <c r="K9" s="99"/>
      <c r="L9"/>
    </row>
    <row r="10" spans="1:12" s="10" customFormat="1" ht="24.75" customHeight="1" x14ac:dyDescent="0.3">
      <c r="A10" s="99"/>
      <c r="B10" s="104"/>
      <c r="C10" s="368" t="s">
        <v>75</v>
      </c>
      <c r="D10" s="368"/>
      <c r="E10" s="368"/>
      <c r="F10" s="368"/>
      <c r="G10" s="368"/>
      <c r="H10" s="368"/>
      <c r="I10" s="368"/>
      <c r="J10" s="105">
        <v>4</v>
      </c>
      <c r="K10" s="99"/>
      <c r="L10"/>
    </row>
    <row r="11" spans="1:12" s="10" customFormat="1" ht="24.75" customHeight="1" x14ac:dyDescent="0.3">
      <c r="A11" s="99"/>
      <c r="B11" s="104"/>
      <c r="C11" s="368" t="s">
        <v>13</v>
      </c>
      <c r="D11" s="368"/>
      <c r="E11" s="368"/>
      <c r="F11" s="368"/>
      <c r="G11" s="368"/>
      <c r="H11" s="368"/>
      <c r="I11" s="368"/>
      <c r="J11" s="105">
        <v>3</v>
      </c>
      <c r="K11" s="99"/>
      <c r="L11"/>
    </row>
    <row r="12" spans="1:12" s="10" customFormat="1" ht="24.75" customHeight="1" x14ac:dyDescent="0.3">
      <c r="A12" s="99"/>
      <c r="B12" s="104"/>
      <c r="C12" s="368" t="s">
        <v>16</v>
      </c>
      <c r="D12" s="368"/>
      <c r="E12" s="368"/>
      <c r="F12" s="368"/>
      <c r="G12" s="368"/>
      <c r="H12" s="368"/>
      <c r="I12" s="368"/>
      <c r="J12" s="105">
        <v>2</v>
      </c>
      <c r="K12" s="99"/>
      <c r="L12"/>
    </row>
    <row r="13" spans="1:12" s="10" customFormat="1" ht="24.75" customHeight="1" thickBot="1" x14ac:dyDescent="0.35">
      <c r="A13" s="99"/>
      <c r="B13" s="106"/>
      <c r="C13" s="376" t="s">
        <v>76</v>
      </c>
      <c r="D13" s="377"/>
      <c r="E13" s="377"/>
      <c r="F13" s="377"/>
      <c r="G13" s="377"/>
      <c r="H13" s="377"/>
      <c r="I13" s="377"/>
      <c r="J13" s="107">
        <v>1</v>
      </c>
      <c r="K13" s="99"/>
      <c r="L13"/>
    </row>
    <row r="14" spans="1:12" s="10" customFormat="1" ht="22.5" customHeight="1" thickBot="1" x14ac:dyDescent="0.35">
      <c r="A14" s="99"/>
      <c r="B14" s="108"/>
      <c r="C14" s="109"/>
      <c r="D14" s="109"/>
      <c r="E14" s="109"/>
      <c r="F14" s="109"/>
      <c r="G14" s="109"/>
      <c r="H14" s="109"/>
      <c r="I14" s="109"/>
      <c r="J14" s="110"/>
      <c r="K14" s="99"/>
      <c r="L14"/>
    </row>
    <row r="15" spans="1:12" ht="33" customHeight="1" x14ac:dyDescent="0.25">
      <c r="A15" s="99"/>
      <c r="B15" s="378" t="s">
        <v>77</v>
      </c>
      <c r="C15" s="379"/>
      <c r="D15" s="379" t="s">
        <v>78</v>
      </c>
      <c r="E15" s="379" t="s">
        <v>164</v>
      </c>
      <c r="F15" s="379"/>
      <c r="G15" s="379"/>
      <c r="H15" s="393" t="s">
        <v>165</v>
      </c>
      <c r="I15" s="384" t="s">
        <v>166</v>
      </c>
      <c r="J15" s="386" t="s">
        <v>79</v>
      </c>
      <c r="K15" s="37"/>
      <c r="L15"/>
    </row>
    <row r="16" spans="1:12" ht="27.75" customHeight="1" x14ac:dyDescent="0.25">
      <c r="A16" s="99"/>
      <c r="B16" s="380"/>
      <c r="C16" s="381"/>
      <c r="D16" s="381"/>
      <c r="E16" s="125" t="s">
        <v>80</v>
      </c>
      <c r="F16" s="125" t="s">
        <v>81</v>
      </c>
      <c r="G16" s="125" t="s">
        <v>82</v>
      </c>
      <c r="H16" s="394"/>
      <c r="I16" s="385"/>
      <c r="J16" s="387"/>
      <c r="K16" s="37"/>
      <c r="L16"/>
    </row>
    <row r="17" spans="1:12" ht="15.75" customHeight="1" x14ac:dyDescent="0.25">
      <c r="A17" s="99"/>
      <c r="B17" s="382"/>
      <c r="C17" s="383"/>
      <c r="D17" s="383"/>
      <c r="E17" s="11">
        <v>0.6</v>
      </c>
      <c r="F17" s="11">
        <v>0.2</v>
      </c>
      <c r="G17" s="11">
        <v>0.2</v>
      </c>
      <c r="H17" s="395"/>
      <c r="I17" s="385"/>
      <c r="J17" s="388"/>
      <c r="K17" s="37"/>
      <c r="L17"/>
    </row>
    <row r="18" spans="1:12" ht="47.45" customHeight="1" x14ac:dyDescent="0.25">
      <c r="A18" s="99"/>
      <c r="B18" s="389">
        <v>1</v>
      </c>
      <c r="C18" s="390" t="s">
        <v>83</v>
      </c>
      <c r="D18" s="12" t="s">
        <v>84</v>
      </c>
      <c r="E18" s="112"/>
      <c r="F18" s="112"/>
      <c r="G18" s="112"/>
      <c r="H18" s="391"/>
      <c r="I18" s="391">
        <f>SUM(E22:G22)</f>
        <v>0</v>
      </c>
      <c r="J18" s="392"/>
      <c r="K18" s="37"/>
      <c r="L18"/>
    </row>
    <row r="19" spans="1:12" ht="38.1" customHeight="1" x14ac:dyDescent="0.25">
      <c r="A19" s="99"/>
      <c r="B19" s="389"/>
      <c r="C19" s="390"/>
      <c r="D19" s="12" t="s">
        <v>85</v>
      </c>
      <c r="E19" s="112"/>
      <c r="F19" s="112"/>
      <c r="G19" s="112"/>
      <c r="H19" s="391"/>
      <c r="I19" s="391"/>
      <c r="J19" s="392"/>
      <c r="K19" s="37"/>
      <c r="L19"/>
    </row>
    <row r="20" spans="1:12" ht="41.45" customHeight="1" x14ac:dyDescent="0.25">
      <c r="A20" s="99"/>
      <c r="B20" s="389"/>
      <c r="C20" s="390"/>
      <c r="D20" s="12" t="s">
        <v>86</v>
      </c>
      <c r="E20" s="112"/>
      <c r="F20" s="112"/>
      <c r="G20" s="112"/>
      <c r="H20" s="391"/>
      <c r="I20" s="391"/>
      <c r="J20" s="392"/>
      <c r="K20" s="37"/>
      <c r="L20"/>
    </row>
    <row r="21" spans="1:12" ht="47.1" customHeight="1" x14ac:dyDescent="0.25">
      <c r="A21" s="99"/>
      <c r="B21" s="389"/>
      <c r="C21" s="390"/>
      <c r="D21" s="12" t="s">
        <v>87</v>
      </c>
      <c r="E21" s="112"/>
      <c r="F21" s="112"/>
      <c r="G21" s="112"/>
      <c r="H21" s="391"/>
      <c r="I21" s="391"/>
      <c r="J21" s="392"/>
      <c r="K21" s="37"/>
      <c r="L21"/>
    </row>
    <row r="22" spans="1:12" ht="24.75" customHeight="1" x14ac:dyDescent="0.25">
      <c r="A22" s="99"/>
      <c r="B22" s="396" t="s">
        <v>152</v>
      </c>
      <c r="C22" s="396"/>
      <c r="D22" s="396"/>
      <c r="E22" s="7">
        <f>SUM(E18:E21)/4*60%</f>
        <v>0</v>
      </c>
      <c r="F22" s="13">
        <f>SUM(F18:F21)/4*20%</f>
        <v>0</v>
      </c>
      <c r="G22" s="13">
        <f>SUM(G18:G21)/4*20%</f>
        <v>0</v>
      </c>
      <c r="H22" s="391"/>
      <c r="I22" s="391"/>
      <c r="J22" s="392"/>
      <c r="K22" s="37"/>
      <c r="L22"/>
    </row>
    <row r="23" spans="1:12" ht="24.75" customHeight="1" x14ac:dyDescent="0.25">
      <c r="A23" s="99"/>
      <c r="B23" s="389">
        <v>2</v>
      </c>
      <c r="C23" s="390" t="s">
        <v>89</v>
      </c>
      <c r="D23" s="12" t="s">
        <v>90</v>
      </c>
      <c r="E23" s="126"/>
      <c r="F23" s="126"/>
      <c r="G23" s="126"/>
      <c r="H23" s="391"/>
      <c r="I23" s="391">
        <f>SUM(E28:G28)</f>
        <v>0</v>
      </c>
      <c r="J23" s="367"/>
      <c r="K23" s="37"/>
      <c r="L23"/>
    </row>
    <row r="24" spans="1:12" ht="36" customHeight="1" x14ac:dyDescent="0.25">
      <c r="A24" s="99"/>
      <c r="B24" s="389"/>
      <c r="C24" s="390"/>
      <c r="D24" s="12" t="s">
        <v>91</v>
      </c>
      <c r="E24" s="126"/>
      <c r="F24" s="126"/>
      <c r="G24" s="126"/>
      <c r="H24" s="391"/>
      <c r="I24" s="391"/>
      <c r="J24" s="367"/>
      <c r="K24" s="37"/>
      <c r="L24"/>
    </row>
    <row r="25" spans="1:12" ht="33.6" customHeight="1" x14ac:dyDescent="0.25">
      <c r="A25" s="99"/>
      <c r="B25" s="389"/>
      <c r="C25" s="390"/>
      <c r="D25" s="12" t="s">
        <v>92</v>
      </c>
      <c r="E25" s="126"/>
      <c r="F25" s="126"/>
      <c r="G25" s="126"/>
      <c r="H25" s="391"/>
      <c r="I25" s="391"/>
      <c r="J25" s="367"/>
      <c r="K25" s="37"/>
      <c r="L25"/>
    </row>
    <row r="26" spans="1:12" ht="35.25" customHeight="1" x14ac:dyDescent="0.25">
      <c r="A26" s="99"/>
      <c r="B26" s="389"/>
      <c r="C26" s="390"/>
      <c r="D26" s="12" t="s">
        <v>93</v>
      </c>
      <c r="E26" s="126"/>
      <c r="F26" s="126"/>
      <c r="G26" s="126"/>
      <c r="H26" s="391"/>
      <c r="I26" s="391"/>
      <c r="J26" s="367"/>
      <c r="K26" s="37"/>
      <c r="L26"/>
    </row>
    <row r="27" spans="1:12" ht="21" customHeight="1" x14ac:dyDescent="0.25">
      <c r="A27" s="99"/>
      <c r="B27" s="389"/>
      <c r="C27" s="390"/>
      <c r="D27" s="12" t="s">
        <v>94</v>
      </c>
      <c r="E27" s="126"/>
      <c r="F27" s="126"/>
      <c r="G27" s="126"/>
      <c r="H27" s="391"/>
      <c r="I27" s="391"/>
      <c r="J27" s="367"/>
      <c r="K27" s="37"/>
      <c r="L27"/>
    </row>
    <row r="28" spans="1:12" ht="24.75" customHeight="1" x14ac:dyDescent="0.25">
      <c r="A28" s="99"/>
      <c r="B28" s="396" t="s">
        <v>88</v>
      </c>
      <c r="C28" s="396"/>
      <c r="D28" s="396"/>
      <c r="E28" s="13">
        <f>SUM(E23:E27)/5*60%</f>
        <v>0</v>
      </c>
      <c r="F28" s="13">
        <f>SUM(F23:F27)/5*20%</f>
        <v>0</v>
      </c>
      <c r="G28" s="13">
        <f>SUM(G23:G27)/5*20%</f>
        <v>0</v>
      </c>
      <c r="H28" s="391"/>
      <c r="I28" s="391"/>
      <c r="J28" s="367"/>
      <c r="K28" s="37"/>
      <c r="L28"/>
    </row>
    <row r="29" spans="1:12" ht="24.75" customHeight="1" x14ac:dyDescent="0.25">
      <c r="A29" s="99"/>
      <c r="B29" s="389">
        <v>3</v>
      </c>
      <c r="C29" s="390" t="s">
        <v>95</v>
      </c>
      <c r="D29" s="12" t="s">
        <v>96</v>
      </c>
      <c r="E29" s="126"/>
      <c r="F29" s="126"/>
      <c r="G29" s="126"/>
      <c r="H29" s="398"/>
      <c r="I29" s="391">
        <f>SUM(E34:G34)</f>
        <v>0</v>
      </c>
      <c r="J29" s="367"/>
      <c r="K29" s="37"/>
      <c r="L29"/>
    </row>
    <row r="30" spans="1:12" ht="33.75" customHeight="1" x14ac:dyDescent="0.25">
      <c r="A30" s="99"/>
      <c r="B30" s="389"/>
      <c r="C30" s="390"/>
      <c r="D30" s="12" t="s">
        <v>97</v>
      </c>
      <c r="E30" s="126"/>
      <c r="F30" s="126"/>
      <c r="G30" s="126"/>
      <c r="H30" s="398"/>
      <c r="I30" s="391"/>
      <c r="J30" s="367"/>
      <c r="K30" s="37"/>
      <c r="L30"/>
    </row>
    <row r="31" spans="1:12" x14ac:dyDescent="0.25">
      <c r="A31" s="99"/>
      <c r="B31" s="389"/>
      <c r="C31" s="390"/>
      <c r="D31" s="12" t="s">
        <v>98</v>
      </c>
      <c r="E31" s="126"/>
      <c r="F31" s="126"/>
      <c r="G31" s="126"/>
      <c r="H31" s="398"/>
      <c r="I31" s="391"/>
      <c r="J31" s="367"/>
      <c r="K31" s="37"/>
      <c r="L31"/>
    </row>
    <row r="32" spans="1:12" ht="27.75" customHeight="1" x14ac:dyDescent="0.25">
      <c r="A32" s="99"/>
      <c r="B32" s="389"/>
      <c r="C32" s="390"/>
      <c r="D32" s="12" t="s">
        <v>99</v>
      </c>
      <c r="E32" s="126"/>
      <c r="F32" s="126"/>
      <c r="G32" s="126"/>
      <c r="H32" s="398"/>
      <c r="I32" s="391"/>
      <c r="J32" s="367"/>
      <c r="K32" s="37"/>
      <c r="L32"/>
    </row>
    <row r="33" spans="1:12" ht="36" customHeight="1" x14ac:dyDescent="0.25">
      <c r="A33" s="99"/>
      <c r="B33" s="389"/>
      <c r="C33" s="390"/>
      <c r="D33" s="12" t="s">
        <v>100</v>
      </c>
      <c r="E33" s="126"/>
      <c r="F33" s="126"/>
      <c r="G33" s="126"/>
      <c r="H33" s="398"/>
      <c r="I33" s="391"/>
      <c r="J33" s="367"/>
      <c r="K33" s="37"/>
      <c r="L33"/>
    </row>
    <row r="34" spans="1:12" ht="24.75" customHeight="1" x14ac:dyDescent="0.25">
      <c r="A34" s="99"/>
      <c r="B34" s="396" t="s">
        <v>88</v>
      </c>
      <c r="C34" s="396"/>
      <c r="D34" s="396"/>
      <c r="E34" s="13">
        <f>SUM(E29:E33)/5*60%</f>
        <v>0</v>
      </c>
      <c r="F34" s="13">
        <f>SUM(F29:F33)/5*20%</f>
        <v>0</v>
      </c>
      <c r="G34" s="13">
        <f>SUM(G29:G33)/5*20%</f>
        <v>0</v>
      </c>
      <c r="H34" s="398"/>
      <c r="I34" s="391"/>
      <c r="J34" s="367"/>
      <c r="K34" s="37"/>
      <c r="L34"/>
    </row>
    <row r="35" spans="1:12" ht="34.5" customHeight="1" x14ac:dyDescent="0.25">
      <c r="A35" s="99"/>
      <c r="B35" s="389">
        <v>4</v>
      </c>
      <c r="C35" s="390" t="s">
        <v>101</v>
      </c>
      <c r="D35" s="14" t="s">
        <v>102</v>
      </c>
      <c r="E35" s="127"/>
      <c r="F35" s="127"/>
      <c r="G35" s="127"/>
      <c r="H35" s="409"/>
      <c r="I35" s="400">
        <f>SUM(E39:G39)</f>
        <v>0</v>
      </c>
      <c r="J35" s="397"/>
      <c r="K35" s="37"/>
      <c r="L35"/>
    </row>
    <row r="36" spans="1:12" ht="24.75" customHeight="1" x14ac:dyDescent="0.25">
      <c r="A36" s="99"/>
      <c r="B36" s="389"/>
      <c r="C36" s="390"/>
      <c r="D36" s="14" t="s">
        <v>103</v>
      </c>
      <c r="E36" s="127"/>
      <c r="F36" s="127"/>
      <c r="G36" s="127"/>
      <c r="H36" s="410"/>
      <c r="I36" s="401"/>
      <c r="J36" s="397"/>
      <c r="K36" s="37"/>
      <c r="L36"/>
    </row>
    <row r="37" spans="1:12" ht="24.75" customHeight="1" x14ac:dyDescent="0.25">
      <c r="A37" s="99"/>
      <c r="B37" s="389"/>
      <c r="C37" s="390"/>
      <c r="D37" s="14" t="s">
        <v>104</v>
      </c>
      <c r="E37" s="127"/>
      <c r="F37" s="127"/>
      <c r="G37" s="127"/>
      <c r="H37" s="410"/>
      <c r="I37" s="401"/>
      <c r="J37" s="397"/>
      <c r="K37" s="37"/>
      <c r="L37"/>
    </row>
    <row r="38" spans="1:12" ht="36.75" customHeight="1" x14ac:dyDescent="0.25">
      <c r="A38" s="99"/>
      <c r="B38" s="389"/>
      <c r="C38" s="390"/>
      <c r="D38" s="14" t="s">
        <v>105</v>
      </c>
      <c r="E38" s="127"/>
      <c r="F38" s="127"/>
      <c r="G38" s="127"/>
      <c r="H38" s="410"/>
      <c r="I38" s="401"/>
      <c r="J38" s="397"/>
      <c r="K38" s="37"/>
      <c r="L38"/>
    </row>
    <row r="39" spans="1:12" ht="24.75" customHeight="1" x14ac:dyDescent="0.25">
      <c r="A39" s="99"/>
      <c r="B39" s="396" t="s">
        <v>88</v>
      </c>
      <c r="C39" s="396"/>
      <c r="D39" s="396"/>
      <c r="E39" s="13">
        <f>SUM(E35:E38)/4*60%</f>
        <v>0</v>
      </c>
      <c r="F39" s="13">
        <f>SUM(F35:F38)/4*20%</f>
        <v>0</v>
      </c>
      <c r="G39" s="13">
        <f>SUM(G35:G38)/4*20%</f>
        <v>0</v>
      </c>
      <c r="H39" s="411"/>
      <c r="I39" s="402"/>
      <c r="J39" s="397"/>
      <c r="K39" s="37"/>
      <c r="L39"/>
    </row>
    <row r="40" spans="1:12" ht="25.5" customHeight="1" x14ac:dyDescent="0.25">
      <c r="A40" s="99"/>
      <c r="B40" s="389">
        <v>5</v>
      </c>
      <c r="C40" s="390" t="s">
        <v>106</v>
      </c>
      <c r="D40" s="15" t="s">
        <v>107</v>
      </c>
      <c r="E40" s="112"/>
      <c r="F40" s="112"/>
      <c r="G40" s="112"/>
      <c r="H40" s="391"/>
      <c r="I40" s="391">
        <f>SUM(E45:G45)</f>
        <v>0</v>
      </c>
      <c r="J40" s="392"/>
      <c r="K40" s="37"/>
      <c r="L40"/>
    </row>
    <row r="41" spans="1:12" ht="27" customHeight="1" x14ac:dyDescent="0.25">
      <c r="A41" s="99"/>
      <c r="B41" s="389"/>
      <c r="C41" s="390"/>
      <c r="D41" s="15" t="s">
        <v>108</v>
      </c>
      <c r="E41" s="112"/>
      <c r="F41" s="112"/>
      <c r="G41" s="112"/>
      <c r="H41" s="391"/>
      <c r="I41" s="391"/>
      <c r="J41" s="392"/>
      <c r="K41" s="37"/>
      <c r="L41"/>
    </row>
    <row r="42" spans="1:12" ht="35.1" customHeight="1" x14ac:dyDescent="0.25">
      <c r="A42" s="99"/>
      <c r="B42" s="389"/>
      <c r="C42" s="390"/>
      <c r="D42" s="15" t="s">
        <v>109</v>
      </c>
      <c r="E42" s="112"/>
      <c r="F42" s="112"/>
      <c r="G42" s="112"/>
      <c r="H42" s="391"/>
      <c r="I42" s="391"/>
      <c r="J42" s="392"/>
      <c r="K42" s="37"/>
      <c r="L42"/>
    </row>
    <row r="43" spans="1:12" ht="24" customHeight="1" x14ac:dyDescent="0.25">
      <c r="A43" s="99"/>
      <c r="B43" s="389"/>
      <c r="C43" s="390"/>
      <c r="D43" s="15" t="s">
        <v>110</v>
      </c>
      <c r="E43" s="112"/>
      <c r="F43" s="112"/>
      <c r="G43" s="112"/>
      <c r="H43" s="391"/>
      <c r="I43" s="391"/>
      <c r="J43" s="392"/>
      <c r="K43" s="37"/>
      <c r="L43"/>
    </row>
    <row r="44" spans="1:12" ht="26.25" customHeight="1" x14ac:dyDescent="0.25">
      <c r="A44" s="99"/>
      <c r="B44" s="389"/>
      <c r="C44" s="390"/>
      <c r="D44" s="15" t="s">
        <v>111</v>
      </c>
      <c r="E44" s="112"/>
      <c r="F44" s="112"/>
      <c r="G44" s="112"/>
      <c r="H44" s="391"/>
      <c r="I44" s="391"/>
      <c r="J44" s="392"/>
      <c r="K44" s="37"/>
      <c r="L44"/>
    </row>
    <row r="45" spans="1:12" ht="24.75" customHeight="1" x14ac:dyDescent="0.25">
      <c r="A45" s="99"/>
      <c r="B45" s="396" t="s">
        <v>88</v>
      </c>
      <c r="C45" s="396"/>
      <c r="D45" s="396"/>
      <c r="E45" s="13">
        <f>SUM(E40:E44)/5*60%</f>
        <v>0</v>
      </c>
      <c r="F45" s="13">
        <f>SUM(F40:F44)/5*20%</f>
        <v>0</v>
      </c>
      <c r="G45" s="13">
        <f>SUM(G40:G44)/5*20%</f>
        <v>0</v>
      </c>
      <c r="H45" s="391"/>
      <c r="I45" s="391"/>
      <c r="J45" s="392"/>
      <c r="K45" s="37"/>
      <c r="L45"/>
    </row>
    <row r="46" spans="1:12" ht="24.75" customHeight="1" x14ac:dyDescent="0.25">
      <c r="A46" s="99"/>
      <c r="B46" s="389">
        <v>6</v>
      </c>
      <c r="C46" s="390" t="s">
        <v>112</v>
      </c>
      <c r="D46" s="12" t="s">
        <v>113</v>
      </c>
      <c r="E46" s="126"/>
      <c r="F46" s="126"/>
      <c r="G46" s="126"/>
      <c r="H46" s="391"/>
      <c r="I46" s="391">
        <f>SUM(E52:G52)</f>
        <v>0</v>
      </c>
      <c r="J46" s="367"/>
      <c r="K46" s="37"/>
      <c r="L46"/>
    </row>
    <row r="47" spans="1:12" ht="36" customHeight="1" x14ac:dyDescent="0.25">
      <c r="A47" s="99"/>
      <c r="B47" s="389"/>
      <c r="C47" s="390"/>
      <c r="D47" s="12" t="s">
        <v>114</v>
      </c>
      <c r="E47" s="126"/>
      <c r="F47" s="126"/>
      <c r="G47" s="126"/>
      <c r="H47" s="391"/>
      <c r="I47" s="391"/>
      <c r="J47" s="367"/>
      <c r="K47" s="37"/>
      <c r="L47"/>
    </row>
    <row r="48" spans="1:12" ht="24.75" customHeight="1" x14ac:dyDescent="0.25">
      <c r="A48" s="99"/>
      <c r="B48" s="389"/>
      <c r="C48" s="390"/>
      <c r="D48" s="12" t="s">
        <v>115</v>
      </c>
      <c r="E48" s="126"/>
      <c r="F48" s="126"/>
      <c r="G48" s="126"/>
      <c r="H48" s="391"/>
      <c r="I48" s="391"/>
      <c r="J48" s="367"/>
      <c r="K48" s="37"/>
      <c r="L48"/>
    </row>
    <row r="49" spans="1:12" ht="15.75" customHeight="1" x14ac:dyDescent="0.25">
      <c r="A49" s="99"/>
      <c r="B49" s="389"/>
      <c r="C49" s="390"/>
      <c r="D49" s="12" t="s">
        <v>116</v>
      </c>
      <c r="E49" s="126"/>
      <c r="F49" s="126"/>
      <c r="G49" s="126"/>
      <c r="H49" s="391"/>
      <c r="I49" s="391"/>
      <c r="J49" s="367"/>
      <c r="K49" s="37"/>
      <c r="L49"/>
    </row>
    <row r="50" spans="1:12" ht="12.75" customHeight="1" x14ac:dyDescent="0.25">
      <c r="A50" s="99"/>
      <c r="B50" s="389"/>
      <c r="C50" s="390"/>
      <c r="D50" s="12" t="s">
        <v>117</v>
      </c>
      <c r="E50" s="126"/>
      <c r="F50" s="126"/>
      <c r="G50" s="126"/>
      <c r="H50" s="391"/>
      <c r="I50" s="391"/>
      <c r="J50" s="367"/>
      <c r="K50" s="37"/>
      <c r="L50"/>
    </row>
    <row r="51" spans="1:12" ht="15" customHeight="1" x14ac:dyDescent="0.25">
      <c r="A51" s="99"/>
      <c r="B51" s="389"/>
      <c r="C51" s="390"/>
      <c r="D51" s="12" t="s">
        <v>118</v>
      </c>
      <c r="E51" s="126"/>
      <c r="F51" s="126"/>
      <c r="G51" s="126"/>
      <c r="H51" s="391"/>
      <c r="I51" s="391"/>
      <c r="J51" s="367"/>
      <c r="K51" s="37"/>
      <c r="L51"/>
    </row>
    <row r="52" spans="1:12" ht="24.75" customHeight="1" x14ac:dyDescent="0.25">
      <c r="A52" s="99"/>
      <c r="B52" s="396" t="s">
        <v>88</v>
      </c>
      <c r="C52" s="396"/>
      <c r="D52" s="396"/>
      <c r="E52" s="13">
        <f>SUM(E46:E51)/6*60%</f>
        <v>0</v>
      </c>
      <c r="F52" s="13">
        <f>SUM(F46:F51)/6*20%</f>
        <v>0</v>
      </c>
      <c r="G52" s="13">
        <f>SUM(G46:G51)/6*20%</f>
        <v>0</v>
      </c>
      <c r="H52" s="391"/>
      <c r="I52" s="391"/>
      <c r="J52" s="367"/>
      <c r="K52" s="37"/>
      <c r="L52"/>
    </row>
    <row r="53" spans="1:12" ht="24.75" customHeight="1" x14ac:dyDescent="0.25">
      <c r="A53" s="99"/>
      <c r="B53" s="389">
        <v>7</v>
      </c>
      <c r="C53" s="390" t="s">
        <v>119</v>
      </c>
      <c r="D53" s="12" t="s">
        <v>120</v>
      </c>
      <c r="E53" s="126"/>
      <c r="F53" s="126"/>
      <c r="G53" s="126"/>
      <c r="H53" s="398"/>
      <c r="I53" s="400">
        <f>SUM(E57:G57)</f>
        <v>0</v>
      </c>
      <c r="J53" s="367"/>
      <c r="K53" s="37"/>
      <c r="L53"/>
    </row>
    <row r="54" spans="1:12" ht="47.25" customHeight="1" x14ac:dyDescent="0.25">
      <c r="A54" s="99"/>
      <c r="B54" s="389"/>
      <c r="C54" s="390"/>
      <c r="D54" s="12" t="s">
        <v>121</v>
      </c>
      <c r="E54" s="126"/>
      <c r="F54" s="126"/>
      <c r="G54" s="126"/>
      <c r="H54" s="398"/>
      <c r="I54" s="401"/>
      <c r="J54" s="367"/>
      <c r="K54" s="37"/>
      <c r="L54"/>
    </row>
    <row r="55" spans="1:12" ht="14.25" customHeight="1" x14ac:dyDescent="0.25">
      <c r="A55" s="99"/>
      <c r="B55" s="389"/>
      <c r="C55" s="390"/>
      <c r="D55" s="12" t="s">
        <v>122</v>
      </c>
      <c r="E55" s="126"/>
      <c r="F55" s="126"/>
      <c r="G55" s="126"/>
      <c r="H55" s="398"/>
      <c r="I55" s="401"/>
      <c r="J55" s="367"/>
      <c r="K55" s="37"/>
      <c r="L55"/>
    </row>
    <row r="56" spans="1:12" ht="27" customHeight="1" x14ac:dyDescent="0.25">
      <c r="A56" s="99"/>
      <c r="B56" s="389"/>
      <c r="C56" s="390"/>
      <c r="D56" s="12" t="s">
        <v>123</v>
      </c>
      <c r="E56" s="126"/>
      <c r="F56" s="126"/>
      <c r="G56" s="126"/>
      <c r="H56" s="398"/>
      <c r="I56" s="401"/>
      <c r="J56" s="367"/>
      <c r="K56" s="37"/>
      <c r="L56"/>
    </row>
    <row r="57" spans="1:12" ht="24.75" customHeight="1" x14ac:dyDescent="0.25">
      <c r="A57" s="99"/>
      <c r="B57" s="396" t="s">
        <v>88</v>
      </c>
      <c r="C57" s="396"/>
      <c r="D57" s="396"/>
      <c r="E57" s="13">
        <f>SUM(E53:E56)/4*60%</f>
        <v>0</v>
      </c>
      <c r="F57" s="13">
        <f>SUM(F53:F56)/4*20%</f>
        <v>0</v>
      </c>
      <c r="G57" s="13">
        <f>SUM(G53:G56)/4*20%</f>
        <v>0</v>
      </c>
      <c r="H57" s="398"/>
      <c r="I57" s="402"/>
      <c r="J57" s="367"/>
      <c r="K57" s="37"/>
      <c r="L57"/>
    </row>
    <row r="58" spans="1:12" ht="34.5" customHeight="1" x14ac:dyDescent="0.25">
      <c r="A58" s="99"/>
      <c r="B58" s="389">
        <v>8</v>
      </c>
      <c r="C58" s="390" t="s">
        <v>124</v>
      </c>
      <c r="D58" s="14" t="s">
        <v>125</v>
      </c>
      <c r="E58" s="127"/>
      <c r="F58" s="127"/>
      <c r="G58" s="127"/>
      <c r="H58" s="403"/>
      <c r="I58" s="391">
        <f>SUM(E65:G65)</f>
        <v>0</v>
      </c>
      <c r="J58" s="399"/>
      <c r="K58" s="37"/>
      <c r="L58"/>
    </row>
    <row r="59" spans="1:12" ht="24.75" customHeight="1" x14ac:dyDescent="0.25">
      <c r="A59" s="99"/>
      <c r="B59" s="389"/>
      <c r="C59" s="390"/>
      <c r="D59" s="14" t="s">
        <v>126</v>
      </c>
      <c r="E59" s="127"/>
      <c r="F59" s="127"/>
      <c r="G59" s="127"/>
      <c r="H59" s="403"/>
      <c r="I59" s="391"/>
      <c r="J59" s="399"/>
      <c r="K59" s="37"/>
      <c r="L59"/>
    </row>
    <row r="60" spans="1:12" ht="24.75" customHeight="1" x14ac:dyDescent="0.25">
      <c r="A60" s="99"/>
      <c r="B60" s="389"/>
      <c r="C60" s="390"/>
      <c r="D60" s="14" t="s">
        <v>127</v>
      </c>
      <c r="E60" s="127"/>
      <c r="F60" s="127"/>
      <c r="G60" s="127"/>
      <c r="H60" s="403"/>
      <c r="I60" s="391"/>
      <c r="J60" s="399"/>
      <c r="K60" s="37"/>
      <c r="L60"/>
    </row>
    <row r="61" spans="1:12" ht="36.75" customHeight="1" x14ac:dyDescent="0.25">
      <c r="A61" s="99"/>
      <c r="B61" s="389"/>
      <c r="C61" s="390"/>
      <c r="D61" s="14" t="s">
        <v>128</v>
      </c>
      <c r="E61" s="127"/>
      <c r="F61" s="127"/>
      <c r="G61" s="127"/>
      <c r="H61" s="403"/>
      <c r="I61" s="391"/>
      <c r="J61" s="399"/>
      <c r="K61" s="37"/>
      <c r="L61"/>
    </row>
    <row r="62" spans="1:12" ht="44.25" customHeight="1" x14ac:dyDescent="0.25">
      <c r="A62" s="99"/>
      <c r="B62" s="389"/>
      <c r="C62" s="390"/>
      <c r="D62" s="14" t="s">
        <v>129</v>
      </c>
      <c r="E62" s="127"/>
      <c r="F62" s="127"/>
      <c r="G62" s="127"/>
      <c r="H62" s="403"/>
      <c r="I62" s="391"/>
      <c r="J62" s="399"/>
      <c r="K62" s="37"/>
      <c r="L62"/>
    </row>
    <row r="63" spans="1:12" ht="44.25" customHeight="1" x14ac:dyDescent="0.25">
      <c r="A63" s="99"/>
      <c r="B63" s="389"/>
      <c r="C63" s="390"/>
      <c r="D63" s="14" t="s">
        <v>130</v>
      </c>
      <c r="E63" s="127"/>
      <c r="F63" s="127"/>
      <c r="G63" s="127"/>
      <c r="H63" s="403"/>
      <c r="I63" s="391"/>
      <c r="J63" s="399"/>
      <c r="K63" s="37"/>
      <c r="L63"/>
    </row>
    <row r="64" spans="1:12" ht="26.25" customHeight="1" x14ac:dyDescent="0.25">
      <c r="A64" s="99"/>
      <c r="B64" s="389"/>
      <c r="C64" s="390"/>
      <c r="D64" s="14" t="s">
        <v>131</v>
      </c>
      <c r="E64" s="127"/>
      <c r="F64" s="127"/>
      <c r="G64" s="127"/>
      <c r="H64" s="403"/>
      <c r="I64" s="391"/>
      <c r="J64" s="399"/>
      <c r="K64" s="37"/>
      <c r="L64"/>
    </row>
    <row r="65" spans="1:13" ht="24.75" customHeight="1" x14ac:dyDescent="0.25">
      <c r="A65" s="99"/>
      <c r="B65" s="396" t="s">
        <v>88</v>
      </c>
      <c r="C65" s="396"/>
      <c r="D65" s="396"/>
      <c r="E65" s="13">
        <f>SUM(E58:E64)/7*60%</f>
        <v>0</v>
      </c>
      <c r="F65" s="13">
        <f>SUM(F58:F64)/7*20%</f>
        <v>0</v>
      </c>
      <c r="G65" s="13">
        <f>SUM(G58:G64)/7*20%</f>
        <v>0</v>
      </c>
      <c r="H65" s="403"/>
      <c r="I65" s="391"/>
      <c r="J65" s="399"/>
      <c r="K65" s="37"/>
      <c r="L65"/>
    </row>
    <row r="66" spans="1:13" ht="24.75" customHeight="1" x14ac:dyDescent="0.25">
      <c r="A66" s="99"/>
      <c r="B66" s="389">
        <v>9</v>
      </c>
      <c r="C66" s="390" t="s">
        <v>132</v>
      </c>
      <c r="D66" s="14" t="s">
        <v>161</v>
      </c>
      <c r="E66" s="127"/>
      <c r="F66" s="127"/>
      <c r="G66" s="127"/>
      <c r="H66" s="403"/>
      <c r="I66" s="400">
        <f>SUM(E70:G70)</f>
        <v>0</v>
      </c>
      <c r="J66" s="367"/>
      <c r="K66" s="37"/>
      <c r="L66"/>
    </row>
    <row r="67" spans="1:13" ht="24.75" customHeight="1" x14ac:dyDescent="0.25">
      <c r="A67" s="99"/>
      <c r="B67" s="389"/>
      <c r="C67" s="390"/>
      <c r="D67" s="14" t="s">
        <v>133</v>
      </c>
      <c r="E67" s="127"/>
      <c r="F67" s="127"/>
      <c r="G67" s="127"/>
      <c r="H67" s="403"/>
      <c r="I67" s="401"/>
      <c r="J67" s="367"/>
      <c r="K67" s="37"/>
      <c r="L67"/>
    </row>
    <row r="68" spans="1:13" ht="24.75" customHeight="1" x14ac:dyDescent="0.25">
      <c r="A68" s="99"/>
      <c r="B68" s="389"/>
      <c r="C68" s="390"/>
      <c r="D68" s="14" t="s">
        <v>134</v>
      </c>
      <c r="E68" s="127"/>
      <c r="F68" s="127"/>
      <c r="G68" s="127"/>
      <c r="H68" s="403"/>
      <c r="I68" s="401"/>
      <c r="J68" s="367"/>
      <c r="K68" s="37"/>
      <c r="L68"/>
    </row>
    <row r="69" spans="1:13" ht="34.5" customHeight="1" x14ac:dyDescent="0.25">
      <c r="A69" s="99"/>
      <c r="B69" s="389"/>
      <c r="C69" s="390"/>
      <c r="D69" s="12" t="s">
        <v>135</v>
      </c>
      <c r="E69" s="127"/>
      <c r="F69" s="127"/>
      <c r="G69" s="127"/>
      <c r="H69" s="403"/>
      <c r="I69" s="401"/>
      <c r="J69" s="367"/>
      <c r="K69" s="37"/>
      <c r="L69"/>
    </row>
    <row r="70" spans="1:13" ht="24.75" customHeight="1" x14ac:dyDescent="0.25">
      <c r="A70" s="99"/>
      <c r="B70" s="396" t="s">
        <v>88</v>
      </c>
      <c r="C70" s="396"/>
      <c r="D70" s="396"/>
      <c r="E70" s="13">
        <f>SUM(E66:E69)/4*60%</f>
        <v>0</v>
      </c>
      <c r="F70" s="13">
        <f>SUM(F66:F69)/4*20%</f>
        <v>0</v>
      </c>
      <c r="G70" s="13">
        <f>SUM(G66:G69)/4*20%</f>
        <v>0</v>
      </c>
      <c r="H70" s="403"/>
      <c r="I70" s="402"/>
      <c r="J70" s="367"/>
      <c r="K70" s="37"/>
      <c r="L70"/>
    </row>
    <row r="71" spans="1:13" x14ac:dyDescent="0.25">
      <c r="A71" s="99"/>
      <c r="B71" s="396" t="s">
        <v>151</v>
      </c>
      <c r="C71" s="396"/>
      <c r="D71" s="396"/>
      <c r="E71" s="134">
        <f>AVERAGE(E70,E65,E57,E52,E45,E39,E34,E28,E22)</f>
        <v>0</v>
      </c>
      <c r="F71" s="134">
        <f>AVERAGE(F70,F65,F57,F52,F45,F39,F34,F28,F22)</f>
        <v>0</v>
      </c>
      <c r="G71" s="134">
        <f>AVERAGE(G70,G65,G57,G52,G45,G39,G34,G28,G22)</f>
        <v>0</v>
      </c>
      <c r="H71" s="37"/>
      <c r="I71" s="37"/>
      <c r="J71" s="37"/>
      <c r="K71" s="37"/>
      <c r="L71"/>
    </row>
    <row r="72" spans="1:13" ht="15.75" thickBot="1" x14ac:dyDescent="0.3">
      <c r="A72" s="99"/>
      <c r="B72" s="37"/>
      <c r="C72" s="37"/>
      <c r="D72" s="38"/>
      <c r="E72" s="133"/>
      <c r="F72" s="133"/>
      <c r="G72" s="133"/>
      <c r="H72" s="37"/>
      <c r="I72" s="37"/>
      <c r="J72" s="37"/>
      <c r="K72" s="37"/>
      <c r="L72"/>
    </row>
    <row r="73" spans="1:13" ht="18.75" customHeight="1" thickBot="1" x14ac:dyDescent="0.3">
      <c r="A73" s="99"/>
      <c r="B73" s="39"/>
      <c r="C73" s="39"/>
      <c r="D73" s="39"/>
      <c r="E73" s="406" t="s">
        <v>162</v>
      </c>
      <c r="F73" s="407"/>
      <c r="G73" s="408"/>
      <c r="H73" s="16"/>
      <c r="I73" s="17">
        <f>AVERAGE(I18:I70)</f>
        <v>0</v>
      </c>
      <c r="J73" s="18">
        <f>I73/5*100%</f>
        <v>0</v>
      </c>
      <c r="K73" s="37"/>
      <c r="L73"/>
    </row>
    <row r="74" spans="1:13" ht="36" customHeight="1" x14ac:dyDescent="0.25">
      <c r="A74" s="99"/>
      <c r="B74" s="99"/>
      <c r="C74" s="99"/>
      <c r="D74" s="111"/>
      <c r="E74" s="99"/>
      <c r="F74" s="99"/>
      <c r="G74" s="99"/>
      <c r="H74" s="99"/>
      <c r="I74" s="99"/>
      <c r="J74" s="99"/>
      <c r="K74" s="37"/>
      <c r="L74"/>
      <c r="M74"/>
    </row>
    <row r="75" spans="1:13" ht="30" customHeight="1" x14ac:dyDescent="0.25">
      <c r="A75" s="99"/>
      <c r="B75" s="99"/>
      <c r="C75" s="128" t="s">
        <v>71</v>
      </c>
      <c r="D75" s="128"/>
      <c r="E75" s="99"/>
      <c r="F75" s="99"/>
      <c r="G75" s="99"/>
      <c r="H75" s="404" t="s">
        <v>177</v>
      </c>
      <c r="I75" s="404"/>
      <c r="J75" s="40"/>
      <c r="K75" s="37"/>
      <c r="L75"/>
      <c r="M75"/>
    </row>
    <row r="76" spans="1:13" ht="30" customHeight="1" x14ac:dyDescent="0.25">
      <c r="A76" s="99"/>
      <c r="B76" s="99"/>
      <c r="C76" s="128" t="s">
        <v>72</v>
      </c>
      <c r="D76" s="128">
        <v>2021</v>
      </c>
      <c r="E76" s="99"/>
      <c r="F76" s="99"/>
      <c r="G76" s="99"/>
      <c r="H76" s="405" t="s">
        <v>73</v>
      </c>
      <c r="I76" s="405"/>
      <c r="J76" s="128" t="s">
        <v>136</v>
      </c>
      <c r="K76" s="37"/>
      <c r="L76"/>
      <c r="M76"/>
    </row>
    <row r="77" spans="1:13" x14ac:dyDescent="0.25">
      <c r="A77" s="99"/>
      <c r="B77" s="99"/>
      <c r="C77" s="99"/>
      <c r="D77" s="99"/>
      <c r="E77" s="99"/>
      <c r="F77" s="99"/>
      <c r="G77" s="99"/>
      <c r="H77" s="99"/>
      <c r="I77" s="99"/>
      <c r="J77" s="99"/>
      <c r="K77" s="99"/>
      <c r="L77"/>
      <c r="M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A143"/>
      <c r="K143"/>
      <c r="L143"/>
    </row>
    <row r="144" spans="1:12" x14ac:dyDescent="0.25">
      <c r="A144"/>
      <c r="K144"/>
      <c r="L144"/>
    </row>
    <row r="145" spans="1:12" x14ac:dyDescent="0.25">
      <c r="A145"/>
      <c r="K145"/>
      <c r="L145"/>
    </row>
    <row r="146" spans="1:12" x14ac:dyDescent="0.25">
      <c r="A146"/>
      <c r="K146"/>
      <c r="L146"/>
    </row>
    <row r="147" spans="1:12" x14ac:dyDescent="0.25">
      <c r="K147"/>
      <c r="L147"/>
    </row>
    <row r="148" spans="1:12" x14ac:dyDescent="0.25">
      <c r="K148"/>
      <c r="L148"/>
    </row>
    <row r="149" spans="1:12" x14ac:dyDescent="0.25">
      <c r="K149"/>
      <c r="L149"/>
    </row>
    <row r="150" spans="1:12" x14ac:dyDescent="0.25">
      <c r="K150"/>
      <c r="L150"/>
    </row>
    <row r="151" spans="1:12" x14ac:dyDescent="0.25">
      <c r="K151"/>
      <c r="L151"/>
    </row>
    <row r="152" spans="1:12" x14ac:dyDescent="0.25">
      <c r="K152"/>
      <c r="L152"/>
    </row>
    <row r="153" spans="1:12" x14ac:dyDescent="0.25">
      <c r="K153"/>
      <c r="L153"/>
    </row>
    <row r="154" spans="1:12" x14ac:dyDescent="0.25">
      <c r="K154"/>
      <c r="L154"/>
    </row>
    <row r="155" spans="1:12" x14ac:dyDescent="0.25">
      <c r="K155"/>
      <c r="L155"/>
    </row>
    <row r="156" spans="1:12" x14ac:dyDescent="0.25">
      <c r="K156"/>
      <c r="L156"/>
    </row>
    <row r="157" spans="1:12" x14ac:dyDescent="0.25">
      <c r="K157"/>
      <c r="L157"/>
    </row>
    <row r="158" spans="1:12" x14ac:dyDescent="0.25">
      <c r="K158"/>
      <c r="L158"/>
    </row>
    <row r="159" spans="1:12" x14ac:dyDescent="0.25">
      <c r="K159"/>
      <c r="L159"/>
    </row>
    <row r="160" spans="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row r="256" spans="11:12" x14ac:dyDescent="0.25">
      <c r="K256"/>
      <c r="L256"/>
    </row>
    <row r="257" spans="11:12" x14ac:dyDescent="0.25">
      <c r="K257"/>
      <c r="L257"/>
    </row>
    <row r="258" spans="11:12" x14ac:dyDescent="0.25">
      <c r="K258"/>
      <c r="L258"/>
    </row>
    <row r="259" spans="11:12" x14ac:dyDescent="0.25">
      <c r="K259"/>
      <c r="L259"/>
    </row>
  </sheetData>
  <mergeCells count="76">
    <mergeCell ref="B71:D71"/>
    <mergeCell ref="H75:I75"/>
    <mergeCell ref="H76:I76"/>
    <mergeCell ref="E73:G73"/>
    <mergeCell ref="H35:H39"/>
    <mergeCell ref="I35:I39"/>
    <mergeCell ref="I66:I70"/>
    <mergeCell ref="B70:D70"/>
    <mergeCell ref="B46:B51"/>
    <mergeCell ref="C46:C51"/>
    <mergeCell ref="H46:H52"/>
    <mergeCell ref="I46:I52"/>
    <mergeCell ref="B35:B38"/>
    <mergeCell ref="C35:C38"/>
    <mergeCell ref="J66:J70"/>
    <mergeCell ref="J58:J65"/>
    <mergeCell ref="J53:J57"/>
    <mergeCell ref="B53:B56"/>
    <mergeCell ref="C53:C56"/>
    <mergeCell ref="H53:H57"/>
    <mergeCell ref="I53:I57"/>
    <mergeCell ref="B57:D57"/>
    <mergeCell ref="B58:B64"/>
    <mergeCell ref="C58:C64"/>
    <mergeCell ref="H58:H65"/>
    <mergeCell ref="I58:I65"/>
    <mergeCell ref="B65:D65"/>
    <mergeCell ref="B66:B69"/>
    <mergeCell ref="C66:C69"/>
    <mergeCell ref="H66:H70"/>
    <mergeCell ref="J46:J52"/>
    <mergeCell ref="B52:D52"/>
    <mergeCell ref="B40:B44"/>
    <mergeCell ref="C40:C44"/>
    <mergeCell ref="H40:H45"/>
    <mergeCell ref="I40:I45"/>
    <mergeCell ref="J40:J45"/>
    <mergeCell ref="B45:D45"/>
    <mergeCell ref="J35:J39"/>
    <mergeCell ref="B39:D39"/>
    <mergeCell ref="B29:B33"/>
    <mergeCell ref="C29:C33"/>
    <mergeCell ref="H29:H34"/>
    <mergeCell ref="I29:I34"/>
    <mergeCell ref="J29:J34"/>
    <mergeCell ref="B34:D34"/>
    <mergeCell ref="B23:B27"/>
    <mergeCell ref="C23:C27"/>
    <mergeCell ref="H23:H28"/>
    <mergeCell ref="I23:I28"/>
    <mergeCell ref="J23:J28"/>
    <mergeCell ref="B28:D28"/>
    <mergeCell ref="J15:J17"/>
    <mergeCell ref="B18:B21"/>
    <mergeCell ref="C18:C21"/>
    <mergeCell ref="H18:H22"/>
    <mergeCell ref="I18:I22"/>
    <mergeCell ref="J18:J22"/>
    <mergeCell ref="H15:H17"/>
    <mergeCell ref="B22:D22"/>
    <mergeCell ref="C13:I13"/>
    <mergeCell ref="B15:C17"/>
    <mergeCell ref="D15:D17"/>
    <mergeCell ref="E15:G15"/>
    <mergeCell ref="I15:I17"/>
    <mergeCell ref="C12:I12"/>
    <mergeCell ref="B6:J6"/>
    <mergeCell ref="B8:J8"/>
    <mergeCell ref="C9:I9"/>
    <mergeCell ref="C10:I10"/>
    <mergeCell ref="C11:I11"/>
    <mergeCell ref="D1:I1"/>
    <mergeCell ref="D2:I2"/>
    <mergeCell ref="D3:I3"/>
    <mergeCell ref="D4:I4"/>
    <mergeCell ref="B1:C4"/>
  </mergeCells>
  <dataValidations count="2">
    <dataValidation type="whole" showInputMessage="1" showErrorMessage="1" sqref="E58:G64 E18:G21 E23:G27 E29:G33 E35:G38 E40:G44 E46:G51 E66:G69">
      <formula1>1</formula1>
      <formula2>5</formula2>
    </dataValidation>
    <dataValidation type="whole" allowBlank="1" showInputMessage="1" showErrorMessage="1" sqref="E53:G56">
      <formula1>1</formula1>
      <formula2>5</formula2>
    </dataValidation>
  </dataValidations>
  <pageMargins left="0.7" right="0.7" top="0.75" bottom="0.75" header="0.3" footer="0.3"/>
  <pageSetup paperSize="175" scale="48" orientation="portrait" r:id="rId1"/>
  <rowBreaks count="1" manualBreakCount="1">
    <brk id="52" min="1" max="9" man="1"/>
  </rowBreaks>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D11" zoomScaleSheetLayoutView="100" workbookViewId="0">
      <selection activeCell="E14" sqref="E14:E15"/>
    </sheetView>
  </sheetViews>
  <sheetFormatPr baseColWidth="10" defaultColWidth="11.42578125" defaultRowHeight="18" x14ac:dyDescent="0.25"/>
  <cols>
    <col min="1" max="1" width="5.28515625" style="41" customWidth="1"/>
    <col min="2" max="2" width="4.7109375" style="41" customWidth="1"/>
    <col min="3" max="3" width="57.28515625" style="41" customWidth="1"/>
    <col min="4" max="4" width="59.28515625" style="41" customWidth="1"/>
    <col min="5" max="5" width="37.42578125" style="41" customWidth="1"/>
    <col min="6" max="6" width="40.85546875" style="41" customWidth="1"/>
    <col min="7" max="7" width="37.85546875" style="41" customWidth="1"/>
    <col min="8" max="8" width="7" style="41" customWidth="1"/>
    <col min="9" max="9" width="8.28515625" style="41" customWidth="1"/>
    <col min="10" max="10" width="24.7109375" style="41" bestFit="1" customWidth="1"/>
    <col min="11" max="16384" width="11.42578125" style="41"/>
  </cols>
  <sheetData>
    <row r="1" spans="1:9" ht="30" customHeight="1" x14ac:dyDescent="0.25">
      <c r="B1" s="367"/>
      <c r="C1" s="367"/>
      <c r="D1" s="413" t="str">
        <f>+'[1]ANEXO 1'!C1</f>
        <v>SUPERINTENDENCIA DE SOCIEDADES</v>
      </c>
      <c r="E1" s="413"/>
      <c r="F1" s="413"/>
      <c r="G1" s="412" t="s">
        <v>154</v>
      </c>
      <c r="H1" s="412"/>
    </row>
    <row r="2" spans="1:9" ht="30" customHeight="1" x14ac:dyDescent="0.25">
      <c r="B2" s="367"/>
      <c r="C2" s="367"/>
      <c r="D2" s="413" t="str">
        <f>+'[1]ANEXO 1'!C2</f>
        <v>SISTEMA DE GESTION INTEGRADO</v>
      </c>
      <c r="E2" s="413"/>
      <c r="F2" s="413"/>
      <c r="G2" s="412" t="s">
        <v>160</v>
      </c>
      <c r="H2" s="412"/>
    </row>
    <row r="3" spans="1:9" ht="30" customHeight="1" x14ac:dyDescent="0.25">
      <c r="B3" s="367"/>
      <c r="C3" s="367"/>
      <c r="D3" s="413" t="str">
        <f>+'[1]ANEXO 1'!C3</f>
        <v>PROCESO: GESTION DE TALENTO HUMANO</v>
      </c>
      <c r="E3" s="413"/>
      <c r="F3" s="413"/>
      <c r="G3" s="412" t="s">
        <v>159</v>
      </c>
      <c r="H3" s="412"/>
    </row>
    <row r="4" spans="1:9" ht="30" customHeight="1" x14ac:dyDescent="0.25">
      <c r="B4" s="367"/>
      <c r="C4" s="367"/>
      <c r="D4" s="414" t="str">
        <f>+'[1]ANEXO 1'!C4</f>
        <v>FORMATO: ACUERDOS DE GESTIÓN</v>
      </c>
      <c r="E4" s="414"/>
      <c r="F4" s="414"/>
      <c r="G4" s="412" t="s">
        <v>158</v>
      </c>
      <c r="H4" s="412"/>
    </row>
    <row r="5" spans="1:9" ht="18.75" thickBot="1" x14ac:dyDescent="0.3">
      <c r="A5" s="59"/>
      <c r="B5" s="59"/>
      <c r="C5" s="59"/>
      <c r="D5" s="59"/>
      <c r="E5" s="59"/>
      <c r="F5" s="59"/>
      <c r="G5" s="59"/>
      <c r="H5" s="59"/>
      <c r="I5" s="59"/>
    </row>
    <row r="6" spans="1:9" ht="36.75" customHeight="1" thickBot="1" x14ac:dyDescent="0.3">
      <c r="A6" s="59"/>
      <c r="B6" s="429" t="s">
        <v>137</v>
      </c>
      <c r="C6" s="430"/>
      <c r="D6" s="430"/>
      <c r="E6" s="430"/>
      <c r="F6" s="430"/>
      <c r="G6" s="430"/>
      <c r="H6" s="431"/>
      <c r="I6" s="59"/>
    </row>
    <row r="7" spans="1:9" x14ac:dyDescent="0.25">
      <c r="A7" s="59"/>
      <c r="B7" s="42"/>
      <c r="C7" s="43" t="s">
        <v>138</v>
      </c>
      <c r="D7" s="432"/>
      <c r="E7" s="432"/>
      <c r="F7" s="432"/>
      <c r="G7" s="432"/>
      <c r="H7" s="44"/>
      <c r="I7" s="59"/>
    </row>
    <row r="8" spans="1:9" x14ac:dyDescent="0.25">
      <c r="A8" s="59"/>
      <c r="B8" s="42"/>
      <c r="C8" s="43" t="s">
        <v>139</v>
      </c>
      <c r="D8" s="433"/>
      <c r="E8" s="433"/>
      <c r="F8" s="433"/>
      <c r="G8" s="433"/>
      <c r="H8" s="44"/>
      <c r="I8" s="59"/>
    </row>
    <row r="9" spans="1:9" x14ac:dyDescent="0.25">
      <c r="A9" s="59"/>
      <c r="B9" s="42"/>
      <c r="C9" s="43" t="s">
        <v>140</v>
      </c>
      <c r="D9" s="433"/>
      <c r="E9" s="433"/>
      <c r="F9" s="433"/>
      <c r="G9" s="433"/>
      <c r="H9" s="44"/>
      <c r="I9" s="59"/>
    </row>
    <row r="10" spans="1:9" ht="18.75" thickBot="1" x14ac:dyDescent="0.3">
      <c r="A10" s="59"/>
      <c r="B10" s="42"/>
      <c r="C10" s="43"/>
      <c r="D10" s="129"/>
      <c r="E10" s="129"/>
      <c r="F10" s="129"/>
      <c r="G10" s="129"/>
      <c r="H10" s="44"/>
      <c r="I10" s="59"/>
    </row>
    <row r="11" spans="1:9" ht="36" customHeight="1" thickBot="1" x14ac:dyDescent="0.3">
      <c r="A11" s="59"/>
      <c r="B11" s="418" t="s">
        <v>141</v>
      </c>
      <c r="C11" s="419"/>
      <c r="D11" s="419"/>
      <c r="E11" s="419"/>
      <c r="F11" s="419"/>
      <c r="G11" s="419"/>
      <c r="H11" s="420"/>
      <c r="I11" s="59"/>
    </row>
    <row r="12" spans="1:9" x14ac:dyDescent="0.25">
      <c r="A12" s="59"/>
      <c r="B12" s="42"/>
      <c r="C12" s="45"/>
      <c r="D12" s="45"/>
      <c r="E12" s="45"/>
      <c r="F12" s="45"/>
      <c r="G12" s="45"/>
      <c r="H12" s="44"/>
      <c r="I12" s="59"/>
    </row>
    <row r="13" spans="1:9" x14ac:dyDescent="0.25">
      <c r="A13" s="59"/>
      <c r="B13" s="42"/>
      <c r="C13" s="434" t="s">
        <v>142</v>
      </c>
      <c r="D13" s="49"/>
      <c r="E13" s="49"/>
      <c r="F13" s="416"/>
      <c r="G13" s="416"/>
      <c r="H13" s="417"/>
      <c r="I13" s="59"/>
    </row>
    <row r="14" spans="1:9" x14ac:dyDescent="0.25">
      <c r="A14" s="59"/>
      <c r="B14" s="42"/>
      <c r="C14" s="434"/>
      <c r="D14" s="46">
        <v>0.95</v>
      </c>
      <c r="E14" s="421">
        <f>(D14*D15)/100%</f>
        <v>0.76</v>
      </c>
      <c r="F14" s="416"/>
      <c r="G14" s="416"/>
      <c r="H14" s="417"/>
      <c r="I14" s="59"/>
    </row>
    <row r="15" spans="1:9" ht="40.5" customHeight="1" x14ac:dyDescent="0.25">
      <c r="A15" s="59"/>
      <c r="B15" s="42"/>
      <c r="C15" s="47" t="s">
        <v>143</v>
      </c>
      <c r="D15" s="48">
        <v>0.8</v>
      </c>
      <c r="E15" s="421"/>
      <c r="F15" s="416"/>
      <c r="G15" s="416"/>
      <c r="H15" s="417"/>
      <c r="I15" s="59"/>
    </row>
    <row r="16" spans="1:9" x14ac:dyDescent="0.25">
      <c r="A16" s="59"/>
      <c r="B16" s="42"/>
      <c r="C16" s="49" t="s">
        <v>144</v>
      </c>
      <c r="D16" s="50">
        <f>'Competencias 360'!I73</f>
        <v>0</v>
      </c>
      <c r="E16" s="421">
        <f>(D16*D17)/5</f>
        <v>0</v>
      </c>
      <c r="F16" s="416"/>
      <c r="G16" s="416"/>
      <c r="H16" s="417"/>
      <c r="I16" s="59"/>
    </row>
    <row r="17" spans="1:9" x14ac:dyDescent="0.25">
      <c r="A17" s="59"/>
      <c r="B17" s="42"/>
      <c r="C17" s="49" t="s">
        <v>145</v>
      </c>
      <c r="D17" s="48">
        <v>0.2</v>
      </c>
      <c r="E17" s="421"/>
      <c r="F17" s="416"/>
      <c r="G17" s="416"/>
      <c r="H17" s="417"/>
      <c r="I17" s="59"/>
    </row>
    <row r="18" spans="1:9" x14ac:dyDescent="0.25">
      <c r="A18" s="59"/>
      <c r="B18" s="42"/>
      <c r="C18" s="49"/>
      <c r="D18" s="48"/>
      <c r="E18" s="51"/>
      <c r="F18" s="416"/>
      <c r="G18" s="416"/>
      <c r="H18" s="417"/>
      <c r="I18" s="59"/>
    </row>
    <row r="19" spans="1:9" x14ac:dyDescent="0.25">
      <c r="A19" s="59"/>
      <c r="B19" s="42"/>
      <c r="C19" s="49" t="s">
        <v>146</v>
      </c>
      <c r="D19" s="48"/>
      <c r="E19" s="46">
        <f>SUM(E14:E17)</f>
        <v>0.76</v>
      </c>
      <c r="F19" s="416"/>
      <c r="G19" s="416"/>
      <c r="H19" s="417"/>
      <c r="I19" s="59"/>
    </row>
    <row r="20" spans="1:9" x14ac:dyDescent="0.25">
      <c r="A20" s="59"/>
      <c r="B20" s="42"/>
      <c r="C20" s="45"/>
      <c r="D20" s="45"/>
      <c r="E20" s="45"/>
      <c r="F20" s="45"/>
      <c r="G20" s="416"/>
      <c r="H20" s="417"/>
      <c r="I20" s="59"/>
    </row>
    <row r="21" spans="1:9" x14ac:dyDescent="0.25">
      <c r="A21" s="59"/>
      <c r="B21" s="42"/>
      <c r="C21" s="424" t="s">
        <v>147</v>
      </c>
      <c r="D21" s="426">
        <v>0.05</v>
      </c>
      <c r="E21" s="422">
        <f>Concertación!P27</f>
        <v>0</v>
      </c>
      <c r="F21" s="45"/>
      <c r="G21" s="416"/>
      <c r="H21" s="417"/>
      <c r="I21" s="59"/>
    </row>
    <row r="22" spans="1:9" x14ac:dyDescent="0.25">
      <c r="A22" s="59"/>
      <c r="B22" s="42"/>
      <c r="C22" s="425"/>
      <c r="D22" s="427"/>
      <c r="E22" s="423"/>
      <c r="F22" s="45"/>
      <c r="G22" s="21"/>
      <c r="H22" s="53"/>
      <c r="I22" s="59"/>
    </row>
    <row r="23" spans="1:9" ht="18.75" thickBot="1" x14ac:dyDescent="0.3">
      <c r="A23" s="59"/>
      <c r="B23" s="42"/>
      <c r="C23" s="45"/>
      <c r="D23" s="45"/>
      <c r="E23" s="45"/>
      <c r="F23" s="45"/>
      <c r="G23" s="21"/>
      <c r="H23" s="53"/>
      <c r="I23" s="59"/>
    </row>
    <row r="24" spans="1:9" ht="18.75" thickBot="1" x14ac:dyDescent="0.3">
      <c r="A24" s="59"/>
      <c r="B24" s="42"/>
      <c r="C24" s="45"/>
      <c r="D24" s="130" t="s">
        <v>148</v>
      </c>
      <c r="E24" s="54">
        <f>E19+E21</f>
        <v>0.76</v>
      </c>
      <c r="F24" s="45"/>
      <c r="G24" s="21"/>
      <c r="H24" s="53"/>
      <c r="I24" s="59"/>
    </row>
    <row r="25" spans="1:9" x14ac:dyDescent="0.25">
      <c r="A25" s="59"/>
      <c r="B25" s="42"/>
      <c r="C25" s="45"/>
      <c r="D25" s="45"/>
      <c r="E25" s="45"/>
      <c r="F25" s="45"/>
      <c r="G25" s="45"/>
      <c r="H25" s="44"/>
      <c r="I25" s="59"/>
    </row>
    <row r="26" spans="1:9" x14ac:dyDescent="0.25">
      <c r="A26" s="59"/>
      <c r="B26" s="42"/>
      <c r="C26" s="45"/>
      <c r="D26" s="45"/>
      <c r="E26" s="45"/>
      <c r="F26" s="45"/>
      <c r="G26" s="45"/>
      <c r="H26" s="44"/>
      <c r="I26" s="59"/>
    </row>
    <row r="27" spans="1:9" x14ac:dyDescent="0.25">
      <c r="A27" s="59"/>
      <c r="B27" s="42"/>
      <c r="C27" s="45"/>
      <c r="D27" s="45"/>
      <c r="E27" s="45"/>
      <c r="F27" s="45"/>
      <c r="G27" s="45"/>
      <c r="H27" s="44"/>
      <c r="I27" s="59"/>
    </row>
    <row r="28" spans="1:9" x14ac:dyDescent="0.25">
      <c r="A28" s="59"/>
      <c r="B28" s="42"/>
      <c r="C28" s="45"/>
      <c r="D28" s="45"/>
      <c r="E28" s="45"/>
      <c r="F28" s="45"/>
      <c r="G28" s="45"/>
      <c r="H28" s="44"/>
      <c r="I28" s="59"/>
    </row>
    <row r="29" spans="1:9" x14ac:dyDescent="0.25">
      <c r="A29" s="59"/>
      <c r="B29" s="42"/>
      <c r="C29" s="55"/>
      <c r="D29" s="56"/>
      <c r="E29" s="45"/>
      <c r="F29" s="428"/>
      <c r="G29" s="428"/>
      <c r="H29" s="44"/>
      <c r="I29" s="59"/>
    </row>
    <row r="30" spans="1:9" x14ac:dyDescent="0.25">
      <c r="A30" s="59"/>
      <c r="B30" s="42"/>
      <c r="C30" s="415" t="s">
        <v>180</v>
      </c>
      <c r="D30" s="415"/>
      <c r="E30" s="45"/>
      <c r="F30" s="415" t="s">
        <v>179</v>
      </c>
      <c r="G30" s="415"/>
      <c r="H30" s="53"/>
      <c r="I30" s="59"/>
    </row>
    <row r="31" spans="1:9" x14ac:dyDescent="0.25">
      <c r="A31" s="59"/>
      <c r="B31" s="42"/>
      <c r="C31" s="45"/>
      <c r="D31" s="45"/>
      <c r="E31" s="45"/>
      <c r="F31" s="45"/>
      <c r="G31" s="45"/>
      <c r="H31" s="44"/>
      <c r="I31" s="59"/>
    </row>
    <row r="32" spans="1:9" x14ac:dyDescent="0.25">
      <c r="A32" s="59"/>
      <c r="B32" s="42"/>
      <c r="C32" s="45"/>
      <c r="D32" s="45"/>
      <c r="E32" s="45"/>
      <c r="F32" s="45"/>
      <c r="G32" s="45"/>
      <c r="H32" s="44"/>
      <c r="I32" s="59"/>
    </row>
    <row r="33" spans="1:9" x14ac:dyDescent="0.25">
      <c r="A33" s="59"/>
      <c r="B33" s="42"/>
      <c r="C33" s="45"/>
      <c r="D33" s="45"/>
      <c r="E33" s="45"/>
      <c r="F33" s="45"/>
      <c r="G33" s="45"/>
      <c r="H33" s="44"/>
      <c r="I33" s="59"/>
    </row>
    <row r="34" spans="1:9" x14ac:dyDescent="0.25">
      <c r="A34" s="59"/>
      <c r="B34" s="42"/>
      <c r="C34" s="45"/>
      <c r="D34" s="115" t="s">
        <v>149</v>
      </c>
      <c r="E34" s="139" t="s">
        <v>176</v>
      </c>
      <c r="F34" s="45"/>
      <c r="G34" s="45"/>
      <c r="H34" s="44"/>
      <c r="I34" s="59"/>
    </row>
    <row r="35" spans="1:9" x14ac:dyDescent="0.25">
      <c r="A35" s="59"/>
      <c r="B35" s="42"/>
      <c r="C35" s="45"/>
      <c r="D35" s="115" t="s">
        <v>150</v>
      </c>
      <c r="E35" s="114">
        <v>2020</v>
      </c>
      <c r="F35" s="45"/>
      <c r="G35" s="45"/>
      <c r="H35" s="44"/>
      <c r="I35" s="59"/>
    </row>
    <row r="36" spans="1:9" ht="18.75" thickBot="1" x14ac:dyDescent="0.3">
      <c r="A36" s="59"/>
      <c r="B36" s="52"/>
      <c r="C36" s="57"/>
      <c r="D36" s="57"/>
      <c r="E36" s="57"/>
      <c r="F36" s="57"/>
      <c r="G36" s="57"/>
      <c r="H36" s="58"/>
      <c r="I36" s="59"/>
    </row>
    <row r="37" spans="1:9" x14ac:dyDescent="0.25">
      <c r="A37" s="59"/>
      <c r="B37" s="59"/>
      <c r="C37" s="59"/>
      <c r="D37" s="59"/>
      <c r="E37" s="59"/>
      <c r="F37" s="59"/>
      <c r="G37" s="59"/>
      <c r="H37" s="59"/>
      <c r="I37" s="59"/>
    </row>
  </sheetData>
  <mergeCells count="25">
    <mergeCell ref="B6:H6"/>
    <mergeCell ref="D7:G7"/>
    <mergeCell ref="D8:G8"/>
    <mergeCell ref="D9:G9"/>
    <mergeCell ref="C13:C14"/>
    <mergeCell ref="E14:E15"/>
    <mergeCell ref="C30:D30"/>
    <mergeCell ref="G20:H21"/>
    <mergeCell ref="B11:H11"/>
    <mergeCell ref="F13:H19"/>
    <mergeCell ref="E16:E17"/>
    <mergeCell ref="E21:E22"/>
    <mergeCell ref="C21:C22"/>
    <mergeCell ref="D21:D22"/>
    <mergeCell ref="F30:G30"/>
    <mergeCell ref="F29:G29"/>
    <mergeCell ref="G1:H1"/>
    <mergeCell ref="G2:H2"/>
    <mergeCell ref="G3:H3"/>
    <mergeCell ref="G4:H4"/>
    <mergeCell ref="B1:C4"/>
    <mergeCell ref="D1:F1"/>
    <mergeCell ref="D2:F2"/>
    <mergeCell ref="D3:F3"/>
    <mergeCell ref="D4:F4"/>
  </mergeCells>
  <pageMargins left="0.7" right="0.7" top="0.75" bottom="0.75" header="0.3" footer="0.3"/>
  <pageSetup paperSize="175" scale="34"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NV5X2DCNMZXR-1920572113-40</_dlc_DocId>
    <_dlc_DocIdUrl xmlns="0948c079-19c9-4a36-bb7d-d65ca794eba7">
      <Url>https://www.supersociedades.gov.co/nuestra_entidad/EstOrgTal/_layouts/15/DocIdRedir.aspx?ID=NV5X2DCNMZXR-1920572113-40</Url>
      <Description>NV5X2DCNMZXR-1920572113-40</Description>
    </_dlc_DocIdUrl>
    <A_x00f1_o xmlns="fa151406-5585-4b74-a996-4a96add1b61b">2021</A_x00f1_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74E23F-2CFA-40FA-9073-3384A25EBA83}">
  <ds:schemaRefs>
    <ds:schemaRef ds:uri="http://schemas.microsoft.com/sharepoint/events"/>
  </ds:schemaRefs>
</ds:datastoreItem>
</file>

<file path=customXml/itemProps2.xml><?xml version="1.0" encoding="utf-8"?>
<ds:datastoreItem xmlns:ds="http://schemas.openxmlformats.org/officeDocument/2006/customXml" ds:itemID="{E8BDB600-D6F9-4C9A-883D-D8913AE1A8EB}">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0948c079-19c9-4a36-bb7d-d65ca794eba7"/>
    <ds:schemaRef ds:uri="http://www.w3.org/XML/1998/namespace"/>
    <ds:schemaRef ds:uri="http://purl.org/dc/dcmitype/"/>
  </ds:schemaRefs>
</ds:datastoreItem>
</file>

<file path=customXml/itemProps3.xml><?xml version="1.0" encoding="utf-8"?>
<ds:datastoreItem xmlns:ds="http://schemas.openxmlformats.org/officeDocument/2006/customXml" ds:itemID="{C4E13CB2-8102-4360-9A13-427FF7727948}">
  <ds:schemaRefs>
    <ds:schemaRef ds:uri="http://schemas.microsoft.com/sharepoint/v3/contenttype/forms"/>
  </ds:schemaRefs>
</ds:datastoreItem>
</file>

<file path=customXml/itemProps4.xml><?xml version="1.0" encoding="utf-8"?>
<ds:datastoreItem xmlns:ds="http://schemas.openxmlformats.org/officeDocument/2006/customXml" ds:itemID="{E0D83A7E-82B0-4A94-AAD4-E9C8439AFB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MANUAL</vt:lpstr>
      <vt:lpstr>Concertación</vt:lpstr>
      <vt:lpstr>Seguimiento </vt:lpstr>
      <vt:lpstr>Competencias 360</vt:lpstr>
      <vt:lpstr>Consolidado</vt:lpstr>
      <vt:lpstr>'Competencias 360'!Área_de_impresión</vt:lpstr>
      <vt:lpstr>Concertación!Área_de_impresión</vt:lpstr>
      <vt:lpstr>Consolidado!Área_de_impresión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Francisco Ochoa Liévano</dc:title>
  <dc:creator>Jeimy Paola Ortiz Gracia</dc:creator>
  <cp:lastModifiedBy>Patricia Neira Lopez</cp:lastModifiedBy>
  <cp:revision/>
  <cp:lastPrinted>2021-07-07T18:28:04Z</cp:lastPrinted>
  <dcterms:created xsi:type="dcterms:W3CDTF">2014-03-17T17:12:16Z</dcterms:created>
  <dcterms:modified xsi:type="dcterms:W3CDTF">2021-11-11T20:08:37Z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2c810c56-938e-40b5-a424-3bd256bd9a83</vt:lpwstr>
  </property>
</Properties>
</file>