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8.xml" ContentType="application/vnd.openxmlformats-officedocument.spreadsheetml.worksheet+xml"/>
  <Override PartName="/xl/drawings/drawing2.xml" ContentType="application/vnd.openxmlformats-officedocument.drawing+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omments5.xml" ContentType="application/vnd.openxmlformats-officedocument.spreadsheetml.comments+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E:\Luis Espinosa\Documents\PUBLICACIONES\PLANEACION\Acuerdos Gestion 2021\Nueva carpeta\"/>
    </mc:Choice>
  </mc:AlternateContent>
  <bookViews>
    <workbookView xWindow="0" yWindow="0" windowWidth="20490" windowHeight="6165" tabRatio="712" firstSheet="2" activeTab="3"/>
  </bookViews>
  <sheets>
    <sheet name="Concertacion " sheetId="1" state="hidden" r:id="rId1"/>
    <sheet name="MANUAL" sheetId="22" state="hidden" r:id="rId2"/>
    <sheet name="instructivo de diligenciamiento" sheetId="23" r:id="rId3"/>
    <sheet name="ANEXO 1" sheetId="12" r:id="rId4"/>
    <sheet name="Seguimiento 2" sheetId="5" state="hidden" r:id="rId5"/>
    <sheet name="Seguimiento 3" sheetId="6" state="hidden" r:id="rId6"/>
    <sheet name="Seguimiento 4" sheetId="7" state="hidden" r:id="rId7"/>
    <sheet name="Final" sheetId="9" state="hidden" r:id="rId8"/>
    <sheet name="Componente de Gestion Adicional" sheetId="14" state="hidden" r:id="rId9"/>
    <sheet name="Instructivo" sheetId="3" state="hidden" r:id="rId10"/>
  </sheets>
  <definedNames>
    <definedName name="_xlnm.Print_Area" localSheetId="3">'ANEXO 1'!$B$1:$R$28</definedName>
    <definedName name="_xlnm.Print_Area" localSheetId="8">'Componente de Gestion Adicional'!$A$1:$O$20</definedName>
    <definedName name="_xlnm.Print_Area" localSheetId="2">'instructivo de diligenciamiento'!$A$1:$J$41</definedName>
    <definedName name="_xlnm.Print_Area" localSheetId="1">MANUAL!$A$1:$U$47</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O17" i="12" l="1"/>
  <c r="P17" i="12" s="1"/>
  <c r="O10" i="12" l="1"/>
  <c r="O13" i="12"/>
  <c r="P13" i="12" l="1"/>
  <c r="P10" i="12"/>
  <c r="I16" i="9"/>
  <c r="H13" i="9"/>
  <c r="L13" i="9" s="1"/>
  <c r="K13" i="9"/>
  <c r="K10" i="9"/>
  <c r="K16" i="9" s="1"/>
  <c r="H10" i="9"/>
  <c r="L10" i="9" s="1"/>
  <c r="H7" i="9"/>
  <c r="L7" i="9" s="1"/>
  <c r="M13" i="9"/>
  <c r="M7" i="9"/>
  <c r="M10" i="9"/>
  <c r="M16" i="9" s="1"/>
  <c r="J16" i="9"/>
  <c r="B16" i="9"/>
  <c r="H27" i="5"/>
  <c r="M24" i="7"/>
  <c r="M27" i="7" s="1"/>
  <c r="M21" i="7"/>
  <c r="M18" i="7"/>
  <c r="K24" i="7"/>
  <c r="K21" i="7"/>
  <c r="M24" i="6"/>
  <c r="J24" i="6"/>
  <c r="J24" i="7" s="1"/>
  <c r="J21" i="6"/>
  <c r="J21" i="7" s="1"/>
  <c r="J18" i="6"/>
  <c r="J18" i="7" s="1"/>
  <c r="M18" i="6"/>
  <c r="I18" i="5"/>
  <c r="I18" i="6" s="1"/>
  <c r="H18" i="6"/>
  <c r="M24" i="5"/>
  <c r="M21" i="5"/>
  <c r="M18" i="5"/>
  <c r="I24" i="5"/>
  <c r="I24" i="7" s="1"/>
  <c r="H24" i="7"/>
  <c r="I21" i="5"/>
  <c r="I21" i="7" s="1"/>
  <c r="H21" i="6"/>
  <c r="B27" i="7"/>
  <c r="H21" i="7"/>
  <c r="H18" i="7"/>
  <c r="D7" i="7"/>
  <c r="D6" i="7"/>
  <c r="D5" i="7"/>
  <c r="D4" i="7"/>
  <c r="B27" i="6"/>
  <c r="H24" i="6"/>
  <c r="I24" i="6"/>
  <c r="D7" i="6"/>
  <c r="D6" i="6"/>
  <c r="D5" i="6"/>
  <c r="D4" i="6"/>
  <c r="B27" i="5"/>
  <c r="L24" i="5"/>
  <c r="D7" i="5"/>
  <c r="D6" i="5"/>
  <c r="D5" i="5"/>
  <c r="D4" i="5"/>
  <c r="B26" i="1"/>
  <c r="I18" i="7"/>
  <c r="I27" i="7" s="1"/>
  <c r="H27" i="6"/>
  <c r="K27" i="7" l="1"/>
  <c r="L18" i="6"/>
  <c r="H27" i="7"/>
  <c r="L24" i="6"/>
  <c r="L18" i="5"/>
  <c r="H16" i="9"/>
  <c r="M27" i="5"/>
  <c r="L24" i="7"/>
  <c r="J27" i="7"/>
  <c r="L18" i="7"/>
  <c r="L21" i="7"/>
  <c r="L16" i="9"/>
  <c r="I21" i="6"/>
  <c r="J27" i="6"/>
  <c r="I27" i="5"/>
  <c r="L21" i="5"/>
  <c r="L27" i="5" s="1"/>
  <c r="P21" i="12"/>
  <c r="L27" i="7" l="1"/>
  <c r="L21" i="6"/>
  <c r="I27" i="6"/>
  <c r="P23" i="12"/>
  <c r="L27" i="6" l="1"/>
  <c r="M21" i="6"/>
  <c r="M27" i="6" s="1"/>
</calcChain>
</file>

<file path=xl/comments1.xml><?xml version="1.0" encoding="utf-8"?>
<comments xmlns="http://schemas.openxmlformats.org/spreadsheetml/2006/main">
  <authors>
    <author>Leandry Luz Vargas Alvarez</author>
  </authors>
  <commentList>
    <comment ref="O7" authorId="0" shapeId="0">
      <text>
        <r>
          <rPr>
            <sz val="12"/>
            <color indexed="81"/>
            <rFont val="Tahoma"/>
            <family val="2"/>
          </rPr>
          <t xml:space="preserve">En esta fase se tomarán los resultados del acumulado y del peso y se someterán al análisis que el superior jerárquico considere pertinente, adicionalmente, se registrarán las evidencias del cumplimiento  
</t>
        </r>
      </text>
    </comment>
  </commentList>
</comments>
</file>

<file path=xl/comments2.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3.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4.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5.xml><?xml version="1.0" encoding="utf-8"?>
<comments xmlns="http://schemas.openxmlformats.org/spreadsheetml/2006/main">
  <authors>
    <author>Jeimy Paola Ortiz Gracia</author>
  </authors>
  <commentList>
    <comment ref="L7"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6.xml><?xml version="1.0" encoding="utf-8"?>
<comments xmlns="http://schemas.openxmlformats.org/spreadsheetml/2006/main">
  <authors>
    <author>Leandry Luz Vargas Alvarez</author>
  </authors>
  <commentList>
    <comment ref="B4" authorId="0" shapeId="0">
      <text>
        <r>
          <rPr>
            <sz val="9"/>
            <color indexed="81"/>
            <rFont val="Tahoma"/>
            <family val="2"/>
          </rPr>
          <t>Adicione otros aportes concertados con el Gerente Público, que se susciten en relación a la naturaleza de su entidad.</t>
        </r>
      </text>
    </comment>
  </commentList>
</comments>
</file>

<file path=xl/sharedStrings.xml><?xml version="1.0" encoding="utf-8"?>
<sst xmlns="http://schemas.openxmlformats.org/spreadsheetml/2006/main" count="522" uniqueCount="228">
  <si>
    <r>
      <t>CONCERTACION</t>
    </r>
    <r>
      <rPr>
        <b/>
        <sz val="11"/>
        <rFont val="Times New Roman"/>
        <family val="1"/>
      </rPr>
      <t xml:space="preserve"> COMPROMISOS ESTRATEGICOS Y/O INSTITUCIONALES </t>
    </r>
  </si>
  <si>
    <t>1. Identificacion</t>
  </si>
  <si>
    <t>1.1. Nombre de la Entidad:</t>
  </si>
  <si>
    <t xml:space="preserve">Departamento Administrativo de la Funcion Publica </t>
  </si>
  <si>
    <t xml:space="preserve">1.2. Dependencia </t>
  </si>
  <si>
    <t xml:space="preserve">Direccion de Empleo Publico </t>
  </si>
  <si>
    <t>1.3. Nombre Gerente Publico</t>
  </si>
  <si>
    <t>Alex Rios</t>
  </si>
  <si>
    <t xml:space="preserve">1.4. Nombre Superior Jerarquio </t>
  </si>
  <si>
    <t>Daniel Gomez</t>
  </si>
  <si>
    <t xml:space="preserve">1.5. Fecha Sucripcion Acuerdo de Gestion </t>
  </si>
  <si>
    <t xml:space="preserve">1.6.Vigencia del Acuerdo de Gestion </t>
  </si>
  <si>
    <t>desde: 17/01/2014</t>
  </si>
  <si>
    <t>hasta: 31/12/2014</t>
  </si>
  <si>
    <t xml:space="preserve">2. Concertacion </t>
  </si>
  <si>
    <t xml:space="preserve">Componentes </t>
  </si>
  <si>
    <t xml:space="preserve">2.7. Observaciones </t>
  </si>
  <si>
    <t xml:space="preserve">N° </t>
  </si>
  <si>
    <t xml:space="preserve">2.1. Peso </t>
  </si>
  <si>
    <t xml:space="preserve">2.2. Compromisos Estrategicos y/o Institucionales </t>
  </si>
  <si>
    <t>2.3. Actividades</t>
  </si>
  <si>
    <t xml:space="preserve">2.4. Meta </t>
  </si>
  <si>
    <t>2.5. Indicador</t>
  </si>
  <si>
    <t xml:space="preserve">2.6. Fecha inicio-fin </t>
  </si>
  <si>
    <t>Gerente Publico</t>
  </si>
  <si>
    <t xml:space="preserve">Superior Jerarquico </t>
  </si>
  <si>
    <t xml:space="preserve">1. </t>
  </si>
  <si>
    <t xml:space="preserve">Elaboracion de los componentes a incluir en el PND 2015-2018 en materia de Empleo Publico </t>
  </si>
  <si>
    <t>1. Evaluar los proyectos y metas establecidos en el PND 2010-2014</t>
  </si>
  <si>
    <t>N° de actividades realizadas en el periodo establecido/N° de actividades programadas en el periodo establecido</t>
  </si>
  <si>
    <t>01/03/2014 - 03/06/2014</t>
  </si>
  <si>
    <t>2. Realizar reuniones con los lideres de proyecto para definir metodologia y seguimiento a las propuestas</t>
  </si>
  <si>
    <t xml:space="preserve">3. Definir y evaluar las propuestas presentadas </t>
  </si>
  <si>
    <t xml:space="preserve">4. Elaborar el documento propuesta para presentar  la Direccion General </t>
  </si>
  <si>
    <t>2.</t>
  </si>
  <si>
    <t xml:space="preserve">Seguimiento al cumplimiento de las metas establecidas para la implementacion del SIGEP a nivel nacional y territorial  </t>
  </si>
  <si>
    <t xml:space="preserve">Definir las metas de capacitacion, asesoria y seguimiento para la vigencia 2014,  nivel ncional y territorial </t>
  </si>
  <si>
    <t xml:space="preserve">Porcentaje de cumplimiento de cronograma de actividades, proyecto SIGEP </t>
  </si>
  <si>
    <t>02/02/2014-02/03/2014</t>
  </si>
  <si>
    <t>realizar reuniones con los coordinadores asignados para el seguimiento al cronograma de actividades</t>
  </si>
  <si>
    <t>02/03/2014-28/11/2014</t>
  </si>
  <si>
    <t xml:space="preserve">seguimiento al indicador de crecimiento de hojas de vida y vinculacion de subsistema de recursos humanos </t>
  </si>
  <si>
    <t>02/03/2014- 28/11/2014</t>
  </si>
  <si>
    <t>3.</t>
  </si>
  <si>
    <t xml:space="preserve">Definicion del modelo estrategico de planeacion del recurso humano </t>
  </si>
  <si>
    <t>Seguimiento al diagnostico de aplicabilidad del modelo estrategico de planeacion del recurso humano</t>
  </si>
  <si>
    <t xml:space="preserve">reuniones periodicas con el equipo de trabajo para definir metodologia de revision </t>
  </si>
  <si>
    <t xml:space="preserve">acompañamiento y seguimiento a la prueba piloto de implementacion </t>
  </si>
  <si>
    <t xml:space="preserve">Total </t>
  </si>
  <si>
    <t xml:space="preserve">Firma del Superior Jerarquico </t>
  </si>
  <si>
    <t xml:space="preserve">Firma del Gerente Publico </t>
  </si>
  <si>
    <t>ANEXO 2</t>
  </si>
  <si>
    <r>
      <t xml:space="preserve">Para llevar a cabo el ejercicio de valoración de las competencias se dispone del Anexo 2: </t>
    </r>
    <r>
      <rPr>
        <i/>
        <sz val="12"/>
        <color rgb="FF000000"/>
        <rFont val="Arial"/>
        <family val="2"/>
      </rPr>
      <t>Evaluación de competencias</t>
    </r>
    <r>
      <rPr>
        <sz val="12"/>
        <color rgb="FF000000"/>
        <rFont val="Arial"/>
        <family val="2"/>
      </rPr>
      <t>, se incluyen los campos cuyo alcance es el siguiente:
Las competencias se valorarán en una escala de 1 a 5 que mide el desarrollo de las conductas esperadas, de acuerdo a los siguientes criterios de valoración:</t>
    </r>
  </si>
  <si>
    <t>Guía metodológica para la Gestión del Rendimiento de los Gerentes Públicos - Acuerdos de Gestión</t>
  </si>
  <si>
    <t>Manual de diligenciamiento Anexos 1 y 2</t>
  </si>
  <si>
    <t>Criterio de valoración</t>
  </si>
  <si>
    <t>Puntaje</t>
  </si>
  <si>
    <t xml:space="preserve">Es consistente en su comportamiento, da ejemplo e influye en otros,  es un referente en su organización  y trasciende su entorno de gestión. </t>
  </si>
  <si>
    <t>ANEXO 1</t>
  </si>
  <si>
    <t>Es consistente en su comportamiento y se destaca entre sus pares y en los entonos donde se desenvuelve.  Puede afianzar.</t>
  </si>
  <si>
    <t xml:space="preserve"> Objetivos institucionales</t>
  </si>
  <si>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t>
  </si>
  <si>
    <t>Su comportamiento se evidencia de manera regular en los entornos en los que se desenvuelve. Puede mejorar.</t>
  </si>
  <si>
    <t>Compromisos Gerenciales</t>
  </si>
  <si>
    <t>Comprenden los resultados a ser medidos, cuantificados y verificados que adelantará el gerente público para el cumplimiento efectivo de los objetivos de la entidad. Se sugiere que los compromisos acordados en el ejercicio de la concertación deban ser mínimo 3 y máximo 5 por cada Gerente público.</t>
  </si>
  <si>
    <t xml:space="preserve">No es consistente en su comportamiento, requiere de acompañamiento. Puede mejorar.   </t>
  </si>
  <si>
    <t>Su comportamiento no se manifiesta, requiere de retroalimentación directa y acompañamiento. Puede mejorar.</t>
  </si>
  <si>
    <t>Indicador</t>
  </si>
  <si>
    <t>Es la representación cuantitativa en número o porcentaje que debe ser verificable objetivamente y mediante el cual se determina el cumplimiento de los compromisos gerenciales.</t>
  </si>
  <si>
    <t>Esta valoración contempla la percepción que el superior jerárquico, el par y los subalternos tienen sobre las competencias comunes y directivas del Gerente Público.</t>
  </si>
  <si>
    <t>Fecha inicio – fin</t>
  </si>
  <si>
    <t>Corresponde al lapso de ejecución del compromiso concertado en el cual deberán adelantarse las acciones necesarias para el cumplimiento del mismo.</t>
  </si>
  <si>
    <t>Competencias y conductas asociadas</t>
  </si>
  <si>
    <t>Son las establecidas en el artículo 2.2.4.2 del Decreto 1083 de 2015.</t>
  </si>
  <si>
    <t>Actividades</t>
  </si>
  <si>
    <t>Corresponden a las principales acciones definidas por el gerente público que harán posible el logro de los compromisos gerenciales generando así las evidencias que permitan el seguimiento a la gestión. Estas no deberán ser menos de 3 ni más de 5 por cada compromiso gerencial.</t>
  </si>
  <si>
    <t>Evaluación anterior</t>
  </si>
  <si>
    <t>Se registra la información de la última evaluación disponible, resultado de la evaluación de competencias de la evaluación anterior. En caso de no contar con información se deja en blanco la casilla en mención.</t>
  </si>
  <si>
    <t>Evaluación actual</t>
  </si>
  <si>
    <t xml:space="preserve">Este resultado se obtiene de la valoración de cada una de las conductas asociadas a todas las competencias en una escala de 1 a 5, obteniendo por cada competencia un promedio simple. Este valor debe multiplicarse por el porcentaje previamente asignado a cada evaluador (superior jerárquico, 60%; par, 20%; subordinados, 20%) </t>
  </si>
  <si>
    <r>
      <t>Peso</t>
    </r>
    <r>
      <rPr>
        <sz val="12"/>
        <color rgb="FF000000"/>
        <rFont val="Arial"/>
        <family val="2"/>
      </rPr>
      <t xml:space="preserve"> </t>
    </r>
    <r>
      <rPr>
        <b/>
        <sz val="12"/>
        <color rgb="FF000000"/>
        <rFont val="Arial"/>
        <family val="2"/>
      </rPr>
      <t>ponderado</t>
    </r>
  </si>
  <si>
    <t xml:space="preserve">Corresponde al porcentaje de cada compromiso concertado con el superior jerárquico, en función de las metas de la entidad. La asignación del peso porcentual por cada compromiso no podrá ser mayor de 40% ni menor a 10%, obteniendo en la sumatoria del porcentaje de todos los compromisos un máximo de 105%. Los factores del 5% adicional al 100% serán acordados entre el gerente público y su superior jerárquico (por ejemplo, el cumplimiento de las metas concertadas en menor tiempo al programado, el logro de un mayor número de actividades de las pactadas, es decir, el 5% de factor adicional se otorga por el cumplimiento de más de lo esperado). En cualquier caso, un gerente público debe concertar como mínimo el cumplimiento del 100% de sus compromisos gerenciales.
Para la definición de los porcentajes se debe tener en cuenta la importancia estratégica de cada meta y compromiso concertado, otorgando así mayor ponderación a los compromisos que atiendan metas y/o resultados de mayor impacto para el cumplimiento de las metas institucionales.
</t>
  </si>
  <si>
    <t>Comentarios para la retroalimentación</t>
  </si>
  <si>
    <t>El superior jerárquico visualiza la totalidad de la valoración integral de competencias e identifica  y registra las fortalezas y oportunidades de desarrollo del gerente público que acompañan su gestión.</t>
  </si>
  <si>
    <t>Evaluación final</t>
  </si>
  <si>
    <t>Es el resultado final de la valoración realizada por su superior jerárquico, el par y sus subalternos de las competencias comunes y directivas.</t>
  </si>
  <si>
    <t>Porcentaje de cumplimiento programado al primer semestre</t>
  </si>
  <si>
    <t>Se registra el porcentaje programado de cumplimiento de cada compromiso gerencial para este periodo.</t>
  </si>
  <si>
    <t>Porcentaje de cumplimiento de indicador primer semestre</t>
  </si>
  <si>
    <t>Se verifica el avance de los compromisos e indicadores definidos en la etapa de concertación y se registra el resultado del indicador asociado al compromiso con corte al primer semestre del año.</t>
  </si>
  <si>
    <t>Observaciones del avance y Oportunidades de mejora</t>
  </si>
  <si>
    <t>Se registran los aspectos de mejora para el cumplimiento de los compromisos concertados que se encuentren retrasados conforme a lo programado.</t>
  </si>
  <si>
    <t>Porcentaje de cumplimiento programado al segundo semestre:</t>
  </si>
  <si>
    <t>Se registra el porcentaje programado de cumplimiento de cada compromiso gerencial durante este periodo.</t>
  </si>
  <si>
    <t>Porcentaje de cumplimiento de indicador segundo semestre</t>
  </si>
  <si>
    <t>se verifica el avance de los compromisos e indicadores definidos en la etapa de concertación y se registra el resultado del indicador asociado al compromiso con corte al segundo semestre del año (no acumulado). Este deberá expresarse en términos porcentuales reflejando lo ejecutado frente a lo programado durante este periodo</t>
  </si>
  <si>
    <t>Porcentaje de cumplimiento del año</t>
  </si>
  <si>
    <t>Se refiere al resultado final alcanzado, que se obtiene de la sumatoria entre el cumplimiento del primer y segundo semestre de acuerdo con lo concertado.</t>
  </si>
  <si>
    <t>Resultado</t>
  </si>
  <si>
    <t xml:space="preserve">Será el porcentaje de cumplimiento de los compromisos gerenciales del año de acuerdo con el peso ponderado que se asignó al compromiso institucional. </t>
  </si>
  <si>
    <t>Evidencias</t>
  </si>
  <si>
    <t>Comprende los soportes que acompañan la ejecución de los compromisos gerenciales y que pueden encontrarse de forma física y/o virtual. Para ello se deberá consignar una breve descripción del producto o actividad indicada como evidencia, así como la ubicación de la misma ya sea en medios físicos o electrónicos.</t>
  </si>
  <si>
    <t>ANEXO 1: CONCERTACIÓN, SEGUIMIENTO,  RETROALIMENTACIÓN  Y EVALUACIÓN DE COMPROMISOS GERENCIALES</t>
  </si>
  <si>
    <t xml:space="preserve"> Concertación</t>
  </si>
  <si>
    <t>Evaluación</t>
  </si>
  <si>
    <t>Objetivos institucionales</t>
  </si>
  <si>
    <t>Compromisos gerenciales</t>
  </si>
  <si>
    <t xml:space="preserve"> Indicador</t>
  </si>
  <si>
    <t xml:space="preserve">Fecha inicio-fin dd/mm/aa </t>
  </si>
  <si>
    <t>Peso ponderado</t>
  </si>
  <si>
    <t xml:space="preserve">Avance </t>
  </si>
  <si>
    <t xml:space="preserve">% Cumplimiento año </t>
  </si>
  <si>
    <t xml:space="preserve">Resultado </t>
  </si>
  <si>
    <t>% cumplimiento programado a 1er semestre</t>
  </si>
  <si>
    <t>% cumplimiento de Indicador 1er Semestre</t>
  </si>
  <si>
    <t>Observaciones del avance y oportunidad de mejora</t>
  </si>
  <si>
    <t>% cumplimiento programado a 2° semestre</t>
  </si>
  <si>
    <t>% Cumplimiento de indicador 2° Semestre</t>
  </si>
  <si>
    <t xml:space="preserve">Descripción </t>
  </si>
  <si>
    <t xml:space="preserve">Ubicación </t>
  </si>
  <si>
    <t xml:space="preserve">FECHA </t>
  </si>
  <si>
    <t>VIGENCIA</t>
  </si>
  <si>
    <t xml:space="preserve">Firma del Gerente Público </t>
  </si>
  <si>
    <t>SEGUIMIENTO COMPROMISOS ESTRATEGICOS Y/O INSTITUCIONALES</t>
  </si>
  <si>
    <t xml:space="preserve">1.5 Fecha Sucripcion Acuerdo de Gestion </t>
  </si>
  <si>
    <t xml:space="preserve">1.6. Vigencia del Acuerdo de Gestion </t>
  </si>
  <si>
    <t>desde: 17/03/2014</t>
  </si>
  <si>
    <r>
      <t>1.7. Periodo</t>
    </r>
    <r>
      <rPr>
        <b/>
        <sz val="11"/>
        <color rgb="FFFF0000"/>
        <rFont val="Times New Roman"/>
        <family val="1"/>
      </rPr>
      <t xml:space="preserve"> </t>
    </r>
    <r>
      <rPr>
        <b/>
        <sz val="11"/>
        <rFont val="Times New Roman"/>
        <family val="1"/>
      </rPr>
      <t xml:space="preserve">de seguimiento </t>
    </r>
  </si>
  <si>
    <t>hasta: 17/06/2014</t>
  </si>
  <si>
    <t>3. Evaluacion</t>
  </si>
  <si>
    <t xml:space="preserve">2.4 Meta </t>
  </si>
  <si>
    <t xml:space="preserve">3.1. Resultado </t>
  </si>
  <si>
    <t xml:space="preserve">3.2. Acumulado </t>
  </si>
  <si>
    <t>3.3. Resultado peso POA</t>
  </si>
  <si>
    <t>3.4. Analisis</t>
  </si>
  <si>
    <t>3.5. Evidencias</t>
  </si>
  <si>
    <t>I trimestre</t>
  </si>
  <si>
    <t>II trimestre</t>
  </si>
  <si>
    <t>III trimestre</t>
  </si>
  <si>
    <t xml:space="preserve">IV trimestre </t>
  </si>
  <si>
    <t xml:space="preserve">% Avance </t>
  </si>
  <si>
    <t xml:space="preserve">Descripcion </t>
  </si>
  <si>
    <t xml:space="preserve">en los primeros tres meses de gestion se cumplieron todas las actividades propuestas, teniendo como producto final el documento de los programas y proyectos aprobado por la Direccion General para incluir en el PND 2015-2018  </t>
  </si>
  <si>
    <t xml:space="preserve">Listas de asistencia de reuniones y mesas de trabajo para definir programas y proyectos. Doumento de propuestas y aprobacion por la Direccion General   </t>
  </si>
  <si>
    <t>las evidencias se encuentran en la ruta dep_documentos_DEP2014_PND 2015-2018</t>
  </si>
  <si>
    <t xml:space="preserve">El compromiso estrategico se cumple al 100% en los primeros tres meses ya que es una actividad planeada para este periodo, por lo tanto no se tienen resultados de II a IV trimestre </t>
  </si>
  <si>
    <t xml:space="preserve">Definir las metas de capacitacion, asesoria y seguimiento para la vigencia 2014,  nivel nacional y territorial </t>
  </si>
  <si>
    <t>02/02/2014-28/11/2014</t>
  </si>
  <si>
    <t xml:space="preserve">4. Control de Cambios </t>
  </si>
  <si>
    <t>4.1. Componente</t>
  </si>
  <si>
    <t>4.2. Ajuste/Cambio</t>
  </si>
  <si>
    <t xml:space="preserve">4.3. Control de Cambios </t>
  </si>
  <si>
    <t xml:space="preserve">4.4. Fecha de Cambio </t>
  </si>
  <si>
    <t xml:space="preserve">4.5. Evidencia </t>
  </si>
  <si>
    <t xml:space="preserve">4.6. Firma del Superior Jerarquico </t>
  </si>
  <si>
    <t xml:space="preserve">4.7. Firma del Gerente Publico </t>
  </si>
  <si>
    <t xml:space="preserve">Peso </t>
  </si>
  <si>
    <t>el peso actual del proyeto SIGEP es de 30%, sin embargo se aumenta al 40%</t>
  </si>
  <si>
    <t xml:space="preserve">De acuerdo al peso establecido, es necesario aumentar el peso de el compromiso estrategico y/o institucional al proyecto SIGEP y disminuyendo el peso a la definicion del modelo estrategico de planeacion de recurso humano, debido a que el alcance del proyecto SIGEP tiene una cobertura mas amplia   </t>
  </si>
  <si>
    <t>la evidencia que soporta el cambio es el plan de proyecto de SIGEP, donde se especifica el alcance del mismo y se encuentra en la ruta xxx</t>
  </si>
  <si>
    <t>Compromiso Estrategico y/o Institucional</t>
  </si>
  <si>
    <t xml:space="preserve">Indicador </t>
  </si>
  <si>
    <t xml:space="preserve">Fecha de Inicio - fin </t>
  </si>
  <si>
    <t>desde: 17/06/2014</t>
  </si>
  <si>
    <t>hasta: 17/09/2014</t>
  </si>
  <si>
    <t>desde: 17/09/2014</t>
  </si>
  <si>
    <t>Compromisos administrativos</t>
  </si>
  <si>
    <t>Aportes adicionales</t>
  </si>
  <si>
    <t xml:space="preserve">Puntaje de aporte </t>
  </si>
  <si>
    <t>Acción de mejora</t>
  </si>
  <si>
    <t>MECI y Sistema de Gestión de Calidad</t>
  </si>
  <si>
    <t>Política de Salud y Seguridad en el Trabajo</t>
  </si>
  <si>
    <t>Plan Institucional de Capacitación.</t>
  </si>
  <si>
    <t xml:space="preserve">Sistema de Estimulos para servidores públicos </t>
  </si>
  <si>
    <t>Facilitar la Participación Ciudadana en la gestión</t>
  </si>
  <si>
    <t>Promover espacios de Rendición de Cuentas de su gestión a la ciudadanía</t>
  </si>
  <si>
    <t xml:space="preserve">Desarrollo y uso de tecnologías de la información </t>
  </si>
  <si>
    <t>Actualización permanente del Sistema de Información para la Gestión del Empleo Público-SIGEP</t>
  </si>
  <si>
    <t>Apropiación de los valores de la entidad</t>
  </si>
  <si>
    <t>El superior gerarquico evalúa una vez al final de cada vigencia.</t>
  </si>
  <si>
    <t xml:space="preserve">1. Identificacion </t>
  </si>
  <si>
    <t>1.2. Nombre Gerente Publico</t>
  </si>
  <si>
    <t xml:space="preserve">1.3. Nombre Superior Jerarquio </t>
  </si>
  <si>
    <t xml:space="preserve">1.3. Fecha Sucripcion Acuerdo de Gestion </t>
  </si>
  <si>
    <t xml:space="preserve">1.4.Vigencia del Acuerdo de Gestion </t>
  </si>
  <si>
    <t>Asigne el puntaje de importancia que se le da a cada compromiso respecto a los demás, teniendo en cuenta la planeación estratégica de la Entidad, si el compromiso es de mayor importancia, entonces su peso será mayor, siendo la totalidad de los mismos 100%.</t>
  </si>
  <si>
    <t xml:space="preserve">Se entienden por compromisos institucionales los adquiridos para llevar a cabo el cumplimiento de los objetivos y metas estratégicas. Todo ello se concreta en el “Plan Operativo de Acción” (POA) de cada entidad pública. </t>
  </si>
  <si>
    <t>son las acciones que se realizan para ejecutar el compromiso estratégico/institucional. Estas actividades coinciden con las establecidas en la planeación institucional.</t>
  </si>
  <si>
    <t>escriba el numero asignado para la meta a la que corresponde el compromiso en el “Plan Operativo de Acción” (POA).</t>
  </si>
  <si>
    <t>Son el mecanismo para valorar el cumplimiento de las metas establecidas y el progreso de los compromisos institucionales. Se recomienda que la definición de los indicadores se realice con el apoyo de la oficina de planeación.</t>
  </si>
  <si>
    <t>Se debe establecer el periodo en el que se ejecutará el compromiso institucional.</t>
  </si>
  <si>
    <t>2.7 Obervaciones /Gerente Publico</t>
  </si>
  <si>
    <t>2.7 Obervaciones /Superior Jerarquio</t>
  </si>
  <si>
    <t xml:space="preserve">3. Evaluacion </t>
  </si>
  <si>
    <t xml:space="preserve">3.2. Acumulado/ % Avance </t>
  </si>
  <si>
    <t xml:space="preserve">3.5. Evidencias/Descripcion </t>
  </si>
  <si>
    <t xml:space="preserve">3.5. Evidencias/Ubicación </t>
  </si>
  <si>
    <t xml:space="preserve">Firma del Supervisor Jerárquico </t>
  </si>
  <si>
    <t>SUPERINTENDENCIA DE SOCIEDADES</t>
  </si>
  <si>
    <t>Código: GTH-F-025</t>
  </si>
  <si>
    <t>SISTEMA DE GESTION INTEGRADO</t>
  </si>
  <si>
    <t>PROCESO: GESTION DE TALENTO HUMANO</t>
  </si>
  <si>
    <t>FORMATO: ACUERDOS DE GESTIÓN</t>
  </si>
  <si>
    <t>Pagina 1 de 1</t>
  </si>
  <si>
    <t>Versión 003</t>
  </si>
  <si>
    <t>Fecha: 01 de noviembre de 2017</t>
  </si>
  <si>
    <t xml:space="preserve">Concertación para el desempeño sobresaliente (5% adicional. Describir los compromisos gerenciales adicionales) </t>
  </si>
  <si>
    <t>Instructivo de diligenciamiento</t>
  </si>
  <si>
    <t>Lograr un marco normativo adecuado que facilite el cumplimiento de la Misión.</t>
  </si>
  <si>
    <t xml:space="preserve">Contar con empresas competitivas, productivas y perdurables
</t>
  </si>
  <si>
    <t>Contar con empresas competitivas, productivas y perdurables</t>
  </si>
  <si>
    <t>Definir y poner en marcha una política de supervisión del proyecto de disolución de sociedades no operativas y efectuar el ajuste en los procedimientos internos.</t>
  </si>
  <si>
    <t>Implementación de la política de supervisión de sociedades BIC</t>
  </si>
  <si>
    <t>Realizar la supervisión del cumplimiento de lo estipulado en la Ley 1901 de 2018 y del Decreto 2046 de 2019 mediante acciones Extra Situ</t>
  </si>
  <si>
    <t>Realizar jornadas de socialización y capacitación dirigidas a sociedades con condición BIC y aquellas que estén interesadas. (incluye acercamientos con la academia en caso de requerirse)</t>
  </si>
  <si>
    <t>Realizar un curso virtual con contenido relacionado a sociedades BIC.</t>
  </si>
  <si>
    <t>02/01/2021 al 31/12/2021</t>
  </si>
  <si>
    <t>Ejecución de la política de supervisión en temas de pedagogia para el cumplimiento</t>
  </si>
  <si>
    <t>Actividades realizadas /Actividades solicitadas</t>
  </si>
  <si>
    <t>Procedimientos y formatos ajustados de la Delegatura de AES relacionados con el nuevo capítulo X de la CBJ y nuevas instrucciones de los programas de transparencia y ética empresarial</t>
  </si>
  <si>
    <t>Expedición de la política de supervisión del proyecto de disolución de sociedades no operativas</t>
  </si>
  <si>
    <t xml:space="preserve">Realizar la supervisión del cumplimiento de lo estipulado en la Ley 1901 de 2018 y del Decreto 2046 de 2019 mediante acciones In Situ </t>
  </si>
  <si>
    <t>Elaboración de material pedagógico en los temas relacionados con la puesta en marcha del capítulo X, de los programas de ética empresarial, de las sociedades no operativas y de las sociedades BIC</t>
  </si>
  <si>
    <t>Realización de jornadas pedagógicas externas e internas en los asuntos de competencia de la Dirección</t>
  </si>
  <si>
    <t>Liderar la elaboración base de datos de las sociedades con causal de disolución por sociedades no operativas</t>
  </si>
  <si>
    <t xml:space="preserve">Gestionar la remisión de oficios pedagógicos en los que se informe sobre lo establecido en el artículo 144 de la Ley 1955 de 2019 y el Decreto Reglamentario 1068 de 2020.
</t>
  </si>
  <si>
    <t>Gestionar la remisión de oficios en los que se informa el acaecimiento de una o ambas presunciones de inoperatividad, de acuerdo con los resultados de las verificaciones realizadas por la Entidad</t>
  </si>
  <si>
    <t>Ana María Alzate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</si>
</sst>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1"/>
      <name val="Times New Roman"/>
      <family val="1"/>
    </font>
    <font>
      <b/>
      <sz val="11"/>
      <color rgb="FFFF0000"/>
      <name val="Times New Roman"/>
      <family val="1"/>
    </font>
    <font>
      <b/>
      <sz val="11"/>
      <name val="Times New Roman"/>
      <family val="1"/>
    </font>
    <font>
      <b/>
      <sz val="11"/>
      <color theme="1"/>
      <name val="Calibri"/>
      <family val="2"/>
      <scheme val="minor"/>
    </font>
    <font>
      <b/>
      <sz val="11"/>
      <color theme="1"/>
      <name val="Arial"/>
      <family val="2"/>
    </font>
    <font>
      <b/>
      <sz val="12"/>
      <color theme="1"/>
      <name val="Arial"/>
      <family val="2"/>
    </font>
    <font>
      <b/>
      <sz val="18"/>
      <color theme="1"/>
      <name val="Arial"/>
      <family val="2"/>
    </font>
    <font>
      <b/>
      <sz val="16"/>
      <color theme="0"/>
      <name val="Arial"/>
      <family val="2"/>
    </font>
    <font>
      <sz val="11"/>
      <color theme="1"/>
      <name val="Arial"/>
      <family val="2"/>
    </font>
    <font>
      <sz val="11"/>
      <name val="Arial"/>
      <family val="2"/>
    </font>
    <font>
      <b/>
      <sz val="20"/>
      <color theme="0"/>
      <name val="Arial"/>
      <family val="2"/>
    </font>
    <font>
      <sz val="10"/>
      <color theme="1"/>
      <name val="Arial"/>
      <family val="2"/>
    </font>
    <font>
      <sz val="10"/>
      <name val="Arial"/>
      <family val="2"/>
    </font>
    <font>
      <sz val="10"/>
      <color rgb="FFFF0000"/>
      <name val="Arial"/>
      <family val="2"/>
    </font>
    <font>
      <sz val="12"/>
      <color indexed="81"/>
      <name val="Tahoma"/>
      <family val="2"/>
    </font>
    <font>
      <b/>
      <sz val="14"/>
      <color theme="0"/>
      <name val="Arial"/>
      <family val="2"/>
    </font>
    <font>
      <b/>
      <sz val="14"/>
      <color theme="1"/>
      <name val="Arial"/>
      <family val="2"/>
    </font>
    <font>
      <sz val="14"/>
      <color theme="1"/>
      <name val="Times New Roman"/>
      <family val="1"/>
    </font>
    <font>
      <b/>
      <sz val="22"/>
      <color theme="1"/>
      <name val="Calibri"/>
      <family val="2"/>
      <scheme val="minor"/>
    </font>
    <font>
      <b/>
      <sz val="16"/>
      <color theme="1"/>
      <name val="Arial"/>
      <family val="2"/>
    </font>
    <font>
      <sz val="16"/>
      <color theme="1"/>
      <name val="Arial"/>
      <family val="2"/>
    </font>
    <font>
      <sz val="16"/>
      <name val="Arial"/>
      <family val="2"/>
    </font>
    <font>
      <sz val="12"/>
      <color rgb="FF000000"/>
      <name val="Calibri"/>
      <family val="2"/>
      <scheme val="minor"/>
    </font>
    <font>
      <sz val="12"/>
      <color theme="1"/>
      <name val="Calibri"/>
      <family val="2"/>
      <scheme val="minor"/>
    </font>
    <font>
      <b/>
      <sz val="18"/>
      <color theme="0"/>
      <name val="Arial"/>
      <family val="2"/>
    </font>
    <font>
      <sz val="14"/>
      <color theme="1"/>
      <name val="Arial"/>
      <family val="2"/>
    </font>
    <font>
      <u/>
      <sz val="11"/>
      <color theme="10"/>
      <name val="Calibri"/>
      <family val="2"/>
      <scheme val="minor"/>
    </font>
    <font>
      <u/>
      <sz val="11"/>
      <color theme="11"/>
      <name val="Calibri"/>
      <family val="2"/>
      <scheme val="minor"/>
    </font>
    <font>
      <b/>
      <sz val="24"/>
      <color rgb="FF000000"/>
      <name val="Arial"/>
      <family val="2"/>
    </font>
    <font>
      <b/>
      <sz val="24"/>
      <color theme="1"/>
      <name val="Arial"/>
      <family val="2"/>
    </font>
    <font>
      <sz val="12"/>
      <color theme="1"/>
      <name val="Arial"/>
      <family val="2"/>
    </font>
    <font>
      <sz val="12"/>
      <color rgb="FF000000"/>
      <name val="Arial"/>
      <family val="2"/>
    </font>
    <font>
      <i/>
      <sz val="12"/>
      <color rgb="FF000000"/>
      <name val="Arial"/>
      <family val="2"/>
    </font>
    <font>
      <b/>
      <sz val="12"/>
      <color rgb="FF000000"/>
      <name val="Arial"/>
      <family val="2"/>
    </font>
    <font>
      <b/>
      <sz val="22"/>
      <color theme="1"/>
      <name val="Arial"/>
      <family val="2"/>
    </font>
    <font>
      <b/>
      <sz val="28"/>
      <color theme="1"/>
      <name val="Arial"/>
      <family val="2"/>
    </font>
    <font>
      <b/>
      <sz val="18"/>
      <name val="Arial"/>
      <family val="2"/>
    </font>
    <font>
      <b/>
      <sz val="20"/>
      <color theme="1"/>
      <name val="Arial"/>
      <family val="2"/>
    </font>
    <font>
      <b/>
      <sz val="14"/>
      <name val="Arial"/>
      <family val="2"/>
    </font>
    <font>
      <sz val="22"/>
      <color theme="1"/>
      <name val="Arial"/>
      <family val="2"/>
    </font>
    <font>
      <sz val="15"/>
      <name val="Arial"/>
      <family val="2"/>
    </font>
  </fonts>
  <fills count="16">
    <fill>
      <patternFill patternType="none"/>
    </fill>
    <fill>
      <patternFill patternType="gray125"/>
    </fill>
    <fill>
      <patternFill patternType="solid">
        <fgColor theme="8" tint="0.59999389629810485"/>
        <bgColor indexed="64"/>
      </patternFill>
    </fill>
    <fill>
      <patternFill patternType="solid">
        <fgColor rgb="FF1CAF94"/>
        <bgColor indexed="64"/>
      </patternFill>
    </fill>
    <fill>
      <patternFill patternType="solid">
        <fgColor theme="0" tint="-0.14999847407452621"/>
        <bgColor indexed="64"/>
      </patternFill>
    </fill>
    <fill>
      <patternFill patternType="solid">
        <fgColor rgb="FFE5E5E5"/>
        <bgColor indexed="64"/>
      </patternFill>
    </fill>
    <fill>
      <patternFill patternType="solid">
        <fgColor rgb="FFD6EBF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rgb="FFB06E17"/>
        <bgColor indexed="64"/>
      </patternFill>
    </fill>
    <fill>
      <patternFill patternType="solid">
        <fgColor rgb="FF03B1C8"/>
        <bgColor indexed="64"/>
      </patternFill>
    </fill>
    <fill>
      <patternFill patternType="solid">
        <fgColor theme="0"/>
        <bgColor rgb="FF000000"/>
      </patternFill>
    </fill>
    <fill>
      <patternFill patternType="solid">
        <fgColor rgb="FF3772FF"/>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bottom style="medium">
        <color auto="1"/>
      </bottom>
      <diagonal/>
    </border>
    <border>
      <left style="medium">
        <color auto="1"/>
      </left>
      <right style="thin">
        <color auto="1"/>
      </right>
      <top style="thin">
        <color auto="1"/>
      </top>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right/>
      <top style="thin">
        <color auto="1"/>
      </top>
      <bottom style="medium">
        <color auto="1"/>
      </bottom>
      <diagonal/>
    </border>
    <border>
      <left style="thin">
        <color auto="1"/>
      </left>
      <right/>
      <top style="thin">
        <color auto="1"/>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thin">
        <color auto="1"/>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bottom style="thin">
        <color auto="1"/>
      </bottom>
      <diagonal/>
    </border>
    <border>
      <left/>
      <right style="thin">
        <color auto="1"/>
      </right>
      <top style="medium">
        <color auto="1"/>
      </top>
      <bottom style="thin">
        <color auto="1"/>
      </bottom>
      <diagonal/>
    </border>
    <border>
      <left style="thin">
        <color indexed="64"/>
      </left>
      <right style="medium">
        <color auto="1"/>
      </right>
      <top style="medium">
        <color auto="1"/>
      </top>
      <bottom style="medium">
        <color auto="1"/>
      </bottom>
      <diagonal/>
    </border>
  </borders>
  <cellStyleXfs count="11">
    <xf numFmtId="0" fontId="0" fillId="0" borderId="0"/>
    <xf numFmtId="9" fontId="1" fillId="0" borderId="0" applyFont="0" applyFill="0" applyBorder="0" applyAlignment="0" applyProtection="0"/>
    <xf numFmtId="0" fontId="18" fillId="0" borderId="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cellStyleXfs>
  <cellXfs count="365">
    <xf numFmtId="0" fontId="0" fillId="0" borderId="0" xfId="0"/>
    <xf numFmtId="0" fontId="4" fillId="0" borderId="0" xfId="0" applyFont="1"/>
    <xf numFmtId="0" fontId="5" fillId="0" borderId="4" xfId="0" applyFont="1" applyBorder="1"/>
    <xf numFmtId="0" fontId="4" fillId="0" borderId="4" xfId="0" applyFont="1" applyBorder="1"/>
    <xf numFmtId="0" fontId="5" fillId="0" borderId="1" xfId="0" applyFont="1" applyBorder="1"/>
    <xf numFmtId="0" fontId="4" fillId="0" borderId="1" xfId="0" applyFont="1" applyBorder="1"/>
    <xf numFmtId="14" fontId="4" fillId="0" borderId="1" xfId="0" applyNumberFormat="1" applyFont="1" applyBorder="1" applyAlignment="1">
      <alignment horizontal="left"/>
    </xf>
    <xf numFmtId="14" fontId="4" fillId="0" borderId="0" xfId="0" applyNumberFormat="1" applyFont="1" applyFill="1" applyAlignment="1">
      <alignment horizontal="left"/>
    </xf>
    <xf numFmtId="14" fontId="4" fillId="0" borderId="0" xfId="0" applyNumberFormat="1" applyFont="1" applyAlignment="1">
      <alignment horizontal="left"/>
    </xf>
    <xf numFmtId="0" fontId="5" fillId="0" borderId="1" xfId="0" applyFont="1" applyBorder="1" applyAlignment="1">
      <alignment horizontal="center" vertical="center"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9" fontId="5" fillId="0" borderId="1" xfId="0" applyNumberFormat="1" applyFont="1" applyBorder="1" applyAlignment="1">
      <alignment horizontal="center"/>
    </xf>
    <xf numFmtId="0" fontId="5" fillId="0" borderId="0" xfId="0" applyFont="1" applyAlignment="1">
      <alignment horizontal="center" vertical="center"/>
    </xf>
    <xf numFmtId="0" fontId="5" fillId="0" borderId="16" xfId="0" applyFont="1" applyBorder="1" applyAlignment="1">
      <alignment horizontal="center"/>
    </xf>
    <xf numFmtId="0" fontId="5" fillId="0" borderId="4" xfId="0" applyFont="1" applyBorder="1" applyAlignment="1">
      <alignment horizontal="center"/>
    </xf>
    <xf numFmtId="14" fontId="4" fillId="0" borderId="1" xfId="0" applyNumberFormat="1" applyFont="1" applyBorder="1" applyAlignment="1">
      <alignment horizontal="center" vertical="center"/>
    </xf>
    <xf numFmtId="0" fontId="4" fillId="0" borderId="12" xfId="0" applyFont="1" applyBorder="1"/>
    <xf numFmtId="0" fontId="4" fillId="0" borderId="14" xfId="0" applyFont="1" applyBorder="1"/>
    <xf numFmtId="0" fontId="4" fillId="0" borderId="15" xfId="0" applyFont="1" applyBorder="1"/>
    <xf numFmtId="0" fontId="4" fillId="0" borderId="0" xfId="0" applyFont="1" applyBorder="1"/>
    <xf numFmtId="14" fontId="4" fillId="0" borderId="0" xfId="0" applyNumberFormat="1" applyFont="1" applyBorder="1" applyAlignment="1">
      <alignment horizontal="left"/>
    </xf>
    <xf numFmtId="0" fontId="5" fillId="0" borderId="1" xfId="0" applyFont="1" applyFill="1" applyBorder="1" applyAlignment="1">
      <alignment horizontal="center" vertical="center"/>
    </xf>
    <xf numFmtId="9" fontId="5" fillId="0" borderId="1" xfId="1" applyFont="1" applyBorder="1" applyAlignment="1">
      <alignment horizontal="center" vertical="center"/>
    </xf>
    <xf numFmtId="0" fontId="4" fillId="0" borderId="0" xfId="0" applyFont="1" applyFill="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applyAlignment="1">
      <alignment horizontal="center"/>
    </xf>
    <xf numFmtId="0" fontId="5" fillId="0" borderId="0" xfId="0" applyFont="1" applyFill="1" applyBorder="1" applyAlignment="1">
      <alignment vertical="center"/>
    </xf>
    <xf numFmtId="0" fontId="5" fillId="0" borderId="21" xfId="0" applyFont="1" applyBorder="1" applyAlignment="1">
      <alignment horizontal="center"/>
    </xf>
    <xf numFmtId="0" fontId="5" fillId="0" borderId="6" xfId="0" applyFont="1" applyBorder="1" applyAlignment="1">
      <alignment horizontal="center" vertical="center" wrapText="1"/>
    </xf>
    <xf numFmtId="0" fontId="5" fillId="0" borderId="6" xfId="0" applyFont="1" applyBorder="1" applyAlignment="1">
      <alignment horizontal="center"/>
    </xf>
    <xf numFmtId="0" fontId="5" fillId="0" borderId="22" xfId="0" applyFont="1" applyBorder="1" applyAlignment="1">
      <alignment horizontal="center"/>
    </xf>
    <xf numFmtId="0" fontId="5" fillId="0" borderId="0" xfId="0" applyFont="1" applyBorder="1" applyAlignment="1"/>
    <xf numFmtId="0" fontId="5" fillId="0" borderId="1" xfId="0" applyFont="1" applyFill="1" applyBorder="1" applyAlignment="1">
      <alignment horizontal="center" vertical="center" wrapText="1"/>
    </xf>
    <xf numFmtId="0" fontId="5" fillId="0" borderId="4" xfId="0" applyFont="1" applyBorder="1" applyAlignment="1">
      <alignment horizontal="center" vertical="justify" wrapText="1"/>
    </xf>
    <xf numFmtId="0" fontId="0" fillId="0" borderId="0" xfId="0" applyAlignment="1"/>
    <xf numFmtId="0" fontId="9" fillId="0" borderId="4" xfId="0" applyFont="1" applyBorder="1"/>
    <xf numFmtId="0" fontId="9" fillId="0" borderId="1" xfId="0" applyFont="1" applyBorder="1"/>
    <xf numFmtId="0" fontId="9" fillId="0" borderId="0" xfId="0" applyFont="1" applyAlignment="1">
      <alignment horizont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31" xfId="0" applyBorder="1" applyAlignment="1">
      <alignment horizontal="justify" vertical="center" wrapText="1"/>
    </xf>
    <xf numFmtId="0" fontId="0" fillId="0" borderId="30" xfId="0" applyBorder="1" applyAlignment="1">
      <alignment horizontal="justify" vertical="center" wrapText="1"/>
    </xf>
    <xf numFmtId="0" fontId="0" fillId="0" borderId="30" xfId="0" applyBorder="1" applyAlignment="1">
      <alignment horizontal="justify" vertical="center"/>
    </xf>
    <xf numFmtId="0" fontId="0" fillId="0" borderId="21" xfId="0" applyBorder="1" applyAlignment="1">
      <alignment horizontal="justify" vertical="center"/>
    </xf>
    <xf numFmtId="0" fontId="9" fillId="0" borderId="0" xfId="0" applyFont="1" applyFill="1" applyBorder="1" applyAlignment="1">
      <alignment horizontal="center" vertical="center"/>
    </xf>
    <xf numFmtId="0" fontId="5" fillId="0" borderId="1" xfId="0" applyFont="1" applyBorder="1" applyAlignment="1">
      <alignment horizontal="center" vertical="justify" wrapText="1"/>
    </xf>
    <xf numFmtId="0" fontId="14" fillId="0" borderId="6" xfId="0" applyFont="1" applyBorder="1" applyAlignment="1">
      <alignment vertical="center" wrapText="1"/>
    </xf>
    <xf numFmtId="0" fontId="14" fillId="0" borderId="6" xfId="0" applyFont="1" applyBorder="1" applyAlignment="1">
      <alignment vertical="center"/>
    </xf>
    <xf numFmtId="0" fontId="4" fillId="0" borderId="0" xfId="0" applyFont="1" applyProtection="1">
      <protection locked="0"/>
    </xf>
    <xf numFmtId="2" fontId="4" fillId="0" borderId="0" xfId="0" applyNumberFormat="1" applyFont="1" applyProtection="1">
      <protection locked="0"/>
    </xf>
    <xf numFmtId="0" fontId="17" fillId="6" borderId="11" xfId="0" applyFont="1" applyFill="1" applyBorder="1" applyAlignment="1">
      <alignment horizontal="center" vertical="center"/>
    </xf>
    <xf numFmtId="0" fontId="17" fillId="6" borderId="16" xfId="0" applyFont="1" applyFill="1" applyBorder="1" applyAlignment="1">
      <alignment horizontal="center" vertical="center"/>
    </xf>
    <xf numFmtId="0" fontId="24" fillId="0" borderId="0" xfId="0" applyFont="1" applyAlignment="1" applyProtection="1">
      <alignment wrapText="1"/>
      <protection locked="0"/>
    </xf>
    <xf numFmtId="0" fontId="24" fillId="0" borderId="0" xfId="0" applyFont="1" applyProtection="1">
      <protection locked="0"/>
    </xf>
    <xf numFmtId="0" fontId="23" fillId="0" borderId="0" xfId="0" applyFont="1" applyProtection="1">
      <protection locked="0"/>
    </xf>
    <xf numFmtId="0" fontId="15" fillId="6" borderId="27" xfId="0" applyFont="1" applyFill="1" applyBorder="1" applyAlignment="1">
      <alignment horizontal="center" vertical="center" wrapText="1"/>
    </xf>
    <xf numFmtId="0" fontId="15" fillId="6" borderId="28" xfId="0" applyFont="1" applyFill="1" applyBorder="1" applyAlignment="1">
      <alignment horizontal="center" vertical="center" wrapText="1"/>
    </xf>
    <xf numFmtId="0" fontId="14" fillId="0" borderId="21" xfId="0" applyFont="1" applyBorder="1" applyAlignment="1">
      <alignment vertical="center" wrapText="1"/>
    </xf>
    <xf numFmtId="0" fontId="26" fillId="0" borderId="39" xfId="0" applyFont="1" applyBorder="1" applyProtection="1">
      <protection locked="0"/>
    </xf>
    <xf numFmtId="0" fontId="22" fillId="9" borderId="0" xfId="0" applyFont="1" applyFill="1" applyBorder="1" applyAlignment="1" applyProtection="1">
      <alignment horizontal="center" vertical="center" wrapText="1"/>
      <protection locked="0"/>
    </xf>
    <xf numFmtId="0" fontId="22" fillId="9" borderId="0" xfId="0" applyFont="1" applyFill="1" applyBorder="1" applyAlignment="1" applyProtection="1">
      <alignment vertical="center" wrapText="1"/>
      <protection locked="0"/>
    </xf>
    <xf numFmtId="0" fontId="22" fillId="9" borderId="0" xfId="0" applyFont="1" applyFill="1" applyBorder="1" applyAlignment="1" applyProtection="1">
      <alignment vertical="center"/>
      <protection locked="0"/>
    </xf>
    <xf numFmtId="9" fontId="25" fillId="10" borderId="1" xfId="0" applyNumberFormat="1" applyFont="1" applyFill="1" applyBorder="1" applyAlignment="1" applyProtection="1">
      <alignment horizontal="center" vertical="center" wrapText="1"/>
      <protection locked="0"/>
    </xf>
    <xf numFmtId="9" fontId="25" fillId="9" borderId="4" xfId="1" applyFont="1" applyFill="1" applyBorder="1" applyAlignment="1" applyProtection="1">
      <alignment horizontal="center" vertical="center" wrapText="1"/>
      <protection locked="0"/>
    </xf>
    <xf numFmtId="0" fontId="25" fillId="4" borderId="17" xfId="0" applyFont="1" applyFill="1" applyBorder="1" applyAlignment="1" applyProtection="1">
      <alignment horizontal="center" vertical="center"/>
      <protection locked="0"/>
    </xf>
    <xf numFmtId="9" fontId="25" fillId="4" borderId="18" xfId="0" applyNumberFormat="1" applyFont="1" applyFill="1" applyBorder="1" applyAlignment="1" applyProtection="1">
      <alignment vertical="center"/>
      <protection locked="0"/>
    </xf>
    <xf numFmtId="1" fontId="25" fillId="4" borderId="37" xfId="0" applyNumberFormat="1" applyFont="1" applyFill="1" applyBorder="1" applyAlignment="1" applyProtection="1">
      <alignment horizontal="center" vertical="center"/>
    </xf>
    <xf numFmtId="9" fontId="25" fillId="4" borderId="37" xfId="0" applyNumberFormat="1" applyFont="1" applyFill="1" applyBorder="1" applyAlignment="1" applyProtection="1">
      <alignment horizontal="center" vertical="center"/>
    </xf>
    <xf numFmtId="9" fontId="25" fillId="4" borderId="37" xfId="1" applyFont="1" applyFill="1" applyBorder="1" applyAlignment="1" applyProtection="1">
      <alignment horizontal="center" vertical="center"/>
    </xf>
    <xf numFmtId="0" fontId="22" fillId="9" borderId="47" xfId="0" applyFont="1" applyFill="1" applyBorder="1" applyAlignment="1" applyProtection="1">
      <alignment vertical="center"/>
      <protection locked="0"/>
    </xf>
    <xf numFmtId="0" fontId="22" fillId="9" borderId="47" xfId="0" applyFont="1" applyFill="1" applyBorder="1" applyAlignment="1" applyProtection="1">
      <alignment horizontal="center" vertical="center" wrapText="1"/>
      <protection locked="0"/>
    </xf>
    <xf numFmtId="0" fontId="14" fillId="9" borderId="0" xfId="0" applyFont="1" applyFill="1" applyBorder="1" applyProtection="1">
      <protection locked="0"/>
    </xf>
    <xf numFmtId="0" fontId="14" fillId="9" borderId="39" xfId="0" applyFont="1" applyFill="1" applyBorder="1" applyProtection="1">
      <protection locked="0"/>
    </xf>
    <xf numFmtId="0" fontId="26" fillId="0" borderId="41" xfId="0" applyFont="1" applyBorder="1" applyProtection="1">
      <protection locked="0"/>
    </xf>
    <xf numFmtId="0" fontId="29" fillId="0" borderId="0" xfId="0" applyFont="1"/>
    <xf numFmtId="0" fontId="29" fillId="9" borderId="0" xfId="0" applyFont="1" applyFill="1"/>
    <xf numFmtId="0" fontId="28" fillId="11" borderId="0" xfId="0" applyFont="1" applyFill="1"/>
    <xf numFmtId="0" fontId="29" fillId="9" borderId="0" xfId="0" applyFont="1" applyFill="1" applyAlignment="1"/>
    <xf numFmtId="0" fontId="36" fillId="9" borderId="0" xfId="0" applyFont="1" applyFill="1"/>
    <xf numFmtId="0" fontId="36" fillId="9" borderId="0" xfId="0" applyFont="1" applyFill="1" applyAlignment="1">
      <alignment horizontal="center"/>
    </xf>
    <xf numFmtId="0" fontId="11" fillId="9" borderId="37" xfId="0" applyFont="1" applyFill="1" applyBorder="1" applyAlignment="1">
      <alignment horizontal="center" vertical="center"/>
    </xf>
    <xf numFmtId="0" fontId="36" fillId="9" borderId="47" xfId="0" applyFont="1" applyFill="1" applyBorder="1"/>
    <xf numFmtId="0" fontId="36" fillId="9" borderId="0" xfId="0" applyFont="1" applyFill="1" applyBorder="1"/>
    <xf numFmtId="0" fontId="36" fillId="9" borderId="48" xfId="0" applyFont="1" applyFill="1" applyBorder="1"/>
    <xf numFmtId="0" fontId="39" fillId="9" borderId="37" xfId="0" applyFont="1" applyFill="1" applyBorder="1" applyAlignment="1">
      <alignment horizontal="center" vertical="center"/>
    </xf>
    <xf numFmtId="0" fontId="36" fillId="9" borderId="37" xfId="0" applyFont="1" applyFill="1" applyBorder="1" applyAlignment="1">
      <alignment horizontal="center" vertical="center"/>
    </xf>
    <xf numFmtId="0" fontId="36" fillId="0" borderId="47" xfId="0" applyFont="1" applyBorder="1"/>
    <xf numFmtId="0" fontId="11" fillId="9" borderId="40" xfId="0" applyFont="1" applyFill="1" applyBorder="1" applyAlignment="1">
      <alignment horizontal="center" wrapText="1"/>
    </xf>
    <xf numFmtId="0" fontId="11" fillId="9" borderId="16" xfId="0" applyFont="1" applyFill="1" applyBorder="1" applyAlignment="1">
      <alignment horizontal="center" wrapText="1"/>
    </xf>
    <xf numFmtId="0" fontId="39" fillId="9" borderId="37" xfId="0" applyFont="1" applyFill="1" applyBorder="1" applyAlignment="1">
      <alignment horizontal="center" vertical="center" wrapText="1"/>
    </xf>
    <xf numFmtId="0" fontId="11" fillId="9" borderId="40" xfId="0" applyFont="1" applyFill="1" applyBorder="1" applyAlignment="1">
      <alignment horizontal="center" vertical="center" wrapText="1"/>
    </xf>
    <xf numFmtId="0" fontId="11" fillId="9" borderId="16" xfId="0" applyFont="1" applyFill="1" applyBorder="1" applyAlignment="1">
      <alignment horizontal="center" vertical="center" wrapText="1"/>
    </xf>
    <xf numFmtId="0" fontId="11" fillId="9" borderId="11" xfId="0" applyFont="1" applyFill="1" applyBorder="1" applyAlignment="1">
      <alignment horizontal="center" vertical="center"/>
    </xf>
    <xf numFmtId="0" fontId="11" fillId="9" borderId="52" xfId="0" applyFont="1" applyFill="1" applyBorder="1" applyAlignment="1">
      <alignment horizontal="center" vertical="center" wrapText="1"/>
    </xf>
    <xf numFmtId="0" fontId="37" fillId="11" borderId="0" xfId="0" applyFont="1" applyFill="1"/>
    <xf numFmtId="0" fontId="16" fillId="9" borderId="0" xfId="0" applyFont="1" applyFill="1" applyBorder="1" applyAlignment="1" applyProtection="1">
      <alignment vertical="center"/>
      <protection locked="0"/>
    </xf>
    <xf numFmtId="0" fontId="31" fillId="0" borderId="0" xfId="0" applyFont="1" applyProtection="1">
      <protection locked="0"/>
    </xf>
    <xf numFmtId="0" fontId="14" fillId="0" borderId="0" xfId="0" applyFont="1" applyProtection="1">
      <protection locked="0"/>
    </xf>
    <xf numFmtId="2" fontId="14" fillId="0" borderId="0" xfId="0" applyNumberFormat="1" applyFont="1" applyProtection="1">
      <protection locked="0"/>
    </xf>
    <xf numFmtId="0" fontId="40" fillId="8" borderId="37" xfId="0" applyFont="1" applyFill="1" applyBorder="1" applyAlignment="1" applyProtection="1">
      <alignment horizontal="center" vertical="center"/>
    </xf>
    <xf numFmtId="0" fontId="22" fillId="9" borderId="47" xfId="0" applyFont="1" applyFill="1" applyBorder="1" applyAlignment="1" applyProtection="1">
      <alignment horizontal="center" vertical="center"/>
      <protection locked="0"/>
    </xf>
    <xf numFmtId="0" fontId="10" fillId="9" borderId="0" xfId="0" applyFont="1" applyFill="1" applyBorder="1" applyAlignment="1" applyProtection="1">
      <alignment horizontal="center" vertical="center"/>
      <protection locked="0"/>
    </xf>
    <xf numFmtId="2" fontId="14" fillId="9" borderId="0" xfId="0" applyNumberFormat="1" applyFont="1" applyFill="1" applyBorder="1" applyProtection="1">
      <protection locked="0"/>
    </xf>
    <xf numFmtId="0" fontId="14" fillId="9" borderId="48" xfId="0" applyFont="1" applyFill="1" applyBorder="1" applyProtection="1">
      <protection locked="0"/>
    </xf>
    <xf numFmtId="0" fontId="14" fillId="0" borderId="30" xfId="0" applyFont="1" applyBorder="1" applyAlignment="1" applyProtection="1">
      <protection locked="0"/>
    </xf>
    <xf numFmtId="2" fontId="14" fillId="9" borderId="0" xfId="0" applyNumberFormat="1" applyFont="1" applyFill="1" applyBorder="1" applyAlignment="1" applyProtection="1">
      <alignment horizontal="center"/>
      <protection locked="0"/>
    </xf>
    <xf numFmtId="0" fontId="14" fillId="9" borderId="0" xfId="0" applyFont="1" applyFill="1" applyBorder="1" applyAlignment="1" applyProtection="1">
      <alignment horizontal="center"/>
      <protection locked="0"/>
    </xf>
    <xf numFmtId="0" fontId="14" fillId="9" borderId="48" xfId="0" applyFont="1" applyFill="1" applyBorder="1" applyAlignment="1" applyProtection="1">
      <alignment horizontal="center"/>
      <protection locked="0"/>
    </xf>
    <xf numFmtId="2" fontId="10" fillId="9" borderId="0" xfId="0" applyNumberFormat="1" applyFont="1" applyFill="1" applyBorder="1" applyAlignment="1" applyProtection="1">
      <alignment horizontal="center"/>
      <protection locked="0"/>
    </xf>
    <xf numFmtId="0" fontId="10" fillId="9" borderId="0" xfId="0" applyFont="1" applyFill="1" applyBorder="1" applyAlignment="1" applyProtection="1">
      <alignment horizontal="center"/>
      <protection locked="0"/>
    </xf>
    <xf numFmtId="0" fontId="10" fillId="9" borderId="48" xfId="0" applyFont="1" applyFill="1" applyBorder="1" applyAlignment="1" applyProtection="1">
      <alignment horizontal="center"/>
      <protection locked="0"/>
    </xf>
    <xf numFmtId="0" fontId="22" fillId="9" borderId="43" xfId="0" applyFont="1" applyFill="1" applyBorder="1" applyAlignment="1" applyProtection="1">
      <alignment horizontal="center" vertical="center"/>
      <protection locked="0"/>
    </xf>
    <xf numFmtId="0" fontId="10" fillId="9" borderId="39" xfId="0" applyFont="1" applyFill="1" applyBorder="1" applyAlignment="1" applyProtection="1">
      <alignment horizontal="center" vertical="center"/>
      <protection locked="0"/>
    </xf>
    <xf numFmtId="2" fontId="14" fillId="9" borderId="39" xfId="0" applyNumberFormat="1" applyFont="1" applyFill="1" applyBorder="1" applyProtection="1">
      <protection locked="0"/>
    </xf>
    <xf numFmtId="0" fontId="14" fillId="9" borderId="41" xfId="0" applyFont="1" applyFill="1" applyBorder="1" applyProtection="1">
      <protection locked="0"/>
    </xf>
    <xf numFmtId="0" fontId="28" fillId="14" borderId="0" xfId="0" applyFont="1" applyFill="1"/>
    <xf numFmtId="0" fontId="21" fillId="9" borderId="0" xfId="0" applyFont="1" applyFill="1" applyAlignment="1">
      <alignment horizontal="center" vertical="center"/>
    </xf>
    <xf numFmtId="0" fontId="12" fillId="9" borderId="0"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9" xfId="0" applyFont="1" applyBorder="1" applyAlignment="1">
      <alignment horizontal="center"/>
    </xf>
    <xf numFmtId="0" fontId="37" fillId="9" borderId="0" xfId="0" applyFont="1" applyFill="1" applyBorder="1" applyAlignment="1">
      <alignment horizontal="center" vertical="center" wrapText="1"/>
    </xf>
    <xf numFmtId="0" fontId="37" fillId="9" borderId="48" xfId="0" applyFont="1" applyFill="1" applyBorder="1" applyAlignment="1">
      <alignment horizontal="center" vertical="center" wrapText="1"/>
    </xf>
    <xf numFmtId="0" fontId="37" fillId="9" borderId="0" xfId="0" applyFont="1" applyFill="1" applyBorder="1" applyAlignment="1">
      <alignment horizontal="left" vertical="center" wrapText="1"/>
    </xf>
    <xf numFmtId="0" fontId="34" fillId="9" borderId="0" xfId="0" applyFont="1" applyFill="1" applyAlignment="1">
      <alignment horizontal="center" vertical="center" wrapText="1"/>
    </xf>
    <xf numFmtId="0" fontId="35" fillId="9" borderId="0" xfId="0" applyFont="1" applyFill="1" applyAlignment="1">
      <alignment horizontal="center"/>
    </xf>
    <xf numFmtId="9" fontId="26" fillId="0" borderId="1" xfId="1" applyFont="1" applyBorder="1" applyAlignment="1" applyProtection="1">
      <alignment horizontal="center" vertical="center" wrapText="1"/>
      <protection locked="0"/>
    </xf>
    <xf numFmtId="0" fontId="30" fillId="13" borderId="39" xfId="0" applyFont="1" applyFill="1" applyBorder="1" applyAlignment="1" applyProtection="1">
      <alignment horizontal="center" vertical="center"/>
    </xf>
    <xf numFmtId="0" fontId="40" fillId="8" borderId="37" xfId="0" applyFont="1" applyFill="1" applyBorder="1" applyAlignment="1" applyProtection="1">
      <alignment horizontal="center" vertical="center" wrapText="1"/>
    </xf>
    <xf numFmtId="0" fontId="5" fillId="0" borderId="4" xfId="0" applyFont="1" applyBorder="1" applyAlignment="1">
      <alignment horizontal="center" vertical="center" wrapText="1"/>
    </xf>
    <xf numFmtId="0" fontId="43" fillId="4" borderId="17" xfId="0" applyFont="1" applyFill="1" applyBorder="1" applyAlignment="1" applyProtection="1">
      <alignment horizontal="center" vertical="center"/>
      <protection locked="0"/>
    </xf>
    <xf numFmtId="9" fontId="25" fillId="4" borderId="61" xfId="0" applyNumberFormat="1" applyFont="1" applyFill="1" applyBorder="1" applyAlignment="1" applyProtection="1">
      <alignment horizontal="center" vertical="center"/>
    </xf>
    <xf numFmtId="0" fontId="37" fillId="9" borderId="0" xfId="0" applyFont="1" applyFill="1" applyBorder="1" applyAlignment="1">
      <alignment horizontal="left" vertical="center" wrapText="1"/>
    </xf>
    <xf numFmtId="0" fontId="34" fillId="9" borderId="0" xfId="0" applyFont="1" applyFill="1" applyAlignment="1">
      <alignment horizontal="center" vertical="center" wrapText="1"/>
    </xf>
    <xf numFmtId="0" fontId="35" fillId="9" borderId="0" xfId="0" applyFont="1" applyFill="1" applyAlignment="1">
      <alignment horizontal="center"/>
    </xf>
    <xf numFmtId="9" fontId="26" fillId="0" borderId="1" xfId="1" applyFont="1" applyBorder="1" applyAlignment="1" applyProtection="1">
      <alignment horizontal="center" vertical="center" wrapText="1"/>
      <protection locked="0"/>
    </xf>
    <xf numFmtId="0" fontId="26" fillId="0" borderId="4" xfId="0" applyNumberFormat="1" applyFont="1" applyBorder="1" applyAlignment="1" applyProtection="1">
      <alignment vertical="center" wrapText="1"/>
      <protection locked="0"/>
    </xf>
    <xf numFmtId="0" fontId="26" fillId="0" borderId="1" xfId="0" applyNumberFormat="1" applyFont="1" applyBorder="1" applyAlignment="1" applyProtection="1">
      <alignment vertical="center" wrapText="1"/>
      <protection locked="0"/>
    </xf>
    <xf numFmtId="9" fontId="26" fillId="0" borderId="1" xfId="1" applyFont="1" applyBorder="1" applyAlignment="1" applyProtection="1">
      <alignment horizontal="center" vertical="center" wrapText="1"/>
      <protection locked="0"/>
    </xf>
    <xf numFmtId="0" fontId="26" fillId="0" borderId="1" xfId="0" applyNumberFormat="1" applyFont="1" applyBorder="1" applyAlignment="1" applyProtection="1">
      <alignment horizontal="left" vertical="center" wrapText="1"/>
      <protection locked="0"/>
    </xf>
    <xf numFmtId="0" fontId="5" fillId="0" borderId="1" xfId="0" applyFont="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9" fontId="5" fillId="0" borderId="2"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4"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Fill="1" applyBorder="1" applyAlignment="1">
      <alignment horizontal="left" vertical="center"/>
    </xf>
    <xf numFmtId="0" fontId="5" fillId="2" borderId="5" xfId="0" applyFont="1" applyFill="1" applyBorder="1" applyAlignment="1">
      <alignment horizontal="center"/>
    </xf>
    <xf numFmtId="0" fontId="5" fillId="2" borderId="32" xfId="0" applyFont="1" applyFill="1" applyBorder="1" applyAlignment="1">
      <alignment horizontal="center"/>
    </xf>
    <xf numFmtId="0" fontId="5" fillId="2" borderId="6" xfId="0" applyFont="1" applyFill="1" applyBorder="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2" borderId="1" xfId="0" applyFont="1" applyFill="1" applyBorder="1" applyAlignment="1">
      <alignment horizontal="center"/>
    </xf>
    <xf numFmtId="0" fontId="4" fillId="0" borderId="5" xfId="0" applyFont="1" applyFill="1" applyBorder="1" applyAlignment="1">
      <alignment horizontal="center"/>
    </xf>
    <xf numFmtId="0" fontId="4" fillId="0" borderId="32" xfId="0" applyFont="1" applyFill="1" applyBorder="1" applyAlignment="1">
      <alignment horizontal="center"/>
    </xf>
    <xf numFmtId="0" fontId="4" fillId="0" borderId="6" xfId="0" applyFont="1" applyFill="1" applyBorder="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5" fillId="0" borderId="15" xfId="0" applyFont="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37" fillId="9" borderId="17" xfId="0" applyFont="1" applyFill="1" applyBorder="1" applyAlignment="1">
      <alignment horizontal="left" vertical="center" wrapText="1"/>
    </xf>
    <xf numFmtId="0" fontId="37" fillId="9" borderId="18" xfId="0" applyFont="1" applyFill="1" applyBorder="1" applyAlignment="1">
      <alignment horizontal="left" vertical="center" wrapText="1"/>
    </xf>
    <xf numFmtId="0" fontId="37" fillId="9" borderId="19" xfId="0" applyFont="1" applyFill="1" applyBorder="1" applyAlignment="1">
      <alignment horizontal="left" vertical="center" wrapText="1"/>
    </xf>
    <xf numFmtId="0" fontId="21" fillId="13" borderId="0" xfId="0" applyFont="1" applyFill="1" applyAlignment="1">
      <alignment horizontal="center" vertical="center"/>
    </xf>
    <xf numFmtId="0" fontId="37" fillId="9" borderId="35" xfId="0" applyFont="1" applyFill="1" applyBorder="1" applyAlignment="1">
      <alignment horizontal="center" vertical="center" wrapText="1"/>
    </xf>
    <xf numFmtId="0" fontId="37" fillId="9" borderId="42" xfId="0" applyFont="1" applyFill="1" applyBorder="1" applyAlignment="1">
      <alignment horizontal="center" vertical="center" wrapText="1"/>
    </xf>
    <xf numFmtId="0" fontId="37" fillId="9" borderId="44" xfId="0" applyFont="1" applyFill="1" applyBorder="1" applyAlignment="1">
      <alignment horizontal="center" vertical="center" wrapText="1"/>
    </xf>
    <xf numFmtId="0" fontId="37" fillId="9" borderId="47" xfId="0" applyFont="1" applyFill="1" applyBorder="1" applyAlignment="1">
      <alignment horizontal="center" vertical="center" wrapText="1"/>
    </xf>
    <xf numFmtId="0" fontId="37" fillId="9" borderId="0" xfId="0" applyFont="1" applyFill="1" applyBorder="1" applyAlignment="1">
      <alignment horizontal="center" vertical="center" wrapText="1"/>
    </xf>
    <xf numFmtId="0" fontId="37" fillId="9" borderId="48" xfId="0" applyFont="1" applyFill="1" applyBorder="1" applyAlignment="1">
      <alignment horizontal="center" vertical="center" wrapText="1"/>
    </xf>
    <xf numFmtId="0" fontId="37" fillId="9" borderId="35" xfId="0" applyFont="1" applyFill="1" applyBorder="1" applyAlignment="1">
      <alignment horizontal="left" vertical="center" wrapText="1"/>
    </xf>
    <xf numFmtId="0" fontId="37" fillId="9" borderId="42" xfId="0" applyFont="1" applyFill="1" applyBorder="1" applyAlignment="1">
      <alignment horizontal="left" vertical="center" wrapText="1"/>
    </xf>
    <xf numFmtId="0" fontId="37" fillId="9" borderId="44" xfId="0" applyFont="1" applyFill="1" applyBorder="1" applyAlignment="1">
      <alignment horizontal="left" vertical="center" wrapText="1"/>
    </xf>
    <xf numFmtId="0" fontId="37" fillId="9" borderId="47" xfId="0" applyFont="1" applyFill="1" applyBorder="1" applyAlignment="1">
      <alignment horizontal="left" vertical="center" wrapText="1"/>
    </xf>
    <xf numFmtId="0" fontId="37" fillId="9" borderId="0" xfId="0" applyFont="1" applyFill="1" applyBorder="1" applyAlignment="1">
      <alignment horizontal="left" vertical="center" wrapText="1"/>
    </xf>
    <xf numFmtId="0" fontId="37" fillId="9" borderId="48" xfId="0" applyFont="1" applyFill="1" applyBorder="1" applyAlignment="1">
      <alignment horizontal="left" vertical="center" wrapText="1"/>
    </xf>
    <xf numFmtId="0" fontId="37" fillId="9" borderId="43"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37" fillId="9" borderId="41" xfId="0" applyFont="1" applyFill="1" applyBorder="1" applyAlignment="1">
      <alignment horizontal="left" vertical="center" wrapText="1"/>
    </xf>
    <xf numFmtId="0" fontId="39" fillId="9" borderId="45" xfId="0" applyFont="1" applyFill="1" applyBorder="1" applyAlignment="1">
      <alignment horizontal="center" vertical="center" wrapText="1"/>
    </xf>
    <xf numFmtId="0" fontId="39" fillId="9" borderId="55" xfId="0" applyFont="1" applyFill="1" applyBorder="1" applyAlignment="1">
      <alignment horizontal="center" vertical="center" wrapText="1"/>
    </xf>
    <xf numFmtId="0" fontId="39" fillId="9" borderId="46"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11" fillId="9" borderId="18" xfId="0" applyFont="1" applyFill="1" applyBorder="1" applyAlignment="1">
      <alignment horizontal="center" vertical="center" wrapText="1"/>
    </xf>
    <xf numFmtId="0" fontId="11" fillId="9" borderId="19" xfId="0" applyFont="1" applyFill="1" applyBorder="1" applyAlignment="1">
      <alignment horizontal="center" vertical="center" wrapText="1"/>
    </xf>
    <xf numFmtId="0" fontId="36" fillId="9" borderId="45" xfId="0" applyFont="1" applyFill="1" applyBorder="1" applyAlignment="1">
      <alignment horizontal="center" vertical="center"/>
    </xf>
    <xf numFmtId="0" fontId="36" fillId="9" borderId="46" xfId="0" applyFont="1" applyFill="1" applyBorder="1" applyAlignment="1">
      <alignment horizontal="center" vertical="center"/>
    </xf>
    <xf numFmtId="0" fontId="36" fillId="9" borderId="5" xfId="0" applyFont="1" applyFill="1" applyBorder="1" applyAlignment="1">
      <alignment horizontal="left" vertical="center" wrapText="1"/>
    </xf>
    <xf numFmtId="0" fontId="36" fillId="9" borderId="32" xfId="0" applyFont="1" applyFill="1" applyBorder="1" applyAlignment="1">
      <alignment horizontal="left" vertical="center" wrapText="1"/>
    </xf>
    <xf numFmtId="0" fontId="36" fillId="9" borderId="53" xfId="0" applyFont="1" applyFill="1" applyBorder="1" applyAlignment="1">
      <alignment horizontal="left" vertical="center" wrapText="1"/>
    </xf>
    <xf numFmtId="0" fontId="36" fillId="9" borderId="51" xfId="0" applyFont="1" applyFill="1" applyBorder="1" applyAlignment="1">
      <alignment horizontal="left" vertical="center" wrapText="1"/>
    </xf>
    <xf numFmtId="0" fontId="36" fillId="9" borderId="20" xfId="0" applyFont="1" applyFill="1" applyBorder="1" applyAlignment="1">
      <alignment horizontal="left" vertical="center" wrapText="1"/>
    </xf>
    <xf numFmtId="0" fontId="36" fillId="9" borderId="49" xfId="0" applyFont="1" applyFill="1" applyBorder="1" applyAlignment="1">
      <alignment horizontal="left" vertical="center" wrapText="1"/>
    </xf>
    <xf numFmtId="0" fontId="36" fillId="9" borderId="7" xfId="0" applyFont="1" applyFill="1" applyBorder="1" applyAlignment="1">
      <alignment horizontal="left" vertical="center" wrapText="1"/>
    </xf>
    <xf numFmtId="0" fontId="36" fillId="9" borderId="26" xfId="0" applyFont="1" applyFill="1" applyBorder="1" applyAlignment="1">
      <alignment horizontal="left" vertical="center" wrapText="1"/>
    </xf>
    <xf numFmtId="0" fontId="36" fillId="9" borderId="54" xfId="0" applyFont="1" applyFill="1" applyBorder="1" applyAlignment="1">
      <alignment horizontal="left" vertical="center" wrapText="1"/>
    </xf>
    <xf numFmtId="0" fontId="36" fillId="9" borderId="56" xfId="0" applyFont="1" applyFill="1" applyBorder="1" applyAlignment="1">
      <alignment horizontal="left" vertical="center" wrapText="1"/>
    </xf>
    <xf numFmtId="0" fontId="36" fillId="9" borderId="39" xfId="0" applyFont="1" applyFill="1" applyBorder="1" applyAlignment="1">
      <alignment horizontal="left" vertical="center" wrapText="1"/>
    </xf>
    <xf numFmtId="0" fontId="36" fillId="9" borderId="41" xfId="0" applyFont="1" applyFill="1" applyBorder="1" applyAlignment="1">
      <alignment horizontal="left" vertical="center" wrapText="1"/>
    </xf>
    <xf numFmtId="0" fontId="37" fillId="9" borderId="59" xfId="0" applyFont="1" applyFill="1" applyBorder="1" applyAlignment="1">
      <alignment horizontal="center" vertical="center" wrapText="1"/>
    </xf>
    <xf numFmtId="0" fontId="37" fillId="9" borderId="26" xfId="0" applyFont="1" applyFill="1" applyBorder="1" applyAlignment="1">
      <alignment horizontal="center" vertical="center" wrapText="1"/>
    </xf>
    <xf numFmtId="0" fontId="37" fillId="9" borderId="54" xfId="0" applyFont="1" applyFill="1" applyBorder="1" applyAlignment="1">
      <alignment horizontal="center" vertical="center" wrapText="1"/>
    </xf>
    <xf numFmtId="0" fontId="34" fillId="9" borderId="0" xfId="0" applyFont="1" applyFill="1" applyAlignment="1">
      <alignment horizontal="center" vertical="center" wrapText="1"/>
    </xf>
    <xf numFmtId="0" fontId="35" fillId="9" borderId="0" xfId="0" applyFont="1" applyFill="1" applyAlignment="1">
      <alignment horizontal="center"/>
    </xf>
    <xf numFmtId="0" fontId="21" fillId="15" borderId="0" xfId="0" applyFont="1" applyFill="1" applyAlignment="1">
      <alignment horizontal="center" vertical="center"/>
    </xf>
    <xf numFmtId="0" fontId="26" fillId="0" borderId="4" xfId="0"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0" fontId="14" fillId="9" borderId="1" xfId="0" applyFont="1" applyFill="1" applyBorder="1" applyAlignment="1" applyProtection="1">
      <alignment horizontal="center" vertical="center"/>
      <protection locked="0"/>
    </xf>
    <xf numFmtId="0" fontId="40" fillId="9" borderId="1" xfId="0" applyFont="1" applyFill="1" applyBorder="1" applyAlignment="1" applyProtection="1">
      <alignment horizontal="center" vertical="center"/>
      <protection locked="0"/>
    </xf>
    <xf numFmtId="0" fontId="44" fillId="9" borderId="1" xfId="0" applyFont="1" applyFill="1" applyBorder="1" applyAlignment="1">
      <alignment horizontal="left" vertical="center" wrapText="1"/>
    </xf>
    <xf numFmtId="0" fontId="46" fillId="9" borderId="23" xfId="0" applyFont="1" applyFill="1" applyBorder="1" applyAlignment="1" applyProtection="1">
      <alignment horizontal="center"/>
      <protection locked="0"/>
    </xf>
    <xf numFmtId="0" fontId="46" fillId="9" borderId="25" xfId="0" applyFont="1" applyFill="1" applyBorder="1" applyAlignment="1" applyProtection="1">
      <alignment horizontal="center"/>
      <protection locked="0"/>
    </xf>
    <xf numFmtId="0" fontId="46" fillId="9" borderId="24" xfId="0" applyFont="1" applyFill="1" applyBorder="1" applyAlignment="1" applyProtection="1">
      <alignment horizontal="center"/>
      <protection locked="0"/>
    </xf>
    <xf numFmtId="0" fontId="42" fillId="9" borderId="33" xfId="0" applyFont="1" applyFill="1" applyBorder="1" applyAlignment="1" applyProtection="1">
      <alignment horizontal="center" vertical="center"/>
      <protection locked="0"/>
    </xf>
    <xf numFmtId="0" fontId="42" fillId="9" borderId="50" xfId="0" applyFont="1" applyFill="1" applyBorder="1" applyAlignment="1" applyProtection="1">
      <alignment horizontal="center" vertical="center"/>
      <protection locked="0"/>
    </xf>
    <xf numFmtId="0" fontId="42" fillId="9" borderId="34" xfId="0" applyFont="1" applyFill="1" applyBorder="1" applyAlignment="1" applyProtection="1">
      <alignment horizontal="center" vertical="center"/>
      <protection locked="0"/>
    </xf>
    <xf numFmtId="14" fontId="45" fillId="0" borderId="26" xfId="0" applyNumberFormat="1" applyFont="1" applyBorder="1" applyAlignment="1" applyProtection="1">
      <alignment horizontal="center"/>
      <protection locked="0"/>
    </xf>
    <xf numFmtId="0" fontId="45" fillId="0" borderId="26" xfId="0" applyFont="1" applyBorder="1" applyAlignment="1" applyProtection="1">
      <alignment horizontal="center"/>
      <protection locked="0"/>
    </xf>
    <xf numFmtId="0" fontId="45" fillId="0" borderId="32" xfId="0" applyFont="1" applyBorder="1" applyAlignment="1" applyProtection="1">
      <alignment horizontal="center"/>
      <protection locked="0"/>
    </xf>
    <xf numFmtId="0" fontId="12" fillId="9" borderId="13" xfId="0" applyFont="1" applyFill="1" applyBorder="1" applyAlignment="1" applyProtection="1">
      <alignment horizontal="center" vertical="center"/>
      <protection locked="0"/>
    </xf>
    <xf numFmtId="0" fontId="12" fillId="9" borderId="14" xfId="0" applyFont="1" applyFill="1" applyBorder="1" applyAlignment="1" applyProtection="1">
      <alignment horizontal="center" vertical="center"/>
      <protection locked="0"/>
    </xf>
    <xf numFmtId="0" fontId="12" fillId="9" borderId="15" xfId="0" applyFont="1" applyFill="1" applyBorder="1" applyAlignment="1" applyProtection="1">
      <alignment horizontal="center" vertical="center"/>
      <protection locked="0"/>
    </xf>
    <xf numFmtId="0" fontId="14" fillId="9" borderId="38" xfId="0" applyFont="1" applyFill="1" applyBorder="1" applyAlignment="1" applyProtection="1">
      <alignment horizontal="center"/>
      <protection locked="0"/>
    </xf>
    <xf numFmtId="0" fontId="14" fillId="9" borderId="25" xfId="0" applyFont="1" applyFill="1" applyBorder="1" applyAlignment="1" applyProtection="1">
      <alignment horizontal="center"/>
      <protection locked="0"/>
    </xf>
    <xf numFmtId="0" fontId="14" fillId="9" borderId="24" xfId="0" applyFont="1" applyFill="1" applyBorder="1" applyAlignment="1" applyProtection="1">
      <alignment horizontal="center"/>
      <protection locked="0"/>
    </xf>
    <xf numFmtId="0" fontId="25" fillId="0" borderId="2" xfId="0" applyFont="1" applyFill="1" applyBorder="1" applyAlignment="1" applyProtection="1">
      <alignment horizontal="center" vertical="center" wrapText="1"/>
      <protection locked="0"/>
    </xf>
    <xf numFmtId="0" fontId="25" fillId="0" borderId="3" xfId="0" applyFont="1" applyFill="1" applyBorder="1" applyAlignment="1" applyProtection="1">
      <alignment horizontal="center" vertical="center" wrapText="1"/>
      <protection locked="0"/>
    </xf>
    <xf numFmtId="9" fontId="26" fillId="0" borderId="36" xfId="1" applyFont="1" applyBorder="1" applyAlignment="1" applyProtection="1">
      <alignment horizontal="center" vertical="center" wrapText="1"/>
      <protection locked="0"/>
    </xf>
    <xf numFmtId="9" fontId="26" fillId="0" borderId="3" xfId="1" applyFont="1" applyBorder="1" applyAlignment="1" applyProtection="1">
      <alignment horizontal="center" vertical="center" wrapText="1"/>
      <protection locked="0"/>
    </xf>
    <xf numFmtId="9" fontId="26" fillId="0" borderId="1" xfId="1" applyFont="1" applyBorder="1" applyAlignment="1" applyProtection="1">
      <alignment horizontal="center" vertical="center" wrapText="1"/>
      <protection locked="0"/>
    </xf>
    <xf numFmtId="0" fontId="43" fillId="8" borderId="57" xfId="0" applyFont="1" applyFill="1" applyBorder="1" applyAlignment="1" applyProtection="1">
      <alignment horizontal="center" vertical="center" wrapText="1"/>
      <protection locked="0"/>
    </xf>
    <xf numFmtId="0" fontId="43" fillId="8" borderId="58" xfId="0" applyFont="1" applyFill="1" applyBorder="1" applyAlignment="1" applyProtection="1">
      <alignment horizontal="center" vertical="center" wrapText="1"/>
      <protection locked="0"/>
    </xf>
    <xf numFmtId="0" fontId="26" fillId="0" borderId="36" xfId="0" applyFont="1" applyFill="1" applyBorder="1" applyAlignment="1" applyProtection="1">
      <alignment horizontal="center" vertical="center" wrapText="1"/>
      <protection locked="0"/>
    </xf>
    <xf numFmtId="0" fontId="26" fillId="0" borderId="3" xfId="0" applyFont="1" applyFill="1" applyBorder="1" applyAlignment="1" applyProtection="1">
      <alignment horizontal="center" vertical="center" wrapText="1"/>
      <protection locked="0"/>
    </xf>
    <xf numFmtId="9" fontId="26" fillId="0" borderId="4" xfId="0" applyNumberFormat="1" applyFont="1" applyBorder="1" applyAlignment="1" applyProtection="1">
      <alignment horizontal="center" vertical="center" wrapText="1"/>
      <protection locked="0"/>
    </xf>
    <xf numFmtId="0" fontId="26" fillId="0" borderId="36" xfId="0" applyFont="1" applyBorder="1" applyAlignment="1" applyProtection="1">
      <alignment horizontal="justify" vertical="center" wrapText="1"/>
      <protection locked="0"/>
    </xf>
    <xf numFmtId="0" fontId="26" fillId="0" borderId="3" xfId="0" applyFont="1" applyBorder="1" applyAlignment="1" applyProtection="1">
      <alignment horizontal="justify" vertical="center" wrapText="1"/>
      <protection locked="0"/>
    </xf>
    <xf numFmtId="0" fontId="26" fillId="0" borderId="36"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14" fontId="26" fillId="0" borderId="36" xfId="0" applyNumberFormat="1" applyFont="1" applyBorder="1" applyAlignment="1" applyProtection="1">
      <alignment horizontal="center" vertical="center" wrapText="1"/>
      <protection locked="0"/>
    </xf>
    <xf numFmtId="9" fontId="26" fillId="0" borderId="36" xfId="0" applyNumberFormat="1" applyFont="1" applyBorder="1" applyAlignment="1" applyProtection="1">
      <alignment horizontal="center" vertical="center" wrapText="1"/>
      <protection locked="0"/>
    </xf>
    <xf numFmtId="9" fontId="26" fillId="0" borderId="4" xfId="1" applyFont="1" applyBorder="1" applyAlignment="1" applyProtection="1">
      <alignment horizontal="center" vertical="center" wrapText="1"/>
      <protection locked="0"/>
    </xf>
    <xf numFmtId="0" fontId="26" fillId="0" borderId="2" xfId="0" applyFont="1" applyFill="1" applyBorder="1" applyAlignment="1" applyProtection="1">
      <alignment horizontal="justify" vertical="center" wrapText="1"/>
      <protection locked="0"/>
    </xf>
    <xf numFmtId="0" fontId="26" fillId="0" borderId="3" xfId="0" applyFont="1" applyFill="1" applyBorder="1" applyAlignment="1" applyProtection="1">
      <alignment horizontal="justify" vertical="center" wrapText="1"/>
      <protection locked="0"/>
    </xf>
    <xf numFmtId="0" fontId="26" fillId="0" borderId="2" xfId="0" applyFont="1" applyFill="1" applyBorder="1" applyAlignment="1" applyProtection="1">
      <alignment horizontal="center" vertical="center" wrapText="1"/>
      <protection locked="0"/>
    </xf>
    <xf numFmtId="14" fontId="26" fillId="0" borderId="1" xfId="0" applyNumberFormat="1" applyFont="1" applyBorder="1" applyAlignment="1" applyProtection="1">
      <alignment horizontal="center" vertical="center" wrapText="1"/>
      <protection locked="0"/>
    </xf>
    <xf numFmtId="9" fontId="26" fillId="0" borderId="2" xfId="1" applyFont="1" applyFill="1" applyBorder="1" applyAlignment="1" applyProtection="1">
      <alignment horizontal="center" vertical="center" wrapText="1"/>
      <protection locked="0"/>
    </xf>
    <xf numFmtId="9" fontId="26" fillId="0" borderId="3" xfId="1" applyFont="1" applyFill="1" applyBorder="1" applyAlignment="1" applyProtection="1">
      <alignment horizontal="center" vertical="center" wrapText="1"/>
      <protection locked="0"/>
    </xf>
    <xf numFmtId="0" fontId="16" fillId="12" borderId="17" xfId="0" applyFont="1" applyFill="1" applyBorder="1" applyAlignment="1" applyProtection="1">
      <alignment horizontal="center" vertical="center"/>
    </xf>
    <xf numFmtId="0" fontId="16" fillId="12" borderId="18" xfId="0" applyFont="1" applyFill="1" applyBorder="1" applyAlignment="1" applyProtection="1">
      <alignment horizontal="center" vertical="center"/>
    </xf>
    <xf numFmtId="0" fontId="16" fillId="12" borderId="19" xfId="0" applyFont="1" applyFill="1" applyBorder="1" applyAlignment="1" applyProtection="1">
      <alignment horizontal="center" vertical="center"/>
    </xf>
    <xf numFmtId="0" fontId="30" fillId="13" borderId="43" xfId="0" applyFont="1" applyFill="1" applyBorder="1" applyAlignment="1" applyProtection="1">
      <alignment horizontal="center" vertical="center"/>
    </xf>
    <xf numFmtId="0" fontId="30" fillId="13" borderId="39" xfId="0" applyFont="1" applyFill="1" applyBorder="1" applyAlignment="1" applyProtection="1">
      <alignment horizontal="center" vertical="center"/>
    </xf>
    <xf numFmtId="0" fontId="30" fillId="13" borderId="41" xfId="0" applyFont="1" applyFill="1" applyBorder="1" applyAlignment="1" applyProtection="1">
      <alignment horizontal="center" vertical="center"/>
    </xf>
    <xf numFmtId="0" fontId="43" fillId="8" borderId="37" xfId="0" applyFont="1" applyFill="1" applyBorder="1" applyAlignment="1" applyProtection="1">
      <alignment horizontal="center" vertical="center"/>
    </xf>
    <xf numFmtId="0" fontId="40" fillId="8" borderId="37" xfId="0" applyFont="1" applyFill="1" applyBorder="1" applyAlignment="1" applyProtection="1">
      <alignment horizontal="center" vertical="center" wrapText="1"/>
    </xf>
    <xf numFmtId="0" fontId="40" fillId="8" borderId="45" xfId="0" applyFont="1" applyFill="1" applyBorder="1" applyAlignment="1" applyProtection="1">
      <alignment horizontal="center" vertical="center" wrapText="1"/>
    </xf>
    <xf numFmtId="0" fontId="40" fillId="8" borderId="46" xfId="0" applyFont="1" applyFill="1" applyBorder="1" applyAlignment="1" applyProtection="1">
      <alignment horizontal="center" vertical="center" wrapText="1"/>
    </xf>
    <xf numFmtId="0" fontId="40" fillId="8" borderId="35" xfId="0" applyFont="1" applyFill="1" applyBorder="1" applyAlignment="1" applyProtection="1">
      <alignment horizontal="center" vertical="center" wrapText="1"/>
    </xf>
    <xf numFmtId="0" fontId="40" fillId="8" borderId="44" xfId="0" applyFont="1" applyFill="1" applyBorder="1" applyAlignment="1" applyProtection="1">
      <alignment horizontal="center" vertical="center" wrapText="1"/>
    </xf>
    <xf numFmtId="0" fontId="40" fillId="8" borderId="43" xfId="0" applyFont="1" applyFill="1" applyBorder="1" applyAlignment="1" applyProtection="1">
      <alignment horizontal="center" vertical="center" wrapText="1"/>
    </xf>
    <xf numFmtId="0" fontId="40" fillId="8" borderId="41" xfId="0" applyFont="1" applyFill="1" applyBorder="1" applyAlignment="1" applyProtection="1">
      <alignment horizontal="center" vertical="center" wrapText="1"/>
    </xf>
    <xf numFmtId="0" fontId="40" fillId="8" borderId="17" xfId="0" applyFont="1" applyFill="1" applyBorder="1" applyAlignment="1" applyProtection="1">
      <alignment horizontal="center" vertical="center" wrapText="1"/>
    </xf>
    <xf numFmtId="0" fontId="40" fillId="8" borderId="18" xfId="0" applyFont="1" applyFill="1" applyBorder="1" applyAlignment="1" applyProtection="1">
      <alignment horizontal="center" vertical="center" wrapText="1"/>
    </xf>
    <xf numFmtId="0" fontId="40" fillId="8" borderId="19" xfId="0" applyFont="1" applyFill="1" applyBorder="1" applyAlignment="1" applyProtection="1">
      <alignment horizontal="center" vertical="center" wrapText="1"/>
    </xf>
    <xf numFmtId="0" fontId="26" fillId="0" borderId="0" xfId="0" applyFont="1" applyBorder="1" applyAlignment="1" applyProtection="1">
      <alignment horizontal="center"/>
      <protection locked="0"/>
    </xf>
    <xf numFmtId="0" fontId="26" fillId="0" borderId="48" xfId="0" applyFont="1" applyBorder="1" applyAlignment="1" applyProtection="1">
      <alignment horizontal="center"/>
      <protection locked="0"/>
    </xf>
    <xf numFmtId="0" fontId="12" fillId="13" borderId="39" xfId="0" applyFont="1" applyFill="1" applyBorder="1" applyAlignment="1" applyProtection="1">
      <alignment horizontal="center" vertical="center"/>
    </xf>
    <xf numFmtId="0" fontId="12" fillId="13" borderId="41" xfId="0" applyFont="1" applyFill="1" applyBorder="1" applyAlignment="1" applyProtection="1">
      <alignment horizontal="center" vertical="center"/>
    </xf>
    <xf numFmtId="9" fontId="27" fillId="0" borderId="1" xfId="1" applyFont="1" applyFill="1" applyBorder="1" applyAlignment="1" applyProtection="1">
      <alignment horizontal="center" vertical="center" wrapText="1"/>
    </xf>
    <xf numFmtId="9" fontId="26" fillId="0" borderId="1" xfId="1" applyNumberFormat="1" applyFont="1" applyBorder="1" applyAlignment="1" applyProtection="1">
      <alignment horizontal="center" vertical="center" wrapText="1"/>
    </xf>
    <xf numFmtId="9" fontId="27" fillId="0" borderId="36" xfId="1" applyFont="1" applyFill="1" applyBorder="1" applyAlignment="1" applyProtection="1">
      <alignment horizontal="center" vertical="center" wrapText="1"/>
    </xf>
    <xf numFmtId="9" fontId="27" fillId="0" borderId="3" xfId="1" applyFont="1" applyFill="1" applyBorder="1" applyAlignment="1" applyProtection="1">
      <alignment horizontal="center" vertical="center" wrapText="1"/>
    </xf>
    <xf numFmtId="2" fontId="40" fillId="8" borderId="37" xfId="0" applyNumberFormat="1" applyFont="1" applyFill="1" applyBorder="1" applyAlignment="1" applyProtection="1">
      <alignment horizontal="center" vertical="center" wrapText="1"/>
    </xf>
    <xf numFmtId="0" fontId="41" fillId="9" borderId="38" xfId="0" applyFont="1" applyFill="1" applyBorder="1" applyAlignment="1" applyProtection="1">
      <alignment horizontal="left" vertical="center" wrapText="1"/>
      <protection locked="0"/>
    </xf>
    <xf numFmtId="0" fontId="41" fillId="9" borderId="25" xfId="0" applyFont="1" applyFill="1" applyBorder="1" applyAlignment="1" applyProtection="1">
      <alignment horizontal="left" vertical="center" wrapText="1"/>
      <protection locked="0"/>
    </xf>
    <xf numFmtId="0" fontId="41" fillId="9" borderId="60" xfId="0" applyFont="1" applyFill="1" applyBorder="1" applyAlignment="1" applyProtection="1">
      <alignment horizontal="left" vertical="center" wrapText="1"/>
      <protection locked="0"/>
    </xf>
    <xf numFmtId="9" fontId="26" fillId="0" borderId="36" xfId="1" applyNumberFormat="1" applyFont="1" applyBorder="1" applyAlignment="1" applyProtection="1">
      <alignment horizontal="center" vertical="center" wrapText="1"/>
    </xf>
    <xf numFmtId="9" fontId="26" fillId="0" borderId="3" xfId="1" applyNumberFormat="1" applyFont="1" applyBorder="1" applyAlignment="1" applyProtection="1">
      <alignment horizontal="center" vertical="center" wrapText="1"/>
    </xf>
    <xf numFmtId="0" fontId="43" fillId="8" borderId="40" xfId="0" applyFont="1" applyFill="1" applyBorder="1" applyAlignment="1" applyProtection="1">
      <alignment horizontal="center" vertical="center" wrapText="1"/>
      <protection locked="0"/>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 xfId="0" applyFont="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xf numFmtId="0" fontId="5" fillId="2" borderId="29"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9" fontId="6" fillId="0" borderId="2" xfId="1" applyFont="1" applyFill="1" applyBorder="1" applyAlignment="1">
      <alignment horizontal="center" vertical="center" wrapText="1"/>
    </xf>
    <xf numFmtId="9" fontId="6" fillId="0" borderId="3" xfId="1" applyFont="1" applyFill="1" applyBorder="1" applyAlignment="1">
      <alignment horizontal="center" vertical="center" wrapText="1"/>
    </xf>
    <xf numFmtId="9" fontId="6" fillId="0" borderId="4" xfId="1" applyFont="1" applyFill="1" applyBorder="1" applyAlignment="1">
      <alignment horizontal="center" vertical="center" wrapText="1"/>
    </xf>
    <xf numFmtId="9" fontId="4" fillId="0" borderId="2"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9" fontId="4" fillId="0" borderId="2" xfId="1" applyFont="1" applyBorder="1" applyAlignment="1">
      <alignment horizontal="center" vertical="center" wrapText="1"/>
    </xf>
    <xf numFmtId="9" fontId="4" fillId="0" borderId="3" xfId="1" applyFont="1" applyBorder="1" applyAlignment="1">
      <alignment horizontal="center" vertical="center" wrapText="1"/>
    </xf>
    <xf numFmtId="9" fontId="4" fillId="0" borderId="4" xfId="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23"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0" fontId="5" fillId="2" borderId="17" xfId="0" applyFont="1" applyFill="1" applyBorder="1" applyAlignment="1">
      <alignment horizont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7" fillId="7" borderId="1" xfId="0" applyFont="1" applyFill="1" applyBorder="1" applyAlignment="1">
      <alignment vertical="center" wrapText="1"/>
    </xf>
    <xf numFmtId="0" fontId="10" fillId="5" borderId="42" xfId="0" applyFont="1" applyFill="1" applyBorder="1" applyAlignment="1">
      <alignment horizontal="center" vertical="center" wrapText="1"/>
    </xf>
    <xf numFmtId="0" fontId="10" fillId="5" borderId="44" xfId="0" applyFont="1" applyFill="1" applyBorder="1" applyAlignment="1">
      <alignment horizontal="center" vertical="center" wrapText="1"/>
    </xf>
    <xf numFmtId="0" fontId="10" fillId="5" borderId="39" xfId="0" applyFont="1" applyFill="1" applyBorder="1" applyAlignment="1">
      <alignment horizontal="center" vertical="center" wrapText="1"/>
    </xf>
    <xf numFmtId="0" fontId="10" fillId="5" borderId="41"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0" fillId="5" borderId="43" xfId="0" applyFont="1" applyFill="1" applyBorder="1" applyAlignment="1">
      <alignment horizontal="center" vertical="center" wrapText="1"/>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9" xfId="0" applyFont="1" applyFill="1" applyBorder="1" applyAlignment="1">
      <alignment horizontal="center" vertical="center"/>
    </xf>
    <xf numFmtId="0" fontId="10" fillId="5" borderId="17"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21" xfId="0" applyFont="1" applyBorder="1" applyAlignment="1">
      <alignment horizontal="center" vertical="center" wrapText="1"/>
    </xf>
    <xf numFmtId="0" fontId="19" fillId="7" borderId="37" xfId="0" applyFont="1" applyFill="1" applyBorder="1" applyAlignment="1">
      <alignment horizontal="left" vertical="top" wrapText="1"/>
    </xf>
    <xf numFmtId="0" fontId="17" fillId="7" borderId="4" xfId="0" applyFont="1" applyFill="1" applyBorder="1" applyAlignment="1">
      <alignmen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30" xfId="0" applyFont="1" applyBorder="1" applyAlignment="1">
      <alignment horizontal="center" vertical="center"/>
    </xf>
  </cellXfs>
  <cellStyles count="11">
    <cellStyle name="Hipervínculo" xfId="7" builtinId="8" hidden="1"/>
    <cellStyle name="Hipervínculo" xfId="9" builtinId="8" hidden="1"/>
    <cellStyle name="Hipervínculo" xfId="5" builtinId="8" hidden="1"/>
    <cellStyle name="Hipervínculo" xfId="3" builtinId="8" hidden="1"/>
    <cellStyle name="Hipervínculo visitado" xfId="8" builtinId="9" hidden="1"/>
    <cellStyle name="Hipervínculo visitado" xfId="10" builtinId="9" hidden="1"/>
    <cellStyle name="Hipervínculo visitado" xfId="6" builtinId="9" hidden="1"/>
    <cellStyle name="Hipervínculo visitado" xfId="4" builtinId="9" hidden="1"/>
    <cellStyle name="Normal" xfId="0" builtinId="0"/>
    <cellStyle name="Normal 2" xfId="2"/>
    <cellStyle name="Porcentaje" xfId="1"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CC"/>
      <color rgb="FF2CD2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572433</xdr:colOff>
      <xdr:row>0</xdr:row>
      <xdr:rowOff>0</xdr:rowOff>
    </xdr:from>
    <xdr:to>
      <xdr:col>8</xdr:col>
      <xdr:colOff>46691</xdr:colOff>
      <xdr:row>6</xdr:row>
      <xdr:rowOff>70190</xdr:rowOff>
    </xdr:to>
    <xdr:pic>
      <xdr:nvPicPr>
        <xdr:cNvPr id="5" name="Imagen 4" descr="logo-01.p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4683" y="0"/>
          <a:ext cx="6697383" cy="14195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186070</xdr:colOff>
      <xdr:row>1</xdr:row>
      <xdr:rowOff>0</xdr:rowOff>
    </xdr:from>
    <xdr:to>
      <xdr:col>2</xdr:col>
      <xdr:colOff>924140</xdr:colOff>
      <xdr:row>3</xdr:row>
      <xdr:rowOff>246191</xdr:rowOff>
    </xdr:to>
    <xdr:pic>
      <xdr:nvPicPr>
        <xdr:cNvPr id="2" name="Imagen 1"/>
        <xdr:cNvPicPr>
          <a:picLocks noChangeAspect="1"/>
        </xdr:cNvPicPr>
      </xdr:nvPicPr>
      <xdr:blipFill rotWithShape="1">
        <a:blip xmlns:r="http://schemas.openxmlformats.org/officeDocument/2006/relationships" r:embed="rId1"/>
        <a:srcRect t="22870" b="26916"/>
        <a:stretch/>
      </xdr:blipFill>
      <xdr:spPr>
        <a:xfrm>
          <a:off x="186070" y="200025"/>
          <a:ext cx="3509845" cy="6462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197427</xdr:colOff>
      <xdr:row>0</xdr:row>
      <xdr:rowOff>69273</xdr:rowOff>
    </xdr:from>
    <xdr:to>
      <xdr:col>2</xdr:col>
      <xdr:colOff>1420091</xdr:colOff>
      <xdr:row>3</xdr:row>
      <xdr:rowOff>262544</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9952" y="69273"/>
          <a:ext cx="1222664" cy="133627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0"/>
  <sheetViews>
    <sheetView topLeftCell="A7" zoomScale="70" zoomScaleNormal="70" zoomScalePageLayoutView="70" workbookViewId="0">
      <selection activeCell="I16" sqref="I16:I19"/>
    </sheetView>
  </sheetViews>
  <sheetFormatPr baseColWidth="10" defaultColWidth="10.85546875" defaultRowHeight="15" x14ac:dyDescent="0.25"/>
  <cols>
    <col min="1" max="1" width="7" style="1" customWidth="1"/>
    <col min="2" max="2" width="16.28515625" style="1" customWidth="1"/>
    <col min="3" max="3" width="41.140625" style="1" customWidth="1"/>
    <col min="4" max="4" width="46" style="1" hidden="1" customWidth="1"/>
    <col min="5" max="5" width="22.85546875" style="1" customWidth="1"/>
    <col min="6" max="6" width="35.42578125" style="1" customWidth="1"/>
    <col min="7" max="7" width="19.140625" style="1" customWidth="1"/>
    <col min="8" max="8" width="31.28515625" style="1" customWidth="1"/>
    <col min="9" max="9" width="30.42578125" style="1" customWidth="1"/>
    <col min="10" max="16384" width="10.85546875" style="1"/>
  </cols>
  <sheetData>
    <row r="2" spans="1:9" ht="13.9" x14ac:dyDescent="0.25">
      <c r="B2" s="148" t="s">
        <v>0</v>
      </c>
      <c r="C2" s="148"/>
      <c r="D2" s="148"/>
      <c r="E2" s="148"/>
      <c r="F2" s="148"/>
      <c r="G2" s="148"/>
      <c r="H2" s="148"/>
      <c r="I2" s="148"/>
    </row>
    <row r="3" spans="1:9" ht="13.9" x14ac:dyDescent="0.25">
      <c r="B3" s="164" t="s">
        <v>1</v>
      </c>
      <c r="C3" s="164"/>
      <c r="D3" s="164"/>
      <c r="E3" s="164"/>
      <c r="F3" s="164"/>
      <c r="G3" s="164"/>
      <c r="H3" s="164"/>
      <c r="I3" s="164"/>
    </row>
    <row r="4" spans="1:9" ht="13.9" x14ac:dyDescent="0.25">
      <c r="C4" s="2" t="s">
        <v>2</v>
      </c>
      <c r="D4" s="3" t="s">
        <v>3</v>
      </c>
      <c r="E4" s="20"/>
    </row>
    <row r="5" spans="1:9" ht="13.9" x14ac:dyDescent="0.25">
      <c r="C5" s="2" t="s">
        <v>4</v>
      </c>
      <c r="D5" s="3" t="s">
        <v>5</v>
      </c>
      <c r="E5" s="20"/>
    </row>
    <row r="6" spans="1:9" ht="13.9" x14ac:dyDescent="0.25">
      <c r="C6" s="4" t="s">
        <v>6</v>
      </c>
      <c r="D6" s="5" t="s">
        <v>7</v>
      </c>
      <c r="E6" s="20"/>
    </row>
    <row r="7" spans="1:9" ht="13.9" x14ac:dyDescent="0.25">
      <c r="C7" s="4" t="s">
        <v>8</v>
      </c>
      <c r="D7" s="5" t="s">
        <v>9</v>
      </c>
      <c r="E7" s="20"/>
    </row>
    <row r="8" spans="1:9" ht="13.9" x14ac:dyDescent="0.25">
      <c r="C8" s="4" t="s">
        <v>10</v>
      </c>
      <c r="D8" s="6">
        <v>41656</v>
      </c>
      <c r="E8" s="21"/>
    </row>
    <row r="9" spans="1:9" x14ac:dyDescent="0.25">
      <c r="C9" s="158" t="s">
        <v>11</v>
      </c>
      <c r="D9" s="5" t="s">
        <v>12</v>
      </c>
      <c r="E9" s="20"/>
      <c r="F9" s="7"/>
      <c r="I9" s="8"/>
    </row>
    <row r="10" spans="1:9" x14ac:dyDescent="0.25">
      <c r="C10" s="158"/>
      <c r="D10" s="5" t="s">
        <v>13</v>
      </c>
      <c r="E10" s="20"/>
    </row>
    <row r="12" spans="1:9" ht="13.9" x14ac:dyDescent="0.25">
      <c r="A12" s="159" t="s">
        <v>14</v>
      </c>
      <c r="B12" s="160"/>
      <c r="C12" s="160"/>
      <c r="D12" s="160"/>
      <c r="E12" s="160"/>
      <c r="F12" s="160"/>
      <c r="G12" s="160"/>
      <c r="H12" s="160"/>
      <c r="I12" s="161"/>
    </row>
    <row r="13" spans="1:9" ht="13.9" x14ac:dyDescent="0.25">
      <c r="A13" s="159" t="s">
        <v>15</v>
      </c>
      <c r="B13" s="160"/>
      <c r="C13" s="160"/>
      <c r="D13" s="160"/>
      <c r="E13" s="160"/>
      <c r="F13" s="160"/>
      <c r="G13" s="160"/>
      <c r="H13" s="160"/>
      <c r="I13" s="161"/>
    </row>
    <row r="14" spans="1:9" ht="13.9" x14ac:dyDescent="0.25">
      <c r="A14" s="165"/>
      <c r="B14" s="166"/>
      <c r="C14" s="166"/>
      <c r="D14" s="166"/>
      <c r="E14" s="166"/>
      <c r="F14" s="166"/>
      <c r="G14" s="167"/>
      <c r="H14" s="156" t="s">
        <v>16</v>
      </c>
      <c r="I14" s="157"/>
    </row>
    <row r="15" spans="1:9" ht="28.5" x14ac:dyDescent="0.25">
      <c r="A15" s="123" t="s">
        <v>17</v>
      </c>
      <c r="B15" s="22" t="s">
        <v>18</v>
      </c>
      <c r="C15" s="35" t="s">
        <v>19</v>
      </c>
      <c r="D15" s="22" t="s">
        <v>20</v>
      </c>
      <c r="E15" s="123" t="s">
        <v>21</v>
      </c>
      <c r="F15" s="123" t="s">
        <v>22</v>
      </c>
      <c r="G15" s="49" t="s">
        <v>23</v>
      </c>
      <c r="H15" s="123" t="s">
        <v>24</v>
      </c>
      <c r="I15" s="123" t="s">
        <v>25</v>
      </c>
    </row>
    <row r="16" spans="1:9" ht="30" x14ac:dyDescent="0.25">
      <c r="A16" s="162" t="s">
        <v>26</v>
      </c>
      <c r="B16" s="163">
        <v>0.3</v>
      </c>
      <c r="C16" s="155" t="s">
        <v>27</v>
      </c>
      <c r="D16" s="10" t="s">
        <v>28</v>
      </c>
      <c r="E16" s="149">
        <v>4</v>
      </c>
      <c r="F16" s="149" t="s">
        <v>29</v>
      </c>
      <c r="G16" s="155" t="s">
        <v>30</v>
      </c>
      <c r="H16" s="149"/>
      <c r="I16" s="171"/>
    </row>
    <row r="17" spans="1:9" ht="56.25" customHeight="1" x14ac:dyDescent="0.25">
      <c r="A17" s="162"/>
      <c r="B17" s="162"/>
      <c r="C17" s="155"/>
      <c r="D17" s="11" t="s">
        <v>31</v>
      </c>
      <c r="E17" s="150"/>
      <c r="F17" s="150"/>
      <c r="G17" s="155"/>
      <c r="H17" s="150"/>
      <c r="I17" s="171"/>
    </row>
    <row r="18" spans="1:9" ht="25.5" customHeight="1" x14ac:dyDescent="0.25">
      <c r="A18" s="162"/>
      <c r="B18" s="162"/>
      <c r="C18" s="155"/>
      <c r="D18" s="11" t="s">
        <v>32</v>
      </c>
      <c r="E18" s="150"/>
      <c r="F18" s="150"/>
      <c r="G18" s="155"/>
      <c r="H18" s="150"/>
      <c r="I18" s="171"/>
    </row>
    <row r="19" spans="1:9" ht="49.5" customHeight="1" x14ac:dyDescent="0.25">
      <c r="A19" s="162"/>
      <c r="B19" s="162"/>
      <c r="C19" s="155"/>
      <c r="D19" s="11" t="s">
        <v>33</v>
      </c>
      <c r="E19" s="151"/>
      <c r="F19" s="151"/>
      <c r="G19" s="155"/>
      <c r="H19" s="151"/>
      <c r="I19" s="171"/>
    </row>
    <row r="20" spans="1:9" ht="82.5" customHeight="1" x14ac:dyDescent="0.25">
      <c r="A20" s="168" t="s">
        <v>34</v>
      </c>
      <c r="B20" s="152">
        <v>0.3</v>
      </c>
      <c r="C20" s="149" t="s">
        <v>35</v>
      </c>
      <c r="D20" s="11" t="s">
        <v>36</v>
      </c>
      <c r="E20" s="149">
        <v>20</v>
      </c>
      <c r="F20" s="149" t="s">
        <v>37</v>
      </c>
      <c r="G20" s="122" t="s">
        <v>38</v>
      </c>
      <c r="H20" s="149"/>
      <c r="I20" s="172"/>
    </row>
    <row r="21" spans="1:9" ht="68.25" customHeight="1" x14ac:dyDescent="0.25">
      <c r="A21" s="169"/>
      <c r="B21" s="153"/>
      <c r="C21" s="150"/>
      <c r="D21" s="11" t="s">
        <v>39</v>
      </c>
      <c r="E21" s="150"/>
      <c r="F21" s="150"/>
      <c r="G21" s="122" t="s">
        <v>40</v>
      </c>
      <c r="H21" s="150"/>
      <c r="I21" s="173"/>
    </row>
    <row r="22" spans="1:9" ht="66" customHeight="1" x14ac:dyDescent="0.25">
      <c r="A22" s="170"/>
      <c r="B22" s="154"/>
      <c r="C22" s="151"/>
      <c r="D22" s="11" t="s">
        <v>41</v>
      </c>
      <c r="E22" s="151"/>
      <c r="F22" s="151"/>
      <c r="G22" s="122" t="s">
        <v>42</v>
      </c>
      <c r="H22" s="151"/>
      <c r="I22" s="174"/>
    </row>
    <row r="23" spans="1:9" ht="97.5" customHeight="1" x14ac:dyDescent="0.25">
      <c r="A23" s="168" t="s">
        <v>43</v>
      </c>
      <c r="B23" s="152">
        <v>0.4</v>
      </c>
      <c r="C23" s="149" t="s">
        <v>44</v>
      </c>
      <c r="D23" s="11" t="s">
        <v>45</v>
      </c>
      <c r="E23" s="149">
        <v>15</v>
      </c>
      <c r="F23" s="149" t="s">
        <v>29</v>
      </c>
      <c r="G23" s="149" t="s">
        <v>42</v>
      </c>
      <c r="H23" s="149"/>
      <c r="I23" s="172"/>
    </row>
    <row r="24" spans="1:9" ht="55.5" customHeight="1" x14ac:dyDescent="0.25">
      <c r="A24" s="169"/>
      <c r="B24" s="153"/>
      <c r="C24" s="150"/>
      <c r="D24" s="11" t="s">
        <v>46</v>
      </c>
      <c r="E24" s="150"/>
      <c r="F24" s="150"/>
      <c r="G24" s="150"/>
      <c r="H24" s="150"/>
      <c r="I24" s="173"/>
    </row>
    <row r="25" spans="1:9" ht="55.5" customHeight="1" x14ac:dyDescent="0.25">
      <c r="A25" s="170"/>
      <c r="B25" s="154"/>
      <c r="C25" s="151"/>
      <c r="D25" s="11" t="s">
        <v>47</v>
      </c>
      <c r="E25" s="151"/>
      <c r="F25" s="151"/>
      <c r="G25" s="151"/>
      <c r="H25" s="151"/>
      <c r="I25" s="174"/>
    </row>
    <row r="26" spans="1:9" x14ac:dyDescent="0.25">
      <c r="A26" s="123" t="s">
        <v>48</v>
      </c>
      <c r="B26" s="12">
        <f>SUM(B16:B25)</f>
        <v>1</v>
      </c>
      <c r="C26" s="5"/>
      <c r="D26" s="5"/>
      <c r="E26" s="5"/>
      <c r="F26" s="11"/>
      <c r="G26" s="5"/>
      <c r="H26" s="5"/>
      <c r="I26" s="5"/>
    </row>
    <row r="27" spans="1:9" ht="4.5" customHeight="1" thickBot="1" x14ac:dyDescent="0.3">
      <c r="A27" s="13"/>
    </row>
    <row r="28" spans="1:9" ht="27" customHeight="1" x14ac:dyDescent="0.25">
      <c r="A28" s="13"/>
      <c r="C28" s="177"/>
      <c r="D28" s="178"/>
      <c r="E28" s="128"/>
      <c r="F28" s="180"/>
      <c r="G28" s="181"/>
      <c r="H28" s="24"/>
    </row>
    <row r="29" spans="1:9" ht="15.75" thickBot="1" x14ac:dyDescent="0.3">
      <c r="A29" s="13"/>
      <c r="C29" s="175" t="s">
        <v>49</v>
      </c>
      <c r="D29" s="176"/>
      <c r="E29" s="127"/>
      <c r="F29" s="176" t="s">
        <v>50</v>
      </c>
      <c r="G29" s="179"/>
      <c r="H29" s="25"/>
    </row>
    <row r="30" spans="1:9" x14ac:dyDescent="0.25">
      <c r="A30" s="13"/>
    </row>
  </sheetData>
  <mergeCells count="34">
    <mergeCell ref="C29:D29"/>
    <mergeCell ref="C28:D28"/>
    <mergeCell ref="F29:G29"/>
    <mergeCell ref="F28:G28"/>
    <mergeCell ref="H23:H25"/>
    <mergeCell ref="E16:E19"/>
    <mergeCell ref="E20:E22"/>
    <mergeCell ref="E23:E25"/>
    <mergeCell ref="G23:G25"/>
    <mergeCell ref="I16:I19"/>
    <mergeCell ref="H20:H22"/>
    <mergeCell ref="I20:I22"/>
    <mergeCell ref="I23:I25"/>
    <mergeCell ref="B23:B25"/>
    <mergeCell ref="A23:A25"/>
    <mergeCell ref="C23:C25"/>
    <mergeCell ref="F20:F22"/>
    <mergeCell ref="F23:F25"/>
    <mergeCell ref="B2:I2"/>
    <mergeCell ref="C20:C22"/>
    <mergeCell ref="B20:B22"/>
    <mergeCell ref="C16:C19"/>
    <mergeCell ref="H14:I14"/>
    <mergeCell ref="H16:H19"/>
    <mergeCell ref="C9:C10"/>
    <mergeCell ref="A12:I12"/>
    <mergeCell ref="A13:I13"/>
    <mergeCell ref="A16:A19"/>
    <mergeCell ref="B16:B19"/>
    <mergeCell ref="F16:F19"/>
    <mergeCell ref="G16:G19"/>
    <mergeCell ref="B3:I3"/>
    <mergeCell ref="A14:G14"/>
    <mergeCell ref="A20:A22"/>
  </mergeCell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1"/>
  <sheetViews>
    <sheetView workbookViewId="0">
      <selection activeCell="D6" sqref="D6"/>
    </sheetView>
  </sheetViews>
  <sheetFormatPr baseColWidth="10" defaultColWidth="11.42578125" defaultRowHeight="15" x14ac:dyDescent="0.25"/>
  <cols>
    <col min="2" max="2" width="20.42578125" customWidth="1"/>
    <col min="3" max="3" width="38.28515625" customWidth="1"/>
    <col min="4" max="4" width="48.7109375" customWidth="1"/>
  </cols>
  <sheetData>
    <row r="2" spans="2:5" x14ac:dyDescent="0.25">
      <c r="B2" s="364" t="s">
        <v>180</v>
      </c>
      <c r="C2" s="38" t="s">
        <v>2</v>
      </c>
      <c r="D2" s="37"/>
      <c r="E2" s="37"/>
    </row>
    <row r="3" spans="2:5" x14ac:dyDescent="0.25">
      <c r="B3" s="364"/>
      <c r="C3" s="39" t="s">
        <v>181</v>
      </c>
    </row>
    <row r="4" spans="2:5" x14ac:dyDescent="0.25">
      <c r="B4" s="364"/>
      <c r="C4" s="39" t="s">
        <v>182</v>
      </c>
    </row>
    <row r="5" spans="2:5" x14ac:dyDescent="0.25">
      <c r="B5" s="364"/>
      <c r="C5" s="39" t="s">
        <v>183</v>
      </c>
    </row>
    <row r="6" spans="2:5" x14ac:dyDescent="0.25">
      <c r="B6" s="364"/>
      <c r="C6" s="362" t="s">
        <v>184</v>
      </c>
    </row>
    <row r="7" spans="2:5" x14ac:dyDescent="0.25">
      <c r="B7" s="364"/>
      <c r="C7" s="363"/>
    </row>
    <row r="8" spans="2:5" ht="135.75" customHeight="1" x14ac:dyDescent="0.25">
      <c r="B8" s="357" t="s">
        <v>14</v>
      </c>
      <c r="C8" s="41" t="s">
        <v>18</v>
      </c>
      <c r="D8" s="44" t="s">
        <v>185</v>
      </c>
    </row>
    <row r="9" spans="2:5" ht="106.5" customHeight="1" x14ac:dyDescent="0.25">
      <c r="B9" s="358"/>
      <c r="C9" s="42" t="s">
        <v>19</v>
      </c>
      <c r="D9" s="45" t="s">
        <v>186</v>
      </c>
    </row>
    <row r="10" spans="2:5" ht="60" x14ac:dyDescent="0.25">
      <c r="B10" s="358"/>
      <c r="C10" s="41" t="s">
        <v>20</v>
      </c>
      <c r="D10" s="45" t="s">
        <v>187</v>
      </c>
    </row>
    <row r="11" spans="2:5" ht="45" x14ac:dyDescent="0.25">
      <c r="B11" s="358"/>
      <c r="C11" s="43" t="s">
        <v>21</v>
      </c>
      <c r="D11" s="46" t="s">
        <v>188</v>
      </c>
    </row>
    <row r="12" spans="2:5" ht="75" x14ac:dyDescent="0.25">
      <c r="B12" s="358"/>
      <c r="C12" s="43" t="s">
        <v>22</v>
      </c>
      <c r="D12" s="46" t="s">
        <v>189</v>
      </c>
    </row>
    <row r="13" spans="2:5" ht="51.75" customHeight="1" x14ac:dyDescent="0.25">
      <c r="B13" s="358"/>
      <c r="C13" s="43" t="s">
        <v>23</v>
      </c>
      <c r="D13" s="47" t="s">
        <v>190</v>
      </c>
    </row>
    <row r="14" spans="2:5" ht="48" customHeight="1" x14ac:dyDescent="0.25">
      <c r="B14" s="358"/>
      <c r="C14" s="41" t="s">
        <v>191</v>
      </c>
    </row>
    <row r="15" spans="2:5" ht="39" customHeight="1" x14ac:dyDescent="0.25">
      <c r="B15" s="359"/>
      <c r="C15" s="41" t="s">
        <v>192</v>
      </c>
    </row>
    <row r="16" spans="2:5" ht="39" customHeight="1" x14ac:dyDescent="0.25">
      <c r="B16" s="360" t="s">
        <v>193</v>
      </c>
      <c r="C16" s="40" t="s">
        <v>131</v>
      </c>
    </row>
    <row r="17" spans="2:3" x14ac:dyDescent="0.25">
      <c r="B17" s="361"/>
      <c r="C17" s="40" t="s">
        <v>194</v>
      </c>
    </row>
    <row r="18" spans="2:3" x14ac:dyDescent="0.25">
      <c r="B18" s="361"/>
      <c r="C18" s="48" t="s">
        <v>133</v>
      </c>
    </row>
    <row r="19" spans="2:3" x14ac:dyDescent="0.25">
      <c r="B19" s="361"/>
      <c r="C19" s="48" t="s">
        <v>134</v>
      </c>
    </row>
    <row r="20" spans="2:3" x14ac:dyDescent="0.25">
      <c r="B20" s="361"/>
      <c r="C20" s="48" t="s">
        <v>195</v>
      </c>
    </row>
    <row r="21" spans="2:3" x14ac:dyDescent="0.25">
      <c r="B21" s="361"/>
      <c r="C21" s="48" t="s">
        <v>196</v>
      </c>
    </row>
  </sheetData>
  <mergeCells count="4">
    <mergeCell ref="B8:B15"/>
    <mergeCell ref="B16:B21"/>
    <mergeCell ref="C6:C7"/>
    <mergeCell ref="B2:B7"/>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5"/>
  <sheetViews>
    <sheetView view="pageBreakPreview" topLeftCell="D16" zoomScale="70" zoomScaleSheetLayoutView="70" workbookViewId="0">
      <selection activeCell="P35" sqref="P35"/>
    </sheetView>
  </sheetViews>
  <sheetFormatPr baseColWidth="10" defaultColWidth="10.85546875" defaultRowHeight="15.75" x14ac:dyDescent="0.25"/>
  <cols>
    <col min="1" max="1" width="3.28515625" style="78" customWidth="1"/>
    <col min="2" max="2" width="38.28515625" style="78" customWidth="1"/>
    <col min="3" max="3" width="15.28515625" style="78" bestFit="1" customWidth="1"/>
    <col min="4" max="8" width="10.85546875" style="78"/>
    <col min="9" max="9" width="17.85546875" style="78" customWidth="1"/>
    <col min="10" max="10" width="3.140625" style="78" customWidth="1"/>
    <col min="11" max="11" width="3.42578125" style="78" customWidth="1"/>
    <col min="12" max="12" width="38.42578125" style="78" customWidth="1"/>
    <col min="13" max="13" width="15.28515625" style="78" customWidth="1"/>
    <col min="14" max="16" width="10.85546875" style="78"/>
    <col min="17" max="17" width="11.5703125" style="78" customWidth="1"/>
    <col min="18" max="19" width="10.85546875" style="78"/>
    <col min="20" max="20" width="17.85546875" style="78" customWidth="1"/>
    <col min="21" max="21" width="3.28515625" style="78" customWidth="1"/>
    <col min="22" max="16384" width="10.85546875" style="78"/>
  </cols>
  <sheetData>
    <row r="1" spans="1:21" x14ac:dyDescent="0.25">
      <c r="A1" s="79"/>
      <c r="B1" s="79"/>
      <c r="C1" s="79"/>
      <c r="D1" s="79"/>
      <c r="E1" s="79"/>
      <c r="F1" s="79"/>
      <c r="G1" s="79"/>
      <c r="H1" s="79"/>
      <c r="I1" s="79"/>
      <c r="J1" s="79"/>
      <c r="K1" s="79"/>
      <c r="L1" s="79"/>
      <c r="M1" s="79"/>
      <c r="N1" s="79"/>
      <c r="O1" s="79"/>
      <c r="P1" s="79"/>
      <c r="Q1" s="79"/>
      <c r="R1" s="79"/>
      <c r="S1" s="79"/>
      <c r="T1" s="79"/>
    </row>
    <row r="2" spans="1:21" x14ac:dyDescent="0.25">
      <c r="A2" s="79"/>
      <c r="B2" s="79"/>
      <c r="C2" s="79"/>
      <c r="D2" s="79"/>
      <c r="E2" s="79"/>
      <c r="F2" s="79"/>
      <c r="G2" s="79"/>
      <c r="H2" s="79"/>
      <c r="I2" s="79"/>
      <c r="J2" s="79"/>
      <c r="K2" s="79"/>
      <c r="L2" s="79"/>
      <c r="M2" s="79"/>
      <c r="N2" s="79"/>
      <c r="O2" s="79"/>
      <c r="P2" s="79"/>
      <c r="Q2" s="79"/>
      <c r="R2" s="79"/>
      <c r="S2" s="79"/>
      <c r="T2" s="79"/>
    </row>
    <row r="3" spans="1:21" x14ac:dyDescent="0.25">
      <c r="A3" s="79"/>
      <c r="B3" s="79"/>
      <c r="C3" s="79"/>
      <c r="D3" s="79"/>
      <c r="E3" s="79"/>
      <c r="F3" s="79"/>
      <c r="G3" s="79"/>
      <c r="H3" s="79"/>
      <c r="I3" s="79"/>
      <c r="J3" s="79"/>
      <c r="K3" s="79"/>
      <c r="L3" s="81"/>
      <c r="M3" s="81"/>
      <c r="N3" s="81"/>
      <c r="O3" s="81"/>
      <c r="P3" s="81"/>
      <c r="Q3" s="81"/>
      <c r="R3" s="81"/>
      <c r="S3" s="81"/>
      <c r="T3" s="81"/>
    </row>
    <row r="4" spans="1:21" ht="24.75" customHeight="1" x14ac:dyDescent="0.25">
      <c r="A4" s="119"/>
      <c r="B4" s="81"/>
      <c r="C4" s="81"/>
      <c r="D4" s="81"/>
      <c r="E4" s="81"/>
      <c r="F4" s="81"/>
      <c r="G4" s="81"/>
      <c r="H4" s="81"/>
      <c r="I4" s="81"/>
      <c r="J4" s="81"/>
      <c r="K4" s="79"/>
      <c r="L4" s="185" t="s">
        <v>51</v>
      </c>
      <c r="M4" s="185"/>
      <c r="N4" s="185"/>
      <c r="O4" s="185"/>
      <c r="P4" s="185"/>
      <c r="Q4" s="185"/>
      <c r="R4" s="185"/>
      <c r="S4" s="185"/>
      <c r="T4" s="185"/>
      <c r="U4" s="80"/>
    </row>
    <row r="5" spans="1:21" x14ac:dyDescent="0.25">
      <c r="A5" s="80"/>
      <c r="B5" s="81"/>
      <c r="C5" s="81"/>
      <c r="D5" s="81"/>
      <c r="E5" s="81"/>
      <c r="F5" s="81"/>
      <c r="G5" s="81"/>
      <c r="H5" s="81"/>
      <c r="I5" s="81"/>
      <c r="J5" s="81"/>
      <c r="K5" s="79"/>
      <c r="L5" s="82"/>
      <c r="M5" s="82"/>
      <c r="N5" s="82"/>
      <c r="O5" s="82"/>
      <c r="P5" s="82"/>
      <c r="Q5" s="82"/>
      <c r="R5" s="82"/>
      <c r="S5" s="82"/>
      <c r="T5" s="82"/>
      <c r="U5" s="80"/>
    </row>
    <row r="6" spans="1:21" x14ac:dyDescent="0.25">
      <c r="A6" s="80"/>
      <c r="B6" s="81"/>
      <c r="C6" s="81"/>
      <c r="D6" s="81"/>
      <c r="E6" s="81"/>
      <c r="F6" s="81"/>
      <c r="G6" s="81"/>
      <c r="H6" s="81"/>
      <c r="I6" s="81"/>
      <c r="J6" s="81"/>
      <c r="K6" s="79"/>
      <c r="L6" s="82"/>
      <c r="M6" s="82"/>
      <c r="N6" s="82"/>
      <c r="O6" s="82"/>
      <c r="P6" s="82"/>
      <c r="Q6" s="82"/>
      <c r="R6" s="82"/>
      <c r="S6" s="82"/>
      <c r="T6" s="82"/>
      <c r="U6" s="80"/>
    </row>
    <row r="7" spans="1:21" ht="16.5" thickBot="1" x14ac:dyDescent="0.3">
      <c r="A7" s="80"/>
      <c r="B7" s="81"/>
      <c r="C7" s="81"/>
      <c r="D7" s="81"/>
      <c r="E7" s="81"/>
      <c r="F7" s="81"/>
      <c r="G7" s="81"/>
      <c r="H7" s="81"/>
      <c r="I7" s="81"/>
      <c r="J7" s="81"/>
      <c r="K7" s="79"/>
      <c r="L7" s="82"/>
      <c r="M7" s="82"/>
      <c r="N7" s="82"/>
      <c r="O7" s="82"/>
      <c r="P7" s="82"/>
      <c r="Q7" s="82"/>
      <c r="R7" s="82"/>
      <c r="S7" s="82"/>
      <c r="T7" s="82"/>
      <c r="U7" s="80"/>
    </row>
    <row r="8" spans="1:21" x14ac:dyDescent="0.25">
      <c r="A8" s="80"/>
      <c r="B8" s="81"/>
      <c r="C8" s="81"/>
      <c r="D8" s="81"/>
      <c r="E8" s="81"/>
      <c r="F8" s="81"/>
      <c r="G8" s="81"/>
      <c r="H8" s="81"/>
      <c r="I8" s="81"/>
      <c r="J8" s="81"/>
      <c r="K8" s="82"/>
      <c r="L8" s="186" t="s">
        <v>52</v>
      </c>
      <c r="M8" s="187"/>
      <c r="N8" s="187"/>
      <c r="O8" s="187"/>
      <c r="P8" s="187"/>
      <c r="Q8" s="187"/>
      <c r="R8" s="187"/>
      <c r="S8" s="187"/>
      <c r="T8" s="188"/>
      <c r="U8" s="80"/>
    </row>
    <row r="9" spans="1:21" ht="66.95" customHeight="1" x14ac:dyDescent="0.25">
      <c r="A9" s="80"/>
      <c r="B9" s="224" t="s">
        <v>53</v>
      </c>
      <c r="C9" s="224"/>
      <c r="D9" s="224"/>
      <c r="E9" s="224"/>
      <c r="F9" s="224"/>
      <c r="G9" s="224"/>
      <c r="H9" s="224"/>
      <c r="I9" s="224"/>
      <c r="J9" s="132"/>
      <c r="K9" s="82"/>
      <c r="L9" s="189"/>
      <c r="M9" s="190"/>
      <c r="N9" s="190"/>
      <c r="O9" s="190"/>
      <c r="P9" s="190"/>
      <c r="Q9" s="190"/>
      <c r="R9" s="190"/>
      <c r="S9" s="190"/>
      <c r="T9" s="191"/>
      <c r="U9" s="80"/>
    </row>
    <row r="10" spans="1:21" ht="35.25" customHeight="1" thickBot="1" x14ac:dyDescent="0.3">
      <c r="A10" s="80"/>
      <c r="B10" s="132"/>
      <c r="C10" s="132"/>
      <c r="D10" s="132"/>
      <c r="E10" s="132"/>
      <c r="F10" s="132"/>
      <c r="G10" s="132"/>
      <c r="H10" s="132"/>
      <c r="I10" s="132"/>
      <c r="J10" s="132"/>
      <c r="K10" s="82"/>
      <c r="L10" s="189"/>
      <c r="M10" s="190"/>
      <c r="N10" s="190"/>
      <c r="O10" s="190"/>
      <c r="P10" s="190"/>
      <c r="Q10" s="190"/>
      <c r="R10" s="190"/>
      <c r="S10" s="190"/>
      <c r="T10" s="191"/>
      <c r="U10" s="80"/>
    </row>
    <row r="11" spans="1:21" ht="32.25" customHeight="1" thickBot="1" x14ac:dyDescent="0.45">
      <c r="A11" s="80"/>
      <c r="B11" s="225" t="s">
        <v>54</v>
      </c>
      <c r="C11" s="225"/>
      <c r="D11" s="225"/>
      <c r="E11" s="225"/>
      <c r="F11" s="225"/>
      <c r="G11" s="225"/>
      <c r="H11" s="225"/>
      <c r="I11" s="225"/>
      <c r="J11" s="133"/>
      <c r="K11" s="82"/>
      <c r="L11" s="85"/>
      <c r="M11" s="204" t="s">
        <v>55</v>
      </c>
      <c r="N11" s="205"/>
      <c r="O11" s="205"/>
      <c r="P11" s="206"/>
      <c r="Q11" s="84" t="s">
        <v>56</v>
      </c>
      <c r="R11" s="86"/>
      <c r="S11" s="86"/>
      <c r="T11" s="87"/>
      <c r="U11" s="80"/>
    </row>
    <row r="12" spans="1:21" ht="60.75" customHeight="1" thickBot="1" x14ac:dyDescent="0.3">
      <c r="A12" s="80"/>
      <c r="B12" s="82"/>
      <c r="C12" s="82"/>
      <c r="D12" s="83"/>
      <c r="E12" s="82"/>
      <c r="F12" s="82"/>
      <c r="G12" s="83"/>
      <c r="H12" s="82"/>
      <c r="I12" s="82"/>
      <c r="J12" s="82"/>
      <c r="K12" s="82"/>
      <c r="L12" s="85"/>
      <c r="M12" s="182" t="s">
        <v>57</v>
      </c>
      <c r="N12" s="183"/>
      <c r="O12" s="183"/>
      <c r="P12" s="184"/>
      <c r="Q12" s="89">
        <v>5</v>
      </c>
      <c r="R12" s="86"/>
      <c r="S12" s="86"/>
      <c r="T12" s="87"/>
      <c r="U12" s="80"/>
    </row>
    <row r="13" spans="1:21" ht="26.25" customHeight="1" x14ac:dyDescent="0.25">
      <c r="A13" s="80"/>
      <c r="B13" s="185" t="s">
        <v>58</v>
      </c>
      <c r="C13" s="185"/>
      <c r="D13" s="185"/>
      <c r="E13" s="185"/>
      <c r="F13" s="185"/>
      <c r="G13" s="185"/>
      <c r="H13" s="185"/>
      <c r="I13" s="185"/>
      <c r="J13" s="120"/>
      <c r="K13" s="82"/>
      <c r="L13" s="85"/>
      <c r="M13" s="192" t="s">
        <v>59</v>
      </c>
      <c r="N13" s="193"/>
      <c r="O13" s="193"/>
      <c r="P13" s="194"/>
      <c r="Q13" s="207">
        <v>4</v>
      </c>
      <c r="R13" s="86"/>
      <c r="S13" s="86"/>
      <c r="T13" s="87"/>
      <c r="U13" s="80"/>
    </row>
    <row r="14" spans="1:21" ht="38.25" customHeight="1" thickBot="1" x14ac:dyDescent="0.3">
      <c r="A14" s="80"/>
      <c r="B14" s="82"/>
      <c r="C14" s="82"/>
      <c r="D14" s="82"/>
      <c r="E14" s="82"/>
      <c r="F14" s="82"/>
      <c r="G14" s="82"/>
      <c r="H14" s="82"/>
      <c r="I14" s="82"/>
      <c r="J14" s="82"/>
      <c r="K14" s="82"/>
      <c r="L14" s="85"/>
      <c r="M14" s="198"/>
      <c r="N14" s="199"/>
      <c r="O14" s="199"/>
      <c r="P14" s="200"/>
      <c r="Q14" s="208"/>
      <c r="R14" s="86"/>
      <c r="S14" s="86"/>
      <c r="T14" s="87"/>
      <c r="U14" s="80"/>
    </row>
    <row r="15" spans="1:21" ht="66.75" customHeight="1" thickBot="1" x14ac:dyDescent="0.3">
      <c r="A15" s="80"/>
      <c r="B15" s="84" t="s">
        <v>60</v>
      </c>
      <c r="C15" s="182" t="s">
        <v>61</v>
      </c>
      <c r="D15" s="183"/>
      <c r="E15" s="183"/>
      <c r="F15" s="183"/>
      <c r="G15" s="183"/>
      <c r="H15" s="183"/>
      <c r="I15" s="184"/>
      <c r="J15" s="131"/>
      <c r="K15" s="82"/>
      <c r="L15" s="85"/>
      <c r="M15" s="192" t="s">
        <v>62</v>
      </c>
      <c r="N15" s="193"/>
      <c r="O15" s="193"/>
      <c r="P15" s="194"/>
      <c r="Q15" s="207">
        <v>3</v>
      </c>
      <c r="R15" s="86"/>
      <c r="S15" s="86"/>
      <c r="T15" s="87"/>
      <c r="U15" s="80"/>
    </row>
    <row r="16" spans="1:21" ht="24.75" customHeight="1" thickBot="1" x14ac:dyDescent="0.3">
      <c r="A16" s="80"/>
      <c r="B16" s="201" t="s">
        <v>63</v>
      </c>
      <c r="C16" s="192" t="s">
        <v>64</v>
      </c>
      <c r="D16" s="193"/>
      <c r="E16" s="193"/>
      <c r="F16" s="193"/>
      <c r="G16" s="193"/>
      <c r="H16" s="193"/>
      <c r="I16" s="194"/>
      <c r="J16" s="131"/>
      <c r="K16" s="82"/>
      <c r="L16" s="85"/>
      <c r="M16" s="198"/>
      <c r="N16" s="199"/>
      <c r="O16" s="199"/>
      <c r="P16" s="200"/>
      <c r="Q16" s="208"/>
      <c r="R16" s="86"/>
      <c r="S16" s="86"/>
      <c r="T16" s="87"/>
      <c r="U16" s="80"/>
    </row>
    <row r="17" spans="1:21" ht="51.75" customHeight="1" thickBot="1" x14ac:dyDescent="0.3">
      <c r="A17" s="80"/>
      <c r="B17" s="202"/>
      <c r="C17" s="195"/>
      <c r="D17" s="196"/>
      <c r="E17" s="196"/>
      <c r="F17" s="196"/>
      <c r="G17" s="196"/>
      <c r="H17" s="196"/>
      <c r="I17" s="197"/>
      <c r="J17" s="131"/>
      <c r="K17" s="82"/>
      <c r="L17" s="85"/>
      <c r="M17" s="182" t="s">
        <v>65</v>
      </c>
      <c r="N17" s="183"/>
      <c r="O17" s="183"/>
      <c r="P17" s="184"/>
      <c r="Q17" s="89">
        <v>2</v>
      </c>
      <c r="R17" s="86"/>
      <c r="S17" s="86"/>
      <c r="T17" s="87"/>
      <c r="U17" s="80"/>
    </row>
    <row r="18" spans="1:21" ht="61.5" customHeight="1" thickBot="1" x14ac:dyDescent="0.3">
      <c r="A18" s="80"/>
      <c r="B18" s="203"/>
      <c r="C18" s="198"/>
      <c r="D18" s="199"/>
      <c r="E18" s="199"/>
      <c r="F18" s="199"/>
      <c r="G18" s="199"/>
      <c r="H18" s="199"/>
      <c r="I18" s="200"/>
      <c r="J18" s="131"/>
      <c r="K18" s="82"/>
      <c r="L18" s="90"/>
      <c r="M18" s="182" t="s">
        <v>66</v>
      </c>
      <c r="N18" s="183"/>
      <c r="O18" s="183"/>
      <c r="P18" s="184"/>
      <c r="Q18" s="89">
        <v>1</v>
      </c>
      <c r="R18" s="129"/>
      <c r="S18" s="129"/>
      <c r="T18" s="130"/>
      <c r="U18" s="80"/>
    </row>
    <row r="19" spans="1:21" ht="90" customHeight="1" thickBot="1" x14ac:dyDescent="0.3">
      <c r="A19" s="80"/>
      <c r="B19" s="88" t="s">
        <v>67</v>
      </c>
      <c r="C19" s="182" t="s">
        <v>68</v>
      </c>
      <c r="D19" s="183"/>
      <c r="E19" s="183"/>
      <c r="F19" s="183"/>
      <c r="G19" s="183"/>
      <c r="H19" s="183"/>
      <c r="I19" s="184"/>
      <c r="J19" s="131"/>
      <c r="K19" s="82"/>
      <c r="L19" s="221" t="s">
        <v>69</v>
      </c>
      <c r="M19" s="222"/>
      <c r="N19" s="222"/>
      <c r="O19" s="222"/>
      <c r="P19" s="222"/>
      <c r="Q19" s="222"/>
      <c r="R19" s="222"/>
      <c r="S19" s="222"/>
      <c r="T19" s="223"/>
      <c r="U19" s="80"/>
    </row>
    <row r="20" spans="1:21" ht="48.75" customHeight="1" x14ac:dyDescent="0.25">
      <c r="A20" s="80"/>
      <c r="B20" s="201" t="s">
        <v>70</v>
      </c>
      <c r="C20" s="192" t="s">
        <v>71</v>
      </c>
      <c r="D20" s="193"/>
      <c r="E20" s="193"/>
      <c r="F20" s="193"/>
      <c r="G20" s="193"/>
      <c r="H20" s="193"/>
      <c r="I20" s="194"/>
      <c r="J20" s="131"/>
      <c r="K20" s="82"/>
      <c r="L20" s="91" t="s">
        <v>72</v>
      </c>
      <c r="M20" s="212" t="s">
        <v>73</v>
      </c>
      <c r="N20" s="213"/>
      <c r="O20" s="213"/>
      <c r="P20" s="213"/>
      <c r="Q20" s="213"/>
      <c r="R20" s="213"/>
      <c r="S20" s="213"/>
      <c r="T20" s="214"/>
      <c r="U20" s="80"/>
    </row>
    <row r="21" spans="1:21" ht="38.25" customHeight="1" thickBot="1" x14ac:dyDescent="0.3">
      <c r="A21" s="80"/>
      <c r="B21" s="203"/>
      <c r="C21" s="198"/>
      <c r="D21" s="199"/>
      <c r="E21" s="199"/>
      <c r="F21" s="199"/>
      <c r="G21" s="199"/>
      <c r="H21" s="199"/>
      <c r="I21" s="200"/>
      <c r="J21" s="131"/>
      <c r="K21" s="82"/>
      <c r="L21" s="92"/>
      <c r="M21" s="215"/>
      <c r="N21" s="216"/>
      <c r="O21" s="216"/>
      <c r="P21" s="216"/>
      <c r="Q21" s="216"/>
      <c r="R21" s="216"/>
      <c r="S21" s="216"/>
      <c r="T21" s="217"/>
      <c r="U21" s="80"/>
    </row>
    <row r="22" spans="1:21" ht="15" customHeight="1" x14ac:dyDescent="0.25">
      <c r="A22" s="80"/>
      <c r="B22" s="201" t="s">
        <v>74</v>
      </c>
      <c r="C22" s="192" t="s">
        <v>75</v>
      </c>
      <c r="D22" s="193"/>
      <c r="E22" s="193"/>
      <c r="F22" s="193"/>
      <c r="G22" s="193"/>
      <c r="H22" s="193"/>
      <c r="I22" s="194"/>
      <c r="J22" s="131"/>
      <c r="K22" s="82"/>
      <c r="L22" s="94" t="s">
        <v>76</v>
      </c>
      <c r="M22" s="212" t="s">
        <v>77</v>
      </c>
      <c r="N22" s="213"/>
      <c r="O22" s="213"/>
      <c r="P22" s="213"/>
      <c r="Q22" s="213"/>
      <c r="R22" s="213"/>
      <c r="S22" s="213"/>
      <c r="T22" s="214"/>
      <c r="U22" s="80"/>
    </row>
    <row r="23" spans="1:21" ht="59.25" customHeight="1" x14ac:dyDescent="0.25">
      <c r="A23" s="80"/>
      <c r="B23" s="202"/>
      <c r="C23" s="195"/>
      <c r="D23" s="196"/>
      <c r="E23" s="196"/>
      <c r="F23" s="196"/>
      <c r="G23" s="196"/>
      <c r="H23" s="196"/>
      <c r="I23" s="197"/>
      <c r="J23" s="131"/>
      <c r="K23" s="82"/>
      <c r="L23" s="95"/>
      <c r="M23" s="215"/>
      <c r="N23" s="216"/>
      <c r="O23" s="216"/>
      <c r="P23" s="216"/>
      <c r="Q23" s="216"/>
      <c r="R23" s="216"/>
      <c r="S23" s="216"/>
      <c r="T23" s="217"/>
      <c r="U23" s="80"/>
    </row>
    <row r="24" spans="1:21" ht="75" customHeight="1" thickBot="1" x14ac:dyDescent="0.3">
      <c r="A24" s="80"/>
      <c r="B24" s="203"/>
      <c r="C24" s="198"/>
      <c r="D24" s="199"/>
      <c r="E24" s="199"/>
      <c r="F24" s="199"/>
      <c r="G24" s="199"/>
      <c r="H24" s="199"/>
      <c r="I24" s="200"/>
      <c r="J24" s="131"/>
      <c r="K24" s="82"/>
      <c r="L24" s="96" t="s">
        <v>78</v>
      </c>
      <c r="M24" s="209" t="s">
        <v>79</v>
      </c>
      <c r="N24" s="210"/>
      <c r="O24" s="210"/>
      <c r="P24" s="210"/>
      <c r="Q24" s="210"/>
      <c r="R24" s="210"/>
      <c r="S24" s="210"/>
      <c r="T24" s="211"/>
      <c r="U24" s="80"/>
    </row>
    <row r="25" spans="1:21" ht="90" customHeight="1" x14ac:dyDescent="0.25">
      <c r="A25" s="80"/>
      <c r="B25" s="201" t="s">
        <v>80</v>
      </c>
      <c r="C25" s="192" t="s">
        <v>81</v>
      </c>
      <c r="D25" s="193"/>
      <c r="E25" s="193"/>
      <c r="F25" s="193"/>
      <c r="G25" s="193"/>
      <c r="H25" s="193"/>
      <c r="I25" s="194"/>
      <c r="J25" s="131"/>
      <c r="K25" s="82"/>
      <c r="L25" s="94" t="s">
        <v>82</v>
      </c>
      <c r="M25" s="212" t="s">
        <v>83</v>
      </c>
      <c r="N25" s="213"/>
      <c r="O25" s="213"/>
      <c r="P25" s="213"/>
      <c r="Q25" s="213"/>
      <c r="R25" s="213"/>
      <c r="S25" s="213"/>
      <c r="T25" s="214"/>
      <c r="U25" s="80"/>
    </row>
    <row r="26" spans="1:21" ht="54.75" customHeight="1" x14ac:dyDescent="0.25">
      <c r="A26" s="80"/>
      <c r="B26" s="202"/>
      <c r="C26" s="195"/>
      <c r="D26" s="196"/>
      <c r="E26" s="196"/>
      <c r="F26" s="196"/>
      <c r="G26" s="196"/>
      <c r="H26" s="196"/>
      <c r="I26" s="197"/>
      <c r="J26" s="131"/>
      <c r="K26" s="82"/>
      <c r="L26" s="95"/>
      <c r="M26" s="215"/>
      <c r="N26" s="216"/>
      <c r="O26" s="216"/>
      <c r="P26" s="216"/>
      <c r="Q26" s="216"/>
      <c r="R26" s="216"/>
      <c r="S26" s="216"/>
      <c r="T26" s="217"/>
      <c r="U26" s="80"/>
    </row>
    <row r="27" spans="1:21" ht="65.25" customHeight="1" x14ac:dyDescent="0.25">
      <c r="A27" s="80"/>
      <c r="B27" s="202"/>
      <c r="C27" s="195"/>
      <c r="D27" s="196"/>
      <c r="E27" s="196"/>
      <c r="F27" s="196"/>
      <c r="G27" s="196"/>
      <c r="H27" s="196"/>
      <c r="I27" s="197"/>
      <c r="J27" s="131"/>
      <c r="K27" s="82"/>
      <c r="L27" s="94" t="s">
        <v>84</v>
      </c>
      <c r="M27" s="212" t="s">
        <v>85</v>
      </c>
      <c r="N27" s="213"/>
      <c r="O27" s="213"/>
      <c r="P27" s="213"/>
      <c r="Q27" s="213"/>
      <c r="R27" s="213"/>
      <c r="S27" s="213"/>
      <c r="T27" s="214"/>
      <c r="U27" s="80"/>
    </row>
    <row r="28" spans="1:21" ht="55.5" customHeight="1" thickBot="1" x14ac:dyDescent="0.3">
      <c r="A28" s="80"/>
      <c r="B28" s="202"/>
      <c r="C28" s="195"/>
      <c r="D28" s="196"/>
      <c r="E28" s="196"/>
      <c r="F28" s="196"/>
      <c r="G28" s="196"/>
      <c r="H28" s="196"/>
      <c r="I28" s="197"/>
      <c r="J28" s="131"/>
      <c r="K28" s="82"/>
      <c r="L28" s="97"/>
      <c r="M28" s="218"/>
      <c r="N28" s="219"/>
      <c r="O28" s="219"/>
      <c r="P28" s="219"/>
      <c r="Q28" s="219"/>
      <c r="R28" s="219"/>
      <c r="S28" s="219"/>
      <c r="T28" s="220"/>
      <c r="U28" s="80"/>
    </row>
    <row r="29" spans="1:21" ht="57" customHeight="1" thickBot="1" x14ac:dyDescent="0.3">
      <c r="A29" s="80"/>
      <c r="B29" s="93" t="s">
        <v>86</v>
      </c>
      <c r="C29" s="182" t="s">
        <v>87</v>
      </c>
      <c r="D29" s="183"/>
      <c r="E29" s="183"/>
      <c r="F29" s="183"/>
      <c r="G29" s="183"/>
      <c r="H29" s="183"/>
      <c r="I29" s="184"/>
      <c r="J29" s="131"/>
      <c r="K29" s="82"/>
      <c r="L29" s="98"/>
      <c r="M29" s="98"/>
      <c r="N29" s="98"/>
      <c r="O29" s="98"/>
      <c r="P29" s="98"/>
      <c r="Q29" s="98"/>
      <c r="R29" s="98"/>
      <c r="S29" s="98"/>
      <c r="T29" s="98"/>
      <c r="U29" s="80"/>
    </row>
    <row r="30" spans="1:21" ht="24.75" customHeight="1" x14ac:dyDescent="0.25">
      <c r="A30" s="80"/>
      <c r="B30" s="201" t="s">
        <v>88</v>
      </c>
      <c r="C30" s="192" t="s">
        <v>89</v>
      </c>
      <c r="D30" s="193"/>
      <c r="E30" s="193"/>
      <c r="F30" s="193"/>
      <c r="G30" s="193"/>
      <c r="H30" s="193"/>
      <c r="I30" s="194"/>
      <c r="J30" s="131"/>
      <c r="K30" s="82"/>
      <c r="L30" s="98"/>
      <c r="M30" s="98"/>
      <c r="N30" s="98"/>
      <c r="O30" s="98"/>
      <c r="P30" s="98"/>
      <c r="Q30" s="98"/>
      <c r="R30" s="98"/>
      <c r="S30" s="98"/>
      <c r="T30" s="98"/>
      <c r="U30" s="80"/>
    </row>
    <row r="31" spans="1:21" ht="102" customHeight="1" x14ac:dyDescent="0.25">
      <c r="A31" s="80"/>
      <c r="B31" s="202"/>
      <c r="C31" s="195"/>
      <c r="D31" s="196"/>
      <c r="E31" s="196"/>
      <c r="F31" s="196"/>
      <c r="G31" s="196"/>
      <c r="H31" s="196"/>
      <c r="I31" s="197"/>
      <c r="J31" s="131"/>
      <c r="K31" s="82"/>
      <c r="L31" s="98"/>
      <c r="M31" s="98"/>
      <c r="N31" s="98"/>
      <c r="O31" s="98"/>
      <c r="P31" s="98"/>
      <c r="Q31" s="98"/>
      <c r="R31" s="98"/>
      <c r="S31" s="98"/>
      <c r="T31" s="98"/>
      <c r="U31" s="80"/>
    </row>
    <row r="32" spans="1:21" ht="63" customHeight="1" x14ac:dyDescent="0.25">
      <c r="A32" s="80"/>
      <c r="B32" s="202"/>
      <c r="C32" s="195"/>
      <c r="D32" s="196"/>
      <c r="E32" s="196"/>
      <c r="F32" s="196"/>
      <c r="G32" s="196"/>
      <c r="H32" s="196"/>
      <c r="I32" s="197"/>
      <c r="J32" s="131"/>
      <c r="K32" s="98"/>
      <c r="L32" s="98"/>
      <c r="M32" s="98"/>
      <c r="N32" s="98"/>
      <c r="O32" s="98"/>
      <c r="P32" s="98"/>
      <c r="Q32" s="98"/>
      <c r="R32" s="98"/>
      <c r="S32" s="98"/>
      <c r="T32" s="98"/>
      <c r="U32" s="80"/>
    </row>
    <row r="33" spans="1:21" ht="15.75" customHeight="1" thickBot="1" x14ac:dyDescent="0.3">
      <c r="A33" s="80"/>
      <c r="B33" s="203"/>
      <c r="C33" s="198"/>
      <c r="D33" s="199"/>
      <c r="E33" s="199"/>
      <c r="F33" s="199"/>
      <c r="G33" s="199"/>
      <c r="H33" s="199"/>
      <c r="I33" s="200"/>
      <c r="J33" s="131"/>
      <c r="K33" s="98"/>
      <c r="L33" s="98"/>
      <c r="M33" s="98"/>
      <c r="N33" s="98"/>
      <c r="O33" s="98"/>
      <c r="P33" s="98"/>
      <c r="Q33" s="98"/>
      <c r="R33" s="98"/>
      <c r="S33" s="98"/>
      <c r="T33" s="98"/>
      <c r="U33" s="80"/>
    </row>
    <row r="34" spans="1:21" ht="30" customHeight="1" x14ac:dyDescent="0.25">
      <c r="A34" s="80"/>
      <c r="B34" s="201" t="s">
        <v>90</v>
      </c>
      <c r="C34" s="192" t="s">
        <v>91</v>
      </c>
      <c r="D34" s="193"/>
      <c r="E34" s="193"/>
      <c r="F34" s="193"/>
      <c r="G34" s="193"/>
      <c r="H34" s="193"/>
      <c r="I34" s="194"/>
      <c r="J34" s="131"/>
      <c r="K34" s="98"/>
      <c r="L34" s="98"/>
      <c r="M34" s="98"/>
      <c r="N34" s="98"/>
      <c r="O34" s="98"/>
      <c r="P34" s="98"/>
      <c r="Q34" s="98"/>
      <c r="R34" s="98"/>
      <c r="S34" s="98"/>
      <c r="T34" s="98"/>
      <c r="U34" s="80"/>
    </row>
    <row r="35" spans="1:21" ht="42.75" customHeight="1" thickBot="1" x14ac:dyDescent="0.3">
      <c r="A35" s="80"/>
      <c r="B35" s="203"/>
      <c r="C35" s="198"/>
      <c r="D35" s="199"/>
      <c r="E35" s="199"/>
      <c r="F35" s="199"/>
      <c r="G35" s="199"/>
      <c r="H35" s="199"/>
      <c r="I35" s="200"/>
      <c r="J35" s="131"/>
      <c r="K35" s="98"/>
      <c r="L35" s="98"/>
      <c r="M35" s="98"/>
      <c r="N35" s="98"/>
      <c r="O35" s="98"/>
      <c r="P35" s="98"/>
      <c r="Q35" s="98"/>
      <c r="R35" s="98"/>
      <c r="S35" s="98"/>
      <c r="T35" s="98"/>
      <c r="U35" s="80"/>
    </row>
    <row r="36" spans="1:21" ht="59.25" customHeight="1" thickBot="1" x14ac:dyDescent="0.3">
      <c r="A36" s="80"/>
      <c r="B36" s="93" t="s">
        <v>92</v>
      </c>
      <c r="C36" s="182" t="s">
        <v>93</v>
      </c>
      <c r="D36" s="183"/>
      <c r="E36" s="183"/>
      <c r="F36" s="183"/>
      <c r="G36" s="183"/>
      <c r="H36" s="183"/>
      <c r="I36" s="184"/>
      <c r="J36" s="131"/>
      <c r="K36" s="98"/>
      <c r="L36" s="98"/>
      <c r="M36" s="98"/>
      <c r="N36" s="98"/>
      <c r="O36" s="98"/>
      <c r="P36" s="98"/>
      <c r="Q36" s="98"/>
      <c r="R36" s="98"/>
      <c r="S36" s="98"/>
      <c r="T36" s="98"/>
      <c r="U36" s="80"/>
    </row>
    <row r="37" spans="1:21" ht="15" customHeight="1" x14ac:dyDescent="0.25">
      <c r="A37" s="80"/>
      <c r="B37" s="201" t="s">
        <v>94</v>
      </c>
      <c r="C37" s="192" t="s">
        <v>95</v>
      </c>
      <c r="D37" s="193"/>
      <c r="E37" s="193"/>
      <c r="F37" s="193"/>
      <c r="G37" s="193"/>
      <c r="H37" s="193"/>
      <c r="I37" s="194"/>
      <c r="J37" s="131"/>
      <c r="K37" s="98"/>
      <c r="L37" s="98"/>
      <c r="M37" s="98"/>
      <c r="N37" s="98"/>
      <c r="O37" s="98"/>
      <c r="P37" s="98"/>
      <c r="Q37" s="98"/>
      <c r="R37" s="98"/>
      <c r="S37" s="98"/>
      <c r="T37" s="98"/>
      <c r="U37" s="80"/>
    </row>
    <row r="38" spans="1:21" ht="15" customHeight="1" x14ac:dyDescent="0.25">
      <c r="A38" s="80"/>
      <c r="B38" s="202"/>
      <c r="C38" s="195"/>
      <c r="D38" s="196"/>
      <c r="E38" s="196"/>
      <c r="F38" s="196"/>
      <c r="G38" s="196"/>
      <c r="H38" s="196"/>
      <c r="I38" s="197"/>
      <c r="J38" s="131"/>
      <c r="K38" s="98"/>
      <c r="L38" s="98"/>
      <c r="M38" s="98"/>
      <c r="N38" s="98"/>
      <c r="O38" s="98"/>
      <c r="P38" s="98"/>
      <c r="Q38" s="98"/>
      <c r="R38" s="98"/>
      <c r="S38" s="98"/>
      <c r="T38" s="98"/>
      <c r="U38" s="80"/>
    </row>
    <row r="39" spans="1:21" ht="15" customHeight="1" x14ac:dyDescent="0.25">
      <c r="A39" s="80"/>
      <c r="B39" s="202"/>
      <c r="C39" s="195"/>
      <c r="D39" s="196"/>
      <c r="E39" s="196"/>
      <c r="F39" s="196"/>
      <c r="G39" s="196"/>
      <c r="H39" s="196"/>
      <c r="I39" s="197"/>
      <c r="J39" s="131"/>
      <c r="K39" s="98"/>
      <c r="L39" s="98"/>
      <c r="M39" s="98"/>
      <c r="N39" s="98"/>
      <c r="O39" s="98"/>
      <c r="P39" s="98"/>
      <c r="Q39" s="98"/>
      <c r="R39" s="98"/>
      <c r="S39" s="98"/>
      <c r="T39" s="98"/>
      <c r="U39" s="80"/>
    </row>
    <row r="40" spans="1:21" ht="50.25" customHeight="1" thickBot="1" x14ac:dyDescent="0.3">
      <c r="A40" s="80"/>
      <c r="B40" s="203"/>
      <c r="C40" s="198"/>
      <c r="D40" s="199"/>
      <c r="E40" s="199"/>
      <c r="F40" s="199"/>
      <c r="G40" s="199"/>
      <c r="H40" s="199"/>
      <c r="I40" s="200"/>
      <c r="J40" s="131"/>
      <c r="K40" s="98"/>
      <c r="L40" s="98"/>
      <c r="M40" s="98"/>
      <c r="N40" s="98"/>
      <c r="O40" s="98"/>
      <c r="P40" s="98"/>
      <c r="Q40" s="98"/>
      <c r="R40" s="98"/>
      <c r="S40" s="98"/>
      <c r="T40" s="98"/>
      <c r="U40" s="80"/>
    </row>
    <row r="41" spans="1:21" ht="41.25" customHeight="1" thickBot="1" x14ac:dyDescent="0.3">
      <c r="A41" s="80"/>
      <c r="B41" s="93" t="s">
        <v>96</v>
      </c>
      <c r="C41" s="182" t="s">
        <v>97</v>
      </c>
      <c r="D41" s="183"/>
      <c r="E41" s="183"/>
      <c r="F41" s="183"/>
      <c r="G41" s="183"/>
      <c r="H41" s="183"/>
      <c r="I41" s="184"/>
      <c r="J41" s="131"/>
      <c r="K41" s="98"/>
      <c r="L41" s="80"/>
      <c r="M41" s="80"/>
      <c r="N41" s="80"/>
      <c r="O41" s="80"/>
      <c r="P41" s="80"/>
      <c r="Q41" s="80"/>
      <c r="R41" s="80"/>
      <c r="S41" s="80"/>
      <c r="U41" s="80"/>
    </row>
    <row r="42" spans="1:21" ht="51.75" customHeight="1" thickBot="1" x14ac:dyDescent="0.3">
      <c r="A42" s="80"/>
      <c r="B42" s="88" t="s">
        <v>98</v>
      </c>
      <c r="C42" s="182" t="s">
        <v>99</v>
      </c>
      <c r="D42" s="183"/>
      <c r="E42" s="183"/>
      <c r="F42" s="183"/>
      <c r="G42" s="183"/>
      <c r="H42" s="183"/>
      <c r="I42" s="184"/>
      <c r="J42" s="131"/>
      <c r="K42" s="98"/>
      <c r="L42" s="80"/>
      <c r="M42" s="80"/>
      <c r="N42" s="80"/>
      <c r="O42" s="80"/>
      <c r="P42" s="80"/>
      <c r="Q42" s="80"/>
      <c r="R42" s="80"/>
      <c r="S42" s="80"/>
      <c r="T42" s="80"/>
      <c r="U42" s="80"/>
    </row>
    <row r="43" spans="1:21" ht="15" customHeight="1" x14ac:dyDescent="0.25">
      <c r="A43" s="80"/>
      <c r="B43" s="201" t="s">
        <v>100</v>
      </c>
      <c r="C43" s="192" t="s">
        <v>101</v>
      </c>
      <c r="D43" s="193"/>
      <c r="E43" s="193"/>
      <c r="F43" s="193"/>
      <c r="G43" s="193"/>
      <c r="H43" s="193"/>
      <c r="I43" s="194"/>
      <c r="J43" s="131"/>
      <c r="K43" s="98"/>
      <c r="L43" s="80"/>
      <c r="M43" s="80"/>
      <c r="N43" s="80"/>
      <c r="O43" s="80"/>
      <c r="P43" s="80"/>
      <c r="Q43" s="80"/>
      <c r="R43" s="80"/>
      <c r="S43" s="80"/>
      <c r="T43" s="80"/>
      <c r="U43" s="80"/>
    </row>
    <row r="44" spans="1:21" ht="39" customHeight="1" x14ac:dyDescent="0.25">
      <c r="A44" s="80"/>
      <c r="B44" s="202"/>
      <c r="C44" s="195"/>
      <c r="D44" s="196"/>
      <c r="E44" s="196"/>
      <c r="F44" s="196"/>
      <c r="G44" s="196"/>
      <c r="H44" s="196"/>
      <c r="I44" s="197"/>
      <c r="J44" s="131"/>
      <c r="K44" s="80"/>
      <c r="L44" s="80"/>
      <c r="M44" s="80"/>
      <c r="N44" s="80"/>
      <c r="O44" s="80"/>
      <c r="P44" s="80"/>
      <c r="Q44" s="80"/>
      <c r="R44" s="80"/>
      <c r="S44" s="80"/>
      <c r="T44" s="80"/>
      <c r="U44" s="80"/>
    </row>
    <row r="45" spans="1:21" ht="27" customHeight="1" x14ac:dyDescent="0.25">
      <c r="A45" s="80"/>
      <c r="B45" s="202"/>
      <c r="C45" s="195"/>
      <c r="D45" s="196"/>
      <c r="E45" s="196"/>
      <c r="F45" s="196"/>
      <c r="G45" s="196"/>
      <c r="H45" s="196"/>
      <c r="I45" s="197"/>
      <c r="J45" s="131"/>
      <c r="K45" s="80"/>
      <c r="L45" s="80"/>
      <c r="M45" s="80"/>
      <c r="N45" s="80"/>
      <c r="O45" s="80"/>
      <c r="P45" s="80"/>
      <c r="Q45" s="80"/>
      <c r="R45" s="80"/>
      <c r="S45" s="80"/>
      <c r="T45" s="80"/>
      <c r="U45" s="80"/>
    </row>
    <row r="46" spans="1:21" ht="24.75" customHeight="1" thickBot="1" x14ac:dyDescent="0.3">
      <c r="A46" s="80"/>
      <c r="B46" s="203"/>
      <c r="C46" s="198"/>
      <c r="D46" s="199"/>
      <c r="E46" s="199"/>
      <c r="F46" s="199"/>
      <c r="G46" s="199"/>
      <c r="H46" s="199"/>
      <c r="I46" s="200"/>
      <c r="J46" s="131"/>
      <c r="K46" s="80"/>
      <c r="L46" s="80"/>
      <c r="M46" s="80"/>
      <c r="N46" s="80"/>
      <c r="O46" s="80"/>
      <c r="P46" s="80"/>
      <c r="Q46" s="80"/>
      <c r="R46" s="80"/>
      <c r="S46" s="80"/>
      <c r="T46" s="80"/>
      <c r="U46" s="80"/>
    </row>
    <row r="47" spans="1:21" ht="36.75" customHeight="1" x14ac:dyDescent="0.25">
      <c r="A47" s="80"/>
      <c r="B47" s="98"/>
      <c r="C47" s="98"/>
      <c r="D47" s="98"/>
      <c r="E47" s="98"/>
      <c r="F47" s="98"/>
      <c r="G47" s="98"/>
      <c r="H47" s="98"/>
      <c r="I47" s="98"/>
      <c r="J47" s="98"/>
      <c r="K47" s="80"/>
      <c r="L47" s="80"/>
      <c r="M47" s="80"/>
      <c r="N47" s="80"/>
      <c r="O47" s="80"/>
      <c r="P47" s="80"/>
      <c r="Q47" s="80"/>
      <c r="R47" s="80"/>
      <c r="S47" s="80"/>
      <c r="T47" s="80"/>
      <c r="U47" s="80"/>
    </row>
    <row r="48" spans="1:21" ht="15" customHeight="1" x14ac:dyDescent="0.25">
      <c r="A48" s="80"/>
      <c r="B48" s="80"/>
      <c r="C48" s="80"/>
      <c r="D48" s="80"/>
      <c r="E48" s="80"/>
      <c r="F48" s="80"/>
      <c r="G48" s="80"/>
      <c r="H48" s="80"/>
      <c r="I48" s="80"/>
      <c r="J48" s="80"/>
      <c r="K48" s="80"/>
      <c r="U48" s="80"/>
    </row>
    <row r="49" spans="1:21" ht="15" customHeight="1" x14ac:dyDescent="0.25">
      <c r="A49" s="80"/>
      <c r="B49" s="80"/>
      <c r="C49" s="80"/>
      <c r="D49" s="80"/>
      <c r="E49" s="80"/>
      <c r="F49" s="80"/>
      <c r="G49" s="80"/>
      <c r="H49" s="80"/>
      <c r="I49" s="80"/>
      <c r="J49" s="80"/>
      <c r="K49" s="80"/>
      <c r="U49" s="80"/>
    </row>
    <row r="50" spans="1:21" ht="15" customHeight="1" x14ac:dyDescent="0.25">
      <c r="A50" s="80"/>
      <c r="B50" s="80"/>
      <c r="C50" s="80"/>
      <c r="D50" s="80"/>
      <c r="E50" s="80"/>
      <c r="F50" s="80"/>
      <c r="G50" s="80"/>
      <c r="H50" s="80"/>
      <c r="I50" s="80"/>
      <c r="J50" s="80"/>
      <c r="K50" s="80"/>
      <c r="U50" s="80"/>
    </row>
    <row r="51" spans="1:21" ht="15" customHeight="1" x14ac:dyDescent="0.25">
      <c r="A51" s="80"/>
      <c r="B51" s="80"/>
      <c r="C51" s="80"/>
      <c r="D51" s="80"/>
      <c r="E51" s="80"/>
      <c r="F51" s="80"/>
      <c r="G51" s="80"/>
      <c r="H51" s="80"/>
      <c r="I51" s="80"/>
      <c r="J51" s="80"/>
    </row>
    <row r="52" spans="1:21" ht="15" customHeight="1" x14ac:dyDescent="0.25">
      <c r="A52" s="80"/>
      <c r="B52" s="80"/>
      <c r="C52" s="80"/>
      <c r="D52" s="80"/>
      <c r="E52" s="80"/>
      <c r="F52" s="80"/>
      <c r="G52" s="80"/>
      <c r="H52" s="80"/>
      <c r="I52" s="80"/>
      <c r="J52" s="80"/>
    </row>
    <row r="53" spans="1:21" ht="15" customHeight="1" x14ac:dyDescent="0.25">
      <c r="A53" s="80"/>
      <c r="B53" s="80"/>
      <c r="C53" s="80"/>
      <c r="D53" s="80"/>
      <c r="E53" s="80"/>
      <c r="F53" s="80"/>
      <c r="G53" s="80"/>
      <c r="H53" s="80"/>
      <c r="I53" s="80"/>
      <c r="J53" s="80"/>
    </row>
    <row r="54" spans="1:21" ht="15" customHeight="1" x14ac:dyDescent="0.25">
      <c r="A54" s="80"/>
      <c r="B54" s="80"/>
      <c r="C54" s="80"/>
      <c r="D54" s="80"/>
      <c r="E54" s="80"/>
      <c r="F54" s="80"/>
      <c r="G54" s="80"/>
      <c r="H54" s="80"/>
      <c r="I54" s="80"/>
      <c r="J54" s="80"/>
    </row>
    <row r="55" spans="1:21" ht="15" customHeight="1" x14ac:dyDescent="0.25"/>
    <row r="56" spans="1:21" ht="15" customHeight="1" x14ac:dyDescent="0.25"/>
    <row r="57" spans="1:21" ht="15" customHeight="1" x14ac:dyDescent="0.25"/>
    <row r="58" spans="1:21" ht="15" customHeight="1" x14ac:dyDescent="0.25"/>
    <row r="59" spans="1:21" ht="15" customHeight="1" x14ac:dyDescent="0.25"/>
    <row r="60" spans="1:21" ht="15" customHeight="1" x14ac:dyDescent="0.25"/>
    <row r="61" spans="1:21" ht="15" customHeight="1" x14ac:dyDescent="0.25"/>
    <row r="62" spans="1:21" ht="15" customHeight="1" x14ac:dyDescent="0.25"/>
    <row r="63" spans="1:21" ht="15" customHeight="1" x14ac:dyDescent="0.25"/>
    <row r="64" spans="1:21"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mergeCells count="41">
    <mergeCell ref="B37:B40"/>
    <mergeCell ref="C43:I46"/>
    <mergeCell ref="B43:B46"/>
    <mergeCell ref="B9:I9"/>
    <mergeCell ref="B11:I11"/>
    <mergeCell ref="C41:I41"/>
    <mergeCell ref="C42:I42"/>
    <mergeCell ref="C36:I36"/>
    <mergeCell ref="C19:I19"/>
    <mergeCell ref="B34:B35"/>
    <mergeCell ref="B13:I13"/>
    <mergeCell ref="B25:B28"/>
    <mergeCell ref="B30:B33"/>
    <mergeCell ref="C20:I21"/>
    <mergeCell ref="B20:B21"/>
    <mergeCell ref="B22:B24"/>
    <mergeCell ref="M20:T21"/>
    <mergeCell ref="M22:T23"/>
    <mergeCell ref="M13:P14"/>
    <mergeCell ref="M15:P16"/>
    <mergeCell ref="M17:P17"/>
    <mergeCell ref="M18:P18"/>
    <mergeCell ref="L19:T19"/>
    <mergeCell ref="M24:T24"/>
    <mergeCell ref="M25:T26"/>
    <mergeCell ref="M27:T28"/>
    <mergeCell ref="C29:I29"/>
    <mergeCell ref="C37:I40"/>
    <mergeCell ref="C34:I35"/>
    <mergeCell ref="C25:I28"/>
    <mergeCell ref="C30:I33"/>
    <mergeCell ref="C22:I24"/>
    <mergeCell ref="C15:I15"/>
    <mergeCell ref="L4:T4"/>
    <mergeCell ref="L8:T10"/>
    <mergeCell ref="C16:I18"/>
    <mergeCell ref="B16:B18"/>
    <mergeCell ref="M12:P12"/>
    <mergeCell ref="M11:P11"/>
    <mergeCell ref="Q15:Q16"/>
    <mergeCell ref="Q13:Q14"/>
  </mergeCells>
  <pageMargins left="0.7" right="0.7" top="0.75" bottom="0.75" header="0.3" footer="0.3"/>
  <pageSetup scale="59" orientation="portrait" r:id="rId1"/>
  <colBreaks count="1" manualBreakCount="1">
    <brk id="10" max="1048575" man="1"/>
  </col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9"/>
  <sheetViews>
    <sheetView view="pageBreakPreview" zoomScale="86" zoomScaleNormal="86" zoomScalePageLayoutView="86" workbookViewId="0"/>
  </sheetViews>
  <sheetFormatPr baseColWidth="10" defaultColWidth="10.85546875" defaultRowHeight="15.75" x14ac:dyDescent="0.25"/>
  <cols>
    <col min="1" max="1" width="3.28515625" style="78" customWidth="1"/>
    <col min="2" max="2" width="38.28515625" style="78" customWidth="1"/>
    <col min="3" max="3" width="15.28515625" style="78" bestFit="1" customWidth="1"/>
    <col min="4" max="8" width="10.85546875" style="78"/>
    <col min="9" max="9" width="17.85546875" style="78" customWidth="1"/>
    <col min="10" max="10" width="3.140625" style="78" customWidth="1"/>
    <col min="11" max="11" width="3.42578125" style="78" customWidth="1"/>
    <col min="12" max="12" width="38.42578125" style="78" customWidth="1"/>
    <col min="13" max="13" width="15.28515625" style="78" customWidth="1"/>
    <col min="14" max="16" width="10.85546875" style="78"/>
    <col min="17" max="17" width="11.42578125" style="78" customWidth="1"/>
    <col min="18" max="19" width="10.85546875" style="78"/>
    <col min="20" max="20" width="17.85546875" style="78" customWidth="1"/>
    <col min="21" max="21" width="3.28515625" style="78" customWidth="1"/>
    <col min="22" max="16384" width="10.85546875" style="78"/>
  </cols>
  <sheetData>
    <row r="1" spans="1:12" x14ac:dyDescent="0.25">
      <c r="A1" s="79"/>
      <c r="B1" s="79"/>
      <c r="C1" s="79"/>
      <c r="D1" s="79"/>
      <c r="E1" s="79"/>
      <c r="F1" s="79"/>
      <c r="G1" s="79"/>
      <c r="H1" s="79"/>
      <c r="I1" s="79"/>
      <c r="J1" s="79"/>
      <c r="K1" s="79"/>
    </row>
    <row r="2" spans="1:12" x14ac:dyDescent="0.25">
      <c r="A2" s="79"/>
      <c r="B2" s="79"/>
      <c r="C2" s="79"/>
      <c r="D2" s="79"/>
      <c r="E2" s="79"/>
      <c r="F2" s="79"/>
      <c r="G2" s="79"/>
      <c r="H2" s="79"/>
      <c r="I2" s="79"/>
      <c r="J2" s="79"/>
      <c r="K2" s="79"/>
    </row>
    <row r="3" spans="1:12" x14ac:dyDescent="0.25">
      <c r="A3" s="79"/>
      <c r="B3" s="79"/>
      <c r="C3" s="79"/>
      <c r="D3" s="79"/>
      <c r="E3" s="79"/>
      <c r="F3" s="79"/>
      <c r="G3" s="79"/>
      <c r="H3" s="79"/>
      <c r="I3" s="79"/>
      <c r="J3" s="79"/>
      <c r="K3" s="79"/>
    </row>
    <row r="4" spans="1:12" ht="24.75" customHeight="1" x14ac:dyDescent="0.25">
      <c r="A4" s="119"/>
      <c r="B4" s="81"/>
      <c r="C4" s="81"/>
      <c r="D4" s="81"/>
      <c r="E4" s="81"/>
      <c r="F4" s="81"/>
      <c r="G4" s="81"/>
      <c r="H4" s="81"/>
      <c r="I4" s="81"/>
      <c r="J4" s="81"/>
      <c r="K4" s="79"/>
      <c r="L4" s="80"/>
    </row>
    <row r="5" spans="1:12" x14ac:dyDescent="0.25">
      <c r="A5" s="80"/>
      <c r="B5" s="81"/>
      <c r="C5" s="81"/>
      <c r="D5" s="81"/>
      <c r="E5" s="81"/>
      <c r="F5" s="81"/>
      <c r="G5" s="81"/>
      <c r="H5" s="81"/>
      <c r="I5" s="81"/>
      <c r="J5" s="81"/>
      <c r="K5" s="79"/>
      <c r="L5" s="80"/>
    </row>
    <row r="6" spans="1:12" ht="12" customHeight="1" x14ac:dyDescent="0.25">
      <c r="A6" s="80"/>
      <c r="B6" s="141"/>
      <c r="C6" s="141"/>
      <c r="D6" s="141"/>
      <c r="E6" s="141"/>
      <c r="F6" s="141"/>
      <c r="G6" s="141"/>
      <c r="H6" s="141"/>
      <c r="I6" s="141"/>
      <c r="J6" s="141"/>
      <c r="K6" s="82"/>
      <c r="L6" s="80"/>
    </row>
    <row r="7" spans="1:12" ht="24" customHeight="1" x14ac:dyDescent="0.4">
      <c r="A7" s="80"/>
      <c r="B7" s="225" t="s">
        <v>207</v>
      </c>
      <c r="C7" s="225"/>
      <c r="D7" s="225"/>
      <c r="E7" s="225"/>
      <c r="F7" s="225"/>
      <c r="G7" s="225"/>
      <c r="H7" s="225"/>
      <c r="I7" s="225"/>
      <c r="J7" s="142"/>
      <c r="K7" s="82"/>
      <c r="L7" s="80"/>
    </row>
    <row r="8" spans="1:12" ht="12.95" customHeight="1" x14ac:dyDescent="0.25">
      <c r="A8" s="80"/>
      <c r="B8" s="82"/>
      <c r="C8" s="82"/>
      <c r="D8" s="83"/>
      <c r="E8" s="82"/>
      <c r="F8" s="82"/>
      <c r="G8" s="83"/>
      <c r="H8" s="82"/>
      <c r="I8" s="82"/>
      <c r="J8" s="82"/>
      <c r="K8" s="82"/>
      <c r="L8" s="80"/>
    </row>
    <row r="9" spans="1:12" ht="26.25" customHeight="1" x14ac:dyDescent="0.25">
      <c r="A9" s="80"/>
      <c r="B9" s="226" t="s">
        <v>58</v>
      </c>
      <c r="C9" s="226"/>
      <c r="D9" s="226"/>
      <c r="E9" s="226"/>
      <c r="F9" s="226"/>
      <c r="G9" s="226"/>
      <c r="H9" s="226"/>
      <c r="I9" s="226"/>
      <c r="J9" s="120"/>
      <c r="K9" s="82"/>
      <c r="L9" s="80"/>
    </row>
    <row r="10" spans="1:12" ht="15.95" customHeight="1" thickBot="1" x14ac:dyDescent="0.3">
      <c r="A10" s="80"/>
      <c r="B10" s="82"/>
      <c r="C10" s="82"/>
      <c r="D10" s="82"/>
      <c r="E10" s="82"/>
      <c r="F10" s="82"/>
      <c r="G10" s="82"/>
      <c r="H10" s="82"/>
      <c r="I10" s="82"/>
      <c r="J10" s="82"/>
      <c r="K10" s="82"/>
      <c r="L10" s="80"/>
    </row>
    <row r="11" spans="1:12" ht="66.75" customHeight="1" thickBot="1" x14ac:dyDescent="0.3">
      <c r="A11" s="80"/>
      <c r="B11" s="84" t="s">
        <v>60</v>
      </c>
      <c r="C11" s="182" t="s">
        <v>61</v>
      </c>
      <c r="D11" s="183"/>
      <c r="E11" s="183"/>
      <c r="F11" s="183"/>
      <c r="G11" s="183"/>
      <c r="H11" s="183"/>
      <c r="I11" s="184"/>
      <c r="J11" s="140"/>
      <c r="K11" s="82"/>
      <c r="L11" s="80"/>
    </row>
    <row r="12" spans="1:12" ht="24.75" customHeight="1" x14ac:dyDescent="0.25">
      <c r="A12" s="80"/>
      <c r="B12" s="201" t="s">
        <v>63</v>
      </c>
      <c r="C12" s="192" t="s">
        <v>64</v>
      </c>
      <c r="D12" s="193"/>
      <c r="E12" s="193"/>
      <c r="F12" s="193"/>
      <c r="G12" s="193"/>
      <c r="H12" s="193"/>
      <c r="I12" s="194"/>
      <c r="J12" s="140"/>
      <c r="K12" s="82"/>
      <c r="L12" s="80"/>
    </row>
    <row r="13" spans="1:12" ht="51.75" customHeight="1" x14ac:dyDescent="0.25">
      <c r="A13" s="80"/>
      <c r="B13" s="202"/>
      <c r="C13" s="195"/>
      <c r="D13" s="196"/>
      <c r="E13" s="196"/>
      <c r="F13" s="196"/>
      <c r="G13" s="196"/>
      <c r="H13" s="196"/>
      <c r="I13" s="197"/>
      <c r="J13" s="140"/>
      <c r="K13" s="82"/>
      <c r="L13" s="80"/>
    </row>
    <row r="14" spans="1:12" ht="42" customHeight="1" thickBot="1" x14ac:dyDescent="0.3">
      <c r="A14" s="80"/>
      <c r="B14" s="203"/>
      <c r="C14" s="198"/>
      <c r="D14" s="199"/>
      <c r="E14" s="199"/>
      <c r="F14" s="199"/>
      <c r="G14" s="199"/>
      <c r="H14" s="199"/>
      <c r="I14" s="200"/>
      <c r="J14" s="140"/>
      <c r="K14" s="82"/>
      <c r="L14" s="80"/>
    </row>
    <row r="15" spans="1:12" ht="90" customHeight="1" thickBot="1" x14ac:dyDescent="0.3">
      <c r="A15" s="80"/>
      <c r="B15" s="88" t="s">
        <v>67</v>
      </c>
      <c r="C15" s="182" t="s">
        <v>68</v>
      </c>
      <c r="D15" s="183"/>
      <c r="E15" s="183"/>
      <c r="F15" s="183"/>
      <c r="G15" s="183"/>
      <c r="H15" s="183"/>
      <c r="I15" s="184"/>
      <c r="J15" s="140"/>
      <c r="K15" s="82"/>
      <c r="L15" s="80"/>
    </row>
    <row r="16" spans="1:12" ht="48.75" customHeight="1" x14ac:dyDescent="0.25">
      <c r="A16" s="80"/>
      <c r="B16" s="201" t="s">
        <v>70</v>
      </c>
      <c r="C16" s="192" t="s">
        <v>71</v>
      </c>
      <c r="D16" s="193"/>
      <c r="E16" s="193"/>
      <c r="F16" s="193"/>
      <c r="G16" s="193"/>
      <c r="H16" s="193"/>
      <c r="I16" s="194"/>
      <c r="J16" s="140"/>
      <c r="K16" s="82"/>
      <c r="L16" s="80"/>
    </row>
    <row r="17" spans="1:21" ht="38.25" customHeight="1" thickBot="1" x14ac:dyDescent="0.3">
      <c r="A17" s="80"/>
      <c r="B17" s="203"/>
      <c r="C17" s="198"/>
      <c r="D17" s="199"/>
      <c r="E17" s="199"/>
      <c r="F17" s="199"/>
      <c r="G17" s="199"/>
      <c r="H17" s="199"/>
      <c r="I17" s="200"/>
      <c r="J17" s="140"/>
      <c r="K17" s="82"/>
      <c r="L17" s="80"/>
    </row>
    <row r="18" spans="1:21" ht="15" customHeight="1" x14ac:dyDescent="0.25">
      <c r="A18" s="80"/>
      <c r="B18" s="201" t="s">
        <v>74</v>
      </c>
      <c r="C18" s="192" t="s">
        <v>75</v>
      </c>
      <c r="D18" s="193"/>
      <c r="E18" s="193"/>
      <c r="F18" s="193"/>
      <c r="G18" s="193"/>
      <c r="H18" s="193"/>
      <c r="I18" s="194"/>
      <c r="J18" s="140"/>
      <c r="K18" s="82"/>
      <c r="L18" s="80"/>
    </row>
    <row r="19" spans="1:21" ht="59.25" customHeight="1" x14ac:dyDescent="0.25">
      <c r="A19" s="80"/>
      <c r="B19" s="202"/>
      <c r="C19" s="195"/>
      <c r="D19" s="196"/>
      <c r="E19" s="196"/>
      <c r="F19" s="196"/>
      <c r="G19" s="196"/>
      <c r="H19" s="196"/>
      <c r="I19" s="197"/>
      <c r="J19" s="140"/>
      <c r="K19" s="82"/>
      <c r="L19" s="80"/>
    </row>
    <row r="20" spans="1:21" ht="39" customHeight="1" thickBot="1" x14ac:dyDescent="0.3">
      <c r="A20" s="80"/>
      <c r="B20" s="203"/>
      <c r="C20" s="198"/>
      <c r="D20" s="199"/>
      <c r="E20" s="199"/>
      <c r="F20" s="199"/>
      <c r="G20" s="199"/>
      <c r="H20" s="199"/>
      <c r="I20" s="200"/>
      <c r="J20" s="140"/>
      <c r="K20" s="82"/>
      <c r="L20" s="80"/>
    </row>
    <row r="21" spans="1:21" ht="90" customHeight="1" x14ac:dyDescent="0.25">
      <c r="A21" s="80"/>
      <c r="B21" s="201" t="s">
        <v>80</v>
      </c>
      <c r="C21" s="192" t="s">
        <v>81</v>
      </c>
      <c r="D21" s="193"/>
      <c r="E21" s="193"/>
      <c r="F21" s="193"/>
      <c r="G21" s="193"/>
      <c r="H21" s="193"/>
      <c r="I21" s="194"/>
      <c r="J21" s="140"/>
      <c r="K21" s="82"/>
      <c r="L21" s="80"/>
    </row>
    <row r="22" spans="1:21" ht="54.75" customHeight="1" x14ac:dyDescent="0.25">
      <c r="A22" s="80"/>
      <c r="B22" s="202"/>
      <c r="C22" s="195"/>
      <c r="D22" s="196"/>
      <c r="E22" s="196"/>
      <c r="F22" s="196"/>
      <c r="G22" s="196"/>
      <c r="H22" s="196"/>
      <c r="I22" s="197"/>
      <c r="J22" s="140"/>
      <c r="K22" s="82"/>
      <c r="L22" s="80"/>
    </row>
    <row r="23" spans="1:21" ht="65.25" customHeight="1" x14ac:dyDescent="0.25">
      <c r="A23" s="80"/>
      <c r="B23" s="202"/>
      <c r="C23" s="195"/>
      <c r="D23" s="196"/>
      <c r="E23" s="196"/>
      <c r="F23" s="196"/>
      <c r="G23" s="196"/>
      <c r="H23" s="196"/>
      <c r="I23" s="197"/>
      <c r="J23" s="140"/>
      <c r="K23" s="82"/>
      <c r="L23" s="80"/>
    </row>
    <row r="24" spans="1:21" ht="55.5" customHeight="1" thickBot="1" x14ac:dyDescent="0.3">
      <c r="A24" s="80"/>
      <c r="B24" s="202"/>
      <c r="C24" s="195"/>
      <c r="D24" s="196"/>
      <c r="E24" s="196"/>
      <c r="F24" s="196"/>
      <c r="G24" s="196"/>
      <c r="H24" s="196"/>
      <c r="I24" s="197"/>
      <c r="J24" s="140"/>
      <c r="K24" s="82"/>
      <c r="L24" s="80"/>
    </row>
    <row r="25" spans="1:21" ht="57" customHeight="1" thickBot="1" x14ac:dyDescent="0.3">
      <c r="A25" s="80"/>
      <c r="B25" s="93" t="s">
        <v>86</v>
      </c>
      <c r="C25" s="182" t="s">
        <v>87</v>
      </c>
      <c r="D25" s="183"/>
      <c r="E25" s="183"/>
      <c r="F25" s="183"/>
      <c r="G25" s="183"/>
      <c r="H25" s="183"/>
      <c r="I25" s="184"/>
      <c r="J25" s="140"/>
      <c r="K25" s="82"/>
      <c r="L25" s="80"/>
    </row>
    <row r="26" spans="1:21" ht="24.75" customHeight="1" x14ac:dyDescent="0.25">
      <c r="A26" s="80"/>
      <c r="B26" s="201" t="s">
        <v>88</v>
      </c>
      <c r="C26" s="192" t="s">
        <v>89</v>
      </c>
      <c r="D26" s="193"/>
      <c r="E26" s="193"/>
      <c r="F26" s="193"/>
      <c r="G26" s="193"/>
      <c r="H26" s="193"/>
      <c r="I26" s="194"/>
      <c r="J26" s="140"/>
      <c r="K26" s="82"/>
      <c r="L26" s="80"/>
    </row>
    <row r="27" spans="1:21" ht="54.95" customHeight="1" thickBot="1" x14ac:dyDescent="0.3">
      <c r="A27" s="80"/>
      <c r="B27" s="203"/>
      <c r="C27" s="195"/>
      <c r="D27" s="196"/>
      <c r="E27" s="196"/>
      <c r="F27" s="196"/>
      <c r="G27" s="196"/>
      <c r="H27" s="196"/>
      <c r="I27" s="197"/>
      <c r="J27" s="140"/>
      <c r="K27" s="82"/>
      <c r="L27" s="80"/>
    </row>
    <row r="28" spans="1:21" ht="30" customHeight="1" x14ac:dyDescent="0.25">
      <c r="A28" s="80"/>
      <c r="B28" s="201" t="s">
        <v>90</v>
      </c>
      <c r="C28" s="192" t="s">
        <v>91</v>
      </c>
      <c r="D28" s="193"/>
      <c r="E28" s="193"/>
      <c r="F28" s="193"/>
      <c r="G28" s="193"/>
      <c r="H28" s="193"/>
      <c r="I28" s="194"/>
      <c r="J28" s="140"/>
      <c r="K28" s="98"/>
      <c r="L28" s="98"/>
      <c r="M28" s="98"/>
      <c r="N28" s="98"/>
      <c r="O28" s="98"/>
      <c r="P28" s="98"/>
      <c r="Q28" s="98"/>
      <c r="R28" s="98"/>
      <c r="S28" s="98"/>
      <c r="T28" s="98"/>
      <c r="U28" s="80"/>
    </row>
    <row r="29" spans="1:21" ht="42.75" customHeight="1" thickBot="1" x14ac:dyDescent="0.3">
      <c r="A29" s="80"/>
      <c r="B29" s="203"/>
      <c r="C29" s="198"/>
      <c r="D29" s="199"/>
      <c r="E29" s="199"/>
      <c r="F29" s="199"/>
      <c r="G29" s="199"/>
      <c r="H29" s="199"/>
      <c r="I29" s="200"/>
      <c r="J29" s="140"/>
      <c r="K29" s="98"/>
      <c r="L29" s="98"/>
      <c r="M29" s="98"/>
      <c r="N29" s="98"/>
      <c r="O29" s="98"/>
      <c r="P29" s="98"/>
      <c r="Q29" s="98"/>
      <c r="R29" s="98"/>
      <c r="S29" s="98"/>
      <c r="T29" s="98"/>
      <c r="U29" s="80"/>
    </row>
    <row r="30" spans="1:21" ht="59.25" customHeight="1" thickBot="1" x14ac:dyDescent="0.3">
      <c r="A30" s="80"/>
      <c r="B30" s="93" t="s">
        <v>92</v>
      </c>
      <c r="C30" s="182" t="s">
        <v>93</v>
      </c>
      <c r="D30" s="183"/>
      <c r="E30" s="183"/>
      <c r="F30" s="183"/>
      <c r="G30" s="183"/>
      <c r="H30" s="183"/>
      <c r="I30" s="184"/>
      <c r="J30" s="140"/>
      <c r="K30" s="98"/>
      <c r="L30" s="98"/>
      <c r="M30" s="98"/>
      <c r="N30" s="98"/>
      <c r="O30" s="98"/>
      <c r="P30" s="98"/>
      <c r="Q30" s="98"/>
      <c r="R30" s="98"/>
      <c r="S30" s="98"/>
      <c r="T30" s="98"/>
      <c r="U30" s="80"/>
    </row>
    <row r="31" spans="1:21" ht="15" customHeight="1" x14ac:dyDescent="0.25">
      <c r="A31" s="80"/>
      <c r="B31" s="201" t="s">
        <v>94</v>
      </c>
      <c r="C31" s="192" t="s">
        <v>95</v>
      </c>
      <c r="D31" s="193"/>
      <c r="E31" s="193"/>
      <c r="F31" s="193"/>
      <c r="G31" s="193"/>
      <c r="H31" s="193"/>
      <c r="I31" s="194"/>
      <c r="J31" s="140"/>
      <c r="K31" s="98"/>
      <c r="L31" s="98"/>
      <c r="M31" s="98"/>
      <c r="N31" s="98"/>
      <c r="O31" s="98"/>
      <c r="P31" s="98"/>
      <c r="Q31" s="98"/>
      <c r="R31" s="98"/>
      <c r="S31" s="98"/>
      <c r="T31" s="98"/>
      <c r="U31" s="80"/>
    </row>
    <row r="32" spans="1:21" ht="15" customHeight="1" x14ac:dyDescent="0.25">
      <c r="A32" s="80"/>
      <c r="B32" s="202"/>
      <c r="C32" s="195"/>
      <c r="D32" s="196"/>
      <c r="E32" s="196"/>
      <c r="F32" s="196"/>
      <c r="G32" s="196"/>
      <c r="H32" s="196"/>
      <c r="I32" s="197"/>
      <c r="J32" s="140"/>
      <c r="K32" s="98"/>
      <c r="L32" s="98"/>
      <c r="M32" s="98"/>
      <c r="N32" s="98"/>
      <c r="O32" s="98"/>
      <c r="P32" s="98"/>
      <c r="Q32" s="98"/>
      <c r="R32" s="98"/>
      <c r="S32" s="98"/>
      <c r="T32" s="98"/>
      <c r="U32" s="80"/>
    </row>
    <row r="33" spans="1:21" ht="15" customHeight="1" x14ac:dyDescent="0.25">
      <c r="A33" s="80"/>
      <c r="B33" s="202"/>
      <c r="C33" s="195"/>
      <c r="D33" s="196"/>
      <c r="E33" s="196"/>
      <c r="F33" s="196"/>
      <c r="G33" s="196"/>
      <c r="H33" s="196"/>
      <c r="I33" s="197"/>
      <c r="J33" s="140"/>
      <c r="K33" s="98"/>
      <c r="L33" s="98"/>
      <c r="M33" s="98"/>
      <c r="N33" s="98"/>
      <c r="O33" s="98"/>
      <c r="P33" s="98"/>
      <c r="Q33" s="98"/>
      <c r="R33" s="98"/>
      <c r="S33" s="98"/>
      <c r="T33" s="98"/>
      <c r="U33" s="80"/>
    </row>
    <row r="34" spans="1:21" ht="50.25" customHeight="1" thickBot="1" x14ac:dyDescent="0.3">
      <c r="A34" s="80"/>
      <c r="B34" s="203"/>
      <c r="C34" s="198"/>
      <c r="D34" s="199"/>
      <c r="E34" s="199"/>
      <c r="F34" s="199"/>
      <c r="G34" s="199"/>
      <c r="H34" s="199"/>
      <c r="I34" s="200"/>
      <c r="J34" s="140"/>
      <c r="K34" s="98"/>
      <c r="L34" s="98"/>
      <c r="M34" s="98"/>
      <c r="N34" s="98"/>
      <c r="O34" s="98"/>
      <c r="P34" s="98"/>
      <c r="Q34" s="98"/>
      <c r="R34" s="98"/>
      <c r="S34" s="98"/>
      <c r="T34" s="98"/>
      <c r="U34" s="80"/>
    </row>
    <row r="35" spans="1:21" ht="41.25" customHeight="1" thickBot="1" x14ac:dyDescent="0.3">
      <c r="A35" s="80"/>
      <c r="B35" s="93" t="s">
        <v>96</v>
      </c>
      <c r="C35" s="182" t="s">
        <v>97</v>
      </c>
      <c r="D35" s="183"/>
      <c r="E35" s="183"/>
      <c r="F35" s="183"/>
      <c r="G35" s="183"/>
      <c r="H35" s="183"/>
      <c r="I35" s="184"/>
      <c r="J35" s="140"/>
      <c r="K35" s="98"/>
      <c r="L35" s="80"/>
      <c r="M35" s="80"/>
      <c r="N35" s="80"/>
      <c r="O35" s="80"/>
      <c r="P35" s="80"/>
      <c r="Q35" s="80"/>
      <c r="R35" s="80"/>
      <c r="S35" s="80"/>
      <c r="U35" s="80"/>
    </row>
    <row r="36" spans="1:21" ht="51.75" customHeight="1" thickBot="1" x14ac:dyDescent="0.3">
      <c r="A36" s="80"/>
      <c r="B36" s="88" t="s">
        <v>98</v>
      </c>
      <c r="C36" s="182" t="s">
        <v>99</v>
      </c>
      <c r="D36" s="183"/>
      <c r="E36" s="183"/>
      <c r="F36" s="183"/>
      <c r="G36" s="183"/>
      <c r="H36" s="183"/>
      <c r="I36" s="184"/>
      <c r="J36" s="140"/>
      <c r="K36" s="98"/>
      <c r="L36" s="80"/>
      <c r="M36" s="80"/>
      <c r="N36" s="80"/>
      <c r="O36" s="80"/>
      <c r="P36" s="80"/>
      <c r="Q36" s="80"/>
      <c r="R36" s="80"/>
      <c r="S36" s="80"/>
      <c r="T36" s="80"/>
      <c r="U36" s="80"/>
    </row>
    <row r="37" spans="1:21" ht="15" customHeight="1" x14ac:dyDescent="0.25">
      <c r="A37" s="80"/>
      <c r="B37" s="201" t="s">
        <v>100</v>
      </c>
      <c r="C37" s="192" t="s">
        <v>101</v>
      </c>
      <c r="D37" s="193"/>
      <c r="E37" s="193"/>
      <c r="F37" s="193"/>
      <c r="G37" s="193"/>
      <c r="H37" s="193"/>
      <c r="I37" s="194"/>
      <c r="J37" s="140"/>
      <c r="K37" s="98"/>
      <c r="L37" s="80"/>
      <c r="M37" s="80"/>
      <c r="N37" s="80"/>
      <c r="O37" s="80"/>
      <c r="P37" s="80"/>
      <c r="Q37" s="80"/>
      <c r="R37" s="80"/>
      <c r="S37" s="80"/>
      <c r="T37" s="80"/>
      <c r="U37" s="80"/>
    </row>
    <row r="38" spans="1:21" ht="39" customHeight="1" x14ac:dyDescent="0.25">
      <c r="A38" s="80"/>
      <c r="B38" s="202"/>
      <c r="C38" s="195"/>
      <c r="D38" s="196"/>
      <c r="E38" s="196"/>
      <c r="F38" s="196"/>
      <c r="G38" s="196"/>
      <c r="H38" s="196"/>
      <c r="I38" s="197"/>
      <c r="J38" s="140"/>
      <c r="K38" s="80"/>
      <c r="L38" s="80"/>
      <c r="M38" s="80"/>
      <c r="N38" s="80"/>
      <c r="O38" s="80"/>
      <c r="P38" s="80"/>
      <c r="Q38" s="80"/>
      <c r="R38" s="80"/>
      <c r="S38" s="80"/>
      <c r="T38" s="80"/>
      <c r="U38" s="80"/>
    </row>
    <row r="39" spans="1:21" ht="27" customHeight="1" x14ac:dyDescent="0.25">
      <c r="A39" s="80"/>
      <c r="B39" s="202"/>
      <c r="C39" s="195"/>
      <c r="D39" s="196"/>
      <c r="E39" s="196"/>
      <c r="F39" s="196"/>
      <c r="G39" s="196"/>
      <c r="H39" s="196"/>
      <c r="I39" s="197"/>
      <c r="J39" s="140"/>
      <c r="K39" s="80"/>
      <c r="L39" s="80"/>
      <c r="M39" s="80"/>
      <c r="N39" s="80"/>
      <c r="O39" s="80"/>
      <c r="P39" s="80"/>
      <c r="Q39" s="80"/>
      <c r="R39" s="80"/>
      <c r="S39" s="80"/>
      <c r="T39" s="80"/>
      <c r="U39" s="80"/>
    </row>
    <row r="40" spans="1:21" ht="24.75" customHeight="1" thickBot="1" x14ac:dyDescent="0.3">
      <c r="A40" s="80"/>
      <c r="B40" s="203"/>
      <c r="C40" s="198"/>
      <c r="D40" s="199"/>
      <c r="E40" s="199"/>
      <c r="F40" s="199"/>
      <c r="G40" s="199"/>
      <c r="H40" s="199"/>
      <c r="I40" s="200"/>
      <c r="J40" s="140"/>
      <c r="K40" s="80"/>
      <c r="L40" s="80"/>
      <c r="M40" s="80"/>
      <c r="N40" s="80"/>
      <c r="O40" s="80"/>
      <c r="P40" s="80"/>
      <c r="Q40" s="80"/>
      <c r="R40" s="80"/>
      <c r="S40" s="80"/>
      <c r="T40" s="80"/>
      <c r="U40" s="80"/>
    </row>
    <row r="41" spans="1:21" ht="36.75" customHeight="1" x14ac:dyDescent="0.25">
      <c r="A41" s="80"/>
      <c r="B41" s="98"/>
      <c r="C41" s="98"/>
      <c r="D41" s="98"/>
      <c r="E41" s="98"/>
      <c r="F41" s="98"/>
      <c r="G41" s="98"/>
      <c r="H41" s="98"/>
      <c r="I41" s="98"/>
      <c r="J41" s="98"/>
      <c r="K41" s="80"/>
      <c r="L41" s="80"/>
      <c r="M41" s="80"/>
      <c r="N41" s="80"/>
      <c r="O41" s="80"/>
      <c r="P41" s="80"/>
      <c r="Q41" s="80"/>
      <c r="R41" s="80"/>
      <c r="S41" s="80"/>
      <c r="T41" s="80"/>
      <c r="U41" s="80"/>
    </row>
    <row r="42" spans="1:21" ht="15" customHeight="1" x14ac:dyDescent="0.25">
      <c r="A42" s="80"/>
      <c r="B42" s="80"/>
      <c r="C42" s="80"/>
      <c r="D42" s="80"/>
      <c r="E42" s="80"/>
      <c r="F42" s="80"/>
      <c r="G42" s="80"/>
      <c r="H42" s="80"/>
      <c r="I42" s="80"/>
      <c r="J42" s="80"/>
      <c r="K42" s="80"/>
      <c r="U42" s="80"/>
    </row>
    <row r="43" spans="1:21" ht="15" customHeight="1" x14ac:dyDescent="0.25">
      <c r="A43" s="80"/>
      <c r="B43" s="80"/>
      <c r="C43" s="80"/>
      <c r="D43" s="80"/>
      <c r="E43" s="80"/>
      <c r="F43" s="80"/>
      <c r="G43" s="80"/>
      <c r="H43" s="80"/>
      <c r="I43" s="80"/>
      <c r="J43" s="80"/>
      <c r="K43" s="80"/>
      <c r="U43" s="80"/>
    </row>
    <row r="44" spans="1:21" ht="15" customHeight="1" x14ac:dyDescent="0.25">
      <c r="A44" s="80"/>
      <c r="B44" s="80"/>
      <c r="C44" s="80"/>
      <c r="D44" s="80"/>
      <c r="E44" s="80"/>
      <c r="F44" s="80"/>
      <c r="G44" s="80"/>
      <c r="H44" s="80"/>
      <c r="I44" s="80"/>
      <c r="J44" s="80"/>
      <c r="K44" s="80"/>
      <c r="U44" s="80"/>
    </row>
    <row r="45" spans="1:21" ht="15" customHeight="1" x14ac:dyDescent="0.25">
      <c r="A45" s="80"/>
      <c r="B45" s="80"/>
      <c r="C45" s="80"/>
      <c r="D45" s="80"/>
      <c r="E45" s="80"/>
      <c r="F45" s="80"/>
      <c r="G45" s="80"/>
      <c r="H45" s="80"/>
      <c r="I45" s="80"/>
      <c r="J45" s="80"/>
    </row>
    <row r="46" spans="1:21" ht="15" customHeight="1" x14ac:dyDescent="0.25">
      <c r="A46" s="80"/>
      <c r="B46" s="80"/>
      <c r="C46" s="80"/>
      <c r="D46" s="80"/>
      <c r="E46" s="80"/>
      <c r="F46" s="80"/>
      <c r="G46" s="80"/>
      <c r="H46" s="80"/>
      <c r="I46" s="80"/>
      <c r="J46" s="80"/>
    </row>
    <row r="47" spans="1:21" ht="15" customHeight="1" x14ac:dyDescent="0.25">
      <c r="A47" s="80"/>
      <c r="B47" s="80"/>
      <c r="C47" s="80"/>
      <c r="D47" s="80"/>
      <c r="E47" s="80"/>
      <c r="F47" s="80"/>
      <c r="G47" s="80"/>
      <c r="H47" s="80"/>
      <c r="I47" s="80"/>
      <c r="J47" s="80"/>
    </row>
    <row r="48" spans="1:21" ht="15" customHeight="1" x14ac:dyDescent="0.25">
      <c r="A48" s="80"/>
      <c r="B48" s="80"/>
      <c r="C48" s="80"/>
      <c r="D48" s="80"/>
      <c r="E48" s="80"/>
      <c r="F48" s="80"/>
      <c r="G48" s="80"/>
      <c r="H48" s="80"/>
      <c r="I48" s="80"/>
      <c r="J48" s="80"/>
    </row>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sheetData>
  <mergeCells count="24">
    <mergeCell ref="C15:I15"/>
    <mergeCell ref="B7:I7"/>
    <mergeCell ref="B9:I9"/>
    <mergeCell ref="C11:I11"/>
    <mergeCell ref="B12:B14"/>
    <mergeCell ref="C12:I14"/>
    <mergeCell ref="C30:I30"/>
    <mergeCell ref="B16:B17"/>
    <mergeCell ref="C16:I17"/>
    <mergeCell ref="B18:B20"/>
    <mergeCell ref="C18:I20"/>
    <mergeCell ref="B21:B24"/>
    <mergeCell ref="C21:I24"/>
    <mergeCell ref="C25:I25"/>
    <mergeCell ref="B26:B27"/>
    <mergeCell ref="C26:I27"/>
    <mergeCell ref="B28:B29"/>
    <mergeCell ref="C28:I29"/>
    <mergeCell ref="B31:B34"/>
    <mergeCell ref="C31:I34"/>
    <mergeCell ref="C35:I35"/>
    <mergeCell ref="C36:I36"/>
    <mergeCell ref="B37:B40"/>
    <mergeCell ref="C37:I40"/>
  </mergeCells>
  <pageMargins left="0.7" right="0.7" top="0.75" bottom="0.75" header="0.3" footer="0.3"/>
  <pageSetup scale="59" orientation="portrait" r:id="rId1"/>
  <rowBreaks count="1" manualBreakCount="1">
    <brk id="25" max="9" man="1"/>
  </rowBreaks>
  <colBreaks count="1" manualBreakCount="1">
    <brk id="10"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0"/>
  <sheetViews>
    <sheetView tabSelected="1" view="pageBreakPreview" zoomScale="50" zoomScaleNormal="60" zoomScaleSheetLayoutView="50" zoomScalePageLayoutView="50" workbookViewId="0"/>
  </sheetViews>
  <sheetFormatPr baseColWidth="10" defaultColWidth="10.85546875" defaultRowHeight="18.75" x14ac:dyDescent="0.3"/>
  <cols>
    <col min="1" max="1" width="4.28515625" style="52" customWidth="1"/>
    <col min="2" max="2" width="10.42578125" style="58" customWidth="1"/>
    <col min="3" max="3" width="27.5703125" style="52" customWidth="1"/>
    <col min="4" max="4" width="41.7109375" style="52" customWidth="1"/>
    <col min="5" max="5" width="28.85546875" style="52" customWidth="1"/>
    <col min="6" max="6" width="17.7109375" style="52" customWidth="1"/>
    <col min="7" max="7" width="70.85546875" style="52" customWidth="1"/>
    <col min="8" max="8" width="27" style="52" customWidth="1"/>
    <col min="9" max="9" width="32" style="52" hidden="1" customWidth="1"/>
    <col min="10" max="10" width="32.5703125" style="52" customWidth="1"/>
    <col min="11" max="14" width="41.140625" style="52" customWidth="1"/>
    <col min="15" max="15" width="38.85546875" style="52" customWidth="1"/>
    <col min="16" max="16" width="33.140625" style="53" customWidth="1"/>
    <col min="17" max="18" width="36.5703125" style="52" customWidth="1"/>
    <col min="19" max="19" width="3.7109375" style="52" customWidth="1"/>
    <col min="20" max="16384" width="10.85546875" style="52"/>
  </cols>
  <sheetData>
    <row r="1" spans="1:21" ht="30" customHeight="1" x14ac:dyDescent="0.25">
      <c r="B1" s="229"/>
      <c r="C1" s="229"/>
      <c r="D1" s="230" t="s">
        <v>198</v>
      </c>
      <c r="E1" s="230"/>
      <c r="F1" s="230"/>
      <c r="G1" s="230"/>
      <c r="H1" s="230"/>
      <c r="I1" s="230"/>
      <c r="J1" s="230"/>
      <c r="K1" s="230"/>
      <c r="L1" s="230"/>
      <c r="M1" s="230"/>
      <c r="N1" s="230"/>
      <c r="O1" s="230"/>
      <c r="P1" s="230"/>
      <c r="Q1" s="231" t="s">
        <v>199</v>
      </c>
      <c r="R1" s="231"/>
    </row>
    <row r="2" spans="1:21" ht="30" customHeight="1" x14ac:dyDescent="0.25">
      <c r="B2" s="229"/>
      <c r="C2" s="229"/>
      <c r="D2" s="230" t="s">
        <v>200</v>
      </c>
      <c r="E2" s="230"/>
      <c r="F2" s="230"/>
      <c r="G2" s="230"/>
      <c r="H2" s="230"/>
      <c r="I2" s="230"/>
      <c r="J2" s="230"/>
      <c r="K2" s="230"/>
      <c r="L2" s="230"/>
      <c r="M2" s="230"/>
      <c r="N2" s="230"/>
      <c r="O2" s="230"/>
      <c r="P2" s="230"/>
      <c r="Q2" s="231" t="s">
        <v>205</v>
      </c>
      <c r="R2" s="231"/>
    </row>
    <row r="3" spans="1:21" ht="30" customHeight="1" x14ac:dyDescent="0.25">
      <c r="A3" s="99"/>
      <c r="B3" s="229"/>
      <c r="C3" s="229"/>
      <c r="D3" s="230" t="s">
        <v>201</v>
      </c>
      <c r="E3" s="230"/>
      <c r="F3" s="230"/>
      <c r="G3" s="230"/>
      <c r="H3" s="230"/>
      <c r="I3" s="230"/>
      <c r="J3" s="230"/>
      <c r="K3" s="230"/>
      <c r="L3" s="230"/>
      <c r="M3" s="230"/>
      <c r="N3" s="230"/>
      <c r="O3" s="230"/>
      <c r="P3" s="230"/>
      <c r="Q3" s="231" t="s">
        <v>204</v>
      </c>
      <c r="R3" s="231"/>
      <c r="S3" s="99"/>
      <c r="T3" s="99"/>
      <c r="U3" s="99"/>
    </row>
    <row r="4" spans="1:21" ht="30" customHeight="1" x14ac:dyDescent="0.25">
      <c r="A4" s="99"/>
      <c r="B4" s="229"/>
      <c r="C4" s="229"/>
      <c r="D4" s="230" t="s">
        <v>202</v>
      </c>
      <c r="E4" s="230"/>
      <c r="F4" s="230"/>
      <c r="G4" s="230"/>
      <c r="H4" s="230"/>
      <c r="I4" s="230"/>
      <c r="J4" s="230"/>
      <c r="K4" s="230"/>
      <c r="L4" s="230"/>
      <c r="M4" s="230"/>
      <c r="N4" s="230"/>
      <c r="O4" s="230"/>
      <c r="P4" s="230"/>
      <c r="Q4" s="231" t="s">
        <v>203</v>
      </c>
      <c r="R4" s="231"/>
      <c r="S4" s="99"/>
      <c r="T4" s="99"/>
      <c r="U4" s="99"/>
    </row>
    <row r="5" spans="1:21" ht="9" customHeight="1" thickBot="1" x14ac:dyDescent="0.3">
      <c r="A5" s="99"/>
      <c r="B5" s="100"/>
      <c r="C5" s="101"/>
      <c r="D5" s="101"/>
      <c r="E5" s="101"/>
      <c r="F5" s="101"/>
      <c r="G5" s="101"/>
      <c r="H5" s="101"/>
      <c r="I5" s="101"/>
      <c r="J5" s="101"/>
      <c r="K5" s="101"/>
      <c r="L5" s="101"/>
      <c r="M5" s="101"/>
      <c r="N5" s="101"/>
      <c r="O5" s="101"/>
      <c r="P5" s="102"/>
      <c r="Q5" s="101"/>
      <c r="R5" s="101"/>
      <c r="S5" s="99"/>
      <c r="T5" s="99"/>
      <c r="U5" s="99"/>
    </row>
    <row r="6" spans="1:21" ht="64.5" customHeight="1" thickBot="1" x14ac:dyDescent="0.3">
      <c r="A6" s="99"/>
      <c r="B6" s="270" t="s">
        <v>102</v>
      </c>
      <c r="C6" s="271"/>
      <c r="D6" s="271"/>
      <c r="E6" s="271"/>
      <c r="F6" s="271"/>
      <c r="G6" s="271"/>
      <c r="H6" s="271"/>
      <c r="I6" s="271"/>
      <c r="J6" s="271"/>
      <c r="K6" s="271"/>
      <c r="L6" s="271"/>
      <c r="M6" s="271"/>
      <c r="N6" s="271"/>
      <c r="O6" s="271"/>
      <c r="P6" s="271"/>
      <c r="Q6" s="271"/>
      <c r="R6" s="272"/>
      <c r="S6" s="99"/>
      <c r="T6" s="99"/>
      <c r="U6" s="99"/>
    </row>
    <row r="7" spans="1:21" ht="35.25" customHeight="1" thickBot="1" x14ac:dyDescent="0.3">
      <c r="A7" s="99"/>
      <c r="B7" s="273" t="s">
        <v>103</v>
      </c>
      <c r="C7" s="274"/>
      <c r="D7" s="274"/>
      <c r="E7" s="274"/>
      <c r="F7" s="274"/>
      <c r="G7" s="274"/>
      <c r="H7" s="275"/>
      <c r="I7" s="135"/>
      <c r="J7" s="135"/>
      <c r="K7" s="274"/>
      <c r="L7" s="274"/>
      <c r="M7" s="274"/>
      <c r="N7" s="275"/>
      <c r="O7" s="273" t="s">
        <v>104</v>
      </c>
      <c r="P7" s="289"/>
      <c r="Q7" s="289"/>
      <c r="R7" s="290"/>
      <c r="S7" s="99"/>
      <c r="T7" s="99"/>
      <c r="U7" s="99"/>
    </row>
    <row r="8" spans="1:21" s="56" customFormat="1" ht="56.25" customHeight="1" thickBot="1" x14ac:dyDescent="0.5">
      <c r="A8" s="99"/>
      <c r="B8" s="276" t="s">
        <v>17</v>
      </c>
      <c r="C8" s="278" t="s">
        <v>105</v>
      </c>
      <c r="D8" s="277" t="s">
        <v>106</v>
      </c>
      <c r="E8" s="277" t="s">
        <v>107</v>
      </c>
      <c r="F8" s="277" t="s">
        <v>108</v>
      </c>
      <c r="G8" s="277" t="s">
        <v>74</v>
      </c>
      <c r="H8" s="280" t="s">
        <v>109</v>
      </c>
      <c r="I8" s="281"/>
      <c r="J8" s="284" t="s">
        <v>110</v>
      </c>
      <c r="K8" s="285"/>
      <c r="L8" s="285"/>
      <c r="M8" s="285"/>
      <c r="N8" s="286"/>
      <c r="O8" s="277" t="s">
        <v>111</v>
      </c>
      <c r="P8" s="295" t="s">
        <v>112</v>
      </c>
      <c r="Q8" s="277" t="s">
        <v>100</v>
      </c>
      <c r="R8" s="277"/>
      <c r="S8" s="99"/>
      <c r="T8" s="99"/>
      <c r="U8" s="99"/>
    </row>
    <row r="9" spans="1:21" s="57" customFormat="1" ht="129" customHeight="1" thickBot="1" x14ac:dyDescent="0.5">
      <c r="A9" s="99"/>
      <c r="B9" s="276"/>
      <c r="C9" s="279"/>
      <c r="D9" s="277"/>
      <c r="E9" s="277"/>
      <c r="F9" s="277"/>
      <c r="G9" s="277"/>
      <c r="H9" s="282"/>
      <c r="I9" s="283"/>
      <c r="J9" s="136" t="s">
        <v>113</v>
      </c>
      <c r="K9" s="136" t="s">
        <v>114</v>
      </c>
      <c r="L9" s="136" t="s">
        <v>115</v>
      </c>
      <c r="M9" s="136" t="s">
        <v>116</v>
      </c>
      <c r="N9" s="136" t="s">
        <v>117</v>
      </c>
      <c r="O9" s="277"/>
      <c r="P9" s="295"/>
      <c r="Q9" s="103" t="s">
        <v>118</v>
      </c>
      <c r="R9" s="103" t="s">
        <v>119</v>
      </c>
      <c r="S9" s="99"/>
      <c r="T9" s="99"/>
      <c r="U9" s="99"/>
    </row>
    <row r="10" spans="1:21" ht="77.25" customHeight="1" x14ac:dyDescent="0.25">
      <c r="A10" s="99"/>
      <c r="B10" s="252">
        <v>1</v>
      </c>
      <c r="C10" s="254" t="s">
        <v>209</v>
      </c>
      <c r="D10" s="257" t="s">
        <v>217</v>
      </c>
      <c r="E10" s="259" t="s">
        <v>218</v>
      </c>
      <c r="F10" s="261" t="s">
        <v>216</v>
      </c>
      <c r="G10" s="144" t="s">
        <v>219</v>
      </c>
      <c r="H10" s="262">
        <v>0.35</v>
      </c>
      <c r="I10" s="263"/>
      <c r="J10" s="256">
        <v>0.5</v>
      </c>
      <c r="K10" s="262"/>
      <c r="L10" s="259"/>
      <c r="M10" s="249">
        <v>0.5</v>
      </c>
      <c r="N10" s="263"/>
      <c r="O10" s="293">
        <f>IF(SUM(K10,N10)&gt;100%,"NO PERMITIDO",SUM(K10,N10))</f>
        <v>0</v>
      </c>
      <c r="P10" s="299">
        <f>H10*O10/100%</f>
        <v>0</v>
      </c>
      <c r="Q10" s="227"/>
      <c r="R10" s="227"/>
      <c r="S10" s="99"/>
      <c r="T10" s="99"/>
      <c r="U10" s="99"/>
    </row>
    <row r="11" spans="1:21" ht="76.5" customHeight="1" x14ac:dyDescent="0.25">
      <c r="A11" s="99"/>
      <c r="B11" s="253"/>
      <c r="C11" s="255"/>
      <c r="D11" s="258"/>
      <c r="E11" s="260"/>
      <c r="F11" s="260"/>
      <c r="G11" s="145" t="s">
        <v>222</v>
      </c>
      <c r="H11" s="260"/>
      <c r="I11" s="251"/>
      <c r="J11" s="228"/>
      <c r="K11" s="260"/>
      <c r="L11" s="260"/>
      <c r="M11" s="250"/>
      <c r="N11" s="251"/>
      <c r="O11" s="294"/>
      <c r="P11" s="300"/>
      <c r="Q11" s="228"/>
      <c r="R11" s="228"/>
      <c r="S11" s="99"/>
      <c r="T11" s="99"/>
      <c r="U11" s="99"/>
    </row>
    <row r="12" spans="1:21" ht="63" customHeight="1" thickBot="1" x14ac:dyDescent="0.3">
      <c r="A12" s="99"/>
      <c r="B12" s="253"/>
      <c r="C12" s="255"/>
      <c r="D12" s="258"/>
      <c r="E12" s="260"/>
      <c r="F12" s="260"/>
      <c r="G12" s="145" t="s">
        <v>223</v>
      </c>
      <c r="H12" s="260"/>
      <c r="I12" s="134"/>
      <c r="J12" s="228"/>
      <c r="K12" s="260"/>
      <c r="L12" s="260"/>
      <c r="M12" s="250"/>
      <c r="N12" s="251"/>
      <c r="O12" s="294"/>
      <c r="P12" s="300"/>
      <c r="Q12" s="228"/>
      <c r="R12" s="228"/>
      <c r="S12" s="99"/>
      <c r="T12" s="99"/>
      <c r="U12" s="99"/>
    </row>
    <row r="13" spans="1:21" ht="74.25" customHeight="1" x14ac:dyDescent="0.25">
      <c r="A13" s="99"/>
      <c r="B13" s="301">
        <v>2</v>
      </c>
      <c r="C13" s="266" t="s">
        <v>210</v>
      </c>
      <c r="D13" s="264" t="s">
        <v>211</v>
      </c>
      <c r="E13" s="266" t="s">
        <v>218</v>
      </c>
      <c r="F13" s="267" t="s">
        <v>216</v>
      </c>
      <c r="G13" s="144" t="s">
        <v>220</v>
      </c>
      <c r="H13" s="262">
        <v>0.35</v>
      </c>
      <c r="I13" s="134"/>
      <c r="J13" s="256">
        <v>0.5</v>
      </c>
      <c r="K13" s="268"/>
      <c r="L13" s="247"/>
      <c r="M13" s="249">
        <v>0.5</v>
      </c>
      <c r="N13" s="251"/>
      <c r="O13" s="291">
        <f t="shared" ref="O13" si="0">IF(SUM(K13,N13)&gt;100%,"NO PERMITIDO",SUM(K13,N13))</f>
        <v>0</v>
      </c>
      <c r="P13" s="292">
        <f t="shared" ref="P13" si="1">H13*O13/100%</f>
        <v>0</v>
      </c>
      <c r="Q13" s="228"/>
      <c r="R13" s="228"/>
      <c r="S13" s="99"/>
      <c r="T13" s="99"/>
      <c r="U13" s="99"/>
    </row>
    <row r="14" spans="1:21" ht="48" customHeight="1" x14ac:dyDescent="0.25">
      <c r="A14" s="99"/>
      <c r="B14" s="253"/>
      <c r="C14" s="255"/>
      <c r="D14" s="265"/>
      <c r="E14" s="255"/>
      <c r="F14" s="228"/>
      <c r="G14" s="145" t="s">
        <v>224</v>
      </c>
      <c r="H14" s="260"/>
      <c r="I14" s="134"/>
      <c r="J14" s="228"/>
      <c r="K14" s="269"/>
      <c r="L14" s="248"/>
      <c r="M14" s="250"/>
      <c r="N14" s="251"/>
      <c r="O14" s="291"/>
      <c r="P14" s="292"/>
      <c r="Q14" s="228"/>
      <c r="R14" s="228"/>
      <c r="S14" s="99"/>
      <c r="T14" s="99"/>
      <c r="U14" s="99"/>
    </row>
    <row r="15" spans="1:21" ht="90.75" customHeight="1" x14ac:dyDescent="0.25">
      <c r="A15" s="99"/>
      <c r="B15" s="253"/>
      <c r="C15" s="255"/>
      <c r="D15" s="265"/>
      <c r="E15" s="255"/>
      <c r="F15" s="228"/>
      <c r="G15" s="145" t="s">
        <v>225</v>
      </c>
      <c r="H15" s="260"/>
      <c r="I15" s="146"/>
      <c r="J15" s="228"/>
      <c r="K15" s="269"/>
      <c r="L15" s="248"/>
      <c r="M15" s="250"/>
      <c r="N15" s="251"/>
      <c r="O15" s="291"/>
      <c r="P15" s="292"/>
      <c r="Q15" s="228"/>
      <c r="R15" s="228"/>
      <c r="S15" s="99"/>
      <c r="T15" s="99"/>
      <c r="U15" s="99"/>
    </row>
    <row r="16" spans="1:21" ht="91.5" customHeight="1" thickBot="1" x14ac:dyDescent="0.3">
      <c r="A16" s="99"/>
      <c r="B16" s="253"/>
      <c r="C16" s="255"/>
      <c r="D16" s="265"/>
      <c r="E16" s="255"/>
      <c r="F16" s="228"/>
      <c r="G16" s="147" t="s">
        <v>226</v>
      </c>
      <c r="H16" s="260"/>
      <c r="I16" s="143"/>
      <c r="J16" s="228"/>
      <c r="K16" s="269"/>
      <c r="L16" s="248"/>
      <c r="M16" s="250"/>
      <c r="N16" s="251"/>
      <c r="O16" s="291"/>
      <c r="P16" s="292"/>
      <c r="Q16" s="228"/>
      <c r="R16" s="228"/>
      <c r="S16" s="99"/>
      <c r="T16" s="99"/>
      <c r="U16" s="99"/>
    </row>
    <row r="17" spans="1:21" ht="60" customHeight="1" x14ac:dyDescent="0.25">
      <c r="A17" s="99"/>
      <c r="B17" s="301">
        <v>3</v>
      </c>
      <c r="C17" s="266" t="s">
        <v>208</v>
      </c>
      <c r="D17" s="264" t="s">
        <v>212</v>
      </c>
      <c r="E17" s="266" t="s">
        <v>218</v>
      </c>
      <c r="F17" s="267" t="s">
        <v>216</v>
      </c>
      <c r="G17" s="145" t="s">
        <v>221</v>
      </c>
      <c r="H17" s="262">
        <v>0.3</v>
      </c>
      <c r="I17" s="146"/>
      <c r="J17" s="256">
        <v>0.5</v>
      </c>
      <c r="K17" s="268"/>
      <c r="L17" s="247"/>
      <c r="M17" s="249">
        <v>0.5</v>
      </c>
      <c r="N17" s="251"/>
      <c r="O17" s="291">
        <f t="shared" ref="O17" si="2">IF(SUM(K17,N17)&gt;100%,"NO PERMITIDO",SUM(K17,N17))</f>
        <v>0</v>
      </c>
      <c r="P17" s="292">
        <f t="shared" ref="P17" si="3">H17*O17/100%</f>
        <v>0</v>
      </c>
      <c r="Q17" s="228"/>
      <c r="R17" s="228"/>
      <c r="S17" s="99"/>
      <c r="T17" s="99"/>
      <c r="U17" s="99"/>
    </row>
    <row r="18" spans="1:21" ht="81" customHeight="1" x14ac:dyDescent="0.25">
      <c r="A18" s="99"/>
      <c r="B18" s="253"/>
      <c r="C18" s="255"/>
      <c r="D18" s="265"/>
      <c r="E18" s="255"/>
      <c r="F18" s="267"/>
      <c r="G18" s="145" t="s">
        <v>213</v>
      </c>
      <c r="H18" s="260"/>
      <c r="I18" s="146"/>
      <c r="J18" s="228"/>
      <c r="K18" s="269"/>
      <c r="L18" s="248"/>
      <c r="M18" s="250"/>
      <c r="N18" s="251"/>
      <c r="O18" s="291"/>
      <c r="P18" s="292"/>
      <c r="Q18" s="228"/>
      <c r="R18" s="228"/>
      <c r="S18" s="99"/>
      <c r="T18" s="99"/>
      <c r="U18" s="99"/>
    </row>
    <row r="19" spans="1:21" ht="104.25" customHeight="1" x14ac:dyDescent="0.25">
      <c r="A19" s="99"/>
      <c r="B19" s="253"/>
      <c r="C19" s="255"/>
      <c r="D19" s="265"/>
      <c r="E19" s="255"/>
      <c r="F19" s="267"/>
      <c r="G19" s="145" t="s">
        <v>214</v>
      </c>
      <c r="H19" s="260"/>
      <c r="I19" s="146"/>
      <c r="J19" s="228"/>
      <c r="K19" s="269"/>
      <c r="L19" s="248"/>
      <c r="M19" s="250"/>
      <c r="N19" s="251"/>
      <c r="O19" s="291"/>
      <c r="P19" s="292"/>
      <c r="Q19" s="228"/>
      <c r="R19" s="228"/>
      <c r="S19" s="99"/>
      <c r="T19" s="99"/>
      <c r="U19" s="99"/>
    </row>
    <row r="20" spans="1:21" ht="60.75" customHeight="1" thickBot="1" x14ac:dyDescent="0.3">
      <c r="A20" s="99"/>
      <c r="B20" s="253"/>
      <c r="C20" s="255"/>
      <c r="D20" s="265"/>
      <c r="E20" s="255"/>
      <c r="F20" s="228"/>
      <c r="G20" s="145" t="s">
        <v>215</v>
      </c>
      <c r="H20" s="260"/>
      <c r="I20" s="146"/>
      <c r="J20" s="228"/>
      <c r="K20" s="269"/>
      <c r="L20" s="248"/>
      <c r="M20" s="250"/>
      <c r="N20" s="251"/>
      <c r="O20" s="291"/>
      <c r="P20" s="292"/>
      <c r="Q20" s="228"/>
      <c r="R20" s="228"/>
      <c r="S20" s="99"/>
      <c r="T20" s="99"/>
      <c r="U20" s="99"/>
    </row>
    <row r="21" spans="1:21" ht="27" customHeight="1" thickBot="1" x14ac:dyDescent="0.35">
      <c r="A21" s="99"/>
      <c r="B21" s="138" t="s">
        <v>48</v>
      </c>
      <c r="C21" s="68"/>
      <c r="D21" s="68"/>
      <c r="E21" s="69"/>
      <c r="F21" s="69"/>
      <c r="G21" s="69"/>
      <c r="H21" s="139">
        <v>1</v>
      </c>
      <c r="I21" s="70"/>
      <c r="J21" s="70"/>
      <c r="K21" s="70"/>
      <c r="L21" s="71"/>
      <c r="M21" s="71"/>
      <c r="N21" s="70"/>
      <c r="O21" s="71"/>
      <c r="P21" s="72">
        <f>SUM(P10:P16)</f>
        <v>0</v>
      </c>
      <c r="Q21" s="62"/>
      <c r="R21" s="77"/>
      <c r="S21" s="99"/>
      <c r="T21" s="99"/>
      <c r="U21" s="99"/>
    </row>
    <row r="22" spans="1:21" ht="27" customHeight="1" x14ac:dyDescent="0.25">
      <c r="A22" s="99"/>
      <c r="B22" s="296" t="s">
        <v>206</v>
      </c>
      <c r="C22" s="297"/>
      <c r="D22" s="297"/>
      <c r="E22" s="297"/>
      <c r="F22" s="297"/>
      <c r="G22" s="297"/>
      <c r="H22" s="297"/>
      <c r="I22" s="297"/>
      <c r="J22" s="297"/>
      <c r="K22" s="297"/>
      <c r="L22" s="297"/>
      <c r="M22" s="297"/>
      <c r="N22" s="297"/>
      <c r="O22" s="298"/>
      <c r="P22" s="67">
        <v>0</v>
      </c>
      <c r="Q22" s="287"/>
      <c r="R22" s="288"/>
      <c r="S22" s="99"/>
      <c r="T22" s="99"/>
      <c r="U22" s="99"/>
    </row>
    <row r="23" spans="1:21" ht="27" customHeight="1" x14ac:dyDescent="0.25">
      <c r="A23" s="99"/>
      <c r="B23" s="73"/>
      <c r="C23" s="65"/>
      <c r="D23" s="65"/>
      <c r="E23" s="65"/>
      <c r="F23" s="65"/>
      <c r="G23" s="65"/>
      <c r="H23" s="65"/>
      <c r="I23" s="65"/>
      <c r="J23" s="65"/>
      <c r="K23" s="65"/>
      <c r="L23" s="65"/>
      <c r="M23" s="64"/>
      <c r="N23" s="64"/>
      <c r="O23" s="64"/>
      <c r="P23" s="66">
        <f>SUM(P21:P22)</f>
        <v>0</v>
      </c>
      <c r="Q23" s="287"/>
      <c r="R23" s="288"/>
      <c r="S23" s="99"/>
      <c r="T23" s="99"/>
      <c r="U23" s="99"/>
    </row>
    <row r="24" spans="1:21" ht="27" customHeight="1" x14ac:dyDescent="0.25">
      <c r="A24" s="99"/>
      <c r="B24" s="74"/>
      <c r="C24" s="63"/>
      <c r="D24" s="63"/>
      <c r="E24" s="63"/>
      <c r="F24" s="64"/>
      <c r="G24" s="64"/>
      <c r="H24" s="64"/>
      <c r="I24" s="64"/>
      <c r="J24" s="64"/>
      <c r="K24" s="64"/>
      <c r="L24" s="64"/>
      <c r="M24" s="64"/>
      <c r="N24" s="64"/>
      <c r="O24" s="64"/>
      <c r="P24" s="64"/>
      <c r="Q24" s="287"/>
      <c r="R24" s="288"/>
      <c r="S24" s="99"/>
      <c r="T24" s="99"/>
      <c r="U24" s="99"/>
    </row>
    <row r="25" spans="1:21" ht="29.25" customHeight="1" thickBot="1" x14ac:dyDescent="0.3">
      <c r="A25" s="99"/>
      <c r="B25" s="104"/>
      <c r="C25" s="105"/>
      <c r="D25" s="75"/>
      <c r="E25" s="75"/>
      <c r="F25" s="105"/>
      <c r="G25" s="105"/>
      <c r="H25" s="75"/>
      <c r="I25" s="75"/>
      <c r="J25" s="75"/>
      <c r="K25" s="75"/>
      <c r="L25" s="75"/>
      <c r="M25" s="75"/>
      <c r="N25" s="75"/>
      <c r="O25" s="75"/>
      <c r="P25" s="106"/>
      <c r="Q25" s="75"/>
      <c r="R25" s="107"/>
      <c r="S25" s="99"/>
      <c r="T25" s="99"/>
      <c r="U25" s="99"/>
    </row>
    <row r="26" spans="1:21" ht="48.75" customHeight="1" x14ac:dyDescent="0.35">
      <c r="A26" s="99"/>
      <c r="B26" s="104"/>
      <c r="C26" s="121" t="s">
        <v>120</v>
      </c>
      <c r="D26" s="238">
        <v>44253</v>
      </c>
      <c r="E26" s="239"/>
      <c r="F26" s="75"/>
      <c r="G26" s="244"/>
      <c r="H26" s="245"/>
      <c r="I26" s="245"/>
      <c r="J26" s="246"/>
      <c r="K26" s="108"/>
      <c r="L26" s="232" t="s">
        <v>227</v>
      </c>
      <c r="M26" s="233"/>
      <c r="N26" s="233"/>
      <c r="O26" s="234"/>
      <c r="P26" s="109"/>
      <c r="Q26" s="110"/>
      <c r="R26" s="111"/>
      <c r="S26" s="99"/>
      <c r="T26" s="99"/>
      <c r="U26" s="99"/>
    </row>
    <row r="27" spans="1:21" ht="48" customHeight="1" thickBot="1" x14ac:dyDescent="0.4">
      <c r="A27" s="99"/>
      <c r="B27" s="104"/>
      <c r="C27" s="121" t="s">
        <v>121</v>
      </c>
      <c r="D27" s="240">
        <v>2021</v>
      </c>
      <c r="E27" s="240"/>
      <c r="F27" s="75"/>
      <c r="G27" s="241" t="s">
        <v>197</v>
      </c>
      <c r="H27" s="242"/>
      <c r="I27" s="242"/>
      <c r="J27" s="243"/>
      <c r="K27" s="108"/>
      <c r="L27" s="235" t="s">
        <v>122</v>
      </c>
      <c r="M27" s="236"/>
      <c r="N27" s="236"/>
      <c r="O27" s="237"/>
      <c r="P27" s="112"/>
      <c r="Q27" s="113"/>
      <c r="R27" s="114"/>
      <c r="S27" s="99"/>
      <c r="T27" s="99"/>
      <c r="U27" s="99"/>
    </row>
    <row r="28" spans="1:21" ht="27" thickBot="1" x14ac:dyDescent="0.3">
      <c r="A28" s="99"/>
      <c r="B28" s="115"/>
      <c r="C28" s="116"/>
      <c r="D28" s="76"/>
      <c r="E28" s="76"/>
      <c r="F28" s="76"/>
      <c r="G28" s="76"/>
      <c r="H28" s="76"/>
      <c r="I28" s="76"/>
      <c r="J28" s="76"/>
      <c r="K28" s="76"/>
      <c r="L28" s="76"/>
      <c r="M28" s="76"/>
      <c r="N28" s="76"/>
      <c r="O28" s="76"/>
      <c r="P28" s="117"/>
      <c r="Q28" s="76"/>
      <c r="R28" s="118"/>
      <c r="S28" s="99"/>
      <c r="T28" s="99"/>
      <c r="U28" s="99"/>
    </row>
    <row r="29" spans="1:21" ht="26.25" x14ac:dyDescent="0.25">
      <c r="A29" s="99"/>
      <c r="B29" s="99"/>
      <c r="C29" s="99"/>
      <c r="D29" s="99"/>
      <c r="E29" s="99"/>
      <c r="F29" s="99"/>
      <c r="G29" s="99"/>
      <c r="H29" s="99"/>
      <c r="I29" s="99"/>
      <c r="J29" s="99"/>
      <c r="K29" s="99"/>
      <c r="L29" s="99"/>
      <c r="M29" s="99"/>
      <c r="N29" s="99"/>
      <c r="O29" s="99"/>
      <c r="P29" s="99"/>
      <c r="Q29" s="99"/>
      <c r="R29" s="99"/>
      <c r="S29" s="99"/>
      <c r="T29" s="99"/>
      <c r="U29" s="99"/>
    </row>
    <row r="30" spans="1:21" ht="26.25" x14ac:dyDescent="0.25">
      <c r="A30" s="99"/>
      <c r="B30" s="99"/>
      <c r="C30" s="99"/>
      <c r="D30" s="99"/>
      <c r="E30" s="99"/>
      <c r="F30" s="99"/>
      <c r="G30" s="99"/>
      <c r="H30" s="99"/>
      <c r="I30" s="99"/>
      <c r="J30" s="99"/>
      <c r="K30" s="99"/>
      <c r="L30" s="99"/>
      <c r="M30" s="99"/>
      <c r="N30" s="99"/>
      <c r="O30" s="99"/>
      <c r="P30" s="99"/>
      <c r="Q30" s="99"/>
      <c r="R30" s="99"/>
      <c r="S30" s="99"/>
      <c r="T30" s="99"/>
      <c r="U30" s="99"/>
    </row>
  </sheetData>
  <mergeCells count="78">
    <mergeCell ref="N17:N20"/>
    <mergeCell ref="O17:O20"/>
    <mergeCell ref="P17:P20"/>
    <mergeCell ref="Q17:Q20"/>
    <mergeCell ref="R17:R20"/>
    <mergeCell ref="H17:H20"/>
    <mergeCell ref="J17:J20"/>
    <mergeCell ref="K17:K20"/>
    <mergeCell ref="L17:L20"/>
    <mergeCell ref="M17:M20"/>
    <mergeCell ref="B17:B20"/>
    <mergeCell ref="C17:C20"/>
    <mergeCell ref="D17:D20"/>
    <mergeCell ref="E17:E20"/>
    <mergeCell ref="F17:F20"/>
    <mergeCell ref="Q22:R24"/>
    <mergeCell ref="K7:N7"/>
    <mergeCell ref="G8:G9"/>
    <mergeCell ref="O7:R7"/>
    <mergeCell ref="L10:L12"/>
    <mergeCell ref="M10:M12"/>
    <mergeCell ref="N10:N12"/>
    <mergeCell ref="O13:O16"/>
    <mergeCell ref="P13:P16"/>
    <mergeCell ref="O10:O12"/>
    <mergeCell ref="P8:P9"/>
    <mergeCell ref="Q8:R8"/>
    <mergeCell ref="B22:O22"/>
    <mergeCell ref="P10:P12"/>
    <mergeCell ref="B13:B16"/>
    <mergeCell ref="C13:C16"/>
    <mergeCell ref="B6:R6"/>
    <mergeCell ref="B7:H7"/>
    <mergeCell ref="B8:B9"/>
    <mergeCell ref="E8:E9"/>
    <mergeCell ref="C8:C9"/>
    <mergeCell ref="D8:D9"/>
    <mergeCell ref="O8:O9"/>
    <mergeCell ref="H8:I9"/>
    <mergeCell ref="J8:N8"/>
    <mergeCell ref="F8:F9"/>
    <mergeCell ref="K10:K12"/>
    <mergeCell ref="I10:I11"/>
    <mergeCell ref="D13:D16"/>
    <mergeCell ref="E13:E16"/>
    <mergeCell ref="F13:F16"/>
    <mergeCell ref="H13:H16"/>
    <mergeCell ref="K13:K16"/>
    <mergeCell ref="B10:B12"/>
    <mergeCell ref="C10:C12"/>
    <mergeCell ref="J10:J12"/>
    <mergeCell ref="J13:J16"/>
    <mergeCell ref="D10:D12"/>
    <mergeCell ref="E10:E12"/>
    <mergeCell ref="F10:F12"/>
    <mergeCell ref="H10:H12"/>
    <mergeCell ref="L26:O26"/>
    <mergeCell ref="L27:O27"/>
    <mergeCell ref="D26:E26"/>
    <mergeCell ref="D27:E27"/>
    <mergeCell ref="G27:J27"/>
    <mergeCell ref="G26:J26"/>
    <mergeCell ref="Q10:Q12"/>
    <mergeCell ref="R10:R12"/>
    <mergeCell ref="Q13:Q16"/>
    <mergeCell ref="R13:R16"/>
    <mergeCell ref="B1:C4"/>
    <mergeCell ref="D1:P1"/>
    <mergeCell ref="Q1:R1"/>
    <mergeCell ref="D2:P2"/>
    <mergeCell ref="Q2:R2"/>
    <mergeCell ref="D3:P3"/>
    <mergeCell ref="Q3:R3"/>
    <mergeCell ref="D4:P4"/>
    <mergeCell ref="Q4:R4"/>
    <mergeCell ref="L13:L16"/>
    <mergeCell ref="M13:M16"/>
    <mergeCell ref="N13:N16"/>
  </mergeCells>
  <conditionalFormatting sqref="O10 O13">
    <cfRule type="cellIs" dxfId="5" priority="3" operator="greaterThan">
      <formula>100</formula>
    </cfRule>
  </conditionalFormatting>
  <conditionalFormatting sqref="O17:O19">
    <cfRule type="cellIs" dxfId="4" priority="1" operator="greaterThan">
      <formula>100</formula>
    </cfRule>
  </conditionalFormatting>
  <dataValidations count="1">
    <dataValidation allowBlank="1" showInputMessage="1" showErrorMessage="1" errorTitle="error" error="solo datos númericos" sqref="H10:H20"/>
  </dataValidations>
  <printOptions horizontalCentered="1" verticalCentered="1"/>
  <pageMargins left="0.35433070866141736" right="0.31496062992125984" top="0.35433070866141736" bottom="0.39370078740157483" header="0.31496062992125984" footer="0.31496062992125984"/>
  <pageSetup paperSize="175" scale="22" orientation="landscape" r:id="rId1"/>
  <drawing r:id="rId2"/>
  <legacyDrawing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zoomScale="80" zoomScaleNormal="80" zoomScalePageLayoutView="80" workbookViewId="0">
      <selection activeCell="D11" sqref="D11"/>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2.7109375" style="1" customWidth="1"/>
    <col min="10" max="10" width="13" style="1" customWidth="1"/>
    <col min="11" max="11" width="11.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148" t="s">
        <v>123</v>
      </c>
      <c r="C2" s="148"/>
      <c r="D2" s="148"/>
      <c r="E2" s="148"/>
      <c r="F2" s="311"/>
      <c r="G2" s="311"/>
      <c r="H2" s="311"/>
      <c r="I2" s="311"/>
      <c r="J2" s="311"/>
      <c r="K2" s="311"/>
      <c r="L2" s="311"/>
      <c r="M2" s="311"/>
      <c r="N2" s="311"/>
      <c r="O2" s="311"/>
      <c r="P2" s="311"/>
      <c r="Q2" s="311"/>
      <c r="R2" s="311"/>
    </row>
    <row r="3" spans="1:19" x14ac:dyDescent="0.25">
      <c r="B3" s="164" t="s">
        <v>1</v>
      </c>
      <c r="C3" s="164"/>
      <c r="D3" s="164"/>
      <c r="E3" s="164"/>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158" t="s">
        <v>125</v>
      </c>
      <c r="D9" s="5" t="s">
        <v>126</v>
      </c>
      <c r="F9" s="20"/>
      <c r="G9" s="7"/>
    </row>
    <row r="10" spans="1:19" x14ac:dyDescent="0.25">
      <c r="C10" s="158"/>
      <c r="D10" s="5" t="s">
        <v>13</v>
      </c>
      <c r="F10" s="20"/>
    </row>
    <row r="11" spans="1:19" x14ac:dyDescent="0.25">
      <c r="C11" s="2" t="s">
        <v>127</v>
      </c>
      <c r="D11" s="5" t="s">
        <v>126</v>
      </c>
      <c r="F11" s="20"/>
    </row>
    <row r="12" spans="1:19" x14ac:dyDescent="0.25">
      <c r="C12" s="2"/>
      <c r="D12" s="5" t="s">
        <v>128</v>
      </c>
      <c r="F12" s="20"/>
    </row>
    <row r="13" spans="1:19" x14ac:dyDescent="0.25">
      <c r="D13" s="29"/>
      <c r="E13" s="20"/>
      <c r="F13" s="20"/>
    </row>
    <row r="14" spans="1:19" ht="15.75" thickBot="1" x14ac:dyDescent="0.3"/>
    <row r="15" spans="1:19" ht="15.75" thickBot="1" x14ac:dyDescent="0.3">
      <c r="A15" s="312" t="s">
        <v>14</v>
      </c>
      <c r="B15" s="313"/>
      <c r="C15" s="313"/>
      <c r="D15" s="313"/>
      <c r="E15" s="313"/>
      <c r="F15" s="313"/>
      <c r="G15" s="313"/>
      <c r="H15" s="314" t="s">
        <v>129</v>
      </c>
      <c r="I15" s="315"/>
      <c r="J15" s="315"/>
      <c r="K15" s="315"/>
      <c r="L15" s="315"/>
      <c r="M15" s="315"/>
      <c r="N15" s="315"/>
      <c r="O15" s="315"/>
      <c r="P15" s="315"/>
      <c r="Q15" s="315"/>
      <c r="R15" s="316"/>
    </row>
    <row r="16" spans="1:19" ht="28.5" customHeight="1" x14ac:dyDescent="0.25">
      <c r="A16" s="125" t="s">
        <v>17</v>
      </c>
      <c r="B16" s="125" t="s">
        <v>18</v>
      </c>
      <c r="C16" s="137" t="s">
        <v>19</v>
      </c>
      <c r="D16" s="125" t="s">
        <v>20</v>
      </c>
      <c r="E16" s="125" t="s">
        <v>130</v>
      </c>
      <c r="F16" s="125" t="s">
        <v>22</v>
      </c>
      <c r="G16" s="36" t="s">
        <v>23</v>
      </c>
      <c r="H16" s="302" t="s">
        <v>131</v>
      </c>
      <c r="I16" s="303"/>
      <c r="J16" s="303"/>
      <c r="K16" s="304"/>
      <c r="L16" s="125" t="s">
        <v>132</v>
      </c>
      <c r="M16" s="305" t="s">
        <v>133</v>
      </c>
      <c r="N16" s="307" t="s">
        <v>134</v>
      </c>
      <c r="O16" s="309" t="s">
        <v>135</v>
      </c>
      <c r="P16" s="310"/>
      <c r="Q16" s="302" t="s">
        <v>16</v>
      </c>
      <c r="R16" s="304"/>
    </row>
    <row r="17" spans="1:18" ht="30" customHeight="1" x14ac:dyDescent="0.25">
      <c r="A17" s="162" t="s">
        <v>26</v>
      </c>
      <c r="B17" s="163">
        <v>0.3</v>
      </c>
      <c r="C17" s="149" t="s">
        <v>27</v>
      </c>
      <c r="D17" s="10" t="s">
        <v>28</v>
      </c>
      <c r="E17" s="149">
        <v>4</v>
      </c>
      <c r="F17" s="149" t="s">
        <v>29</v>
      </c>
      <c r="G17" s="155" t="s">
        <v>30</v>
      </c>
      <c r="H17" s="122" t="s">
        <v>136</v>
      </c>
      <c r="I17" s="122" t="s">
        <v>137</v>
      </c>
      <c r="J17" s="122" t="s">
        <v>138</v>
      </c>
      <c r="K17" s="122" t="s">
        <v>139</v>
      </c>
      <c r="L17" s="9" t="s">
        <v>140</v>
      </c>
      <c r="M17" s="306"/>
      <c r="N17" s="308"/>
      <c r="O17" s="22" t="s">
        <v>141</v>
      </c>
      <c r="P17" s="22" t="s">
        <v>119</v>
      </c>
      <c r="Q17" s="22" t="s">
        <v>24</v>
      </c>
      <c r="R17" s="123" t="s">
        <v>25</v>
      </c>
    </row>
    <row r="18" spans="1:18" ht="45" customHeight="1" x14ac:dyDescent="0.25">
      <c r="A18" s="162"/>
      <c r="B18" s="162"/>
      <c r="C18" s="150"/>
      <c r="D18" s="11" t="s">
        <v>31</v>
      </c>
      <c r="E18" s="150"/>
      <c r="F18" s="150"/>
      <c r="G18" s="155"/>
      <c r="H18" s="320">
        <v>0.25</v>
      </c>
      <c r="I18" s="323">
        <f>1/E17</f>
        <v>0.25</v>
      </c>
      <c r="J18" s="323"/>
      <c r="K18" s="323"/>
      <c r="L18" s="317">
        <f>SUM(H18:K18)</f>
        <v>0.5</v>
      </c>
      <c r="M18" s="317">
        <f>2*B17/E17</f>
        <v>0.15</v>
      </c>
      <c r="N18" s="326" t="s">
        <v>142</v>
      </c>
      <c r="O18" s="326" t="s">
        <v>143</v>
      </c>
      <c r="P18" s="149" t="s">
        <v>144</v>
      </c>
      <c r="Q18" s="326" t="s">
        <v>145</v>
      </c>
      <c r="R18" s="149"/>
    </row>
    <row r="19" spans="1:18" ht="35.25" customHeight="1" x14ac:dyDescent="0.25">
      <c r="A19" s="162"/>
      <c r="B19" s="162"/>
      <c r="C19" s="150"/>
      <c r="D19" s="11" t="s">
        <v>32</v>
      </c>
      <c r="E19" s="150"/>
      <c r="F19" s="150"/>
      <c r="G19" s="155"/>
      <c r="H19" s="321"/>
      <c r="I19" s="324"/>
      <c r="J19" s="324"/>
      <c r="K19" s="324"/>
      <c r="L19" s="318"/>
      <c r="M19" s="318"/>
      <c r="N19" s="327"/>
      <c r="O19" s="327"/>
      <c r="P19" s="150"/>
      <c r="Q19" s="327"/>
      <c r="R19" s="150"/>
    </row>
    <row r="20" spans="1:18" ht="39.75" customHeight="1" x14ac:dyDescent="0.25">
      <c r="A20" s="162"/>
      <c r="B20" s="162"/>
      <c r="C20" s="151"/>
      <c r="D20" s="11" t="s">
        <v>33</v>
      </c>
      <c r="E20" s="151"/>
      <c r="F20" s="151"/>
      <c r="G20" s="155"/>
      <c r="H20" s="322"/>
      <c r="I20" s="325"/>
      <c r="J20" s="325"/>
      <c r="K20" s="325"/>
      <c r="L20" s="319"/>
      <c r="M20" s="319"/>
      <c r="N20" s="328"/>
      <c r="O20" s="328"/>
      <c r="P20" s="151"/>
      <c r="Q20" s="328"/>
      <c r="R20" s="151"/>
    </row>
    <row r="21" spans="1:18" ht="56.25" customHeight="1" x14ac:dyDescent="0.25">
      <c r="A21" s="168" t="s">
        <v>34</v>
      </c>
      <c r="B21" s="152">
        <v>0.4</v>
      </c>
      <c r="C21" s="149" t="s">
        <v>35</v>
      </c>
      <c r="D21" s="11" t="s">
        <v>146</v>
      </c>
      <c r="E21" s="149">
        <v>20</v>
      </c>
      <c r="F21" s="149" t="s">
        <v>37</v>
      </c>
      <c r="G21" s="149" t="s">
        <v>147</v>
      </c>
      <c r="H21" s="323">
        <v>0.08</v>
      </c>
      <c r="I21" s="323">
        <f>7/E21</f>
        <v>0.35</v>
      </c>
      <c r="J21" s="329"/>
      <c r="K21" s="149"/>
      <c r="L21" s="329">
        <f>+H21+I21+J21+K21</f>
        <v>0.43</v>
      </c>
      <c r="M21" s="329">
        <f>9*B21/E21</f>
        <v>0.18</v>
      </c>
      <c r="N21" s="149"/>
      <c r="O21" s="149"/>
      <c r="P21" s="149"/>
      <c r="Q21" s="149"/>
      <c r="R21" s="172"/>
    </row>
    <row r="22" spans="1:18" ht="47.25" customHeight="1" x14ac:dyDescent="0.25">
      <c r="A22" s="169"/>
      <c r="B22" s="153"/>
      <c r="C22" s="150"/>
      <c r="D22" s="11" t="s">
        <v>39</v>
      </c>
      <c r="E22" s="150"/>
      <c r="F22" s="150"/>
      <c r="G22" s="150"/>
      <c r="H22" s="324"/>
      <c r="I22" s="324"/>
      <c r="J22" s="150"/>
      <c r="K22" s="150"/>
      <c r="L22" s="330"/>
      <c r="M22" s="330"/>
      <c r="N22" s="150"/>
      <c r="O22" s="150"/>
      <c r="P22" s="150"/>
      <c r="Q22" s="150"/>
      <c r="R22" s="173"/>
    </row>
    <row r="23" spans="1:18" ht="57" customHeight="1" x14ac:dyDescent="0.25">
      <c r="A23" s="170"/>
      <c r="B23" s="154"/>
      <c r="C23" s="151"/>
      <c r="D23" s="11" t="s">
        <v>41</v>
      </c>
      <c r="E23" s="150"/>
      <c r="F23" s="151"/>
      <c r="G23" s="151"/>
      <c r="H23" s="325"/>
      <c r="I23" s="325"/>
      <c r="J23" s="151"/>
      <c r="K23" s="151"/>
      <c r="L23" s="331"/>
      <c r="M23" s="331"/>
      <c r="N23" s="151"/>
      <c r="O23" s="151"/>
      <c r="P23" s="151"/>
      <c r="Q23" s="151"/>
      <c r="R23" s="174"/>
    </row>
    <row r="24" spans="1:18" ht="55.5" customHeight="1" x14ac:dyDescent="0.25">
      <c r="A24" s="168" t="s">
        <v>43</v>
      </c>
      <c r="B24" s="152">
        <v>0.3</v>
      </c>
      <c r="C24" s="149" t="s">
        <v>44</v>
      </c>
      <c r="D24" s="11" t="s">
        <v>45</v>
      </c>
      <c r="E24" s="149">
        <v>15</v>
      </c>
      <c r="F24" s="149" t="s">
        <v>29</v>
      </c>
      <c r="G24" s="149" t="s">
        <v>42</v>
      </c>
      <c r="H24" s="323">
        <v>0.1</v>
      </c>
      <c r="I24" s="323">
        <f>5/E24</f>
        <v>0.33333333333333331</v>
      </c>
      <c r="J24" s="149"/>
      <c r="K24" s="149"/>
      <c r="L24" s="329">
        <f>+H24+I24+J24+K24</f>
        <v>0.43333333333333335</v>
      </c>
      <c r="M24" s="329">
        <f>8*B24/E24</f>
        <v>0.16</v>
      </c>
      <c r="N24" s="149"/>
      <c r="O24" s="149"/>
      <c r="P24" s="149"/>
      <c r="Q24" s="149"/>
      <c r="R24" s="149"/>
    </row>
    <row r="25" spans="1:18" ht="39.75" customHeight="1" x14ac:dyDescent="0.25">
      <c r="A25" s="169"/>
      <c r="B25" s="153"/>
      <c r="C25" s="150"/>
      <c r="D25" s="11" t="s">
        <v>46</v>
      </c>
      <c r="E25" s="150"/>
      <c r="F25" s="150"/>
      <c r="G25" s="150"/>
      <c r="H25" s="324"/>
      <c r="I25" s="324"/>
      <c r="J25" s="150"/>
      <c r="K25" s="150"/>
      <c r="L25" s="330"/>
      <c r="M25" s="330"/>
      <c r="N25" s="150"/>
      <c r="O25" s="150"/>
      <c r="P25" s="150"/>
      <c r="Q25" s="150"/>
      <c r="R25" s="150"/>
    </row>
    <row r="26" spans="1:18" ht="39" customHeight="1" x14ac:dyDescent="0.25">
      <c r="A26" s="170"/>
      <c r="B26" s="154"/>
      <c r="C26" s="151"/>
      <c r="D26" s="11" t="s">
        <v>47</v>
      </c>
      <c r="E26" s="151"/>
      <c r="F26" s="151"/>
      <c r="G26" s="151"/>
      <c r="H26" s="325"/>
      <c r="I26" s="325"/>
      <c r="J26" s="151"/>
      <c r="K26" s="151"/>
      <c r="L26" s="331"/>
      <c r="M26" s="331"/>
      <c r="N26" s="151"/>
      <c r="O26" s="151"/>
      <c r="P26" s="151"/>
      <c r="Q26" s="151"/>
      <c r="R26" s="151"/>
    </row>
    <row r="27" spans="1:18" ht="33.75" customHeight="1" x14ac:dyDescent="0.25">
      <c r="A27" s="123" t="s">
        <v>48</v>
      </c>
      <c r="B27" s="124">
        <f>SUM(B17:B26)</f>
        <v>1</v>
      </c>
      <c r="C27" s="124"/>
      <c r="D27" s="5"/>
      <c r="E27" s="5"/>
      <c r="F27" s="5"/>
      <c r="G27" s="11"/>
      <c r="H27" s="124">
        <f>SUM(H18:H26)</f>
        <v>0.43000000000000005</v>
      </c>
      <c r="I27" s="124">
        <f>SUM(I18:I26)</f>
        <v>0.93333333333333335</v>
      </c>
      <c r="J27" s="5"/>
      <c r="K27" s="5"/>
      <c r="L27" s="23">
        <f>SUM(L18:L26)/3</f>
        <v>0.45444444444444443</v>
      </c>
      <c r="M27" s="23">
        <f>SUM(M18:M26)</f>
        <v>0.49</v>
      </c>
      <c r="N27" s="5"/>
      <c r="O27" s="5"/>
      <c r="P27" s="5"/>
      <c r="Q27" s="5"/>
      <c r="R27" s="5"/>
    </row>
    <row r="28" spans="1:18" ht="29.25" customHeight="1" thickBot="1" x14ac:dyDescent="0.3">
      <c r="A28" s="13"/>
    </row>
    <row r="29" spans="1:18" ht="20.25" customHeight="1" x14ac:dyDescent="0.25">
      <c r="A29" s="13"/>
      <c r="D29" s="177"/>
      <c r="E29" s="178"/>
      <c r="F29" s="332"/>
      <c r="G29" s="333"/>
      <c r="H29" s="334"/>
      <c r="I29" s="24"/>
      <c r="J29" s="24"/>
      <c r="K29" s="24"/>
      <c r="L29" s="24"/>
      <c r="M29" s="24"/>
      <c r="N29" s="24"/>
      <c r="O29" s="24"/>
      <c r="P29" s="24"/>
      <c r="Q29" s="24"/>
      <c r="R29" s="24"/>
    </row>
    <row r="30" spans="1:18" ht="15.75" thickBot="1" x14ac:dyDescent="0.3">
      <c r="A30" s="13"/>
      <c r="D30" s="175" t="s">
        <v>49</v>
      </c>
      <c r="E30" s="176"/>
      <c r="F30" s="127"/>
      <c r="G30" s="176" t="s">
        <v>50</v>
      </c>
      <c r="H30" s="179"/>
      <c r="I30" s="25"/>
      <c r="J30" s="25"/>
      <c r="K30" s="25"/>
      <c r="L30" s="25"/>
      <c r="M30" s="25"/>
      <c r="N30" s="25"/>
      <c r="O30" s="25"/>
      <c r="P30" s="25"/>
      <c r="Q30" s="25"/>
      <c r="R30" s="25"/>
    </row>
    <row r="31" spans="1:18" ht="15.75" thickBot="1" x14ac:dyDescent="0.3">
      <c r="A31" s="13"/>
    </row>
    <row r="32" spans="1:18" ht="15.75" thickBot="1" x14ac:dyDescent="0.3">
      <c r="A32" s="13"/>
      <c r="B32" s="335" t="s">
        <v>148</v>
      </c>
      <c r="C32" s="315"/>
      <c r="D32" s="315"/>
      <c r="E32" s="315"/>
      <c r="F32" s="315"/>
      <c r="G32" s="315"/>
      <c r="H32" s="316"/>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37" t="s">
        <v>154</v>
      </c>
      <c r="H33" s="137"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26"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P21:P23"/>
    <mergeCell ref="P24:P26"/>
    <mergeCell ref="Q21:Q23"/>
    <mergeCell ref="Q24:Q26"/>
    <mergeCell ref="R21:R23"/>
    <mergeCell ref="R24:R26"/>
    <mergeCell ref="K24:K26"/>
    <mergeCell ref="M24:M26"/>
    <mergeCell ref="N21:N23"/>
    <mergeCell ref="N24:N26"/>
    <mergeCell ref="O21:O23"/>
    <mergeCell ref="O24:O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3"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zoomScale="80" zoomScaleNormal="80" zoomScalePageLayoutView="80" workbookViewId="0">
      <selection activeCell="D24" sqref="D24"/>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 style="1" customWidth="1"/>
    <col min="10" max="10" width="13" style="1" customWidth="1"/>
    <col min="11" max="11" width="14.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148" t="s">
        <v>123</v>
      </c>
      <c r="C2" s="148"/>
      <c r="D2" s="148"/>
      <c r="E2" s="148"/>
      <c r="F2" s="311"/>
      <c r="G2" s="311"/>
      <c r="H2" s="311"/>
      <c r="I2" s="311"/>
      <c r="J2" s="311"/>
      <c r="K2" s="311"/>
      <c r="L2" s="311"/>
      <c r="M2" s="311"/>
      <c r="N2" s="311"/>
      <c r="O2" s="311"/>
      <c r="P2" s="311"/>
      <c r="Q2" s="311"/>
      <c r="R2" s="311"/>
    </row>
    <row r="3" spans="1:19" x14ac:dyDescent="0.25">
      <c r="B3" s="164" t="s">
        <v>1</v>
      </c>
      <c r="C3" s="164"/>
      <c r="D3" s="164"/>
      <c r="E3" s="164"/>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158" t="s">
        <v>125</v>
      </c>
      <c r="D9" s="5" t="s">
        <v>126</v>
      </c>
      <c r="F9" s="20"/>
      <c r="G9" s="7"/>
    </row>
    <row r="10" spans="1:19" x14ac:dyDescent="0.25">
      <c r="C10" s="158"/>
      <c r="D10" s="5" t="s">
        <v>13</v>
      </c>
      <c r="F10" s="20"/>
    </row>
    <row r="11" spans="1:19" x14ac:dyDescent="0.25">
      <c r="C11" s="2" t="s">
        <v>127</v>
      </c>
      <c r="D11" s="5" t="s">
        <v>163</v>
      </c>
      <c r="F11" s="20"/>
    </row>
    <row r="12" spans="1:19" x14ac:dyDescent="0.25">
      <c r="C12" s="2"/>
      <c r="D12" s="5" t="s">
        <v>164</v>
      </c>
      <c r="F12" s="20"/>
    </row>
    <row r="13" spans="1:19" x14ac:dyDescent="0.25">
      <c r="D13" s="29"/>
      <c r="E13" s="20"/>
      <c r="F13" s="20"/>
    </row>
    <row r="14" spans="1:19" ht="15.75" thickBot="1" x14ac:dyDescent="0.3"/>
    <row r="15" spans="1:19" ht="15.75" thickBot="1" x14ac:dyDescent="0.3">
      <c r="A15" s="312" t="s">
        <v>14</v>
      </c>
      <c r="B15" s="313"/>
      <c r="C15" s="313"/>
      <c r="D15" s="313"/>
      <c r="E15" s="313"/>
      <c r="F15" s="313"/>
      <c r="G15" s="313"/>
      <c r="H15" s="314" t="s">
        <v>129</v>
      </c>
      <c r="I15" s="315"/>
      <c r="J15" s="315"/>
      <c r="K15" s="315"/>
      <c r="L15" s="315"/>
      <c r="M15" s="315"/>
      <c r="N15" s="315"/>
      <c r="O15" s="315"/>
      <c r="P15" s="315"/>
      <c r="Q15" s="315"/>
      <c r="R15" s="316"/>
    </row>
    <row r="16" spans="1:19" ht="28.5" customHeight="1" x14ac:dyDescent="0.25">
      <c r="A16" s="125" t="s">
        <v>17</v>
      </c>
      <c r="B16" s="125" t="s">
        <v>18</v>
      </c>
      <c r="C16" s="137" t="s">
        <v>19</v>
      </c>
      <c r="D16" s="125" t="s">
        <v>20</v>
      </c>
      <c r="E16" s="125" t="s">
        <v>130</v>
      </c>
      <c r="F16" s="125" t="s">
        <v>22</v>
      </c>
      <c r="G16" s="36" t="s">
        <v>23</v>
      </c>
      <c r="H16" s="302" t="s">
        <v>131</v>
      </c>
      <c r="I16" s="303"/>
      <c r="J16" s="303"/>
      <c r="K16" s="304"/>
      <c r="L16" s="125" t="s">
        <v>132</v>
      </c>
      <c r="M16" s="305" t="s">
        <v>133</v>
      </c>
      <c r="N16" s="307" t="s">
        <v>134</v>
      </c>
      <c r="O16" s="309" t="s">
        <v>135</v>
      </c>
      <c r="P16" s="310"/>
      <c r="Q16" s="302" t="s">
        <v>16</v>
      </c>
      <c r="R16" s="304"/>
    </row>
    <row r="17" spans="1:18" ht="30" customHeight="1" x14ac:dyDescent="0.25">
      <c r="A17" s="162" t="s">
        <v>26</v>
      </c>
      <c r="B17" s="163">
        <v>0.3</v>
      </c>
      <c r="C17" s="149" t="s">
        <v>27</v>
      </c>
      <c r="D17" s="10" t="s">
        <v>28</v>
      </c>
      <c r="E17" s="149">
        <v>4</v>
      </c>
      <c r="F17" s="149" t="s">
        <v>29</v>
      </c>
      <c r="G17" s="155" t="s">
        <v>30</v>
      </c>
      <c r="H17" s="122" t="s">
        <v>136</v>
      </c>
      <c r="I17" s="122" t="s">
        <v>137</v>
      </c>
      <c r="J17" s="122" t="s">
        <v>138</v>
      </c>
      <c r="K17" s="122" t="s">
        <v>139</v>
      </c>
      <c r="L17" s="9" t="s">
        <v>140</v>
      </c>
      <c r="M17" s="306"/>
      <c r="N17" s="308"/>
      <c r="O17" s="22" t="s">
        <v>141</v>
      </c>
      <c r="P17" s="22" t="s">
        <v>119</v>
      </c>
      <c r="Q17" s="22" t="s">
        <v>24</v>
      </c>
      <c r="R17" s="123" t="s">
        <v>25</v>
      </c>
    </row>
    <row r="18" spans="1:18" ht="45" customHeight="1" x14ac:dyDescent="0.25">
      <c r="A18" s="162"/>
      <c r="B18" s="162"/>
      <c r="C18" s="150"/>
      <c r="D18" s="11" t="s">
        <v>31</v>
      </c>
      <c r="E18" s="150"/>
      <c r="F18" s="150"/>
      <c r="G18" s="155"/>
      <c r="H18" s="323">
        <f>1/E17</f>
        <v>0.25</v>
      </c>
      <c r="I18" s="323">
        <f>+'Seguimiento 2'!I18:I20</f>
        <v>0.25</v>
      </c>
      <c r="J18" s="323">
        <f>2/E17</f>
        <v>0.5</v>
      </c>
      <c r="K18" s="323"/>
      <c r="L18" s="317">
        <f>+H18+I18+J18</f>
        <v>1</v>
      </c>
      <c r="M18" s="317">
        <f>4*B17/E17</f>
        <v>0.3</v>
      </c>
      <c r="N18" s="326" t="s">
        <v>142</v>
      </c>
      <c r="O18" s="326" t="s">
        <v>143</v>
      </c>
      <c r="P18" s="149" t="s">
        <v>144</v>
      </c>
      <c r="Q18" s="326" t="s">
        <v>145</v>
      </c>
      <c r="R18" s="149"/>
    </row>
    <row r="19" spans="1:18" ht="35.25" customHeight="1" x14ac:dyDescent="0.25">
      <c r="A19" s="162"/>
      <c r="B19" s="162"/>
      <c r="C19" s="150"/>
      <c r="D19" s="11" t="s">
        <v>32</v>
      </c>
      <c r="E19" s="150"/>
      <c r="F19" s="150"/>
      <c r="G19" s="155"/>
      <c r="H19" s="324"/>
      <c r="I19" s="324"/>
      <c r="J19" s="324"/>
      <c r="K19" s="324"/>
      <c r="L19" s="318"/>
      <c r="M19" s="318"/>
      <c r="N19" s="327"/>
      <c r="O19" s="327"/>
      <c r="P19" s="150"/>
      <c r="Q19" s="327"/>
      <c r="R19" s="150"/>
    </row>
    <row r="20" spans="1:18" ht="39.75" customHeight="1" x14ac:dyDescent="0.25">
      <c r="A20" s="162"/>
      <c r="B20" s="162"/>
      <c r="C20" s="151"/>
      <c r="D20" s="11" t="s">
        <v>33</v>
      </c>
      <c r="E20" s="151"/>
      <c r="F20" s="151"/>
      <c r="G20" s="155"/>
      <c r="H20" s="325"/>
      <c r="I20" s="325"/>
      <c r="J20" s="325"/>
      <c r="K20" s="325"/>
      <c r="L20" s="319"/>
      <c r="M20" s="319"/>
      <c r="N20" s="328"/>
      <c r="O20" s="328"/>
      <c r="P20" s="151"/>
      <c r="Q20" s="328"/>
      <c r="R20" s="151"/>
    </row>
    <row r="21" spans="1:18" ht="56.25" customHeight="1" x14ac:dyDescent="0.25">
      <c r="A21" s="168" t="s">
        <v>34</v>
      </c>
      <c r="B21" s="152">
        <v>0.4</v>
      </c>
      <c r="C21" s="149" t="s">
        <v>35</v>
      </c>
      <c r="D21" s="11" t="s">
        <v>146</v>
      </c>
      <c r="E21" s="149">
        <v>20</v>
      </c>
      <c r="F21" s="149" t="s">
        <v>37</v>
      </c>
      <c r="G21" s="149" t="s">
        <v>147</v>
      </c>
      <c r="H21" s="323">
        <f>7/25</f>
        <v>0.28000000000000003</v>
      </c>
      <c r="I21" s="329">
        <f>+'Seguimiento 2'!I21:I23</f>
        <v>0.35</v>
      </c>
      <c r="J21" s="323">
        <f>5/E21</f>
        <v>0.25</v>
      </c>
      <c r="K21" s="149"/>
      <c r="L21" s="329">
        <f>+H21+I21+J21+K21</f>
        <v>0.88</v>
      </c>
      <c r="M21" s="329">
        <f>+L21*B21</f>
        <v>0.35200000000000004</v>
      </c>
      <c r="N21" s="149"/>
      <c r="O21" s="149"/>
      <c r="P21" s="149"/>
      <c r="Q21" s="149"/>
      <c r="R21" s="149"/>
    </row>
    <row r="22" spans="1:18" ht="47.25" customHeight="1" x14ac:dyDescent="0.25">
      <c r="A22" s="169"/>
      <c r="B22" s="153"/>
      <c r="C22" s="150"/>
      <c r="D22" s="11" t="s">
        <v>39</v>
      </c>
      <c r="E22" s="150"/>
      <c r="F22" s="150"/>
      <c r="G22" s="150"/>
      <c r="H22" s="324"/>
      <c r="I22" s="150"/>
      <c r="J22" s="324"/>
      <c r="K22" s="150"/>
      <c r="L22" s="330"/>
      <c r="M22" s="330"/>
      <c r="N22" s="150"/>
      <c r="O22" s="150"/>
      <c r="P22" s="150"/>
      <c r="Q22" s="150"/>
      <c r="R22" s="150"/>
    </row>
    <row r="23" spans="1:18" ht="57" customHeight="1" x14ac:dyDescent="0.25">
      <c r="A23" s="170"/>
      <c r="B23" s="154"/>
      <c r="C23" s="151"/>
      <c r="D23" s="11" t="s">
        <v>41</v>
      </c>
      <c r="E23" s="150"/>
      <c r="F23" s="151"/>
      <c r="G23" s="151"/>
      <c r="H23" s="325"/>
      <c r="I23" s="151"/>
      <c r="J23" s="325"/>
      <c r="K23" s="151"/>
      <c r="L23" s="331"/>
      <c r="M23" s="331"/>
      <c r="N23" s="151"/>
      <c r="O23" s="151"/>
      <c r="P23" s="151"/>
      <c r="Q23" s="151"/>
      <c r="R23" s="151"/>
    </row>
    <row r="24" spans="1:18" ht="55.5" customHeight="1" x14ac:dyDescent="0.25">
      <c r="A24" s="168" t="s">
        <v>43</v>
      </c>
      <c r="B24" s="152">
        <v>0.3</v>
      </c>
      <c r="C24" s="149" t="s">
        <v>44</v>
      </c>
      <c r="D24" s="11" t="s">
        <v>45</v>
      </c>
      <c r="E24" s="149">
        <v>15</v>
      </c>
      <c r="F24" s="149" t="s">
        <v>29</v>
      </c>
      <c r="G24" s="149" t="s">
        <v>42</v>
      </c>
      <c r="H24" s="323">
        <f>3/30</f>
        <v>0.1</v>
      </c>
      <c r="I24" s="329">
        <f>+'Seguimiento 2'!I24:I26</f>
        <v>0.33333333333333331</v>
      </c>
      <c r="J24" s="323">
        <f>6/E24</f>
        <v>0.4</v>
      </c>
      <c r="K24" s="149"/>
      <c r="L24" s="329">
        <f>+H24+I24+J24+K24</f>
        <v>0.83333333333333337</v>
      </c>
      <c r="M24" s="329">
        <f>14*B24/E24</f>
        <v>0.28000000000000003</v>
      </c>
      <c r="N24" s="149"/>
      <c r="O24" s="149"/>
      <c r="P24" s="149"/>
      <c r="Q24" s="149"/>
      <c r="R24" s="149"/>
    </row>
    <row r="25" spans="1:18" ht="39.75" customHeight="1" x14ac:dyDescent="0.25">
      <c r="A25" s="169"/>
      <c r="B25" s="153"/>
      <c r="C25" s="150"/>
      <c r="D25" s="11" t="s">
        <v>46</v>
      </c>
      <c r="E25" s="150"/>
      <c r="F25" s="150"/>
      <c r="G25" s="150"/>
      <c r="H25" s="324"/>
      <c r="I25" s="150"/>
      <c r="J25" s="324"/>
      <c r="K25" s="150"/>
      <c r="L25" s="330"/>
      <c r="M25" s="330"/>
      <c r="N25" s="150"/>
      <c r="O25" s="150"/>
      <c r="P25" s="150"/>
      <c r="Q25" s="150"/>
      <c r="R25" s="150"/>
    </row>
    <row r="26" spans="1:18" ht="39" customHeight="1" x14ac:dyDescent="0.25">
      <c r="A26" s="170"/>
      <c r="B26" s="154"/>
      <c r="C26" s="151"/>
      <c r="D26" s="11" t="s">
        <v>47</v>
      </c>
      <c r="E26" s="151"/>
      <c r="F26" s="151"/>
      <c r="G26" s="151"/>
      <c r="H26" s="325"/>
      <c r="I26" s="151"/>
      <c r="J26" s="325"/>
      <c r="K26" s="151"/>
      <c r="L26" s="331"/>
      <c r="M26" s="331"/>
      <c r="N26" s="151"/>
      <c r="O26" s="151"/>
      <c r="P26" s="151"/>
      <c r="Q26" s="151"/>
      <c r="R26" s="151"/>
    </row>
    <row r="27" spans="1:18" ht="33.75" customHeight="1" x14ac:dyDescent="0.25">
      <c r="A27" s="123" t="s">
        <v>48</v>
      </c>
      <c r="B27" s="124">
        <f>SUM(B17:B26)</f>
        <v>1</v>
      </c>
      <c r="C27" s="124"/>
      <c r="D27" s="5"/>
      <c r="E27" s="5"/>
      <c r="F27" s="5"/>
      <c r="G27" s="11"/>
      <c r="H27" s="124">
        <f>SUM(H18:H26)</f>
        <v>0.63</v>
      </c>
      <c r="I27" s="124">
        <f>SUM(I18:I26)</f>
        <v>0.93333333333333335</v>
      </c>
      <c r="J27" s="124">
        <f>SUM(J18:J26)</f>
        <v>1.1499999999999999</v>
      </c>
      <c r="K27" s="5"/>
      <c r="L27" s="23">
        <f>SUM(L18:L26)/3</f>
        <v>0.9044444444444445</v>
      </c>
      <c r="M27" s="23">
        <f>SUM(M18:M26)</f>
        <v>0.93200000000000005</v>
      </c>
      <c r="N27" s="5"/>
      <c r="O27" s="5"/>
      <c r="P27" s="5"/>
      <c r="Q27" s="5"/>
      <c r="R27" s="5"/>
    </row>
    <row r="28" spans="1:18" ht="29.25" customHeight="1" thickBot="1" x14ac:dyDescent="0.3">
      <c r="A28" s="13"/>
    </row>
    <row r="29" spans="1:18" ht="20.25" customHeight="1" x14ac:dyDescent="0.25">
      <c r="A29" s="13"/>
      <c r="D29" s="177"/>
      <c r="E29" s="178"/>
      <c r="F29" s="332"/>
      <c r="G29" s="333"/>
      <c r="H29" s="334"/>
      <c r="I29" s="24"/>
      <c r="J29" s="24"/>
      <c r="K29" s="24"/>
      <c r="L29" s="24"/>
      <c r="M29" s="24"/>
      <c r="N29" s="24"/>
      <c r="O29" s="24"/>
      <c r="P29" s="24"/>
      <c r="Q29" s="24"/>
      <c r="R29" s="24"/>
    </row>
    <row r="30" spans="1:18" ht="15.75" thickBot="1" x14ac:dyDescent="0.3">
      <c r="A30" s="13"/>
      <c r="D30" s="175" t="s">
        <v>49</v>
      </c>
      <c r="E30" s="176"/>
      <c r="F30" s="127"/>
      <c r="G30" s="176" t="s">
        <v>50</v>
      </c>
      <c r="H30" s="179"/>
      <c r="I30" s="25"/>
      <c r="J30" s="25"/>
      <c r="K30" s="25"/>
      <c r="L30" s="25"/>
      <c r="M30" s="25"/>
      <c r="N30" s="25"/>
      <c r="O30" s="25"/>
      <c r="P30" s="25"/>
      <c r="Q30" s="25"/>
      <c r="R30" s="25"/>
    </row>
    <row r="31" spans="1:18" ht="15.75" thickBot="1" x14ac:dyDescent="0.3">
      <c r="A31" s="13"/>
    </row>
    <row r="32" spans="1:18" ht="15.75" thickBot="1" x14ac:dyDescent="0.3">
      <c r="A32" s="13"/>
      <c r="B32" s="335" t="s">
        <v>148</v>
      </c>
      <c r="C32" s="315"/>
      <c r="D32" s="315"/>
      <c r="E32" s="315"/>
      <c r="F32" s="315"/>
      <c r="G32" s="315"/>
      <c r="H32" s="316"/>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37" t="s">
        <v>154</v>
      </c>
      <c r="H33" s="137"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26"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P21:P23"/>
    <mergeCell ref="Q21:Q23"/>
    <mergeCell ref="P24:P26"/>
    <mergeCell ref="Q24:Q26"/>
    <mergeCell ref="R24:R26"/>
    <mergeCell ref="R21:R23"/>
    <mergeCell ref="K24:K26"/>
    <mergeCell ref="M24:M26"/>
    <mergeCell ref="N21:N23"/>
    <mergeCell ref="N24:N26"/>
    <mergeCell ref="O21:O23"/>
    <mergeCell ref="O24:O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2"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topLeftCell="E10" zoomScale="80" zoomScaleNormal="80" zoomScalePageLayoutView="80" workbookViewId="0">
      <selection activeCell="A15" sqref="A15:G15"/>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4" width="45.7109375" style="1" customWidth="1"/>
    <col min="15" max="18" width="35.7109375" style="1" customWidth="1"/>
    <col min="19" max="16384" width="10.85546875" style="1"/>
  </cols>
  <sheetData>
    <row r="2" spans="1:19" x14ac:dyDescent="0.25">
      <c r="B2" s="148" t="s">
        <v>123</v>
      </c>
      <c r="C2" s="148"/>
      <c r="D2" s="148"/>
      <c r="E2" s="148"/>
      <c r="F2" s="311"/>
      <c r="G2" s="311"/>
      <c r="H2" s="311"/>
      <c r="I2" s="311"/>
      <c r="J2" s="311"/>
      <c r="K2" s="311"/>
      <c r="L2" s="311"/>
      <c r="M2" s="311"/>
      <c r="N2" s="311"/>
      <c r="O2" s="311"/>
      <c r="P2" s="311"/>
      <c r="Q2" s="311"/>
      <c r="R2" s="311"/>
    </row>
    <row r="3" spans="1:19" x14ac:dyDescent="0.25">
      <c r="B3" s="164" t="s">
        <v>1</v>
      </c>
      <c r="C3" s="164"/>
      <c r="D3" s="164"/>
      <c r="E3" s="164"/>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158" t="s">
        <v>125</v>
      </c>
      <c r="D9" s="5" t="s">
        <v>126</v>
      </c>
      <c r="F9" s="20"/>
      <c r="G9" s="7"/>
    </row>
    <row r="10" spans="1:19" x14ac:dyDescent="0.25">
      <c r="C10" s="158"/>
      <c r="D10" s="5" t="s">
        <v>13</v>
      </c>
      <c r="F10" s="20"/>
    </row>
    <row r="11" spans="1:19" x14ac:dyDescent="0.25">
      <c r="C11" s="2" t="s">
        <v>127</v>
      </c>
      <c r="D11" s="5" t="s">
        <v>165</v>
      </c>
      <c r="F11" s="20"/>
    </row>
    <row r="12" spans="1:19" x14ac:dyDescent="0.25">
      <c r="C12" s="2"/>
      <c r="D12" s="5" t="s">
        <v>13</v>
      </c>
      <c r="F12" s="20"/>
    </row>
    <row r="13" spans="1:19" x14ac:dyDescent="0.25">
      <c r="D13" s="29"/>
      <c r="E13" s="20"/>
      <c r="F13" s="20"/>
    </row>
    <row r="14" spans="1:19" ht="15.75" thickBot="1" x14ac:dyDescent="0.3"/>
    <row r="15" spans="1:19" ht="15.75" thickBot="1" x14ac:dyDescent="0.3">
      <c r="A15" s="312" t="s">
        <v>14</v>
      </c>
      <c r="B15" s="313"/>
      <c r="C15" s="313"/>
      <c r="D15" s="313"/>
      <c r="E15" s="313"/>
      <c r="F15" s="313"/>
      <c r="G15" s="313"/>
      <c r="H15" s="314" t="s">
        <v>129</v>
      </c>
      <c r="I15" s="315"/>
      <c r="J15" s="315"/>
      <c r="K15" s="315"/>
      <c r="L15" s="315"/>
      <c r="M15" s="315"/>
      <c r="N15" s="315"/>
      <c r="O15" s="315"/>
      <c r="P15" s="315"/>
      <c r="Q15" s="315"/>
      <c r="R15" s="316"/>
    </row>
    <row r="16" spans="1:19" ht="28.5" customHeight="1" x14ac:dyDescent="0.25">
      <c r="A16" s="125" t="s">
        <v>17</v>
      </c>
      <c r="B16" s="125" t="s">
        <v>18</v>
      </c>
      <c r="C16" s="137" t="s">
        <v>19</v>
      </c>
      <c r="D16" s="125" t="s">
        <v>20</v>
      </c>
      <c r="E16" s="125" t="s">
        <v>130</v>
      </c>
      <c r="F16" s="125" t="s">
        <v>22</v>
      </c>
      <c r="G16" s="36" t="s">
        <v>23</v>
      </c>
      <c r="H16" s="302" t="s">
        <v>131</v>
      </c>
      <c r="I16" s="303"/>
      <c r="J16" s="303"/>
      <c r="K16" s="304"/>
      <c r="L16" s="125" t="s">
        <v>132</v>
      </c>
      <c r="M16" s="305" t="s">
        <v>133</v>
      </c>
      <c r="N16" s="307" t="s">
        <v>134</v>
      </c>
      <c r="O16" s="309" t="s">
        <v>135</v>
      </c>
      <c r="P16" s="310"/>
      <c r="Q16" s="302" t="s">
        <v>16</v>
      </c>
      <c r="R16" s="304"/>
    </row>
    <row r="17" spans="1:18" ht="30" customHeight="1" x14ac:dyDescent="0.25">
      <c r="A17" s="162" t="s">
        <v>26</v>
      </c>
      <c r="B17" s="163">
        <v>0.3</v>
      </c>
      <c r="C17" s="149" t="s">
        <v>27</v>
      </c>
      <c r="D17" s="10" t="s">
        <v>28</v>
      </c>
      <c r="E17" s="149">
        <v>4</v>
      </c>
      <c r="F17" s="149" t="s">
        <v>29</v>
      </c>
      <c r="G17" s="155" t="s">
        <v>30</v>
      </c>
      <c r="H17" s="122" t="s">
        <v>136</v>
      </c>
      <c r="I17" s="122" t="s">
        <v>137</v>
      </c>
      <c r="J17" s="122" t="s">
        <v>138</v>
      </c>
      <c r="K17" s="122" t="s">
        <v>139</v>
      </c>
      <c r="L17" s="9" t="s">
        <v>140</v>
      </c>
      <c r="M17" s="306"/>
      <c r="N17" s="308"/>
      <c r="O17" s="22" t="s">
        <v>141</v>
      </c>
      <c r="P17" s="22" t="s">
        <v>119</v>
      </c>
      <c r="Q17" s="22" t="s">
        <v>24</v>
      </c>
      <c r="R17" s="123" t="s">
        <v>25</v>
      </c>
    </row>
    <row r="18" spans="1:18" ht="45" customHeight="1" x14ac:dyDescent="0.25">
      <c r="A18" s="162"/>
      <c r="B18" s="162"/>
      <c r="C18" s="150"/>
      <c r="D18" s="11" t="s">
        <v>31</v>
      </c>
      <c r="E18" s="150"/>
      <c r="F18" s="150"/>
      <c r="G18" s="155"/>
      <c r="H18" s="323">
        <f>1/E17</f>
        <v>0.25</v>
      </c>
      <c r="I18" s="323">
        <f>+'Seguimiento 2'!I18:I20</f>
        <v>0.25</v>
      </c>
      <c r="J18" s="323">
        <f>+'Seguimiento 3'!J18:J20</f>
        <v>0.5</v>
      </c>
      <c r="K18" s="323">
        <v>0</v>
      </c>
      <c r="L18" s="317">
        <f>+H18+I18+J18+K18</f>
        <v>1</v>
      </c>
      <c r="M18" s="317">
        <f>4*B17/E17</f>
        <v>0.3</v>
      </c>
      <c r="N18" s="326" t="s">
        <v>142</v>
      </c>
      <c r="O18" s="326" t="s">
        <v>143</v>
      </c>
      <c r="P18" s="149" t="s">
        <v>144</v>
      </c>
      <c r="Q18" s="326" t="s">
        <v>145</v>
      </c>
      <c r="R18" s="149"/>
    </row>
    <row r="19" spans="1:18" ht="35.25" customHeight="1" x14ac:dyDescent="0.25">
      <c r="A19" s="162"/>
      <c r="B19" s="162"/>
      <c r="C19" s="150"/>
      <c r="D19" s="11" t="s">
        <v>32</v>
      </c>
      <c r="E19" s="150"/>
      <c r="F19" s="150"/>
      <c r="G19" s="155"/>
      <c r="H19" s="324"/>
      <c r="I19" s="324"/>
      <c r="J19" s="324"/>
      <c r="K19" s="324"/>
      <c r="L19" s="318"/>
      <c r="M19" s="318"/>
      <c r="N19" s="327"/>
      <c r="O19" s="327"/>
      <c r="P19" s="150"/>
      <c r="Q19" s="327"/>
      <c r="R19" s="150"/>
    </row>
    <row r="20" spans="1:18" ht="39.75" customHeight="1" x14ac:dyDescent="0.25">
      <c r="A20" s="162"/>
      <c r="B20" s="162"/>
      <c r="C20" s="151"/>
      <c r="D20" s="11" t="s">
        <v>33</v>
      </c>
      <c r="E20" s="151"/>
      <c r="F20" s="151"/>
      <c r="G20" s="155"/>
      <c r="H20" s="325"/>
      <c r="I20" s="325"/>
      <c r="J20" s="325"/>
      <c r="K20" s="325"/>
      <c r="L20" s="319"/>
      <c r="M20" s="319"/>
      <c r="N20" s="328"/>
      <c r="O20" s="328"/>
      <c r="P20" s="151"/>
      <c r="Q20" s="328"/>
      <c r="R20" s="151"/>
    </row>
    <row r="21" spans="1:18" ht="56.25" customHeight="1" x14ac:dyDescent="0.25">
      <c r="A21" s="168" t="s">
        <v>34</v>
      </c>
      <c r="B21" s="152">
        <v>0.4</v>
      </c>
      <c r="C21" s="149" t="s">
        <v>35</v>
      </c>
      <c r="D21" s="11" t="s">
        <v>146</v>
      </c>
      <c r="E21" s="149">
        <v>20</v>
      </c>
      <c r="F21" s="149" t="s">
        <v>37</v>
      </c>
      <c r="G21" s="149" t="s">
        <v>147</v>
      </c>
      <c r="H21" s="323">
        <f>7/25</f>
        <v>0.28000000000000003</v>
      </c>
      <c r="I21" s="329">
        <f>+'Seguimiento 2'!I21:I23</f>
        <v>0.35</v>
      </c>
      <c r="J21" s="329">
        <f>+'Seguimiento 3'!J21:J23</f>
        <v>0.25</v>
      </c>
      <c r="K21" s="323">
        <f>8/E21</f>
        <v>0.4</v>
      </c>
      <c r="L21" s="329">
        <f>+H21+I21+J21+K21</f>
        <v>1.28</v>
      </c>
      <c r="M21" s="329">
        <f>22*B21/E21</f>
        <v>0.44000000000000006</v>
      </c>
      <c r="N21" s="149"/>
      <c r="O21" s="149"/>
      <c r="P21" s="149"/>
      <c r="Q21" s="149"/>
      <c r="R21" s="172"/>
    </row>
    <row r="22" spans="1:18" ht="47.25" customHeight="1" x14ac:dyDescent="0.25">
      <c r="A22" s="169"/>
      <c r="B22" s="153"/>
      <c r="C22" s="150"/>
      <c r="D22" s="11" t="s">
        <v>39</v>
      </c>
      <c r="E22" s="150"/>
      <c r="F22" s="150"/>
      <c r="G22" s="150"/>
      <c r="H22" s="324"/>
      <c r="I22" s="150"/>
      <c r="J22" s="150"/>
      <c r="K22" s="324"/>
      <c r="L22" s="330"/>
      <c r="M22" s="330"/>
      <c r="N22" s="150"/>
      <c r="O22" s="150"/>
      <c r="P22" s="150"/>
      <c r="Q22" s="150"/>
      <c r="R22" s="173"/>
    </row>
    <row r="23" spans="1:18" ht="57" customHeight="1" x14ac:dyDescent="0.25">
      <c r="A23" s="170"/>
      <c r="B23" s="154"/>
      <c r="C23" s="151"/>
      <c r="D23" s="11" t="s">
        <v>41</v>
      </c>
      <c r="E23" s="150"/>
      <c r="F23" s="151"/>
      <c r="G23" s="151"/>
      <c r="H23" s="325"/>
      <c r="I23" s="151"/>
      <c r="J23" s="151"/>
      <c r="K23" s="325"/>
      <c r="L23" s="331"/>
      <c r="M23" s="331"/>
      <c r="N23" s="151"/>
      <c r="O23" s="151"/>
      <c r="P23" s="151"/>
      <c r="Q23" s="151"/>
      <c r="R23" s="174"/>
    </row>
    <row r="24" spans="1:18" ht="55.5" customHeight="1" x14ac:dyDescent="0.25">
      <c r="A24" s="168" t="s">
        <v>43</v>
      </c>
      <c r="B24" s="152">
        <v>0.3</v>
      </c>
      <c r="C24" s="149" t="s">
        <v>44</v>
      </c>
      <c r="D24" s="11" t="s">
        <v>45</v>
      </c>
      <c r="E24" s="149">
        <v>15</v>
      </c>
      <c r="F24" s="149" t="s">
        <v>29</v>
      </c>
      <c r="G24" s="149" t="s">
        <v>42</v>
      </c>
      <c r="H24" s="323">
        <f>3/30</f>
        <v>0.1</v>
      </c>
      <c r="I24" s="329">
        <f>+'Seguimiento 2'!I24:I26</f>
        <v>0.33333333333333331</v>
      </c>
      <c r="J24" s="329">
        <f>+'Seguimiento 3'!J24:J26</f>
        <v>0.4</v>
      </c>
      <c r="K24" s="323">
        <f>1/E24</f>
        <v>6.6666666666666666E-2</v>
      </c>
      <c r="L24" s="329">
        <f>+H24+I24+J24+K24</f>
        <v>0.9</v>
      </c>
      <c r="M24" s="329">
        <f>15*B24/E24</f>
        <v>0.3</v>
      </c>
      <c r="N24" s="149"/>
      <c r="O24" s="149"/>
      <c r="P24" s="149"/>
      <c r="Q24" s="149"/>
      <c r="R24" s="149"/>
    </row>
    <row r="25" spans="1:18" ht="39.75" customHeight="1" x14ac:dyDescent="0.25">
      <c r="A25" s="169"/>
      <c r="B25" s="153"/>
      <c r="C25" s="150"/>
      <c r="D25" s="11" t="s">
        <v>46</v>
      </c>
      <c r="E25" s="150"/>
      <c r="F25" s="150"/>
      <c r="G25" s="150"/>
      <c r="H25" s="324"/>
      <c r="I25" s="150"/>
      <c r="J25" s="150"/>
      <c r="K25" s="324"/>
      <c r="L25" s="330"/>
      <c r="M25" s="330"/>
      <c r="N25" s="150"/>
      <c r="O25" s="150"/>
      <c r="P25" s="150"/>
      <c r="Q25" s="150"/>
      <c r="R25" s="150"/>
    </row>
    <row r="26" spans="1:18" ht="39" customHeight="1" x14ac:dyDescent="0.25">
      <c r="A26" s="170"/>
      <c r="B26" s="154"/>
      <c r="C26" s="151"/>
      <c r="D26" s="11" t="s">
        <v>47</v>
      </c>
      <c r="E26" s="151"/>
      <c r="F26" s="151"/>
      <c r="G26" s="151"/>
      <c r="H26" s="325"/>
      <c r="I26" s="151"/>
      <c r="J26" s="151"/>
      <c r="K26" s="325"/>
      <c r="L26" s="331"/>
      <c r="M26" s="331"/>
      <c r="N26" s="151"/>
      <c r="O26" s="151"/>
      <c r="P26" s="151"/>
      <c r="Q26" s="151"/>
      <c r="R26" s="151"/>
    </row>
    <row r="27" spans="1:18" ht="33.75" customHeight="1" x14ac:dyDescent="0.25">
      <c r="A27" s="123" t="s">
        <v>48</v>
      </c>
      <c r="B27" s="124">
        <f>SUM(B17:B26)</f>
        <v>1</v>
      </c>
      <c r="C27" s="124"/>
      <c r="D27" s="5"/>
      <c r="E27" s="5"/>
      <c r="F27" s="5"/>
      <c r="G27" s="11"/>
      <c r="H27" s="124">
        <f>SUM(H18:H26)</f>
        <v>0.63</v>
      </c>
      <c r="I27" s="124">
        <f>SUM(I18:I26)</f>
        <v>0.93333333333333335</v>
      </c>
      <c r="J27" s="124">
        <f>SUM(J18:J26)</f>
        <v>1.1499999999999999</v>
      </c>
      <c r="K27" s="124">
        <f>SUM(K18:K26)</f>
        <v>0.46666666666666667</v>
      </c>
      <c r="L27" s="23">
        <f>SUM(L18:L26)/3</f>
        <v>1.06</v>
      </c>
      <c r="M27" s="23">
        <f>SUM(M18:M26)</f>
        <v>1.04</v>
      </c>
      <c r="N27" s="5"/>
      <c r="O27" s="5"/>
      <c r="P27" s="5"/>
      <c r="Q27" s="5"/>
      <c r="R27" s="5"/>
    </row>
    <row r="28" spans="1:18" ht="29.25" customHeight="1" thickBot="1" x14ac:dyDescent="0.3">
      <c r="A28" s="13"/>
    </row>
    <row r="29" spans="1:18" ht="20.25" customHeight="1" x14ac:dyDescent="0.25">
      <c r="A29" s="13"/>
      <c r="D29" s="177"/>
      <c r="E29" s="178"/>
      <c r="F29" s="332"/>
      <c r="G29" s="333"/>
      <c r="H29" s="334"/>
      <c r="I29" s="24"/>
      <c r="J29" s="24"/>
      <c r="K29" s="24"/>
      <c r="L29" s="24"/>
      <c r="M29" s="24"/>
      <c r="N29" s="24"/>
      <c r="O29" s="24"/>
      <c r="P29" s="24"/>
      <c r="Q29" s="24"/>
      <c r="R29" s="24"/>
    </row>
    <row r="30" spans="1:18" ht="15.75" thickBot="1" x14ac:dyDescent="0.3">
      <c r="A30" s="13"/>
      <c r="D30" s="175" t="s">
        <v>49</v>
      </c>
      <c r="E30" s="176"/>
      <c r="F30" s="127"/>
      <c r="G30" s="176" t="s">
        <v>50</v>
      </c>
      <c r="H30" s="179"/>
      <c r="I30" s="25"/>
      <c r="J30" s="25"/>
      <c r="K30" s="25"/>
      <c r="L30" s="25"/>
      <c r="M30" s="25"/>
      <c r="N30" s="25"/>
      <c r="O30" s="25"/>
      <c r="P30" s="25"/>
      <c r="Q30" s="25"/>
      <c r="R30" s="25"/>
    </row>
    <row r="31" spans="1:18" ht="15.75" thickBot="1" x14ac:dyDescent="0.3">
      <c r="A31" s="13"/>
    </row>
    <row r="32" spans="1:18" ht="15.75" thickBot="1" x14ac:dyDescent="0.3">
      <c r="A32" s="13"/>
      <c r="B32" s="335" t="s">
        <v>148</v>
      </c>
      <c r="C32" s="315"/>
      <c r="D32" s="315"/>
      <c r="E32" s="315"/>
      <c r="F32" s="315"/>
      <c r="G32" s="315"/>
      <c r="H32" s="316"/>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37" t="s">
        <v>154</v>
      </c>
      <c r="H33" s="137"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26"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Q21:Q23"/>
    <mergeCell ref="Q24:Q26"/>
    <mergeCell ref="R21:R23"/>
    <mergeCell ref="R24:R26"/>
    <mergeCell ref="K24:K26"/>
    <mergeCell ref="M24:M26"/>
    <mergeCell ref="N21:N23"/>
    <mergeCell ref="N24:N26"/>
    <mergeCell ref="O21:O23"/>
    <mergeCell ref="P21:P23"/>
    <mergeCell ref="O24:O26"/>
    <mergeCell ref="P24:P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1"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18"/>
  <sheetViews>
    <sheetView zoomScale="80" zoomScaleNormal="80" zoomScalePageLayoutView="80" workbookViewId="0">
      <selection activeCell="N13" sqref="N13"/>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6384" width="10.85546875" style="1"/>
  </cols>
  <sheetData>
    <row r="2" spans="1:13" x14ac:dyDescent="0.25">
      <c r="B2" s="148" t="s">
        <v>123</v>
      </c>
      <c r="C2" s="148"/>
      <c r="D2" s="148"/>
      <c r="E2" s="148"/>
      <c r="F2" s="311"/>
      <c r="G2" s="311"/>
      <c r="H2" s="311"/>
      <c r="I2" s="311"/>
      <c r="J2" s="311"/>
      <c r="K2" s="311"/>
      <c r="L2" s="311"/>
      <c r="M2" s="311"/>
    </row>
    <row r="3" spans="1:13" ht="15.75" thickBot="1" x14ac:dyDescent="0.3"/>
    <row r="4" spans="1:13" ht="15.75" thickBot="1" x14ac:dyDescent="0.3">
      <c r="A4" s="312" t="s">
        <v>14</v>
      </c>
      <c r="B4" s="313"/>
      <c r="C4" s="313"/>
      <c r="D4" s="313"/>
      <c r="E4" s="313"/>
      <c r="F4" s="313"/>
      <c r="G4" s="313"/>
      <c r="H4" s="314" t="s">
        <v>129</v>
      </c>
      <c r="I4" s="315"/>
      <c r="J4" s="315"/>
      <c r="K4" s="315"/>
      <c r="L4" s="315"/>
      <c r="M4" s="315"/>
    </row>
    <row r="5" spans="1:13" ht="28.5" customHeight="1" x14ac:dyDescent="0.25">
      <c r="A5" s="125" t="s">
        <v>17</v>
      </c>
      <c r="B5" s="125" t="s">
        <v>18</v>
      </c>
      <c r="C5" s="137" t="s">
        <v>19</v>
      </c>
      <c r="D5" s="125" t="s">
        <v>20</v>
      </c>
      <c r="E5" s="125" t="s">
        <v>130</v>
      </c>
      <c r="F5" s="125" t="s">
        <v>22</v>
      </c>
      <c r="G5" s="36" t="s">
        <v>23</v>
      </c>
      <c r="H5" s="302" t="s">
        <v>131</v>
      </c>
      <c r="I5" s="303"/>
      <c r="J5" s="303"/>
      <c r="K5" s="304"/>
      <c r="L5" s="125" t="s">
        <v>132</v>
      </c>
      <c r="M5" s="305" t="s">
        <v>133</v>
      </c>
    </row>
    <row r="6" spans="1:13" ht="30" customHeight="1" x14ac:dyDescent="0.25">
      <c r="A6" s="162" t="s">
        <v>26</v>
      </c>
      <c r="B6" s="163">
        <v>0.3</v>
      </c>
      <c r="C6" s="149" t="s">
        <v>27</v>
      </c>
      <c r="D6" s="10" t="s">
        <v>28</v>
      </c>
      <c r="E6" s="149">
        <v>4</v>
      </c>
      <c r="F6" s="149" t="s">
        <v>29</v>
      </c>
      <c r="G6" s="155" t="s">
        <v>30</v>
      </c>
      <c r="H6" s="122" t="s">
        <v>136</v>
      </c>
      <c r="I6" s="122" t="s">
        <v>137</v>
      </c>
      <c r="J6" s="122" t="s">
        <v>138</v>
      </c>
      <c r="K6" s="122" t="s">
        <v>139</v>
      </c>
      <c r="L6" s="9" t="s">
        <v>140</v>
      </c>
      <c r="M6" s="306"/>
    </row>
    <row r="7" spans="1:13" ht="45" customHeight="1" x14ac:dyDescent="0.25">
      <c r="A7" s="162"/>
      <c r="B7" s="162"/>
      <c r="C7" s="150"/>
      <c r="D7" s="11" t="s">
        <v>31</v>
      </c>
      <c r="E7" s="150"/>
      <c r="F7" s="150"/>
      <c r="G7" s="155"/>
      <c r="H7" s="323">
        <f>1/E6</f>
        <v>0.25</v>
      </c>
      <c r="I7" s="323">
        <v>0.25</v>
      </c>
      <c r="J7" s="323">
        <v>0.5</v>
      </c>
      <c r="K7" s="323">
        <v>0</v>
      </c>
      <c r="L7" s="317">
        <f>+H7+I7+J7+K7</f>
        <v>1</v>
      </c>
      <c r="M7" s="317">
        <f>4*B6/E6</f>
        <v>0.3</v>
      </c>
    </row>
    <row r="8" spans="1:13" ht="35.25" customHeight="1" x14ac:dyDescent="0.25">
      <c r="A8" s="162"/>
      <c r="B8" s="162"/>
      <c r="C8" s="150"/>
      <c r="D8" s="11" t="s">
        <v>32</v>
      </c>
      <c r="E8" s="150"/>
      <c r="F8" s="150"/>
      <c r="G8" s="155"/>
      <c r="H8" s="324"/>
      <c r="I8" s="324"/>
      <c r="J8" s="324"/>
      <c r="K8" s="324"/>
      <c r="L8" s="318"/>
      <c r="M8" s="318"/>
    </row>
    <row r="9" spans="1:13" ht="39.75" customHeight="1" x14ac:dyDescent="0.25">
      <c r="A9" s="162"/>
      <c r="B9" s="162"/>
      <c r="C9" s="151"/>
      <c r="D9" s="11" t="s">
        <v>33</v>
      </c>
      <c r="E9" s="151"/>
      <c r="F9" s="151"/>
      <c r="G9" s="155"/>
      <c r="H9" s="325"/>
      <c r="I9" s="325"/>
      <c r="J9" s="325"/>
      <c r="K9" s="325"/>
      <c r="L9" s="319"/>
      <c r="M9" s="319"/>
    </row>
    <row r="10" spans="1:13" ht="56.25" customHeight="1" x14ac:dyDescent="0.25">
      <c r="A10" s="168" t="s">
        <v>34</v>
      </c>
      <c r="B10" s="152">
        <v>0.4</v>
      </c>
      <c r="C10" s="149" t="s">
        <v>35</v>
      </c>
      <c r="D10" s="11" t="s">
        <v>146</v>
      </c>
      <c r="E10" s="149">
        <v>20</v>
      </c>
      <c r="F10" s="149" t="s">
        <v>37</v>
      </c>
      <c r="G10" s="149" t="s">
        <v>147</v>
      </c>
      <c r="H10" s="323">
        <f>7/25</f>
        <v>0.28000000000000003</v>
      </c>
      <c r="I10" s="329">
        <v>0.35</v>
      </c>
      <c r="J10" s="329">
        <v>0.25</v>
      </c>
      <c r="K10" s="323">
        <f>8/E10</f>
        <v>0.4</v>
      </c>
      <c r="L10" s="329">
        <f>+H10+I10+J10+K10</f>
        <v>1.28</v>
      </c>
      <c r="M10" s="329">
        <f>22*B10/E10</f>
        <v>0.44000000000000006</v>
      </c>
    </row>
    <row r="11" spans="1:13" ht="47.25" customHeight="1" x14ac:dyDescent="0.25">
      <c r="A11" s="169"/>
      <c r="B11" s="153"/>
      <c r="C11" s="150"/>
      <c r="D11" s="11" t="s">
        <v>39</v>
      </c>
      <c r="E11" s="150"/>
      <c r="F11" s="150"/>
      <c r="G11" s="150"/>
      <c r="H11" s="324"/>
      <c r="I11" s="150"/>
      <c r="J11" s="150"/>
      <c r="K11" s="324"/>
      <c r="L11" s="330"/>
      <c r="M11" s="330"/>
    </row>
    <row r="12" spans="1:13" ht="57" customHeight="1" x14ac:dyDescent="0.25">
      <c r="A12" s="170"/>
      <c r="B12" s="154"/>
      <c r="C12" s="151"/>
      <c r="D12" s="11" t="s">
        <v>41</v>
      </c>
      <c r="E12" s="150"/>
      <c r="F12" s="151"/>
      <c r="G12" s="151"/>
      <c r="H12" s="325"/>
      <c r="I12" s="151"/>
      <c r="J12" s="151"/>
      <c r="K12" s="325"/>
      <c r="L12" s="331"/>
      <c r="M12" s="331"/>
    </row>
    <row r="13" spans="1:13" ht="55.5" customHeight="1" x14ac:dyDescent="0.25">
      <c r="A13" s="168" t="s">
        <v>43</v>
      </c>
      <c r="B13" s="152">
        <v>0.3</v>
      </c>
      <c r="C13" s="149" t="s">
        <v>44</v>
      </c>
      <c r="D13" s="11" t="s">
        <v>45</v>
      </c>
      <c r="E13" s="149">
        <v>15</v>
      </c>
      <c r="F13" s="149" t="s">
        <v>29</v>
      </c>
      <c r="G13" s="149" t="s">
        <v>42</v>
      </c>
      <c r="H13" s="323">
        <f>3/30</f>
        <v>0.1</v>
      </c>
      <c r="I13" s="329">
        <v>0.33</v>
      </c>
      <c r="J13" s="329">
        <v>0.4</v>
      </c>
      <c r="K13" s="323">
        <f>1/E13</f>
        <v>6.6666666666666666E-2</v>
      </c>
      <c r="L13" s="329">
        <f>+H13+I13+J13+K13</f>
        <v>0.89666666666666672</v>
      </c>
      <c r="M13" s="329">
        <f>15*B13/E13</f>
        <v>0.3</v>
      </c>
    </row>
    <row r="14" spans="1:13" ht="39.75" customHeight="1" x14ac:dyDescent="0.25">
      <c r="A14" s="169"/>
      <c r="B14" s="153"/>
      <c r="C14" s="150"/>
      <c r="D14" s="11" t="s">
        <v>46</v>
      </c>
      <c r="E14" s="150"/>
      <c r="F14" s="150"/>
      <c r="G14" s="150"/>
      <c r="H14" s="324"/>
      <c r="I14" s="150"/>
      <c r="J14" s="150"/>
      <c r="K14" s="324"/>
      <c r="L14" s="330"/>
      <c r="M14" s="330"/>
    </row>
    <row r="15" spans="1:13" ht="39" customHeight="1" x14ac:dyDescent="0.25">
      <c r="A15" s="170"/>
      <c r="B15" s="154"/>
      <c r="C15" s="151"/>
      <c r="D15" s="11" t="s">
        <v>47</v>
      </c>
      <c r="E15" s="151"/>
      <c r="F15" s="151"/>
      <c r="G15" s="151"/>
      <c r="H15" s="325"/>
      <c r="I15" s="151"/>
      <c r="J15" s="151"/>
      <c r="K15" s="325"/>
      <c r="L15" s="331"/>
      <c r="M15" s="331"/>
    </row>
    <row r="16" spans="1:13" ht="33.75" customHeight="1" x14ac:dyDescent="0.25">
      <c r="A16" s="123" t="s">
        <v>48</v>
      </c>
      <c r="B16" s="124">
        <f>SUM(B6:B15)</f>
        <v>1</v>
      </c>
      <c r="C16" s="124"/>
      <c r="D16" s="5"/>
      <c r="E16" s="5"/>
      <c r="F16" s="5"/>
      <c r="G16" s="11"/>
      <c r="H16" s="124">
        <f>SUM(H7:H15)</f>
        <v>0.63</v>
      </c>
      <c r="I16" s="124">
        <f>SUM(I7:I15)</f>
        <v>0.92999999999999994</v>
      </c>
      <c r="J16" s="124">
        <f>SUM(J7:J15)</f>
        <v>1.1499999999999999</v>
      </c>
      <c r="K16" s="124">
        <f>SUM(K7:K15)</f>
        <v>0.46666666666666667</v>
      </c>
      <c r="L16" s="23">
        <f>SUM(L7:L15)/3</f>
        <v>1.058888888888889</v>
      </c>
      <c r="M16" s="23">
        <f>SUM(M7:M15)</f>
        <v>1.04</v>
      </c>
    </row>
    <row r="17" spans="1:13" ht="29.25" customHeight="1" x14ac:dyDescent="0.25">
      <c r="A17" s="13"/>
    </row>
    <row r="18" spans="1:13" x14ac:dyDescent="0.25">
      <c r="I18" s="20"/>
      <c r="J18" s="20"/>
      <c r="K18" s="20"/>
      <c r="L18" s="20"/>
      <c r="M18" s="20"/>
    </row>
  </sheetData>
  <mergeCells count="41">
    <mergeCell ref="M13:M15"/>
    <mergeCell ref="A13:A15"/>
    <mergeCell ref="B13:B15"/>
    <mergeCell ref="C13:C15"/>
    <mergeCell ref="E13:E15"/>
    <mergeCell ref="F13:F15"/>
    <mergeCell ref="G13:G15"/>
    <mergeCell ref="H13:H15"/>
    <mergeCell ref="I13:I15"/>
    <mergeCell ref="J13:J15"/>
    <mergeCell ref="K13:K15"/>
    <mergeCell ref="L13:L15"/>
    <mergeCell ref="M10:M12"/>
    <mergeCell ref="G10:G12"/>
    <mergeCell ref="H10:H12"/>
    <mergeCell ref="I10:I12"/>
    <mergeCell ref="J10:J12"/>
    <mergeCell ref="K10:K12"/>
    <mergeCell ref="L10:L12"/>
    <mergeCell ref="A10:A12"/>
    <mergeCell ref="B10:B12"/>
    <mergeCell ref="C10:C12"/>
    <mergeCell ref="E10:E12"/>
    <mergeCell ref="F10:F12"/>
    <mergeCell ref="M7:M9"/>
    <mergeCell ref="A6:A9"/>
    <mergeCell ref="B6:B9"/>
    <mergeCell ref="C6:C9"/>
    <mergeCell ref="E6:E9"/>
    <mergeCell ref="F6:F9"/>
    <mergeCell ref="G6:G9"/>
    <mergeCell ref="H7:H9"/>
    <mergeCell ref="I7:I9"/>
    <mergeCell ref="J7:J9"/>
    <mergeCell ref="K7:K9"/>
    <mergeCell ref="L7:L9"/>
    <mergeCell ref="B2:M2"/>
    <mergeCell ref="A4:G4"/>
    <mergeCell ref="H4:M4"/>
    <mergeCell ref="H5:K5"/>
    <mergeCell ref="M5:M6"/>
  </mergeCells>
  <conditionalFormatting sqref="L7">
    <cfRule type="cellIs" dxfId="0"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B1:I20"/>
  <sheetViews>
    <sheetView view="pageBreakPreview" zoomScale="71" zoomScaleSheetLayoutView="71" workbookViewId="0">
      <selection activeCell="P13" sqref="P13"/>
    </sheetView>
  </sheetViews>
  <sheetFormatPr baseColWidth="10" defaultColWidth="11.42578125" defaultRowHeight="15" x14ac:dyDescent="0.25"/>
  <cols>
    <col min="1" max="1" width="3.28515625" customWidth="1"/>
    <col min="2" max="2" width="6.85546875" customWidth="1"/>
    <col min="3" max="3" width="15.7109375" customWidth="1"/>
    <col min="4" max="4" width="19.7109375" customWidth="1"/>
    <col min="8" max="8" width="15.28515625" customWidth="1"/>
    <col min="9" max="9" width="17.85546875" customWidth="1"/>
  </cols>
  <sheetData>
    <row r="1" spans="2:9" ht="25.5" customHeight="1" thickBot="1" x14ac:dyDescent="0.3"/>
    <row r="2" spans="2:9" ht="15.75" hidden="1" thickBot="1" x14ac:dyDescent="0.3"/>
    <row r="3" spans="2:9" ht="38.25" customHeight="1" thickBot="1" x14ac:dyDescent="0.3">
      <c r="B3" s="347" t="s">
        <v>166</v>
      </c>
      <c r="C3" s="348"/>
      <c r="D3" s="348"/>
      <c r="E3" s="348"/>
      <c r="F3" s="348"/>
      <c r="G3" s="348"/>
      <c r="H3" s="348"/>
      <c r="I3" s="349"/>
    </row>
    <row r="4" spans="2:9" ht="15.75" thickBot="1" x14ac:dyDescent="0.3">
      <c r="B4" s="345" t="s">
        <v>167</v>
      </c>
      <c r="C4" s="341"/>
      <c r="D4" s="341"/>
      <c r="E4" s="350" t="s">
        <v>168</v>
      </c>
      <c r="F4" s="351"/>
      <c r="G4" s="352"/>
      <c r="H4" s="341" t="s">
        <v>169</v>
      </c>
      <c r="I4" s="342"/>
    </row>
    <row r="5" spans="2:9" ht="15.75" thickBot="1" x14ac:dyDescent="0.3">
      <c r="B5" s="346"/>
      <c r="C5" s="343"/>
      <c r="D5" s="343"/>
      <c r="E5" s="59">
        <v>1</v>
      </c>
      <c r="F5" s="60">
        <v>2</v>
      </c>
      <c r="G5" s="60">
        <v>3</v>
      </c>
      <c r="H5" s="343"/>
      <c r="I5" s="344"/>
    </row>
    <row r="6" spans="2:9" ht="30.75" customHeight="1" x14ac:dyDescent="0.25">
      <c r="B6" s="55">
        <v>1</v>
      </c>
      <c r="C6" s="356" t="s">
        <v>170</v>
      </c>
      <c r="D6" s="356"/>
      <c r="E6" s="61"/>
      <c r="F6" s="61"/>
      <c r="G6" s="61"/>
      <c r="H6" s="353"/>
      <c r="I6" s="354"/>
    </row>
    <row r="7" spans="2:9" ht="39" customHeight="1" x14ac:dyDescent="0.25">
      <c r="B7" s="54">
        <v>2</v>
      </c>
      <c r="C7" s="340" t="s">
        <v>171</v>
      </c>
      <c r="D7" s="340"/>
      <c r="E7" s="50"/>
      <c r="F7" s="50"/>
      <c r="G7" s="50"/>
      <c r="H7" s="338"/>
      <c r="I7" s="339"/>
    </row>
    <row r="8" spans="2:9" ht="30" customHeight="1" x14ac:dyDescent="0.25">
      <c r="B8" s="54">
        <v>3</v>
      </c>
      <c r="C8" s="340" t="s">
        <v>172</v>
      </c>
      <c r="D8" s="340"/>
      <c r="E8" s="50"/>
      <c r="F8" s="50"/>
      <c r="G8" s="50"/>
      <c r="H8" s="338"/>
      <c r="I8" s="339"/>
    </row>
    <row r="9" spans="2:9" ht="34.5" customHeight="1" x14ac:dyDescent="0.25">
      <c r="B9" s="54">
        <v>4</v>
      </c>
      <c r="C9" s="340" t="s">
        <v>173</v>
      </c>
      <c r="D9" s="340"/>
      <c r="E9" s="50"/>
      <c r="F9" s="50"/>
      <c r="G9" s="50"/>
      <c r="H9" s="338"/>
      <c r="I9" s="339"/>
    </row>
    <row r="10" spans="2:9" ht="30.75" customHeight="1" x14ac:dyDescent="0.25">
      <c r="B10" s="54">
        <v>5</v>
      </c>
      <c r="C10" s="340" t="s">
        <v>174</v>
      </c>
      <c r="D10" s="340"/>
      <c r="E10" s="50"/>
      <c r="F10" s="50"/>
      <c r="G10" s="50"/>
      <c r="H10" s="338"/>
      <c r="I10" s="339"/>
    </row>
    <row r="11" spans="2:9" ht="33.75" customHeight="1" x14ac:dyDescent="0.25">
      <c r="B11" s="54">
        <v>6</v>
      </c>
      <c r="C11" s="340" t="s">
        <v>175</v>
      </c>
      <c r="D11" s="340"/>
      <c r="E11" s="50"/>
      <c r="F11" s="50"/>
      <c r="G11" s="50"/>
      <c r="H11" s="338"/>
      <c r="I11" s="339"/>
    </row>
    <row r="12" spans="2:9" ht="25.5" customHeight="1" x14ac:dyDescent="0.25">
      <c r="B12" s="54">
        <v>7</v>
      </c>
      <c r="C12" s="340" t="s">
        <v>176</v>
      </c>
      <c r="D12" s="340"/>
      <c r="E12" s="51"/>
      <c r="F12" s="51"/>
      <c r="G12" s="51"/>
      <c r="H12" s="336"/>
      <c r="I12" s="337"/>
    </row>
    <row r="13" spans="2:9" ht="46.5" customHeight="1" x14ac:dyDescent="0.25">
      <c r="B13" s="54">
        <v>8</v>
      </c>
      <c r="C13" s="340" t="s">
        <v>177</v>
      </c>
      <c r="D13" s="340"/>
      <c r="E13" s="51"/>
      <c r="F13" s="51"/>
      <c r="G13" s="51"/>
      <c r="H13" s="336"/>
      <c r="I13" s="337"/>
    </row>
    <row r="14" spans="2:9" ht="30.75" customHeight="1" x14ac:dyDescent="0.25">
      <c r="B14" s="54">
        <v>9</v>
      </c>
      <c r="C14" s="340" t="s">
        <v>178</v>
      </c>
      <c r="D14" s="340"/>
      <c r="E14" s="51"/>
      <c r="F14" s="51"/>
      <c r="G14" s="51"/>
      <c r="H14" s="336"/>
      <c r="I14" s="337"/>
    </row>
    <row r="15" spans="2:9" x14ac:dyDescent="0.25">
      <c r="B15" s="54">
        <v>10</v>
      </c>
      <c r="C15" s="340"/>
      <c r="D15" s="340"/>
      <c r="E15" s="51"/>
      <c r="F15" s="51"/>
      <c r="G15" s="51"/>
      <c r="H15" s="336"/>
      <c r="I15" s="337"/>
    </row>
    <row r="16" spans="2:9" x14ac:dyDescent="0.25">
      <c r="B16" s="54">
        <v>11</v>
      </c>
      <c r="C16" s="340"/>
      <c r="D16" s="340"/>
      <c r="E16" s="51"/>
      <c r="F16" s="51"/>
      <c r="G16" s="51"/>
      <c r="H16" s="336"/>
      <c r="I16" s="337"/>
    </row>
    <row r="17" spans="2:9" x14ac:dyDescent="0.25">
      <c r="B17" s="54">
        <v>12</v>
      </c>
      <c r="C17" s="340"/>
      <c r="D17" s="340"/>
      <c r="E17" s="51"/>
      <c r="F17" s="51"/>
      <c r="G17" s="51"/>
      <c r="H17" s="336"/>
      <c r="I17" s="337"/>
    </row>
    <row r="18" spans="2:9" ht="15.75" thickBot="1" x14ac:dyDescent="0.3"/>
    <row r="19" spans="2:9" ht="11.25" customHeight="1" thickBot="1" x14ac:dyDescent="0.3">
      <c r="B19" s="355" t="s">
        <v>179</v>
      </c>
      <c r="C19" s="355"/>
      <c r="D19" s="355"/>
      <c r="E19" s="355"/>
      <c r="F19" s="355"/>
      <c r="G19" s="355"/>
      <c r="H19" s="355"/>
      <c r="I19" s="355"/>
    </row>
    <row r="20" spans="2:9" ht="6.75" customHeight="1" thickBot="1" x14ac:dyDescent="0.3">
      <c r="B20" s="355"/>
      <c r="C20" s="355"/>
      <c r="D20" s="355"/>
      <c r="E20" s="355"/>
      <c r="F20" s="355"/>
      <c r="G20" s="355"/>
      <c r="H20" s="355"/>
      <c r="I20" s="355"/>
    </row>
  </sheetData>
  <mergeCells count="29">
    <mergeCell ref="B19:I20"/>
    <mergeCell ref="H7:I7"/>
    <mergeCell ref="C6:D6"/>
    <mergeCell ref="C7:D7"/>
    <mergeCell ref="C8:D8"/>
    <mergeCell ref="C9:D9"/>
    <mergeCell ref="H13:I13"/>
    <mergeCell ref="H14:I14"/>
    <mergeCell ref="C17:D17"/>
    <mergeCell ref="H17:I17"/>
    <mergeCell ref="H15:I15"/>
    <mergeCell ref="H16:I16"/>
    <mergeCell ref="C13:D13"/>
    <mergeCell ref="C14:D14"/>
    <mergeCell ref="C15:D15"/>
    <mergeCell ref="C16:D16"/>
    <mergeCell ref="H4:I5"/>
    <mergeCell ref="B4:D5"/>
    <mergeCell ref="B3:I3"/>
    <mergeCell ref="E4:G4"/>
    <mergeCell ref="H6:I6"/>
    <mergeCell ref="H12:I12"/>
    <mergeCell ref="H10:I10"/>
    <mergeCell ref="C11:D11"/>
    <mergeCell ref="C12:D12"/>
    <mergeCell ref="H8:I8"/>
    <mergeCell ref="H9:I9"/>
    <mergeCell ref="H11:I11"/>
    <mergeCell ref="C10:D10"/>
  </mergeCells>
  <pageMargins left="0.7" right="0.7" top="0.75" bottom="0.75" header="0.3" footer="0.3"/>
  <pageSetup scale="80" orientation="portrait" r:id="rId1"/>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948c079-19c9-4a36-bb7d-d65ca794eba7">NV5X2DCNMZXR-1920572113-26</_dlc_DocId>
    <_dlc_DocIdUrl xmlns="0948c079-19c9-4a36-bb7d-d65ca794eba7">
      <Url>https://www.supersociedades.gov.co/nuestra_entidad/EstOrgTal/_layouts/15/DocIdRedir.aspx?ID=NV5X2DCNMZXR-1920572113-26</Url>
      <Description>NV5X2DCNMZXR-1920572113-26</Description>
    </_dlc_DocIdUrl>
    <A_x00f1_o xmlns="fa151406-5585-4b74-a996-4a96add1b61b">2021</A_x00f1_o>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97ACAD5D811B145ACA27D6F8A264CB4" ma:contentTypeVersion="1" ma:contentTypeDescription="Crear nuevo documento." ma:contentTypeScope="" ma:versionID="003c531d464090155bf7c8bb92afe5de">
  <xsd:schema xmlns:xsd="http://www.w3.org/2001/XMLSchema" xmlns:xs="http://www.w3.org/2001/XMLSchema" xmlns:p="http://schemas.microsoft.com/office/2006/metadata/properties" xmlns:ns2="0948c079-19c9-4a36-bb7d-d65ca794eba7" xmlns:ns3="fa151406-5585-4b74-a996-4a96add1b61b" targetNamespace="http://schemas.microsoft.com/office/2006/metadata/properties" ma:root="true" ma:fieldsID="ebb0d3488976b130f0f6e7e69264d048" ns2:_="" ns3:_="">
    <xsd:import namespace="0948c079-19c9-4a36-bb7d-d65ca794eba7"/>
    <xsd:import namespace="fa151406-5585-4b74-a996-4a96add1b61b"/>
    <xsd:element name="properties">
      <xsd:complexType>
        <xsd:sequence>
          <xsd:element name="documentManagement">
            <xsd:complexType>
              <xsd:all>
                <xsd:element ref="ns2:_dlc_DocId" minOccurs="0"/>
                <xsd:element ref="ns2:_dlc_DocIdUrl" minOccurs="0"/>
                <xsd:element ref="ns2:_dlc_DocIdPersistId" minOccurs="0"/>
                <xsd:element ref="ns3: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a151406-5585-4b74-a996-4a96add1b61b" elementFormDefault="qualified">
    <xsd:import namespace="http://schemas.microsoft.com/office/2006/documentManagement/types"/>
    <xsd:import namespace="http://schemas.microsoft.com/office/infopath/2007/PartnerControls"/>
    <xsd:element name="A_x00f1_o" ma:index="11" nillable="true" ma:displayName="Año" ma:decimals="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8BDB600-D6F9-4C9A-883D-D8913AE1A8E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35c682b-7e70-477e-9fd7-aa1c3d22d8cf"/>
    <ds:schemaRef ds:uri="d8dde0fc-291d-468b-b9ae-19739d0bd55f"/>
    <ds:schemaRef ds:uri="http://www.w3.org/XML/1998/namespace"/>
    <ds:schemaRef ds:uri="http://purl.org/dc/dcmitype/"/>
  </ds:schemaRefs>
</ds:datastoreItem>
</file>

<file path=customXml/itemProps2.xml><?xml version="1.0" encoding="utf-8"?>
<ds:datastoreItem xmlns:ds="http://schemas.openxmlformats.org/officeDocument/2006/customXml" ds:itemID="{1A849894-18C0-406D-999C-B66E26A39E81}"/>
</file>

<file path=customXml/itemProps3.xml><?xml version="1.0" encoding="utf-8"?>
<ds:datastoreItem xmlns:ds="http://schemas.openxmlformats.org/officeDocument/2006/customXml" ds:itemID="{C4E13CB2-8102-4360-9A13-427FF7727948}">
  <ds:schemaRefs>
    <ds:schemaRef ds:uri="http://schemas.microsoft.com/sharepoint/v3/contenttype/forms"/>
  </ds:schemaRefs>
</ds:datastoreItem>
</file>

<file path=customXml/itemProps4.xml><?xml version="1.0" encoding="utf-8"?>
<ds:datastoreItem xmlns:ds="http://schemas.openxmlformats.org/officeDocument/2006/customXml" ds:itemID="{589D5477-73DC-4641-8752-978E829B27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Concertacion </vt:lpstr>
      <vt:lpstr>MANUAL</vt:lpstr>
      <vt:lpstr>instructivo de diligenciamiento</vt:lpstr>
      <vt:lpstr>ANEXO 1</vt:lpstr>
      <vt:lpstr>Seguimiento 2</vt:lpstr>
      <vt:lpstr>Seguimiento 3</vt:lpstr>
      <vt:lpstr>Seguimiento 4</vt:lpstr>
      <vt:lpstr>Final</vt:lpstr>
      <vt:lpstr>Componente de Gestion Adicional</vt:lpstr>
      <vt:lpstr>Instructivo</vt:lpstr>
      <vt:lpstr>'ANEXO 1'!Área_de_impresión</vt:lpstr>
      <vt:lpstr>'Componente de Gestion Adicional'!Área_de_impresión</vt:lpstr>
      <vt:lpstr>'instructivo de diligenciamiento'!Área_de_impresión</vt:lpstr>
      <vt:lpstr>MANUAL!Área_de_impresión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Ana María Alzate</dc:title>
  <dc:creator>Jeimy Paola Ortiz Gracia</dc:creator>
  <cp:lastModifiedBy>Luis Oliverio Espinosa Ruiz</cp:lastModifiedBy>
  <cp:revision/>
  <cp:lastPrinted>2017-11-02T15:26:09Z</cp:lastPrinted>
  <dcterms:created xsi:type="dcterms:W3CDTF">2014-03-17T17:12:16Z</dcterms:created>
  <dcterms:modified xsi:type="dcterms:W3CDTF">2021-11-17T17:10:35Z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0x010100A97ACAD5D811B145ACA27D6F8A264CB4</vt:lpwstr>
  </property>
  <property fmtid="{D5CDD505-2E9C-101B-9397-08002B2CF9AE}" pid="3" name="_dlc_DocIdItemGuid">
    <vt:lpwstr>13a9e00f-90ed-49eb-a9dd-7559973a7583</vt:lpwstr>
  </property>
  <property fmtid="{D5CDD505-2E9C-101B-9397-08002B2CF9AE}" pid="4" name="Año">
    <vt:r8>2021</vt:r8>
  </property>
</Properties>
</file>