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ACUERDOS DE GESTION 2020\"/>
    </mc:Choice>
  </mc:AlternateContent>
  <bookViews>
    <workbookView xWindow="0" yWindow="0" windowWidth="20520" windowHeight="7335" tabRatio="712" firstSheet="3" activeTab="9"/>
  </bookViews>
  <sheets>
    <sheet name="Concertacion " sheetId="1" state="hidden" r:id="rId1"/>
    <sheet name="MANUAL" sheetId="22" state="hidden" r:id="rId2"/>
    <sheet name="Concertación" sheetId="23" state="hidden" r:id="rId3"/>
    <sheet name="Concertación 1" sheetId="27" r:id="rId4"/>
    <sheet name="Seguimiento 2" sheetId="5" state="hidden" r:id="rId5"/>
    <sheet name="Seguimiento 3" sheetId="6" state="hidden" r:id="rId6"/>
    <sheet name="Seguimiento 4" sheetId="7" state="hidden" r:id="rId7"/>
    <sheet name="Final" sheetId="9" state="hidden" r:id="rId8"/>
    <sheet name="Componente de Gestion Adicional" sheetId="14" state="hidden" r:id="rId9"/>
    <sheet name="Seguimietnto" sheetId="30" r:id="rId10"/>
    <sheet name="Instructivo" sheetId="3" state="hidden" r:id="rId11"/>
    <sheet name="Hoja1" sheetId="26" state="hidden" r:id="rId12"/>
  </sheets>
  <definedNames>
    <definedName name="_xlnm.Print_Area" localSheetId="8">'Componente de Gestion Adicional'!$A$1:$O$20</definedName>
    <definedName name="_xlnm.Print_Area" localSheetId="2">Concertación!$A$2:$S$47</definedName>
    <definedName name="_xlnm.Print_Area" localSheetId="3">'Concertación 1'!$A$2:$S$37</definedName>
    <definedName name="_xlnm.Print_Area" localSheetId="1">MANUAL!$A$1:$U$47</definedName>
    <definedName name="_xlnm.Print_Area" localSheetId="9">Seguimietnto!$A$2:$S$37</definedName>
  </definedNames>
  <calcPr calcId="162913"/>
</workbook>
</file>

<file path=xl/calcChain.xml><?xml version="1.0" encoding="utf-8"?>
<calcChain xmlns="http://schemas.openxmlformats.org/spreadsheetml/2006/main">
  <c r="P25" i="27" l="1"/>
  <c r="P19" i="27"/>
  <c r="P14" i="27"/>
  <c r="P14" i="30"/>
  <c r="P29" i="30" l="1"/>
  <c r="P31" i="30" s="1"/>
  <c r="H29" i="30"/>
  <c r="H29" i="27" l="1"/>
  <c r="P29" i="27"/>
  <c r="P31" i="27" s="1"/>
  <c r="H39" i="23" l="1"/>
  <c r="O32" i="23"/>
  <c r="P32" i="23" s="1"/>
  <c r="O27" i="23"/>
  <c r="P27" i="23" s="1"/>
  <c r="O21" i="23"/>
  <c r="P21" i="23" s="1"/>
  <c r="O16" i="23"/>
  <c r="P16" i="23" s="1"/>
  <c r="O11" i="23"/>
  <c r="P11" i="23" s="1"/>
  <c r="P39" i="23" l="1"/>
  <c r="P41" i="23" s="1"/>
  <c r="I16" i="9" l="1"/>
  <c r="H13" i="9"/>
  <c r="K13" i="9"/>
  <c r="K16" i="9" s="1"/>
  <c r="K10" i="9"/>
  <c r="H10" i="9"/>
  <c r="H7" i="9"/>
  <c r="L7" i="9" s="1"/>
  <c r="M13" i="9"/>
  <c r="M7" i="9"/>
  <c r="M10" i="9"/>
  <c r="J16" i="9"/>
  <c r="B16" i="9"/>
  <c r="H27" i="5"/>
  <c r="M24" i="7"/>
  <c r="M21" i="7"/>
  <c r="M18" i="7"/>
  <c r="K24" i="7"/>
  <c r="K21" i="7"/>
  <c r="M24" i="6"/>
  <c r="J24" i="6"/>
  <c r="J24" i="7" s="1"/>
  <c r="J21" i="6"/>
  <c r="J21" i="7" s="1"/>
  <c r="J18" i="6"/>
  <c r="M18" i="6"/>
  <c r="I18" i="5"/>
  <c r="I18" i="6" s="1"/>
  <c r="H18" i="6"/>
  <c r="M24" i="5"/>
  <c r="M21" i="5"/>
  <c r="M18" i="5"/>
  <c r="I24" i="5"/>
  <c r="I24" i="7" s="1"/>
  <c r="H24" i="7"/>
  <c r="I21" i="5"/>
  <c r="L21" i="5" s="1"/>
  <c r="H21" i="6"/>
  <c r="B27" i="7"/>
  <c r="H21" i="7"/>
  <c r="H18" i="7"/>
  <c r="D7" i="7"/>
  <c r="D6" i="7"/>
  <c r="D5" i="7"/>
  <c r="D4" i="7"/>
  <c r="B27" i="6"/>
  <c r="H24" i="6"/>
  <c r="D7" i="6"/>
  <c r="D6" i="6"/>
  <c r="D5" i="6"/>
  <c r="D4" i="6"/>
  <c r="B27" i="5"/>
  <c r="D7" i="5"/>
  <c r="D6" i="5"/>
  <c r="D5" i="5"/>
  <c r="D4" i="5"/>
  <c r="B26" i="1"/>
  <c r="L13" i="9" l="1"/>
  <c r="L18" i="6"/>
  <c r="L24" i="5"/>
  <c r="M16" i="9"/>
  <c r="L10" i="9"/>
  <c r="H27" i="7"/>
  <c r="I21" i="7"/>
  <c r="L21" i="7" s="1"/>
  <c r="M27" i="5"/>
  <c r="J27" i="6"/>
  <c r="I27" i="5"/>
  <c r="I18" i="7"/>
  <c r="M27" i="7"/>
  <c r="H27" i="6"/>
  <c r="J18" i="7"/>
  <c r="K27" i="7"/>
  <c r="L16" i="9"/>
  <c r="L24" i="7"/>
  <c r="H16" i="9"/>
  <c r="I21" i="6"/>
  <c r="L18" i="5"/>
  <c r="L27" i="5" s="1"/>
  <c r="I24" i="6"/>
  <c r="L24" i="6" s="1"/>
  <c r="I27" i="7" l="1"/>
  <c r="L18" i="7"/>
  <c r="L27" i="7" s="1"/>
  <c r="J27" i="7"/>
  <c r="L21" i="6"/>
  <c r="I27" i="6"/>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8.xml><?xml version="1.0" encoding="utf-8"?>
<comments xmlns="http://schemas.openxmlformats.org/spreadsheetml/2006/main">
  <authors>
    <author>Leandry Luz Vargas Alvarez</author>
    <author>ana karina marin quiros marin quiros</author>
    <author>Ligia del Pilar Agudelo</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List>
</comments>
</file>

<file path=xl/sharedStrings.xml><?xml version="1.0" encoding="utf-8"?>
<sst xmlns="http://schemas.openxmlformats.org/spreadsheetml/2006/main" count="614" uniqueCount="259">
  <si>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</si>
  <si>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</si>
  <si>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</si>
  <si>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</si>
  <si>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</si>
  <si>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</si>
  <si>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</si>
  <si>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</si>
  <si>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</si>
  <si>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</si>
  <si>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</si>
  <si>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</si>
  <si>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</si>
  <si>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</si>
  <si>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</si>
  <si>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</si>
  <si>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</si>
  <si>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</si>
  <si>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</si>
  <si>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</si>
  <si>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</si>
  <si>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</si>
  <si>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</si>
  <si>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</si>
  <si>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</si>
  <si>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</si>
  <si>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</si>
  <si>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</si>
  <si>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</si>
  <si>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</si>
  <si>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</si>
  <si>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</si>
  <si>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</si>
  <si>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</si>
  <si>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</si>
  <si>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</si>
  <si>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</si>
  <si>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</si>
  <si>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</si>
  <si>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</si>
  <si>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</si>
  <si>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</si>
  <si>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</si>
  <si>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</si>
  <si>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</si>
  <si>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</si>
  <si>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</si>
  <si>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</si>
  <si>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</si>
  <si>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</si>
  <si>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</si>
  <si>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</si>
  <si>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</si>
  <si>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</si>
  <si>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</si>
  <si>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</si>
  <si>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</si>
  <si>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</si>
  <si>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</si>
  <si>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</si>
  <si>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</si>
  <si>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</si>
  <si>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</si>
  <si>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</si>
  <si>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</si>
  <si>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</si>
  <si>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</si>
  <si>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</si>
  <si>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</si>
  <si>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</si>
  <si>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</si>
  <si>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</si>
  <si>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</si>
  <si>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</si>
  <si>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</si>
  <si>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</si>
  <si>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</si>
  <si>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</si>
  <si>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</si>
  <si>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</si>
  <si>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</si>
  <si>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</si>
  <si>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</si>
  <si>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</si>
  <si>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</si>
  <si>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</si>
  <si>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</si>
  <si>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</si>
  <si>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</si>
  <si>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</si>
  <si>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</si>
  <si>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</si>
  <si>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</si>
  <si>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</si>
  <si>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</si>
  <si>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</si>
  <si>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</si>
  <si>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</si>
  <si>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</si>
  <si>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</si>
  <si>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</si>
  <si>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</si>
  <si>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</si>
  <si>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</si>
  <si>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</si>
  <si>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</si>
  <si>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</si>
  <si>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</si>
  <si>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</si>
  <si>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</si>
  <si>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</si>
  <si>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</si>
  <si>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</si>
  <si>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</si>
  <si>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</si>
  <si>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</si>
  <si>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</si>
  <si>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</si>
  <si>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</si>
  <si>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</si>
  <si>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</si>
  <si>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</si>
  <si>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</si>
  <si>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</si>
  <si>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</si>
  <si>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</si>
  <si>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</si>
  <si>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</si>
  <si>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</si>
  <si>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</si>
  <si>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</si>
  <si>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</si>
  <si>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</si>
  <si>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</si>
  <si>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</si>
  <si>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</si>
  <si>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</si>
  <si>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</si>
  <si>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</si>
  <si>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</si>
  <si>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</si>
  <si>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</si>
  <si>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</si>
  <si>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</si>
  <si>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</si>
  <si>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</si>
  <si>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</si>
  <si>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</si>
  <si>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</si>
  <si>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</si>
  <si>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</si>
  <si>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</si>
  <si>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</si>
  <si>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</si>
  <si>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</si>
  <si>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</si>
  <si>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</si>
  <si>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</si>
  <si>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</si>
  <si>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</si>
  <si>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</si>
  <si>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</si>
  <si>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</si>
  <si>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</si>
  <si>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</si>
  <si>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</si>
  <si>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</si>
  <si>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</si>
  <si>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</si>
  <si>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</si>
  <si>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</si>
  <si>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</si>
  <si>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</si>
  <si>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</si>
  <si>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</si>
  <si>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</si>
  <si>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</si>
  <si>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</si>
  <si>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</si>
  <si>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</si>
  <si>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CONCERTACIÓN, SEGUIMIENTO,  RETROALIMENTACIÓN  Y EVALUACIÓN DE COMPROMISOS GERENCIALES</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</si>
  <si>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</si>
  <si>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</si>
  <si>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</si>
  <si>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</si>
  <si>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</si>
  <si>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</si>
  <si>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</si>
  <si>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</si>
  <si>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</si>
  <si>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</si>
  <si>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</si>
  <si>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</si>
  <si>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</si>
  <si>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</si>
  <si>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</si>
  <si>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</si>
  <si>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</si>
  <si>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</si>
  <si>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</si>
  <si>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</si>
  <si>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</si>
  <si>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Fecha: 09 de Febrero de 2017</t>
  </si>
  <si>
    <t>PROCESO: GESTION DE TALENTO HUMANO</t>
  </si>
  <si>
    <t>Versión 002</t>
  </si>
  <si>
    <t>FORMATO: ACUERDOS DE GESTIÓN</t>
  </si>
  <si>
    <t>Pagina 1 de 6</t>
  </si>
  <si>
    <t>Pagina 2 de 6</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</si>
  <si>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</si>
  <si>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</si>
  <si>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</si>
  <si>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 xml:space="preserve"> Implementar las reformas que el proyecto de decreto proponemediante la recaracrerización de los procesos de insolvencia en el sistema integrado de gestión</t>
  </si>
  <si>
    <t>Consolidar las líneas jurisprudenciales que surjan a partir de los diversos temas de Derecho Concursal que conoce la Delegatura para Procedimientos de insolvencia</t>
  </si>
  <si>
    <t>Fortalecer los servicios de atención al ciudadano en los asuntos relacionados con la orientación de los usuarios que tienen inquietudes la preparación de una solicitud de reorganización, para disminur con ello barreras de entrada al proceso vinculadas con el desconocimiento de los requisitos de admisión por parte de las empresas insolventes.</t>
  </si>
  <si>
    <t>Alinear las resoluciones y circulares vigentes en relación con el procedimiento de intervención para que no existan contradicciones entre ellos y el régimen de la intervención, de igual forma, estudiar ese régimen para proponer reformas al mismo</t>
  </si>
  <si>
    <t>100% de procesos recaracterizados</t>
  </si>
  <si>
    <t xml:space="preserve">  1 libro de jurisprudencia concursal</t>
  </si>
  <si>
    <t>guía de atención al ciudadano</t>
  </si>
  <si>
    <t>Documento mediante el cual se armonizan los instrumentos normativos del régimen de intervención</t>
  </si>
  <si>
    <t>01/06/2017
30/12/2017</t>
  </si>
  <si>
    <t>07/03/2017
30/11/2017</t>
  </si>
  <si>
    <t xml:space="preserve">20/02/2017
30/12/2017
</t>
  </si>
  <si>
    <t xml:space="preserve">15/03/2017
15/12/2017
</t>
  </si>
  <si>
    <t>Recaracterizar el proceso de reorganización empresarial en el sistema integrado de gestión</t>
  </si>
  <si>
    <t>Recaracterizar el proceso de liquidación judicial en el sistema integrado de gestión</t>
  </si>
  <si>
    <t>Recaracterizar el proceso de procesos especiales en el sistema integrado de gestión</t>
  </si>
  <si>
    <t>Recaracterizar el proceso de seguimiento a acuerdos de reorganización en el sistema integrado de gestión</t>
  </si>
  <si>
    <t>Elaboración del libro IV</t>
  </si>
  <si>
    <t>Elaboración de una lista de razones de forma frecuentes por las que son requeridas las sociedades que presentan una solicitud de admisión a un proceso de reorganización.</t>
  </si>
  <si>
    <t>Elaboración de plantillas de una solicitud de reorganización y sus anexos</t>
  </si>
  <si>
    <t>Elaboración de Guía de orientación al ciudadano en la presentación de una solicitud de admisión al proceso de reorganziación</t>
  </si>
  <si>
    <t>Capacitación de funcionarios de la oficina de atención al ciudadano</t>
  </si>
  <si>
    <t>Diseño de la campaña de divulgación</t>
  </si>
  <si>
    <t>Lanzamiento de la campaña e inicio de la prestación del servicio</t>
  </si>
  <si>
    <t>Armonización de normas y elaboración del informe respectivo.</t>
  </si>
  <si>
    <t>Fortalecimiento de la oferta de valor para los usuarios</t>
  </si>
  <si>
    <t xml:space="preserve">Firma del Superior Jerárquico </t>
  </si>
  <si>
    <t xml:space="preserve">Lograr un marco normativo adecuado que facilite el cumplimiento de la Misión
</t>
  </si>
  <si>
    <t>Lograr niveles superiores de servicio, acompañamiento y atención al usuario (excelencia en el servicio, en acompañamiento y operacional)</t>
  </si>
  <si>
    <t>Reducción de tiempos de respuesta de las solicitudes de admisión a un proceso de insolvencia</t>
  </si>
  <si>
    <t xml:space="preserve">Concertación para el desempeño sobresaliente (5% adicional. Describir los compromisos gerenciales adicionales) </t>
  </si>
  <si>
    <t>Presentación de un proyecto de modificación de algunos artículos de la Ley 1116 de 2006, ante el Superintendente de Sociedades</t>
  </si>
  <si>
    <t xml:space="preserve"> </t>
  </si>
  <si>
    <t>Elaborar un borrador de proyecto de ley mediante el cual se modifiquen algunos artículos de la Ley 1116 de 2006.                                                                    Reglamentación de Decreto 65 de 2020, modificatorio del Decreto 1074 de 2015, que reglamenta algunos aspectos de la Ley 1116 de 2006.</t>
  </si>
  <si>
    <t>01/01/2020 al 31/12/2020</t>
  </si>
  <si>
    <t>Seguimiento con equipo de trabajo en el desarrollo y puesta en funcionamiento de la herramienta de inteligencia artificial en el estudio de la solicitud de admisión a un proceso de insolvencia.</t>
  </si>
  <si>
    <t xml:space="preserve">Implementar el Plan de Descongestión 2020
</t>
  </si>
  <si>
    <t>Implementación de la  herramienta de Inteligencia Artificial en el estudio de las solicitudes de admisión a procesos de insolvencia</t>
  </si>
  <si>
    <t>Aplicar medidas extraordinarias con el fin de reducir el término de duración de los procedimientos de insolvencia</t>
  </si>
  <si>
    <t>Elaborar proyecto de resoluciones internas para la implementación del Decreto 065 de 2020, que modificó del Decreto 1074 de 2015</t>
  </si>
  <si>
    <t>Elaborar un borrador de proyecto de ley mediante el cual se modifiquen algunos artículos de la Ley 1116 de 2006.</t>
  </si>
  <si>
    <t>Asignación exclusiva de ponentes jurídicos para atender exclusivamente procesos Categoría A</t>
  </si>
  <si>
    <t>Realización de audiencias en 40 procesos antiguos con el apoyo de contratistas</t>
  </si>
  <si>
    <t>Modificación de reglamentación sobre competencia de las Intendencias Regionales con el fin de descentralizar los procesos Categoría B que cumplan con los criterios</t>
  </si>
  <si>
    <t>Fortalecimiento de Grupos de Procesos de Reorganización con la incorporación de contratistas</t>
  </si>
  <si>
    <t>Elaborar modelos estandarizados de documentos relativos a la solicitud de admisión a procesos de insolvencia</t>
  </si>
  <si>
    <t xml:space="preserve">Susana Hidvegi Arango </t>
  </si>
  <si>
    <t xml:space="preserve">Juan Pablo Liévano Vegalara </t>
  </si>
  <si>
    <t>http://intranet/DSS/OAP/DOCS/default.aspx?RootFolder=%2FDSS%2FOAP%2FDOCS%2FDocumentos%2FA%C3%B1o%5F2020%2F01%5FProyectosEstrategicos%2FDELEGATURA%20PROCESOS%20DE%20INSOLVENCIA&amp;FolderCTID=0x012000C5458A937E275D4BA20E8029301F05AA&amp;View={9EED936D-E375-4864-B799-C5295D63C745}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</si>
</sst>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5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22"/>
      <color theme="1"/>
      <name val="Arial"/>
      <family val="2"/>
    </font>
    <font>
      <sz val="18"/>
      <color theme="1"/>
      <name val="Arial"/>
      <family val="2"/>
    </font>
    <font>
      <sz val="18"/>
      <name val="Arial"/>
      <family val="2"/>
    </font>
    <font>
      <u/>
      <sz val="18"/>
      <color theme="10"/>
      <name val="Calibri"/>
      <family val="2"/>
      <scheme val="minor"/>
    </font>
    <font>
      <b/>
      <sz val="14"/>
      <name val="Arial"/>
      <family val="2"/>
    </font>
    <font>
      <b/>
      <sz val="20"/>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style="medium">
        <color auto="1"/>
      </right>
      <top/>
      <bottom style="medium">
        <color auto="1"/>
      </bottom>
      <diagonal/>
    </border>
    <border>
      <left style="medium">
        <color indexed="64"/>
      </left>
      <right/>
      <top style="thin">
        <color auto="1"/>
      </top>
      <bottom style="thin">
        <color auto="1"/>
      </bottom>
      <diagonal/>
    </border>
  </borders>
  <cellStyleXfs count="12">
    <xf numFmtId="0" fontId="0" fillId="0" borderId="0"/>
    <xf numFmtId="9" fontId="1" fillId="0" borderId="0" applyFont="0" applyFill="0" applyBorder="0" applyAlignment="0" applyProtection="0"/>
    <xf numFmtId="0" fontId="19"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cellStyleXfs>
  <cellXfs count="509">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25" fillId="0" borderId="0" xfId="0" applyFont="1" applyAlignment="1" applyProtection="1">
      <alignment wrapText="1"/>
      <protection locked="0"/>
    </xf>
    <xf numFmtId="0" fontId="25" fillId="0" borderId="0" xfId="0" applyFont="1" applyProtection="1">
      <protection locked="0"/>
    </xf>
    <xf numFmtId="0" fontId="24"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27" fillId="0" borderId="39" xfId="0" applyFont="1" applyBorder="1" applyProtection="1">
      <protection locked="0"/>
    </xf>
    <xf numFmtId="0" fontId="23" fillId="9" borderId="0" xfId="0" applyFont="1" applyFill="1" applyBorder="1" applyAlignment="1" applyProtection="1">
      <alignment horizontal="center" vertical="center" wrapText="1"/>
      <protection locked="0"/>
    </xf>
    <xf numFmtId="0" fontId="23" fillId="9" borderId="0" xfId="0" applyFont="1" applyFill="1" applyBorder="1" applyAlignment="1" applyProtection="1">
      <alignment vertical="center" wrapText="1"/>
      <protection locked="0"/>
    </xf>
    <xf numFmtId="0" fontId="23" fillId="9" borderId="0" xfId="0" applyFont="1" applyFill="1" applyBorder="1" applyAlignment="1" applyProtection="1">
      <alignment vertical="center"/>
      <protection locked="0"/>
    </xf>
    <xf numFmtId="9" fontId="26" fillId="10" borderId="1" xfId="0" applyNumberFormat="1" applyFont="1" applyFill="1" applyBorder="1" applyAlignment="1" applyProtection="1">
      <alignment horizontal="center" vertical="center" wrapText="1"/>
      <protection locked="0"/>
    </xf>
    <xf numFmtId="9" fontId="26" fillId="9" borderId="4" xfId="1" applyFont="1" applyFill="1" applyBorder="1" applyAlignment="1" applyProtection="1">
      <alignment horizontal="center" vertical="center" wrapText="1"/>
      <protection locked="0"/>
    </xf>
    <xf numFmtId="0" fontId="23" fillId="9" borderId="47" xfId="0" applyFont="1" applyFill="1" applyBorder="1" applyAlignment="1" applyProtection="1">
      <alignment vertical="center"/>
      <protection locked="0"/>
    </xf>
    <xf numFmtId="0" fontId="23" fillId="9" borderId="47"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39" xfId="0" applyFont="1" applyFill="1" applyBorder="1" applyProtection="1">
      <protection locked="0"/>
    </xf>
    <xf numFmtId="0" fontId="27" fillId="0" borderId="41" xfId="0" applyFont="1" applyBorder="1" applyProtection="1">
      <protection locked="0"/>
    </xf>
    <xf numFmtId="0" fontId="30" fillId="0" borderId="0" xfId="0" applyFont="1"/>
    <xf numFmtId="0" fontId="30" fillId="9" borderId="0" xfId="0" applyFont="1" applyFill="1"/>
    <xf numFmtId="0" fontId="29" fillId="11" borderId="0" xfId="0" applyFont="1" applyFill="1"/>
    <xf numFmtId="0" fontId="30" fillId="9" borderId="0" xfId="0" applyFont="1" applyFill="1" applyAlignment="1"/>
    <xf numFmtId="0" fontId="37" fillId="9" borderId="0" xfId="0" applyFont="1" applyFill="1"/>
    <xf numFmtId="0" fontId="37" fillId="9" borderId="0" xfId="0" applyFont="1" applyFill="1" applyAlignment="1">
      <alignment horizontal="center"/>
    </xf>
    <xf numFmtId="0" fontId="12" fillId="9" borderId="37" xfId="0" applyFont="1" applyFill="1" applyBorder="1" applyAlignment="1">
      <alignment horizontal="center" vertical="center"/>
    </xf>
    <xf numFmtId="0" fontId="37" fillId="9" borderId="47" xfId="0" applyFont="1" applyFill="1" applyBorder="1"/>
    <xf numFmtId="0" fontId="37" fillId="9" borderId="0" xfId="0" applyFont="1" applyFill="1" applyBorder="1"/>
    <xf numFmtId="0" fontId="37" fillId="9" borderId="48" xfId="0" applyFont="1" applyFill="1" applyBorder="1"/>
    <xf numFmtId="0" fontId="40" fillId="9" borderId="37" xfId="0" applyFont="1" applyFill="1" applyBorder="1" applyAlignment="1">
      <alignment horizontal="center" vertical="center"/>
    </xf>
    <xf numFmtId="0" fontId="37" fillId="9" borderId="37" xfId="0" applyFont="1" applyFill="1" applyBorder="1" applyAlignment="1">
      <alignment horizontal="center" vertical="center"/>
    </xf>
    <xf numFmtId="0" fontId="37" fillId="0" borderId="47" xfId="0" applyFont="1" applyBorder="1"/>
    <xf numFmtId="0" fontId="12" fillId="9" borderId="40" xfId="0" applyFont="1" applyFill="1" applyBorder="1" applyAlignment="1">
      <alignment horizontal="center" wrapText="1"/>
    </xf>
    <xf numFmtId="0" fontId="12" fillId="9" borderId="16" xfId="0" applyFont="1" applyFill="1" applyBorder="1" applyAlignment="1">
      <alignment horizontal="center" wrapText="1"/>
    </xf>
    <xf numFmtId="0" fontId="40" fillId="9" borderId="37"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3" xfId="0" applyFont="1" applyFill="1" applyBorder="1" applyAlignment="1">
      <alignment horizontal="center" vertical="center" wrapText="1"/>
    </xf>
    <xf numFmtId="0" fontId="38" fillId="11" borderId="0" xfId="0" applyFont="1" applyFill="1"/>
    <xf numFmtId="0" fontId="17" fillId="9" borderId="0" xfId="0" applyFont="1" applyFill="1" applyBorder="1" applyAlignment="1" applyProtection="1">
      <alignment vertical="center"/>
      <protection locked="0"/>
    </xf>
    <xf numFmtId="0" fontId="32"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1" fillId="8" borderId="37" xfId="0" applyFont="1" applyFill="1" applyBorder="1" applyAlignment="1" applyProtection="1">
      <alignment horizontal="center" vertical="center"/>
    </xf>
    <xf numFmtId="0" fontId="23" fillId="9" borderId="47"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48"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48"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48" xfId="0" applyFont="1" applyFill="1" applyBorder="1" applyAlignment="1" applyProtection="1">
      <alignment horizontal="center"/>
      <protection locked="0"/>
    </xf>
    <xf numFmtId="0" fontId="23" fillId="9" borderId="43" xfId="0" applyFont="1" applyFill="1" applyBorder="1" applyAlignment="1" applyProtection="1">
      <alignment horizontal="center" vertical="center"/>
      <protection locked="0"/>
    </xf>
    <xf numFmtId="0" fontId="11" fillId="9" borderId="39" xfId="0" applyFont="1" applyFill="1" applyBorder="1" applyAlignment="1" applyProtection="1">
      <alignment horizontal="center" vertical="center"/>
      <protection locked="0"/>
    </xf>
    <xf numFmtId="2" fontId="15" fillId="9" borderId="39" xfId="0" applyNumberFormat="1" applyFont="1" applyFill="1" applyBorder="1" applyProtection="1">
      <protection locked="0"/>
    </xf>
    <xf numFmtId="0" fontId="15" fillId="9" borderId="41" xfId="0" applyFont="1" applyFill="1" applyBorder="1" applyProtection="1">
      <protection locked="0"/>
    </xf>
    <xf numFmtId="0" fontId="29"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22"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0"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5" fillId="0" borderId="4" xfId="0" applyFont="1" applyBorder="1" applyAlignment="1">
      <alignment horizontal="center" vertical="center" wrapText="1"/>
    </xf>
    <xf numFmtId="9" fontId="27" fillId="0" borderId="1" xfId="1" applyFont="1" applyBorder="1" applyAlignment="1" applyProtection="1">
      <alignment horizontal="center" vertical="center" wrapText="1"/>
      <protection locked="0"/>
    </xf>
    <xf numFmtId="0" fontId="41" fillId="8" borderId="37" xfId="0" applyFont="1" applyFill="1" applyBorder="1" applyAlignment="1" applyProtection="1">
      <alignment horizontal="center" vertical="center" wrapText="1"/>
    </xf>
    <xf numFmtId="0" fontId="27" fillId="0" borderId="4" xfId="0" applyNumberFormat="1" applyFont="1" applyBorder="1" applyAlignment="1" applyProtection="1">
      <alignment vertical="center" wrapText="1"/>
      <protection locked="0"/>
    </xf>
    <xf numFmtId="0" fontId="27" fillId="0" borderId="1" xfId="0" applyNumberFormat="1" applyFont="1" applyBorder="1" applyAlignment="1" applyProtection="1">
      <alignment vertical="center" wrapText="1"/>
      <protection locked="0"/>
    </xf>
    <xf numFmtId="0" fontId="27" fillId="0" borderId="1" xfId="0" applyNumberFormat="1" applyFont="1" applyBorder="1" applyAlignment="1" applyProtection="1">
      <alignment horizontal="center" vertical="center" wrapText="1"/>
      <protection locked="0"/>
    </xf>
    <xf numFmtId="0" fontId="26" fillId="4" borderId="43" xfId="0" applyFont="1" applyFill="1" applyBorder="1" applyAlignment="1" applyProtection="1">
      <alignment horizontal="center" vertical="center"/>
      <protection locked="0"/>
    </xf>
    <xf numFmtId="9" fontId="26" fillId="4" borderId="39" xfId="0" applyNumberFormat="1" applyFont="1" applyFill="1" applyBorder="1" applyAlignment="1" applyProtection="1">
      <alignment vertical="center"/>
      <protection locked="0"/>
    </xf>
    <xf numFmtId="0" fontId="45" fillId="4" borderId="43" xfId="0" applyFont="1" applyFill="1" applyBorder="1" applyAlignment="1" applyProtection="1">
      <alignment horizontal="center" vertical="center"/>
      <protection locked="0"/>
    </xf>
    <xf numFmtId="9" fontId="26" fillId="4" borderId="63" xfId="0" applyNumberFormat="1" applyFont="1" applyFill="1" applyBorder="1" applyAlignment="1" applyProtection="1">
      <alignment horizontal="center" vertical="center"/>
    </xf>
    <xf numFmtId="1" fontId="26" fillId="4" borderId="46" xfId="0" applyNumberFormat="1" applyFont="1" applyFill="1" applyBorder="1" applyAlignment="1" applyProtection="1">
      <alignment horizontal="center" vertical="center"/>
    </xf>
    <xf numFmtId="9" fontId="26" fillId="4" borderId="46" xfId="0" applyNumberFormat="1" applyFont="1" applyFill="1" applyBorder="1" applyAlignment="1" applyProtection="1">
      <alignment horizontal="center" vertical="center"/>
    </xf>
    <xf numFmtId="9" fontId="26" fillId="4" borderId="46" xfId="1" applyFont="1" applyFill="1" applyBorder="1" applyAlignment="1" applyProtection="1">
      <alignment horizontal="center" vertical="center"/>
    </xf>
    <xf numFmtId="0" fontId="32" fillId="0" borderId="47" xfId="0" applyFont="1" applyBorder="1" applyProtection="1">
      <protection locked="0"/>
    </xf>
    <xf numFmtId="0" fontId="32" fillId="0" borderId="43" xfId="0" applyFont="1" applyBorder="1" applyProtection="1">
      <protection locked="0"/>
    </xf>
    <xf numFmtId="0" fontId="15" fillId="0" borderId="39" xfId="0" applyFont="1" applyBorder="1" applyProtection="1">
      <protection locked="0"/>
    </xf>
    <xf numFmtId="0" fontId="31" fillId="15" borderId="39" xfId="0" applyFont="1" applyFill="1" applyBorder="1" applyAlignment="1" applyProtection="1">
      <alignment horizontal="center" vertical="center"/>
    </xf>
    <xf numFmtId="0" fontId="45" fillId="0" borderId="5" xfId="0" applyFont="1" applyBorder="1" applyAlignment="1" applyProtection="1">
      <alignment vertical="center"/>
    </xf>
    <xf numFmtId="0" fontId="45" fillId="0" borderId="32" xfId="0" applyFont="1" applyBorder="1" applyAlignment="1" applyProtection="1">
      <alignment vertical="center"/>
    </xf>
    <xf numFmtId="0" fontId="45" fillId="0" borderId="6" xfId="0" applyFont="1" applyBorder="1" applyAlignment="1" applyProtection="1">
      <alignment vertical="center"/>
    </xf>
    <xf numFmtId="0" fontId="46" fillId="9" borderId="39" xfId="0" applyFont="1" applyFill="1" applyBorder="1" applyProtection="1">
      <protection locked="0"/>
    </xf>
    <xf numFmtId="0" fontId="41" fillId="8" borderId="37" xfId="0" applyFont="1" applyFill="1" applyBorder="1" applyAlignment="1" applyProtection="1">
      <alignment horizontal="center" vertical="center" wrapText="1"/>
    </xf>
    <xf numFmtId="0" fontId="31" fillId="15" borderId="39" xfId="0" applyFont="1" applyFill="1" applyBorder="1" applyAlignment="1" applyProtection="1">
      <alignment horizontal="center" vertical="center"/>
    </xf>
    <xf numFmtId="9" fontId="47" fillId="9" borderId="1" xfId="1" applyFont="1" applyFill="1" applyBorder="1" applyAlignment="1" applyProtection="1">
      <alignment horizontal="center" vertical="center" wrapText="1"/>
      <protection locked="0"/>
    </xf>
    <xf numFmtId="0" fontId="13" fillId="4" borderId="43" xfId="0" applyFont="1" applyFill="1" applyBorder="1" applyAlignment="1" applyProtection="1">
      <alignment horizontal="center" vertical="center"/>
      <protection locked="0"/>
    </xf>
    <xf numFmtId="9" fontId="13" fillId="4" borderId="39" xfId="0" applyNumberFormat="1" applyFont="1" applyFill="1" applyBorder="1" applyAlignment="1" applyProtection="1">
      <alignment vertical="center"/>
      <protection locked="0"/>
    </xf>
    <xf numFmtId="1" fontId="13" fillId="4" borderId="46" xfId="0" applyNumberFormat="1" applyFont="1" applyFill="1" applyBorder="1" applyAlignment="1" applyProtection="1">
      <alignment horizontal="center" vertical="center"/>
    </xf>
    <xf numFmtId="9" fontId="13" fillId="4" borderId="46" xfId="0" applyNumberFormat="1" applyFont="1" applyFill="1" applyBorder="1" applyAlignment="1" applyProtection="1">
      <alignment horizontal="center" vertical="center"/>
    </xf>
    <xf numFmtId="9" fontId="13" fillId="4" borderId="46" xfId="1" applyFont="1" applyFill="1" applyBorder="1" applyAlignment="1" applyProtection="1">
      <alignment horizontal="center" vertical="center"/>
    </xf>
    <xf numFmtId="0" fontId="47" fillId="0" borderId="39" xfId="0" applyFont="1" applyBorder="1" applyProtection="1">
      <protection locked="0"/>
    </xf>
    <xf numFmtId="0" fontId="47" fillId="0" borderId="41" xfId="0" applyFont="1" applyBorder="1" applyProtection="1">
      <protection locked="0"/>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9" fontId="47" fillId="9" borderId="1" xfId="1" applyFont="1" applyFill="1" applyBorder="1" applyAlignment="1" applyProtection="1">
      <alignment horizontal="center" vertical="center" wrapText="1"/>
      <protection locked="0"/>
    </xf>
    <xf numFmtId="0" fontId="27" fillId="0" borderId="1" xfId="0" applyNumberFormat="1" applyFont="1" applyBorder="1" applyAlignment="1" applyProtection="1">
      <alignment vertical="center" wrapText="1"/>
      <protection locked="0"/>
    </xf>
    <xf numFmtId="9" fontId="47" fillId="9" borderId="1" xfId="1" applyFont="1" applyFill="1" applyBorder="1" applyAlignment="1" applyProtection="1">
      <alignment horizontal="center" vertical="center" wrapText="1"/>
      <protection locked="0"/>
    </xf>
    <xf numFmtId="0" fontId="16" fillId="0" borderId="0" xfId="0" applyFont="1" applyProtection="1">
      <protection locked="0"/>
    </xf>
    <xf numFmtId="9" fontId="44" fillId="4" borderId="63" xfId="0" applyNumberFormat="1" applyFont="1" applyFill="1" applyBorder="1" applyAlignment="1" applyProtection="1">
      <alignment horizontal="center" vertical="center"/>
    </xf>
    <xf numFmtId="0" fontId="50" fillId="9" borderId="0" xfId="0" applyFont="1" applyFill="1" applyBorder="1" applyAlignment="1" applyProtection="1">
      <alignment vertical="center"/>
      <protection locked="0"/>
    </xf>
    <xf numFmtId="0" fontId="50" fillId="9" borderId="0" xfId="0" applyFont="1" applyFill="1" applyBorder="1" applyAlignment="1" applyProtection="1">
      <alignment vertical="center" wrapText="1"/>
      <protection locked="0"/>
    </xf>
    <xf numFmtId="0" fontId="16" fillId="9" borderId="0" xfId="0" applyFont="1" applyFill="1" applyBorder="1" applyProtection="1">
      <protection locked="0"/>
    </xf>
    <xf numFmtId="0" fontId="16" fillId="9" borderId="39" xfId="0" applyFont="1" applyFill="1" applyBorder="1" applyProtection="1">
      <protection locked="0"/>
    </xf>
    <xf numFmtId="0" fontId="51" fillId="9" borderId="0" xfId="0" applyFont="1" applyFill="1" applyBorder="1" applyAlignment="1" applyProtection="1">
      <alignment vertical="center"/>
      <protection locked="0"/>
    </xf>
    <xf numFmtId="0" fontId="6" fillId="0" borderId="0" xfId="0" applyFont="1" applyProtection="1">
      <protection locked="0"/>
    </xf>
    <xf numFmtId="9" fontId="47" fillId="9" borderId="1" xfId="1" applyFont="1" applyFill="1" applyBorder="1" applyAlignment="1" applyProtection="1">
      <alignment horizontal="center" vertical="center" wrapText="1"/>
      <protection locked="0"/>
    </xf>
    <xf numFmtId="0" fontId="31" fillId="15" borderId="39" xfId="0" applyFont="1" applyFill="1" applyBorder="1" applyAlignment="1" applyProtection="1">
      <alignment horizontal="center" vertical="center"/>
    </xf>
    <xf numFmtId="0" fontId="41" fillId="8" borderId="37" xfId="0" applyFont="1" applyFill="1" applyBorder="1" applyAlignment="1" applyProtection="1">
      <alignment horizontal="center" vertical="center" wrapText="1"/>
    </xf>
    <xf numFmtId="9" fontId="47" fillId="9" borderId="1" xfId="1" applyFont="1" applyFill="1" applyBorder="1" applyAlignment="1" applyProtection="1">
      <alignment horizontal="center" vertical="center" wrapText="1"/>
      <protection locked="0"/>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38" fillId="9" borderId="17" xfId="0" applyFont="1" applyFill="1" applyBorder="1" applyAlignment="1">
      <alignment horizontal="left" vertical="center" wrapText="1"/>
    </xf>
    <xf numFmtId="0" fontId="38" fillId="9" borderId="18" xfId="0" applyFont="1" applyFill="1" applyBorder="1" applyAlignment="1">
      <alignment horizontal="left" vertical="center" wrapText="1"/>
    </xf>
    <xf numFmtId="0" fontId="38" fillId="9" borderId="19" xfId="0" applyFont="1" applyFill="1" applyBorder="1" applyAlignment="1">
      <alignment horizontal="left" vertical="center" wrapText="1"/>
    </xf>
    <xf numFmtId="0" fontId="22" fillId="12" borderId="0" xfId="0" applyFont="1" applyFill="1" applyAlignment="1">
      <alignment horizontal="center" vertical="center"/>
    </xf>
    <xf numFmtId="0" fontId="38" fillId="9" borderId="35" xfId="0" applyFont="1" applyFill="1" applyBorder="1" applyAlignment="1">
      <alignment horizontal="center" vertical="center" wrapText="1"/>
    </xf>
    <xf numFmtId="0" fontId="38" fillId="9" borderId="42" xfId="0" applyFont="1" applyFill="1" applyBorder="1" applyAlignment="1">
      <alignment horizontal="center" vertical="center" wrapText="1"/>
    </xf>
    <xf numFmtId="0" fontId="38" fillId="9" borderId="44"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35" xfId="0" applyFont="1" applyFill="1" applyBorder="1" applyAlignment="1">
      <alignment horizontal="left" vertical="center" wrapText="1"/>
    </xf>
    <xf numFmtId="0" fontId="38" fillId="9" borderId="42" xfId="0" applyFont="1" applyFill="1" applyBorder="1" applyAlignment="1">
      <alignment horizontal="left" vertical="center" wrapText="1"/>
    </xf>
    <xf numFmtId="0" fontId="38" fillId="9" borderId="44" xfId="0" applyFont="1" applyFill="1" applyBorder="1" applyAlignment="1">
      <alignment horizontal="left" vertical="center" wrapText="1"/>
    </xf>
    <xf numFmtId="0" fontId="38" fillId="9" borderId="47" xfId="0"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48" xfId="0" applyFont="1" applyFill="1" applyBorder="1" applyAlignment="1">
      <alignment horizontal="left" vertical="center" wrapText="1"/>
    </xf>
    <xf numFmtId="0" fontId="38" fillId="9" borderId="43"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38" fillId="9" borderId="41" xfId="0" applyFont="1" applyFill="1" applyBorder="1" applyAlignment="1">
      <alignment horizontal="left" vertical="center" wrapText="1"/>
    </xf>
    <xf numFmtId="0" fontId="40" fillId="9" borderId="45" xfId="0" applyFont="1" applyFill="1" applyBorder="1" applyAlignment="1">
      <alignment horizontal="center" vertical="center" wrapText="1"/>
    </xf>
    <xf numFmtId="0" fontId="40" fillId="9" borderId="56" xfId="0" applyFont="1" applyFill="1" applyBorder="1" applyAlignment="1">
      <alignment horizontal="center" vertical="center" wrapText="1"/>
    </xf>
    <xf numFmtId="0" fontId="40" fillId="9" borderId="46"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37" fillId="9" borderId="45" xfId="0" applyFont="1" applyFill="1" applyBorder="1" applyAlignment="1">
      <alignment horizontal="center" vertical="center"/>
    </xf>
    <xf numFmtId="0" fontId="37" fillId="9" borderId="46" xfId="0" applyFont="1" applyFill="1" applyBorder="1" applyAlignment="1">
      <alignment horizontal="center" vertical="center"/>
    </xf>
    <xf numFmtId="0" fontId="37" fillId="9" borderId="5"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37" fillId="9" borderId="54" xfId="0" applyFont="1" applyFill="1" applyBorder="1" applyAlignment="1">
      <alignment horizontal="left" vertical="center" wrapText="1"/>
    </xf>
    <xf numFmtId="0" fontId="37" fillId="9" borderId="52" xfId="0" applyFont="1" applyFill="1" applyBorder="1" applyAlignment="1">
      <alignment horizontal="left" vertical="center" wrapText="1"/>
    </xf>
    <xf numFmtId="0" fontId="37" fillId="9" borderId="20"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37" fillId="9" borderId="7" xfId="0" applyFont="1" applyFill="1" applyBorder="1" applyAlignment="1">
      <alignment horizontal="left" vertical="center" wrapText="1"/>
    </xf>
    <xf numFmtId="0" fontId="37" fillId="9" borderId="26" xfId="0" applyFont="1" applyFill="1" applyBorder="1" applyAlignment="1">
      <alignment horizontal="left" vertical="center" wrapText="1"/>
    </xf>
    <xf numFmtId="0" fontId="37" fillId="9" borderId="55" xfId="0" applyFont="1" applyFill="1" applyBorder="1" applyAlignment="1">
      <alignment horizontal="left" vertical="center" wrapText="1"/>
    </xf>
    <xf numFmtId="0" fontId="37" fillId="9" borderId="57"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8" fillId="9" borderId="60"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55" xfId="0" applyFont="1" applyFill="1" applyBorder="1" applyAlignment="1">
      <alignment horizontal="center"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27" fillId="0" borderId="2" xfId="0" applyNumberFormat="1" applyFont="1" applyBorder="1" applyAlignment="1" applyProtection="1">
      <alignment horizontal="center" vertical="center" wrapText="1"/>
      <protection locked="0"/>
    </xf>
    <xf numFmtId="0" fontId="27" fillId="0" borderId="3" xfId="0" applyNumberFormat="1" applyFont="1" applyBorder="1" applyAlignment="1" applyProtection="1">
      <alignment horizontal="center" vertical="center" wrapText="1"/>
      <protection locked="0"/>
    </xf>
    <xf numFmtId="0" fontId="27" fillId="0" borderId="4"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9" borderId="38"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62" xfId="0" applyFont="1" applyFill="1" applyBorder="1" applyAlignment="1" applyProtection="1">
      <alignment horizontal="center" vertical="center"/>
      <protection locked="0"/>
    </xf>
    <xf numFmtId="0" fontId="13" fillId="9" borderId="50"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44" fillId="9" borderId="33" xfId="0" applyFont="1" applyFill="1" applyBorder="1" applyAlignment="1" applyProtection="1">
      <alignment horizontal="center" vertical="center"/>
      <protection locked="0"/>
    </xf>
    <xf numFmtId="0" fontId="44" fillId="9" borderId="50" xfId="0" applyFont="1" applyFill="1" applyBorder="1" applyAlignment="1" applyProtection="1">
      <alignment horizontal="center" vertical="center"/>
      <protection locked="0"/>
    </xf>
    <xf numFmtId="0" fontId="44" fillId="9" borderId="34" xfId="0" applyFont="1" applyFill="1" applyBorder="1" applyAlignment="1" applyProtection="1">
      <alignment horizontal="center" vertical="center"/>
      <protection locked="0"/>
    </xf>
    <xf numFmtId="9" fontId="28" fillId="0" borderId="1" xfId="1" applyFont="1" applyFill="1" applyBorder="1" applyAlignment="1" applyProtection="1">
      <alignment horizontal="center" vertical="center" wrapText="1"/>
    </xf>
    <xf numFmtId="9" fontId="27" fillId="0" borderId="2" xfId="1" applyFont="1" applyFill="1" applyBorder="1" applyAlignment="1" applyProtection="1">
      <alignment horizontal="center" vertical="center" wrapText="1"/>
      <protection locked="0"/>
    </xf>
    <xf numFmtId="9" fontId="27" fillId="0" borderId="3" xfId="1" applyFont="1" applyFill="1" applyBorder="1" applyAlignment="1" applyProtection="1">
      <alignment horizontal="center" vertical="center" wrapText="1"/>
      <protection locked="0"/>
    </xf>
    <xf numFmtId="10" fontId="27" fillId="0" borderId="1" xfId="0" applyNumberFormat="1" applyFont="1" applyBorder="1" applyAlignment="1" applyProtection="1">
      <alignment horizontal="center" vertical="center" wrapText="1"/>
      <protection locked="0"/>
    </xf>
    <xf numFmtId="10" fontId="27" fillId="0" borderId="2" xfId="0" applyNumberFormat="1" applyFont="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9" fontId="27" fillId="0" borderId="1" xfId="1" applyNumberFormat="1" applyFont="1" applyBorder="1" applyAlignment="1" applyProtection="1">
      <alignment horizontal="center" vertical="center" wrapText="1"/>
    </xf>
    <xf numFmtId="0" fontId="27" fillId="0" borderId="1" xfId="0" applyFont="1" applyBorder="1" applyAlignment="1" applyProtection="1">
      <alignment horizontal="center" vertical="center" wrapText="1"/>
      <protection locked="0"/>
    </xf>
    <xf numFmtId="9" fontId="27" fillId="0" borderId="1" xfId="1" applyFont="1" applyBorder="1" applyAlignment="1" applyProtection="1">
      <alignment horizontal="center" vertical="center" wrapText="1"/>
      <protection locked="0"/>
    </xf>
    <xf numFmtId="0" fontId="43" fillId="9" borderId="38" xfId="0" applyFont="1" applyFill="1" applyBorder="1" applyAlignment="1" applyProtection="1">
      <alignment horizontal="left" vertical="center" wrapText="1"/>
      <protection locked="0"/>
    </xf>
    <xf numFmtId="0" fontId="43" fillId="9" borderId="25" xfId="0" applyFont="1" applyFill="1" applyBorder="1" applyAlignment="1" applyProtection="1">
      <alignment horizontal="left" vertical="center" wrapText="1"/>
      <protection locked="0"/>
    </xf>
    <xf numFmtId="0" fontId="43" fillId="9" borderId="61" xfId="0" applyFont="1" applyFill="1" applyBorder="1" applyAlignment="1" applyProtection="1">
      <alignment horizontal="left" vertical="center" wrapText="1"/>
      <protection locked="0"/>
    </xf>
    <xf numFmtId="0" fontId="27" fillId="0" borderId="0" xfId="0" applyFont="1" applyBorder="1" applyAlignment="1" applyProtection="1">
      <alignment horizontal="center"/>
      <protection locked="0"/>
    </xf>
    <xf numFmtId="0" fontId="27" fillId="0" borderId="48" xfId="0" applyFont="1" applyBorder="1" applyAlignment="1" applyProtection="1">
      <alignment horizontal="center"/>
      <protection locked="0"/>
    </xf>
    <xf numFmtId="9" fontId="27" fillId="0" borderId="1" xfId="1"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0" fontId="27" fillId="0" borderId="1" xfId="1" applyNumberFormat="1" applyFont="1" applyFill="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0" fontId="45" fillId="8"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45" fillId="8" borderId="40" xfId="0" applyFont="1" applyFill="1" applyBorder="1" applyAlignment="1" applyProtection="1">
      <alignment horizontal="center" vertical="center" wrapText="1"/>
      <protection locked="0"/>
    </xf>
    <xf numFmtId="0" fontId="45" fillId="8" borderId="59"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justify" vertical="center" wrapText="1"/>
      <protection locked="0"/>
    </xf>
    <xf numFmtId="0" fontId="27" fillId="0" borderId="3" xfId="0" applyFont="1" applyFill="1" applyBorder="1" applyAlignment="1" applyProtection="1">
      <alignment horizontal="justify" vertical="center" wrapText="1"/>
      <protection locked="0"/>
    </xf>
    <xf numFmtId="14" fontId="27" fillId="0" borderId="36" xfId="0" applyNumberFormat="1"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9" fontId="27" fillId="0" borderId="4" xfId="1" applyFont="1" applyFill="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10" fontId="27" fillId="0" borderId="2" xfId="1" applyNumberFormat="1" applyFont="1" applyFill="1" applyBorder="1" applyAlignment="1" applyProtection="1">
      <alignment horizontal="center" vertical="center" wrapText="1"/>
      <protection locked="0"/>
    </xf>
    <xf numFmtId="10" fontId="27" fillId="0" borderId="3" xfId="1" applyNumberFormat="1" applyFont="1" applyFill="1" applyBorder="1" applyAlignment="1" applyProtection="1">
      <alignment horizontal="center" vertical="center" wrapText="1"/>
      <protection locked="0"/>
    </xf>
    <xf numFmtId="10" fontId="27" fillId="0" borderId="4" xfId="1" applyNumberFormat="1" applyFont="1" applyFill="1" applyBorder="1" applyAlignment="1" applyProtection="1">
      <alignment horizontal="center" vertical="center" wrapText="1"/>
      <protection locked="0"/>
    </xf>
    <xf numFmtId="9" fontId="28" fillId="0" borderId="36" xfId="1" applyFont="1" applyFill="1" applyBorder="1" applyAlignment="1" applyProtection="1">
      <alignment horizontal="center" vertical="center" wrapText="1"/>
    </xf>
    <xf numFmtId="9" fontId="28" fillId="0" borderId="3" xfId="1" applyFont="1" applyFill="1" applyBorder="1" applyAlignment="1" applyProtection="1">
      <alignment horizontal="center" vertical="center" wrapText="1"/>
    </xf>
    <xf numFmtId="9" fontId="27" fillId="0" borderId="36" xfId="1" applyNumberFormat="1" applyFont="1" applyBorder="1" applyAlignment="1" applyProtection="1">
      <alignment horizontal="center" vertical="center" wrapText="1"/>
    </xf>
    <xf numFmtId="9" fontId="27" fillId="0" borderId="3" xfId="1" applyNumberFormat="1" applyFont="1" applyBorder="1" applyAlignment="1" applyProtection="1">
      <alignment horizontal="center" vertical="center" wrapText="1"/>
    </xf>
    <xf numFmtId="0" fontId="27" fillId="0" borderId="2" xfId="0" applyFont="1" applyBorder="1" applyAlignment="1" applyProtection="1">
      <alignment horizontal="center" vertical="center" wrapText="1"/>
      <protection locked="0"/>
    </xf>
    <xf numFmtId="9" fontId="27" fillId="0" borderId="2" xfId="1" applyFont="1" applyBorder="1" applyAlignment="1" applyProtection="1">
      <alignment horizontal="center" vertical="center" wrapText="1"/>
      <protection locked="0"/>
    </xf>
    <xf numFmtId="9" fontId="27" fillId="0" borderId="4" xfId="1" applyNumberFormat="1" applyFont="1" applyBorder="1" applyAlignment="1" applyProtection="1">
      <alignment horizontal="center" vertical="center" wrapText="1"/>
    </xf>
    <xf numFmtId="0" fontId="45" fillId="8" borderId="16"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justify" vertical="center" wrapText="1"/>
      <protection locked="0"/>
    </xf>
    <xf numFmtId="0" fontId="27" fillId="0" borderId="4" xfId="0" applyFont="1" applyBorder="1" applyAlignment="1" applyProtection="1">
      <alignment horizontal="center" vertical="center" wrapText="1"/>
      <protection locked="0"/>
    </xf>
    <xf numFmtId="9" fontId="27" fillId="0" borderId="4" xfId="1" applyFont="1" applyBorder="1" applyAlignment="1" applyProtection="1">
      <alignment horizontal="center" vertical="center" wrapText="1"/>
      <protection locked="0"/>
    </xf>
    <xf numFmtId="9" fontId="27" fillId="0" borderId="36" xfId="0" applyNumberFormat="1" applyFont="1" applyBorder="1" applyAlignment="1" applyProtection="1">
      <alignment horizontal="center" vertical="center" wrapText="1"/>
      <protection locked="0"/>
    </xf>
    <xf numFmtId="10" fontId="27" fillId="0" borderId="4" xfId="0" applyNumberFormat="1"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10" fontId="27" fillId="0" borderId="36" xfId="1" applyNumberFormat="1" applyFont="1" applyBorder="1" applyAlignment="1" applyProtection="1">
      <alignment horizontal="center" vertical="center" wrapText="1"/>
      <protection locked="0"/>
    </xf>
    <xf numFmtId="10" fontId="27" fillId="0" borderId="3" xfId="1" applyNumberFormat="1" applyFont="1" applyBorder="1" applyAlignment="1" applyProtection="1">
      <alignment horizontal="center" vertical="center" wrapText="1"/>
      <protection locked="0"/>
    </xf>
    <xf numFmtId="10" fontId="27" fillId="0" borderId="4" xfId="1" applyNumberFormat="1" applyFont="1" applyBorder="1" applyAlignment="1" applyProtection="1">
      <alignment horizontal="center" vertical="center" wrapText="1"/>
      <protection locked="0"/>
    </xf>
    <xf numFmtId="0" fontId="45" fillId="8" borderId="58"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36" xfId="0" applyFont="1" applyBorder="1" applyAlignment="1" applyProtection="1">
      <alignment horizontal="justify" vertical="center" wrapText="1"/>
      <protection locked="0"/>
    </xf>
    <xf numFmtId="0" fontId="27" fillId="0" borderId="3" xfId="0" applyFont="1" applyBorder="1" applyAlignment="1" applyProtection="1">
      <alignment horizontal="justify" vertical="center" wrapText="1"/>
      <protection locked="0"/>
    </xf>
    <xf numFmtId="0" fontId="27" fillId="0" borderId="4" xfId="0" applyFont="1" applyBorder="1" applyAlignment="1" applyProtection="1">
      <alignment horizontal="justify" vertical="center" wrapText="1"/>
      <protection locked="0"/>
    </xf>
    <xf numFmtId="0" fontId="45" fillId="8" borderId="37" xfId="0" applyFont="1" applyFill="1" applyBorder="1" applyAlignment="1" applyProtection="1">
      <alignment horizontal="center" vertical="center"/>
    </xf>
    <xf numFmtId="0" fontId="41" fillId="8" borderId="45" xfId="0" applyFont="1" applyFill="1" applyBorder="1" applyAlignment="1" applyProtection="1">
      <alignment horizontal="center" vertical="center" wrapText="1"/>
    </xf>
    <xf numFmtId="0" fontId="41" fillId="8" borderId="46" xfId="0" applyFont="1" applyFill="1" applyBorder="1" applyAlignment="1" applyProtection="1">
      <alignment horizontal="center" vertical="center" wrapText="1"/>
    </xf>
    <xf numFmtId="0" fontId="41" fillId="8" borderId="37" xfId="0" applyFont="1" applyFill="1" applyBorder="1" applyAlignment="1" applyProtection="1">
      <alignment horizontal="center" vertical="center" wrapText="1"/>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1" fillId="15" borderId="43" xfId="0" applyFont="1" applyFill="1" applyBorder="1" applyAlignment="1" applyProtection="1">
      <alignment horizontal="center" vertical="center"/>
    </xf>
    <xf numFmtId="0" fontId="31" fillId="15" borderId="39" xfId="0" applyFont="1" applyFill="1" applyBorder="1" applyAlignment="1" applyProtection="1">
      <alignment horizontal="center" vertical="center"/>
    </xf>
    <xf numFmtId="0" fontId="31" fillId="15" borderId="41" xfId="0" applyFont="1" applyFill="1" applyBorder="1" applyAlignment="1" applyProtection="1">
      <alignment horizontal="center" vertical="center"/>
    </xf>
    <xf numFmtId="0" fontId="13" fillId="15" borderId="39"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45" fillId="0" borderId="5"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5" xfId="0" applyFont="1" applyBorder="1" applyAlignment="1" applyProtection="1">
      <alignment horizontal="center" vertical="center" wrapText="1"/>
    </xf>
    <xf numFmtId="0" fontId="45" fillId="0" borderId="32" xfId="0" applyFont="1" applyBorder="1" applyAlignment="1" applyProtection="1">
      <alignment horizontal="center" vertical="center" wrapText="1"/>
    </xf>
    <xf numFmtId="0" fontId="45" fillId="0" borderId="6" xfId="0" applyFont="1" applyBorder="1" applyAlignment="1" applyProtection="1">
      <alignment horizontal="center" vertical="center" wrapText="1"/>
    </xf>
    <xf numFmtId="0" fontId="41" fillId="8" borderId="35"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3" xfId="0" applyFont="1" applyFill="1" applyBorder="1" applyAlignment="1" applyProtection="1">
      <alignment horizontal="center" vertical="center" wrapText="1"/>
    </xf>
    <xf numFmtId="0" fontId="41" fillId="8" borderId="41" xfId="0" applyFont="1" applyFill="1" applyBorder="1" applyAlignment="1" applyProtection="1">
      <alignment horizontal="center" vertical="center" wrapText="1"/>
    </xf>
    <xf numFmtId="0" fontId="41" fillId="8" borderId="17" xfId="0" applyFont="1" applyFill="1" applyBorder="1" applyAlignment="1" applyProtection="1">
      <alignment horizontal="center" vertical="center" wrapText="1"/>
    </xf>
    <xf numFmtId="0" fontId="41" fillId="8" borderId="18" xfId="0" applyFont="1" applyFill="1" applyBorder="1" applyAlignment="1" applyProtection="1">
      <alignment horizontal="center" vertical="center" wrapText="1"/>
    </xf>
    <xf numFmtId="0" fontId="41" fillId="8" borderId="19" xfId="0" applyFont="1" applyFill="1" applyBorder="1" applyAlignment="1" applyProtection="1">
      <alignment horizontal="center" vertical="center" wrapText="1"/>
    </xf>
    <xf numFmtId="2" fontId="41" fillId="8" borderId="37" xfId="0" applyNumberFormat="1" applyFont="1" applyFill="1" applyBorder="1" applyAlignment="1" applyProtection="1">
      <alignment horizontal="center" vertical="center" wrapText="1"/>
    </xf>
    <xf numFmtId="0" fontId="46" fillId="0" borderId="32" xfId="0" applyFont="1" applyBorder="1" applyAlignment="1" applyProtection="1">
      <alignment horizontal="center"/>
      <protection locked="0"/>
    </xf>
    <xf numFmtId="14" fontId="46" fillId="0" borderId="26" xfId="0" applyNumberFormat="1" applyFont="1" applyBorder="1" applyAlignment="1" applyProtection="1">
      <alignment horizontal="center"/>
      <protection locked="0"/>
    </xf>
    <xf numFmtId="0" fontId="46" fillId="0" borderId="26" xfId="0" applyFont="1" applyBorder="1" applyAlignment="1" applyProtection="1">
      <alignment horizontal="center"/>
      <protection locked="0"/>
    </xf>
    <xf numFmtId="0" fontId="32" fillId="9" borderId="38" xfId="0" applyFont="1" applyFill="1" applyBorder="1" applyAlignment="1" applyProtection="1">
      <alignment horizontal="center"/>
      <protection locked="0"/>
    </xf>
    <xf numFmtId="0" fontId="32" fillId="9" borderId="25" xfId="0" applyFont="1" applyFill="1" applyBorder="1" applyAlignment="1" applyProtection="1">
      <alignment horizontal="center"/>
      <protection locked="0"/>
    </xf>
    <xf numFmtId="0" fontId="32" fillId="9" borderId="24" xfId="0" applyFont="1" applyFill="1" applyBorder="1" applyAlignment="1" applyProtection="1">
      <alignment horizontal="center"/>
      <protection locked="0"/>
    </xf>
    <xf numFmtId="9" fontId="47" fillId="9" borderId="36" xfId="1" applyNumberFormat="1" applyFont="1" applyFill="1" applyBorder="1" applyAlignment="1" applyProtection="1">
      <alignment horizontal="center" vertical="center" wrapText="1"/>
    </xf>
    <xf numFmtId="9" fontId="47" fillId="9" borderId="3" xfId="1" applyNumberFormat="1" applyFont="1" applyFill="1" applyBorder="1" applyAlignment="1" applyProtection="1">
      <alignment horizontal="center" vertical="center" wrapText="1"/>
    </xf>
    <xf numFmtId="0" fontId="47" fillId="9" borderId="4" xfId="0" applyFont="1" applyFill="1" applyBorder="1" applyAlignment="1" applyProtection="1">
      <alignment horizontal="center" vertical="center" wrapText="1"/>
      <protection locked="0"/>
    </xf>
    <xf numFmtId="0" fontId="47" fillId="9" borderId="1" xfId="0" applyFont="1" applyFill="1" applyBorder="1" applyAlignment="1" applyProtection="1">
      <alignment horizontal="center" vertical="center" wrapText="1"/>
      <protection locked="0"/>
    </xf>
    <xf numFmtId="0" fontId="49" fillId="9" borderId="4" xfId="11" applyFont="1" applyFill="1" applyBorder="1" applyAlignment="1" applyProtection="1">
      <alignment horizontal="center" vertical="center" wrapText="1"/>
      <protection locked="0"/>
    </xf>
    <xf numFmtId="9" fontId="48" fillId="0" borderId="2" xfId="1" applyFont="1" applyFill="1" applyBorder="1" applyAlignment="1" applyProtection="1">
      <alignment horizontal="center" vertical="center" wrapText="1"/>
      <protection locked="0"/>
    </xf>
    <xf numFmtId="9" fontId="48" fillId="0" borderId="3" xfId="1" applyFont="1" applyFill="1" applyBorder="1" applyAlignment="1" applyProtection="1">
      <alignment horizontal="center" vertical="center" wrapText="1"/>
      <protection locked="0"/>
    </xf>
    <xf numFmtId="0" fontId="49" fillId="9" borderId="1" xfId="11" applyFont="1" applyFill="1" applyBorder="1" applyAlignment="1" applyProtection="1">
      <alignment horizontal="center" vertical="center" wrapText="1"/>
      <protection locked="0"/>
    </xf>
    <xf numFmtId="9" fontId="47" fillId="9" borderId="1" xfId="1" applyFont="1" applyFill="1" applyBorder="1" applyAlignment="1" applyProtection="1">
      <alignment horizontal="center" vertical="center" wrapText="1"/>
      <protection locked="0"/>
    </xf>
    <xf numFmtId="10" fontId="47" fillId="9" borderId="4" xfId="0" applyNumberFormat="1" applyFont="1" applyFill="1" applyBorder="1" applyAlignment="1" applyProtection="1">
      <alignment horizontal="center" vertical="center" wrapText="1"/>
      <protection locked="0"/>
    </xf>
    <xf numFmtId="10" fontId="47" fillId="9" borderId="1" xfId="0" applyNumberFormat="1" applyFont="1" applyFill="1" applyBorder="1" applyAlignment="1" applyProtection="1">
      <alignment horizontal="center" vertical="center" wrapText="1"/>
      <protection locked="0"/>
    </xf>
    <xf numFmtId="9" fontId="47" fillId="9" borderId="36" xfId="0" applyNumberFormat="1" applyFont="1" applyFill="1" applyBorder="1" applyAlignment="1" applyProtection="1">
      <alignment horizontal="center" vertical="center" wrapText="1"/>
      <protection locked="0"/>
    </xf>
    <xf numFmtId="0" fontId="47" fillId="9" borderId="3" xfId="0" applyFont="1" applyFill="1" applyBorder="1" applyAlignment="1" applyProtection="1">
      <alignment horizontal="center" vertical="center" wrapText="1"/>
      <protection locked="0"/>
    </xf>
    <xf numFmtId="0" fontId="47" fillId="9" borderId="36" xfId="0" applyFont="1" applyFill="1" applyBorder="1" applyAlignment="1" applyProtection="1">
      <alignment horizontal="center" vertical="center" wrapText="1"/>
      <protection locked="0"/>
    </xf>
    <xf numFmtId="10" fontId="47" fillId="9" borderId="36" xfId="1" applyNumberFormat="1" applyFont="1" applyFill="1" applyBorder="1" applyAlignment="1" applyProtection="1">
      <alignment horizontal="center" vertical="center" wrapText="1"/>
      <protection locked="0"/>
    </xf>
    <xf numFmtId="10" fontId="47" fillId="9" borderId="3" xfId="1" applyNumberFormat="1" applyFont="1" applyFill="1" applyBorder="1" applyAlignment="1" applyProtection="1">
      <alignment horizontal="center" vertical="center" wrapText="1"/>
      <protection locked="0"/>
    </xf>
    <xf numFmtId="0" fontId="47" fillId="0" borderId="2" xfId="0" applyFont="1" applyFill="1" applyBorder="1" applyAlignment="1" applyProtection="1">
      <alignment horizontal="center" vertical="center" wrapText="1"/>
      <protection locked="0"/>
    </xf>
    <xf numFmtId="0" fontId="47" fillId="0" borderId="3" xfId="0" applyFont="1" applyFill="1" applyBorder="1" applyAlignment="1" applyProtection="1">
      <alignment horizontal="center" vertical="center" wrapText="1"/>
      <protection locked="0"/>
    </xf>
    <xf numFmtId="0" fontId="47" fillId="0" borderId="4" xfId="0" applyFont="1" applyFill="1" applyBorder="1" applyAlignment="1" applyProtection="1">
      <alignment horizontal="center" vertical="center" wrapText="1"/>
      <protection locked="0"/>
    </xf>
    <xf numFmtId="0" fontId="48" fillId="0" borderId="36" xfId="0" applyFont="1" applyFill="1" applyBorder="1" applyAlignment="1" applyProtection="1">
      <alignment horizontal="center" vertical="center" wrapText="1"/>
      <protection locked="0"/>
    </xf>
    <xf numFmtId="0" fontId="48" fillId="0" borderId="3" xfId="0" applyFont="1" applyFill="1" applyBorder="1" applyAlignment="1" applyProtection="1">
      <alignment horizontal="center" vertical="center" wrapText="1"/>
      <protection locked="0"/>
    </xf>
    <xf numFmtId="0" fontId="48" fillId="0" borderId="4" xfId="0" applyFont="1" applyFill="1" applyBorder="1" applyAlignment="1" applyProtection="1">
      <alignment horizontal="center" vertical="center" wrapText="1"/>
      <protection locked="0"/>
    </xf>
    <xf numFmtId="0" fontId="48" fillId="0" borderId="2" xfId="0" applyFont="1" applyFill="1" applyBorder="1" applyAlignment="1" applyProtection="1">
      <alignment horizontal="center" vertical="center" wrapText="1"/>
      <protection locked="0"/>
    </xf>
    <xf numFmtId="0" fontId="47" fillId="0" borderId="36" xfId="0" applyFont="1" applyFill="1" applyBorder="1" applyAlignment="1" applyProtection="1">
      <alignment horizontal="center" vertical="center" wrapText="1"/>
      <protection locked="0"/>
    </xf>
    <xf numFmtId="0" fontId="47" fillId="0" borderId="36" xfId="0" applyFont="1" applyBorder="1" applyAlignment="1" applyProtection="1">
      <alignment horizontal="justify" vertical="center" wrapText="1"/>
      <protection locked="0"/>
    </xf>
    <xf numFmtId="0" fontId="47" fillId="0" borderId="3" xfId="0" applyFont="1" applyBorder="1" applyAlignment="1" applyProtection="1">
      <alignment horizontal="justify" vertical="center" wrapText="1"/>
      <protection locked="0"/>
    </xf>
    <xf numFmtId="0" fontId="47" fillId="0" borderId="51" xfId="0" applyFont="1" applyBorder="1" applyAlignment="1" applyProtection="1">
      <alignment horizontal="justify" vertical="center" wrapText="1"/>
      <protection locked="0"/>
    </xf>
    <xf numFmtId="0" fontId="48" fillId="0" borderId="36" xfId="0" applyFont="1" applyBorder="1" applyAlignment="1" applyProtection="1">
      <alignment horizontal="center" vertical="center" wrapText="1"/>
      <protection locked="0"/>
    </xf>
    <xf numFmtId="0" fontId="48" fillId="0" borderId="3"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14" fontId="48" fillId="0" borderId="36" xfId="0" applyNumberFormat="1" applyFont="1" applyFill="1" applyBorder="1" applyAlignment="1" applyProtection="1">
      <alignment horizontal="center" vertical="center" wrapText="1"/>
      <protection locked="0"/>
    </xf>
    <xf numFmtId="14" fontId="48" fillId="0" borderId="3" xfId="0" applyNumberFormat="1" applyFont="1" applyFill="1" applyBorder="1" applyAlignment="1" applyProtection="1">
      <alignment horizontal="center" vertical="center" wrapText="1"/>
      <protection locked="0"/>
    </xf>
    <xf numFmtId="14" fontId="48" fillId="0" borderId="51" xfId="0" applyNumberFormat="1" applyFont="1" applyFill="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66" fontId="28" fillId="0" borderId="0" xfId="1" applyNumberFormat="1" applyFont="1" applyBorder="1" applyAlignment="1" applyProtection="1">
      <alignment horizontal="center" vertical="center" wrapText="1"/>
      <protection locked="0"/>
    </xf>
    <xf numFmtId="0" fontId="32" fillId="0" borderId="35" xfId="0" applyFont="1" applyBorder="1" applyAlignment="1" applyProtection="1">
      <alignment horizontal="center"/>
      <protection locked="0"/>
    </xf>
    <xf numFmtId="0" fontId="32" fillId="0" borderId="42" xfId="0" applyFont="1" applyBorder="1" applyAlignment="1" applyProtection="1">
      <alignment horizontal="center"/>
      <protection locked="0"/>
    </xf>
    <xf numFmtId="0" fontId="32" fillId="0" borderId="44" xfId="0" applyFont="1" applyBorder="1" applyAlignment="1" applyProtection="1">
      <alignment horizontal="center"/>
      <protection locked="0"/>
    </xf>
    <xf numFmtId="0" fontId="32" fillId="0" borderId="47"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48" xfId="0"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39" xfId="0" applyFont="1" applyBorder="1" applyAlignment="1" applyProtection="1">
      <alignment horizontal="center"/>
      <protection locked="0"/>
    </xf>
    <xf numFmtId="0" fontId="32" fillId="0" borderId="41" xfId="0" applyFont="1" applyBorder="1" applyAlignment="1" applyProtection="1">
      <alignment horizontal="center"/>
      <protection locked="0"/>
    </xf>
    <xf numFmtId="0" fontId="41" fillId="0" borderId="38"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4" xfId="0" applyFont="1" applyBorder="1" applyAlignment="1" applyProtection="1">
      <alignment horizontal="center" vertical="center"/>
    </xf>
    <xf numFmtId="0" fontId="41" fillId="0" borderId="38" xfId="0" applyFont="1" applyBorder="1" applyAlignment="1" applyProtection="1">
      <alignment horizontal="left" vertical="center"/>
    </xf>
    <xf numFmtId="0" fontId="41" fillId="0" borderId="25"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64" xfId="0" applyFont="1" applyBorder="1" applyAlignment="1" applyProtection="1">
      <alignment horizontal="center" vertical="center"/>
    </xf>
    <xf numFmtId="0" fontId="41" fillId="0" borderId="32" xfId="0" applyFont="1" applyBorder="1" applyAlignment="1" applyProtection="1">
      <alignment horizontal="center" vertical="center"/>
    </xf>
    <xf numFmtId="0" fontId="41" fillId="0" borderId="54" xfId="0" applyFont="1" applyBorder="1" applyAlignment="1" applyProtection="1">
      <alignment horizontal="center" vertical="center"/>
    </xf>
    <xf numFmtId="0" fontId="41" fillId="0" borderId="64" xfId="0" applyFont="1" applyBorder="1" applyAlignment="1" applyProtection="1">
      <alignment horizontal="left" vertical="center"/>
    </xf>
    <xf numFmtId="0" fontId="41" fillId="0" borderId="32" xfId="0" applyFont="1" applyBorder="1" applyAlignment="1" applyProtection="1">
      <alignment horizontal="left" vertical="center"/>
    </xf>
    <xf numFmtId="0" fontId="41" fillId="0" borderId="54" xfId="0" applyFont="1" applyBorder="1" applyAlignment="1" applyProtection="1">
      <alignment horizontal="left" vertical="center"/>
    </xf>
    <xf numFmtId="0" fontId="41" fillId="0" borderId="62" xfId="0" applyFont="1" applyBorder="1" applyAlignment="1" applyProtection="1">
      <alignment horizontal="center" vertical="center" wrapText="1"/>
    </xf>
    <xf numFmtId="0" fontId="41" fillId="0" borderId="50"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1" fillId="0" borderId="62" xfId="0" applyFont="1" applyBorder="1" applyAlignment="1" applyProtection="1">
      <alignment horizontal="left" vertical="center"/>
    </xf>
    <xf numFmtId="0" fontId="41" fillId="0" borderId="50" xfId="0" applyFont="1" applyBorder="1" applyAlignment="1" applyProtection="1">
      <alignment horizontal="left" vertical="center"/>
    </xf>
    <xf numFmtId="0" fontId="41" fillId="0" borderId="34" xfId="0" applyFont="1" applyBorder="1" applyAlignment="1" applyProtection="1">
      <alignment horizontal="left" vertical="center"/>
    </xf>
    <xf numFmtId="0" fontId="47" fillId="0" borderId="2" xfId="0" applyFont="1" applyFill="1" applyBorder="1" applyAlignment="1" applyProtection="1">
      <alignment horizontal="justify" vertical="center" wrapText="1"/>
      <protection locked="0"/>
    </xf>
    <xf numFmtId="0" fontId="47" fillId="0" borderId="3" xfId="0" applyFont="1" applyFill="1" applyBorder="1" applyAlignment="1" applyProtection="1">
      <alignment horizontal="justify" vertical="center" wrapText="1"/>
      <protection locked="0"/>
    </xf>
    <xf numFmtId="9" fontId="47" fillId="9" borderId="3" xfId="0" applyNumberFormat="1" applyFont="1" applyFill="1" applyBorder="1" applyAlignment="1" applyProtection="1">
      <alignment horizontal="center" vertical="center" wrapText="1"/>
      <protection locked="0"/>
    </xf>
    <xf numFmtId="10" fontId="47" fillId="9" borderId="1" xfId="1" applyNumberFormat="1" applyFont="1" applyFill="1" applyBorder="1" applyAlignment="1" applyProtection="1">
      <alignment horizontal="center" vertical="center" wrapText="1"/>
      <protection locked="0"/>
    </xf>
    <xf numFmtId="0" fontId="28" fillId="0" borderId="36" xfId="0" applyNumberFormat="1" applyFont="1" applyBorder="1" applyAlignment="1" applyProtection="1">
      <alignment horizontal="center" vertical="center" wrapText="1"/>
      <protection locked="0"/>
    </xf>
    <xf numFmtId="0" fontId="28" fillId="0" borderId="3" xfId="0" applyNumberFormat="1" applyFont="1" applyBorder="1" applyAlignment="1" applyProtection="1">
      <alignment horizontal="center" vertical="center" wrapText="1"/>
      <protection locked="0"/>
    </xf>
    <xf numFmtId="0" fontId="28" fillId="0" borderId="4" xfId="0" applyNumberFormat="1" applyFont="1" applyBorder="1" applyAlignment="1" applyProtection="1">
      <alignment horizontal="center" vertical="center" wrapText="1"/>
      <protection locked="0"/>
    </xf>
    <xf numFmtId="0" fontId="28" fillId="0" borderId="2" xfId="0" applyNumberFormat="1" applyFont="1" applyBorder="1" applyAlignment="1" applyProtection="1">
      <alignment horizontal="center" vertical="center" wrapText="1"/>
      <protection locked="0"/>
    </xf>
    <xf numFmtId="9" fontId="48" fillId="9" borderId="36" xfId="1" applyFont="1" applyFill="1" applyBorder="1" applyAlignment="1" applyProtection="1">
      <alignment horizontal="center" vertical="center" wrapText="1"/>
    </xf>
    <xf numFmtId="9" fontId="48" fillId="9" borderId="3" xfId="1" applyFont="1" applyFill="1" applyBorder="1" applyAlignment="1" applyProtection="1">
      <alignment horizontal="center" vertical="center" wrapText="1"/>
    </xf>
    <xf numFmtId="10" fontId="47" fillId="9" borderId="4" xfId="1" applyNumberFormat="1" applyFont="1" applyFill="1" applyBorder="1" applyAlignment="1" applyProtection="1">
      <alignment horizontal="center" vertical="center" wrapText="1"/>
      <protection locked="0"/>
    </xf>
    <xf numFmtId="9" fontId="47" fillId="9" borderId="4" xfId="1" applyFont="1" applyFill="1" applyBorder="1" applyAlignment="1" applyProtection="1">
      <alignment horizontal="center" vertical="center" wrapText="1"/>
      <protection locked="0"/>
    </xf>
    <xf numFmtId="9" fontId="48" fillId="0" borderId="36" xfId="0" applyNumberFormat="1" applyFont="1" applyFill="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7" borderId="1" xfId="0" applyFont="1" applyFill="1" applyBorder="1" applyAlignment="1">
      <alignment vertical="center" wrapText="1"/>
    </xf>
    <xf numFmtId="0" fontId="11" fillId="5" borderId="42"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0" fillId="7" borderId="37" xfId="0" applyFont="1" applyFill="1" applyBorder="1" applyAlignment="1">
      <alignment horizontal="left" vertical="top" wrapText="1"/>
    </xf>
    <xf numFmtId="0" fontId="18" fillId="7" borderId="4" xfId="0"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9" fontId="27" fillId="0" borderId="36" xfId="1" applyFont="1" applyBorder="1" applyAlignment="1" applyProtection="1">
      <alignment horizontal="center" vertical="center" wrapText="1"/>
    </xf>
    <xf numFmtId="9" fontId="27" fillId="0" borderId="3" xfId="1" applyFont="1" applyBorder="1" applyAlignment="1" applyProtection="1">
      <alignment horizontal="center" vertical="center" wrapText="1"/>
    </xf>
    <xf numFmtId="9" fontId="27" fillId="0" borderId="51" xfId="1" applyFont="1" applyBorder="1" applyAlignment="1" applyProtection="1">
      <alignment horizontal="center" vertical="center" wrapText="1"/>
    </xf>
    <xf numFmtId="0" fontId="33" fillId="9" borderId="4" xfId="11" applyFill="1" applyBorder="1" applyAlignment="1" applyProtection="1">
      <alignment horizontal="center" vertical="center" wrapText="1"/>
      <protection locked="0"/>
    </xf>
    <xf numFmtId="0" fontId="49" fillId="9" borderId="2" xfId="11" applyFont="1" applyFill="1" applyBorder="1" applyAlignment="1" applyProtection="1">
      <alignment horizontal="center" vertical="center" wrapText="1"/>
      <protection locked="0"/>
    </xf>
    <xf numFmtId="0" fontId="49" fillId="9" borderId="3" xfId="11" applyFont="1" applyFill="1" applyBorder="1" applyAlignment="1" applyProtection="1">
      <alignment horizontal="center" vertical="center" wrapText="1"/>
      <protection locked="0"/>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1969943</xdr:colOff>
      <xdr:row>4</xdr:row>
      <xdr:rowOff>432955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6" y="652461"/>
          <a:ext cx="2343149" cy="226695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4341" y="637221"/>
          <a:ext cx="2421254" cy="227838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180" t="s">
        <v>0</v>
      </c>
      <c r="C2" s="180"/>
      <c r="D2" s="180"/>
      <c r="E2" s="180"/>
      <c r="F2" s="180"/>
      <c r="G2" s="180"/>
      <c r="H2" s="180"/>
      <c r="I2" s="180"/>
    </row>
    <row r="3" spans="1:9" ht="13.9" x14ac:dyDescent="0.25">
      <c r="B3" s="196" t="s">
        <v>1</v>
      </c>
      <c r="C3" s="196"/>
      <c r="D3" s="196"/>
      <c r="E3" s="196"/>
      <c r="F3" s="196"/>
      <c r="G3" s="196"/>
      <c r="H3" s="196"/>
      <c r="I3" s="196"/>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190" t="s">
        <v>11</v>
      </c>
      <c r="D9" s="5" t="s">
        <v>12</v>
      </c>
      <c r="E9" s="20"/>
      <c r="F9" s="7"/>
      <c r="I9" s="8"/>
    </row>
    <row r="10" spans="1:9" x14ac:dyDescent="0.25">
      <c r="C10" s="190"/>
      <c r="D10" s="5" t="s">
        <v>13</v>
      </c>
      <c r="E10" s="20"/>
    </row>
    <row r="12" spans="1:9" ht="13.9" x14ac:dyDescent="0.25">
      <c r="A12" s="191" t="s">
        <v>14</v>
      </c>
      <c r="B12" s="192"/>
      <c r="C12" s="192"/>
      <c r="D12" s="192"/>
      <c r="E12" s="192"/>
      <c r="F12" s="192"/>
      <c r="G12" s="192"/>
      <c r="H12" s="192"/>
      <c r="I12" s="193"/>
    </row>
    <row r="13" spans="1:9" ht="13.9" x14ac:dyDescent="0.25">
      <c r="A13" s="191" t="s">
        <v>15</v>
      </c>
      <c r="B13" s="192"/>
      <c r="C13" s="192"/>
      <c r="D13" s="192"/>
      <c r="E13" s="192"/>
      <c r="F13" s="192"/>
      <c r="G13" s="192"/>
      <c r="H13" s="192"/>
      <c r="I13" s="193"/>
    </row>
    <row r="14" spans="1:9" ht="13.9" x14ac:dyDescent="0.25">
      <c r="A14" s="197"/>
      <c r="B14" s="198"/>
      <c r="C14" s="198"/>
      <c r="D14" s="198"/>
      <c r="E14" s="198"/>
      <c r="F14" s="198"/>
      <c r="G14" s="199"/>
      <c r="H14" s="188" t="s">
        <v>16</v>
      </c>
      <c r="I14" s="189"/>
    </row>
    <row r="15" spans="1:9" ht="28.5" x14ac:dyDescent="0.25">
      <c r="A15" s="121" t="s">
        <v>17</v>
      </c>
      <c r="B15" s="22" t="s">
        <v>18</v>
      </c>
      <c r="C15" s="35" t="s">
        <v>19</v>
      </c>
      <c r="D15" s="22" t="s">
        <v>20</v>
      </c>
      <c r="E15" s="121" t="s">
        <v>21</v>
      </c>
      <c r="F15" s="121" t="s">
        <v>22</v>
      </c>
      <c r="G15" s="49" t="s">
        <v>23</v>
      </c>
      <c r="H15" s="121" t="s">
        <v>24</v>
      </c>
      <c r="I15" s="121" t="s">
        <v>25</v>
      </c>
    </row>
    <row r="16" spans="1:9" ht="30" x14ac:dyDescent="0.25">
      <c r="A16" s="194" t="s">
        <v>26</v>
      </c>
      <c r="B16" s="195">
        <v>0.3</v>
      </c>
      <c r="C16" s="187" t="s">
        <v>27</v>
      </c>
      <c r="D16" s="10" t="s">
        <v>28</v>
      </c>
      <c r="E16" s="181">
        <v>4</v>
      </c>
      <c r="F16" s="181" t="s">
        <v>29</v>
      </c>
      <c r="G16" s="187" t="s">
        <v>30</v>
      </c>
      <c r="H16" s="181"/>
      <c r="I16" s="203"/>
    </row>
    <row r="17" spans="1:9" ht="56.25" customHeight="1" x14ac:dyDescent="0.25">
      <c r="A17" s="194"/>
      <c r="B17" s="194"/>
      <c r="C17" s="187"/>
      <c r="D17" s="11" t="s">
        <v>31</v>
      </c>
      <c r="E17" s="182"/>
      <c r="F17" s="182"/>
      <c r="G17" s="187"/>
      <c r="H17" s="182"/>
      <c r="I17" s="203"/>
    </row>
    <row r="18" spans="1:9" ht="25.5" customHeight="1" x14ac:dyDescent="0.25">
      <c r="A18" s="194"/>
      <c r="B18" s="194"/>
      <c r="C18" s="187"/>
      <c r="D18" s="11" t="s">
        <v>32</v>
      </c>
      <c r="E18" s="182"/>
      <c r="F18" s="182"/>
      <c r="G18" s="187"/>
      <c r="H18" s="182"/>
      <c r="I18" s="203"/>
    </row>
    <row r="19" spans="1:9" ht="49.5" customHeight="1" x14ac:dyDescent="0.25">
      <c r="A19" s="194"/>
      <c r="B19" s="194"/>
      <c r="C19" s="187"/>
      <c r="D19" s="11" t="s">
        <v>33</v>
      </c>
      <c r="E19" s="183"/>
      <c r="F19" s="183"/>
      <c r="G19" s="187"/>
      <c r="H19" s="183"/>
      <c r="I19" s="203"/>
    </row>
    <row r="20" spans="1:9" ht="82.5" customHeight="1" x14ac:dyDescent="0.25">
      <c r="A20" s="200" t="s">
        <v>34</v>
      </c>
      <c r="B20" s="184">
        <v>0.3</v>
      </c>
      <c r="C20" s="181" t="s">
        <v>35</v>
      </c>
      <c r="D20" s="11" t="s">
        <v>36</v>
      </c>
      <c r="E20" s="181">
        <v>20</v>
      </c>
      <c r="F20" s="181" t="s">
        <v>37</v>
      </c>
      <c r="G20" s="120" t="s">
        <v>38</v>
      </c>
      <c r="H20" s="181"/>
      <c r="I20" s="204"/>
    </row>
    <row r="21" spans="1:9" ht="68.25" customHeight="1" x14ac:dyDescent="0.25">
      <c r="A21" s="201"/>
      <c r="B21" s="185"/>
      <c r="C21" s="182"/>
      <c r="D21" s="11" t="s">
        <v>39</v>
      </c>
      <c r="E21" s="182"/>
      <c r="F21" s="182"/>
      <c r="G21" s="120" t="s">
        <v>40</v>
      </c>
      <c r="H21" s="182"/>
      <c r="I21" s="205"/>
    </row>
    <row r="22" spans="1:9" ht="66" customHeight="1" x14ac:dyDescent="0.25">
      <c r="A22" s="202"/>
      <c r="B22" s="186"/>
      <c r="C22" s="183"/>
      <c r="D22" s="11" t="s">
        <v>41</v>
      </c>
      <c r="E22" s="183"/>
      <c r="F22" s="183"/>
      <c r="G22" s="120" t="s">
        <v>42</v>
      </c>
      <c r="H22" s="183"/>
      <c r="I22" s="206"/>
    </row>
    <row r="23" spans="1:9" ht="97.5" customHeight="1" x14ac:dyDescent="0.25">
      <c r="A23" s="200" t="s">
        <v>43</v>
      </c>
      <c r="B23" s="184">
        <v>0.4</v>
      </c>
      <c r="C23" s="181" t="s">
        <v>44</v>
      </c>
      <c r="D23" s="11" t="s">
        <v>45</v>
      </c>
      <c r="E23" s="181">
        <v>15</v>
      </c>
      <c r="F23" s="181" t="s">
        <v>29</v>
      </c>
      <c r="G23" s="181" t="s">
        <v>42</v>
      </c>
      <c r="H23" s="181"/>
      <c r="I23" s="204"/>
    </row>
    <row r="24" spans="1:9" ht="55.5" customHeight="1" x14ac:dyDescent="0.25">
      <c r="A24" s="201"/>
      <c r="B24" s="185"/>
      <c r="C24" s="182"/>
      <c r="D24" s="11" t="s">
        <v>46</v>
      </c>
      <c r="E24" s="182"/>
      <c r="F24" s="182"/>
      <c r="G24" s="182"/>
      <c r="H24" s="182"/>
      <c r="I24" s="205"/>
    </row>
    <row r="25" spans="1:9" ht="55.5" customHeight="1" x14ac:dyDescent="0.25">
      <c r="A25" s="202"/>
      <c r="B25" s="186"/>
      <c r="C25" s="183"/>
      <c r="D25" s="11" t="s">
        <v>47</v>
      </c>
      <c r="E25" s="183"/>
      <c r="F25" s="183"/>
      <c r="G25" s="183"/>
      <c r="H25" s="183"/>
      <c r="I25" s="206"/>
    </row>
    <row r="26" spans="1:9" x14ac:dyDescent="0.25">
      <c r="A26" s="121" t="s">
        <v>48</v>
      </c>
      <c r="B26" s="12">
        <f>SUM(B16:B25)</f>
        <v>1</v>
      </c>
      <c r="C26" s="5"/>
      <c r="D26" s="5"/>
      <c r="E26" s="5"/>
      <c r="F26" s="11"/>
      <c r="G26" s="5"/>
      <c r="H26" s="5"/>
      <c r="I26" s="5"/>
    </row>
    <row r="27" spans="1:9" ht="4.5" customHeight="1" thickBot="1" x14ac:dyDescent="0.3">
      <c r="A27" s="13"/>
    </row>
    <row r="28" spans="1:9" ht="27" customHeight="1" x14ac:dyDescent="0.25">
      <c r="A28" s="13"/>
      <c r="C28" s="209"/>
      <c r="D28" s="210"/>
      <c r="E28" s="126"/>
      <c r="F28" s="212"/>
      <c r="G28" s="213"/>
      <c r="H28" s="24"/>
    </row>
    <row r="29" spans="1:9" ht="15.75" thickBot="1" x14ac:dyDescent="0.3">
      <c r="A29" s="13"/>
      <c r="C29" s="207" t="s">
        <v>49</v>
      </c>
      <c r="D29" s="208"/>
      <c r="E29" s="125"/>
      <c r="F29" s="208" t="s">
        <v>50</v>
      </c>
      <c r="G29" s="211"/>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38"/>
  <sheetViews>
    <sheetView showGridLines="0" tabSelected="1" view="pageBreakPreview" topLeftCell="H20" zoomScale="40" zoomScaleNormal="10" zoomScaleSheetLayoutView="40" zoomScalePageLayoutView="50" workbookViewId="0">
      <selection activeCell="Y28" sqref="Y28"/>
    </sheetView>
  </sheetViews>
  <sheetFormatPr baseColWidth="10" defaultColWidth="10.85546875" defaultRowHeight="18.75" x14ac:dyDescent="0.3"/>
  <cols>
    <col min="1" max="1" width="35" style="52" customWidth="1"/>
    <col min="2" max="2" width="13" style="58" bestFit="1" customWidth="1"/>
    <col min="3" max="3" width="41.5703125" style="52" customWidth="1"/>
    <col min="4" max="4" width="57" style="52" customWidth="1"/>
    <col min="5" max="5" width="28.85546875" style="52" customWidth="1"/>
    <col min="6" max="6" width="29.7109375" style="52" customWidth="1"/>
    <col min="7" max="7" width="99.140625" style="52" customWidth="1"/>
    <col min="8" max="8" width="26.28515625" style="175" customWidth="1"/>
    <col min="9" max="9" width="32" style="52" hidden="1" customWidth="1"/>
    <col min="10" max="14" width="41.140625" style="52" customWidth="1"/>
    <col min="15" max="15" width="35.28515625" style="52" customWidth="1"/>
    <col min="16" max="16" width="27.28515625" style="53" customWidth="1"/>
    <col min="17" max="17" width="29.42578125" style="52" customWidth="1"/>
    <col min="18" max="18" width="46" style="52" customWidth="1"/>
    <col min="19" max="19" width="3.7109375" style="52" customWidth="1"/>
    <col min="20" max="16384" width="10.85546875" style="52"/>
  </cols>
  <sheetData>
    <row r="2" spans="1:21" ht="23.25" customHeight="1" thickBot="1" x14ac:dyDescent="0.5">
      <c r="A2" s="94"/>
      <c r="B2" s="95"/>
      <c r="C2" s="96"/>
      <c r="D2" s="96"/>
      <c r="E2" s="96"/>
      <c r="F2" s="397"/>
      <c r="G2" s="115"/>
      <c r="H2" s="399"/>
      <c r="I2" s="116"/>
      <c r="J2" s="116"/>
      <c r="K2" s="96"/>
      <c r="L2" s="96"/>
      <c r="M2" s="96"/>
      <c r="N2" s="96"/>
      <c r="O2" s="96"/>
      <c r="P2" s="97"/>
      <c r="Q2" s="96"/>
      <c r="R2" s="96"/>
      <c r="S2" s="94"/>
      <c r="T2" s="94"/>
      <c r="U2" s="94"/>
    </row>
    <row r="3" spans="1:21" ht="7.5" hidden="1" customHeight="1" x14ac:dyDescent="0.25">
      <c r="A3" s="94"/>
      <c r="B3" s="95"/>
      <c r="C3" s="96"/>
      <c r="D3" s="96"/>
      <c r="E3" s="96"/>
      <c r="F3" s="398"/>
      <c r="G3" s="117"/>
      <c r="H3" s="399"/>
      <c r="I3" s="116"/>
      <c r="J3" s="116"/>
      <c r="K3" s="96"/>
      <c r="L3" s="96"/>
      <c r="M3" s="96"/>
      <c r="N3" s="96"/>
      <c r="O3" s="96"/>
      <c r="P3" s="97"/>
      <c r="Q3" s="96"/>
      <c r="R3" s="96"/>
      <c r="S3" s="94"/>
      <c r="T3" s="94"/>
      <c r="U3" s="94"/>
    </row>
    <row r="4" spans="1:21" ht="27" hidden="1" thickBot="1" x14ac:dyDescent="0.3">
      <c r="A4" s="94"/>
      <c r="B4" s="95"/>
      <c r="C4" s="96"/>
      <c r="D4" s="96"/>
      <c r="E4" s="96"/>
      <c r="F4" s="96"/>
      <c r="G4" s="96"/>
      <c r="H4" s="168"/>
      <c r="I4" s="96"/>
      <c r="J4" s="96"/>
      <c r="K4" s="96"/>
      <c r="L4" s="96"/>
      <c r="M4" s="96"/>
      <c r="N4" s="96"/>
      <c r="O4" s="96"/>
      <c r="P4" s="97"/>
      <c r="Q4" s="96"/>
      <c r="R4" s="96"/>
      <c r="S4" s="94"/>
      <c r="T4" s="94"/>
      <c r="U4" s="94"/>
    </row>
    <row r="5" spans="1:21" ht="50.1" customHeight="1" x14ac:dyDescent="0.25">
      <c r="A5" s="94"/>
      <c r="B5" s="400" t="s">
        <v>242</v>
      </c>
      <c r="C5" s="401"/>
      <c r="D5" s="402"/>
      <c r="E5" s="409" t="s">
        <v>199</v>
      </c>
      <c r="F5" s="410"/>
      <c r="G5" s="410"/>
      <c r="H5" s="410"/>
      <c r="I5" s="410"/>
      <c r="J5" s="410"/>
      <c r="K5" s="410"/>
      <c r="L5" s="410"/>
      <c r="M5" s="410"/>
      <c r="N5" s="410"/>
      <c r="O5" s="411"/>
      <c r="P5" s="412" t="s">
        <v>200</v>
      </c>
      <c r="Q5" s="413"/>
      <c r="R5" s="414"/>
      <c r="S5" s="94"/>
      <c r="T5" s="94"/>
      <c r="U5" s="94"/>
    </row>
    <row r="6" spans="1:21" ht="50.1" customHeight="1" x14ac:dyDescent="0.25">
      <c r="A6" s="94"/>
      <c r="B6" s="403"/>
      <c r="C6" s="404"/>
      <c r="D6" s="405"/>
      <c r="E6" s="415" t="s">
        <v>201</v>
      </c>
      <c r="F6" s="416"/>
      <c r="G6" s="416"/>
      <c r="H6" s="416"/>
      <c r="I6" s="416"/>
      <c r="J6" s="416"/>
      <c r="K6" s="416"/>
      <c r="L6" s="416"/>
      <c r="M6" s="416"/>
      <c r="N6" s="416"/>
      <c r="O6" s="417"/>
      <c r="P6" s="418" t="s">
        <v>202</v>
      </c>
      <c r="Q6" s="419"/>
      <c r="R6" s="420"/>
      <c r="S6" s="94"/>
      <c r="T6" s="94"/>
      <c r="U6" s="94"/>
    </row>
    <row r="7" spans="1:21" ht="50.1" customHeight="1" x14ac:dyDescent="0.25">
      <c r="A7" s="94"/>
      <c r="B7" s="403"/>
      <c r="C7" s="404"/>
      <c r="D7" s="405"/>
      <c r="E7" s="415" t="s">
        <v>203</v>
      </c>
      <c r="F7" s="416"/>
      <c r="G7" s="416"/>
      <c r="H7" s="416"/>
      <c r="I7" s="416"/>
      <c r="J7" s="416"/>
      <c r="K7" s="416"/>
      <c r="L7" s="416"/>
      <c r="M7" s="416"/>
      <c r="N7" s="416"/>
      <c r="O7" s="417"/>
      <c r="P7" s="418" t="s">
        <v>204</v>
      </c>
      <c r="Q7" s="419"/>
      <c r="R7" s="420"/>
      <c r="S7" s="94"/>
      <c r="T7" s="94"/>
      <c r="U7" s="94"/>
    </row>
    <row r="8" spans="1:21" ht="50.1" customHeight="1" thickBot="1" x14ac:dyDescent="0.3">
      <c r="A8" s="94"/>
      <c r="B8" s="406"/>
      <c r="C8" s="407"/>
      <c r="D8" s="408"/>
      <c r="E8" s="421" t="s">
        <v>205</v>
      </c>
      <c r="F8" s="422"/>
      <c r="G8" s="422"/>
      <c r="H8" s="422"/>
      <c r="I8" s="422"/>
      <c r="J8" s="422"/>
      <c r="K8" s="422"/>
      <c r="L8" s="422"/>
      <c r="M8" s="422"/>
      <c r="N8" s="422"/>
      <c r="O8" s="423"/>
      <c r="P8" s="424" t="s">
        <v>207</v>
      </c>
      <c r="Q8" s="425"/>
      <c r="R8" s="426"/>
      <c r="S8" s="94"/>
      <c r="T8" s="94"/>
      <c r="U8" s="94"/>
    </row>
    <row r="9" spans="1:21" ht="27" thickBot="1" x14ac:dyDescent="0.3">
      <c r="A9" s="94"/>
      <c r="B9" s="95"/>
      <c r="C9" s="96"/>
      <c r="D9" s="96"/>
      <c r="E9" s="96"/>
      <c r="F9" s="96"/>
      <c r="G9" s="96"/>
      <c r="H9" s="168"/>
      <c r="I9" s="96"/>
      <c r="J9" s="96"/>
      <c r="K9" s="96"/>
      <c r="L9" s="96"/>
      <c r="M9" s="96"/>
      <c r="N9" s="96"/>
      <c r="O9" s="96"/>
      <c r="P9" s="97"/>
      <c r="Q9" s="96"/>
      <c r="R9" s="96"/>
      <c r="S9" s="94"/>
      <c r="T9" s="94"/>
      <c r="U9" s="94"/>
    </row>
    <row r="10" spans="1:21" ht="64.5" customHeight="1" thickBot="1" x14ac:dyDescent="0.3">
      <c r="A10" s="94"/>
      <c r="B10" s="336" t="s">
        <v>180</v>
      </c>
      <c r="C10" s="337"/>
      <c r="D10" s="337"/>
      <c r="E10" s="337"/>
      <c r="F10" s="337"/>
      <c r="G10" s="337"/>
      <c r="H10" s="337"/>
      <c r="I10" s="337"/>
      <c r="J10" s="337"/>
      <c r="K10" s="337"/>
      <c r="L10" s="337"/>
      <c r="M10" s="337"/>
      <c r="N10" s="337"/>
      <c r="O10" s="337"/>
      <c r="P10" s="337"/>
      <c r="Q10" s="337"/>
      <c r="R10" s="338"/>
      <c r="S10" s="94"/>
      <c r="T10" s="94"/>
      <c r="U10" s="94"/>
    </row>
    <row r="11" spans="1:21" ht="35.25" customHeight="1" thickBot="1" x14ac:dyDescent="0.3">
      <c r="A11" s="94"/>
      <c r="B11" s="339" t="s">
        <v>102</v>
      </c>
      <c r="C11" s="340"/>
      <c r="D11" s="340"/>
      <c r="E11" s="340"/>
      <c r="F11" s="340"/>
      <c r="G11" s="340"/>
      <c r="H11" s="341"/>
      <c r="I11" s="177"/>
      <c r="J11" s="177"/>
      <c r="K11" s="340"/>
      <c r="L11" s="340"/>
      <c r="M11" s="340"/>
      <c r="N11" s="341"/>
      <c r="O11" s="339" t="s">
        <v>103</v>
      </c>
      <c r="P11" s="342"/>
      <c r="Q11" s="342"/>
      <c r="R11" s="343"/>
      <c r="S11" s="94"/>
      <c r="T11" s="94"/>
      <c r="U11" s="94"/>
    </row>
    <row r="12" spans="1:21" s="56" customFormat="1" ht="56.25" customHeight="1" thickBot="1" x14ac:dyDescent="0.5">
      <c r="A12" s="94"/>
      <c r="B12" s="332" t="s">
        <v>17</v>
      </c>
      <c r="C12" s="333" t="s">
        <v>104</v>
      </c>
      <c r="D12" s="335" t="s">
        <v>105</v>
      </c>
      <c r="E12" s="335" t="s">
        <v>106</v>
      </c>
      <c r="F12" s="335" t="s">
        <v>107</v>
      </c>
      <c r="G12" s="335" t="s">
        <v>74</v>
      </c>
      <c r="H12" s="350" t="s">
        <v>108</v>
      </c>
      <c r="I12" s="351"/>
      <c r="J12" s="354" t="s">
        <v>109</v>
      </c>
      <c r="K12" s="355"/>
      <c r="L12" s="355"/>
      <c r="M12" s="355"/>
      <c r="N12" s="356"/>
      <c r="O12" s="335" t="s">
        <v>110</v>
      </c>
      <c r="P12" s="357" t="s">
        <v>111</v>
      </c>
      <c r="Q12" s="335" t="s">
        <v>100</v>
      </c>
      <c r="R12" s="335"/>
      <c r="S12" s="94"/>
      <c r="T12" s="94"/>
      <c r="U12" s="94"/>
    </row>
    <row r="13" spans="1:21" s="57" customFormat="1" ht="129" customHeight="1" thickBot="1" x14ac:dyDescent="0.5">
      <c r="A13" s="94"/>
      <c r="B13" s="332"/>
      <c r="C13" s="334"/>
      <c r="D13" s="335"/>
      <c r="E13" s="335"/>
      <c r="F13" s="335"/>
      <c r="G13" s="335"/>
      <c r="H13" s="352"/>
      <c r="I13" s="353"/>
      <c r="J13" s="178" t="s">
        <v>112</v>
      </c>
      <c r="K13" s="178" t="s">
        <v>113</v>
      </c>
      <c r="L13" s="178" t="s">
        <v>114</v>
      </c>
      <c r="M13" s="178" t="s">
        <v>115</v>
      </c>
      <c r="N13" s="178" t="s">
        <v>116</v>
      </c>
      <c r="O13" s="335"/>
      <c r="P13" s="357"/>
      <c r="Q13" s="98" t="s">
        <v>117</v>
      </c>
      <c r="R13" s="98" t="s">
        <v>118</v>
      </c>
      <c r="S13" s="94"/>
      <c r="T13" s="94"/>
      <c r="U13" s="94"/>
    </row>
    <row r="14" spans="1:21" ht="91.5" customHeight="1" x14ac:dyDescent="0.25">
      <c r="A14" s="94"/>
      <c r="B14" s="327">
        <v>1</v>
      </c>
      <c r="C14" s="387" t="s">
        <v>237</v>
      </c>
      <c r="D14" s="388" t="s">
        <v>243</v>
      </c>
      <c r="E14" s="391" t="s">
        <v>241</v>
      </c>
      <c r="F14" s="394" t="s">
        <v>244</v>
      </c>
      <c r="G14" s="431" t="s">
        <v>250</v>
      </c>
      <c r="H14" s="439">
        <v>0.4</v>
      </c>
      <c r="I14" s="438"/>
      <c r="J14" s="373">
        <v>0.2</v>
      </c>
      <c r="K14" s="375">
        <v>1</v>
      </c>
      <c r="L14" s="377"/>
      <c r="M14" s="378">
        <v>0.8</v>
      </c>
      <c r="N14" s="437"/>
      <c r="O14" s="435">
        <v>1</v>
      </c>
      <c r="P14" s="503">
        <f>H14*O14/100%</f>
        <v>0.4</v>
      </c>
      <c r="Q14" s="366"/>
      <c r="R14" s="506" t="s">
        <v>258</v>
      </c>
      <c r="S14" s="94"/>
      <c r="T14" s="94"/>
      <c r="U14" s="94"/>
    </row>
    <row r="15" spans="1:21" ht="68.25" customHeight="1" x14ac:dyDescent="0.25">
      <c r="A15" s="94"/>
      <c r="B15" s="297"/>
      <c r="C15" s="381"/>
      <c r="D15" s="389"/>
      <c r="E15" s="392"/>
      <c r="F15" s="395"/>
      <c r="G15" s="432"/>
      <c r="H15" s="384"/>
      <c r="I15" s="372"/>
      <c r="J15" s="374"/>
      <c r="K15" s="376"/>
      <c r="L15" s="376"/>
      <c r="M15" s="379"/>
      <c r="N15" s="430"/>
      <c r="O15" s="436"/>
      <c r="P15" s="504"/>
      <c r="Q15" s="367"/>
      <c r="R15" s="367"/>
      <c r="S15" s="94"/>
      <c r="T15" s="94"/>
      <c r="U15" s="94"/>
    </row>
    <row r="16" spans="1:21" ht="68.25" customHeight="1" x14ac:dyDescent="0.25">
      <c r="A16" s="94"/>
      <c r="B16" s="297"/>
      <c r="C16" s="381"/>
      <c r="D16" s="389"/>
      <c r="E16" s="392"/>
      <c r="F16" s="395"/>
      <c r="G16" s="433"/>
      <c r="H16" s="384"/>
      <c r="I16" s="179"/>
      <c r="J16" s="374"/>
      <c r="K16" s="376"/>
      <c r="L16" s="376"/>
      <c r="M16" s="379"/>
      <c r="N16" s="430"/>
      <c r="O16" s="436"/>
      <c r="P16" s="504"/>
      <c r="Q16" s="367"/>
      <c r="R16" s="367"/>
      <c r="S16" s="94"/>
      <c r="T16" s="94"/>
      <c r="U16" s="94"/>
    </row>
    <row r="17" spans="1:21" ht="117.75" customHeight="1" x14ac:dyDescent="0.25">
      <c r="A17" s="94"/>
      <c r="B17" s="297"/>
      <c r="C17" s="381"/>
      <c r="D17" s="389"/>
      <c r="E17" s="392"/>
      <c r="F17" s="395"/>
      <c r="G17" s="434" t="s">
        <v>249</v>
      </c>
      <c r="H17" s="384"/>
      <c r="I17" s="179"/>
      <c r="J17" s="374"/>
      <c r="K17" s="376"/>
      <c r="L17" s="376"/>
      <c r="M17" s="379"/>
      <c r="N17" s="430"/>
      <c r="O17" s="436"/>
      <c r="P17" s="504"/>
      <c r="Q17" s="367"/>
      <c r="R17" s="367"/>
      <c r="S17" s="94"/>
      <c r="T17" s="94"/>
      <c r="U17" s="94"/>
    </row>
    <row r="18" spans="1:21" ht="96.75" customHeight="1" thickBot="1" x14ac:dyDescent="0.3">
      <c r="A18" s="94"/>
      <c r="B18" s="297"/>
      <c r="C18" s="381"/>
      <c r="D18" s="390"/>
      <c r="E18" s="393"/>
      <c r="F18" s="396"/>
      <c r="G18" s="433"/>
      <c r="H18" s="384"/>
      <c r="I18" s="179"/>
      <c r="J18" s="374"/>
      <c r="K18" s="376"/>
      <c r="L18" s="376"/>
      <c r="M18" s="379"/>
      <c r="N18" s="430"/>
      <c r="O18" s="436"/>
      <c r="P18" s="505"/>
      <c r="Q18" s="367"/>
      <c r="R18" s="367"/>
      <c r="S18" s="94"/>
      <c r="T18" s="94"/>
      <c r="U18" s="94"/>
    </row>
    <row r="19" spans="1:21" ht="71.25" customHeight="1" x14ac:dyDescent="0.25">
      <c r="A19" s="94"/>
      <c r="B19" s="296">
        <v>2</v>
      </c>
      <c r="C19" s="380" t="s">
        <v>238</v>
      </c>
      <c r="D19" s="383" t="s">
        <v>246</v>
      </c>
      <c r="E19" s="386" t="s">
        <v>248</v>
      </c>
      <c r="F19" s="383" t="s">
        <v>244</v>
      </c>
      <c r="G19" s="166" t="s">
        <v>251</v>
      </c>
      <c r="H19" s="369">
        <v>0.3</v>
      </c>
      <c r="I19" s="179"/>
      <c r="J19" s="373">
        <v>0.75</v>
      </c>
      <c r="K19" s="375">
        <v>1</v>
      </c>
      <c r="L19" s="377"/>
      <c r="M19" s="378">
        <v>0.25</v>
      </c>
      <c r="N19" s="430"/>
      <c r="O19" s="435">
        <v>1</v>
      </c>
      <c r="P19" s="364">
        <v>0.3</v>
      </c>
      <c r="Q19" s="367"/>
      <c r="R19" s="507" t="s">
        <v>258</v>
      </c>
      <c r="S19" s="94"/>
      <c r="T19" s="94"/>
      <c r="U19" s="94"/>
    </row>
    <row r="20" spans="1:21" ht="66" customHeight="1" x14ac:dyDescent="0.25">
      <c r="A20" s="94"/>
      <c r="B20" s="297"/>
      <c r="C20" s="381"/>
      <c r="D20" s="384"/>
      <c r="E20" s="384"/>
      <c r="F20" s="384"/>
      <c r="G20" s="166" t="s">
        <v>252</v>
      </c>
      <c r="H20" s="370"/>
      <c r="I20" s="179"/>
      <c r="J20" s="374"/>
      <c r="K20" s="376"/>
      <c r="L20" s="376"/>
      <c r="M20" s="379"/>
      <c r="N20" s="430"/>
      <c r="O20" s="436"/>
      <c r="P20" s="365"/>
      <c r="Q20" s="367"/>
      <c r="R20" s="508"/>
      <c r="S20" s="94"/>
      <c r="T20" s="94"/>
      <c r="U20" s="94"/>
    </row>
    <row r="21" spans="1:21" ht="89.25" customHeight="1" x14ac:dyDescent="0.25">
      <c r="A21" s="94"/>
      <c r="B21" s="297"/>
      <c r="C21" s="381"/>
      <c r="D21" s="384"/>
      <c r="E21" s="384"/>
      <c r="F21" s="384"/>
      <c r="G21" s="258" t="s">
        <v>253</v>
      </c>
      <c r="H21" s="370"/>
      <c r="I21" s="372"/>
      <c r="J21" s="374"/>
      <c r="K21" s="376"/>
      <c r="L21" s="376"/>
      <c r="M21" s="379"/>
      <c r="N21" s="430"/>
      <c r="O21" s="436"/>
      <c r="P21" s="365"/>
      <c r="Q21" s="367"/>
      <c r="R21" s="508"/>
      <c r="S21" s="94"/>
      <c r="T21" s="94"/>
      <c r="U21" s="94"/>
    </row>
    <row r="22" spans="1:21" ht="89.25" customHeight="1" x14ac:dyDescent="0.25">
      <c r="A22" s="94"/>
      <c r="B22" s="297"/>
      <c r="C22" s="381"/>
      <c r="D22" s="384"/>
      <c r="E22" s="384"/>
      <c r="F22" s="384"/>
      <c r="G22" s="260"/>
      <c r="H22" s="370"/>
      <c r="I22" s="372"/>
      <c r="J22" s="374"/>
      <c r="K22" s="376"/>
      <c r="L22" s="376"/>
      <c r="M22" s="379"/>
      <c r="N22" s="430"/>
      <c r="O22" s="436"/>
      <c r="P22" s="365"/>
      <c r="Q22" s="367"/>
      <c r="R22" s="508"/>
      <c r="S22" s="94"/>
      <c r="T22" s="94"/>
      <c r="U22" s="94"/>
    </row>
    <row r="23" spans="1:21" ht="89.25" customHeight="1" x14ac:dyDescent="0.25">
      <c r="A23" s="94"/>
      <c r="B23" s="297"/>
      <c r="C23" s="381"/>
      <c r="D23" s="384"/>
      <c r="E23" s="384"/>
      <c r="F23" s="384"/>
      <c r="G23" s="258" t="s">
        <v>254</v>
      </c>
      <c r="H23" s="370"/>
      <c r="I23" s="372"/>
      <c r="J23" s="374"/>
      <c r="K23" s="376"/>
      <c r="L23" s="376"/>
      <c r="M23" s="379"/>
      <c r="N23" s="430"/>
      <c r="O23" s="436"/>
      <c r="P23" s="365"/>
      <c r="Q23" s="367"/>
      <c r="R23" s="508"/>
      <c r="S23" s="94"/>
      <c r="T23" s="94"/>
      <c r="U23" s="94"/>
    </row>
    <row r="24" spans="1:21" ht="63.75" customHeight="1" thickBot="1" x14ac:dyDescent="0.3">
      <c r="A24" s="94"/>
      <c r="B24" s="297"/>
      <c r="C24" s="382"/>
      <c r="D24" s="385"/>
      <c r="E24" s="385"/>
      <c r="F24" s="385"/>
      <c r="G24" s="260"/>
      <c r="H24" s="370"/>
      <c r="I24" s="372"/>
      <c r="J24" s="374"/>
      <c r="K24" s="376"/>
      <c r="L24" s="376"/>
      <c r="M24" s="379"/>
      <c r="N24" s="430"/>
      <c r="O24" s="436"/>
      <c r="P24" s="365"/>
      <c r="Q24" s="367"/>
      <c r="R24" s="368"/>
      <c r="S24" s="94"/>
      <c r="T24" s="94"/>
      <c r="U24" s="94"/>
    </row>
    <row r="25" spans="1:21" ht="61.15" customHeight="1" x14ac:dyDescent="0.25">
      <c r="A25" s="94"/>
      <c r="B25" s="296">
        <v>3</v>
      </c>
      <c r="C25" s="380" t="s">
        <v>235</v>
      </c>
      <c r="D25" s="427" t="s">
        <v>247</v>
      </c>
      <c r="E25" s="386" t="s">
        <v>239</v>
      </c>
      <c r="F25" s="386" t="s">
        <v>244</v>
      </c>
      <c r="G25" s="166" t="s">
        <v>255</v>
      </c>
      <c r="H25" s="369">
        <v>0.3</v>
      </c>
      <c r="I25" s="179"/>
      <c r="J25" s="373">
        <v>0.2</v>
      </c>
      <c r="K25" s="375">
        <v>1</v>
      </c>
      <c r="L25" s="377"/>
      <c r="M25" s="378">
        <v>0.8</v>
      </c>
      <c r="N25" s="430"/>
      <c r="O25" s="435">
        <v>1</v>
      </c>
      <c r="P25" s="364">
        <v>0.3</v>
      </c>
      <c r="Q25" s="367"/>
      <c r="R25" s="507" t="s">
        <v>258</v>
      </c>
      <c r="S25" s="94"/>
      <c r="T25" s="94"/>
      <c r="U25" s="94"/>
    </row>
    <row r="26" spans="1:21" ht="24.6" customHeight="1" x14ac:dyDescent="0.25">
      <c r="A26" s="94"/>
      <c r="B26" s="297"/>
      <c r="C26" s="381"/>
      <c r="D26" s="428"/>
      <c r="E26" s="384"/>
      <c r="F26" s="384"/>
      <c r="G26" s="258" t="s">
        <v>245</v>
      </c>
      <c r="H26" s="370"/>
      <c r="I26" s="179"/>
      <c r="J26" s="373"/>
      <c r="K26" s="429"/>
      <c r="L26" s="376"/>
      <c r="M26" s="379"/>
      <c r="N26" s="430"/>
      <c r="O26" s="436"/>
      <c r="P26" s="365"/>
      <c r="Q26" s="367"/>
      <c r="R26" s="508"/>
      <c r="S26" s="94"/>
      <c r="T26" s="94"/>
      <c r="U26" s="94"/>
    </row>
    <row r="27" spans="1:21" ht="26.25" x14ac:dyDescent="0.25">
      <c r="A27" s="94"/>
      <c r="B27" s="297"/>
      <c r="C27" s="381"/>
      <c r="D27" s="428"/>
      <c r="E27" s="384"/>
      <c r="F27" s="384"/>
      <c r="G27" s="259"/>
      <c r="H27" s="370"/>
      <c r="I27" s="179"/>
      <c r="J27" s="373"/>
      <c r="K27" s="429"/>
      <c r="L27" s="376"/>
      <c r="M27" s="379"/>
      <c r="N27" s="430"/>
      <c r="O27" s="436"/>
      <c r="P27" s="365"/>
      <c r="Q27" s="367"/>
      <c r="R27" s="508"/>
      <c r="S27" s="94"/>
      <c r="T27" s="94"/>
      <c r="U27" s="94"/>
    </row>
    <row r="28" spans="1:21" ht="157.15" customHeight="1" x14ac:dyDescent="0.25">
      <c r="A28" s="94"/>
      <c r="B28" s="297"/>
      <c r="C28" s="381"/>
      <c r="D28" s="428"/>
      <c r="E28" s="384"/>
      <c r="F28" s="384"/>
      <c r="G28" s="260"/>
      <c r="H28" s="370"/>
      <c r="I28" s="179"/>
      <c r="J28" s="374"/>
      <c r="K28" s="376"/>
      <c r="L28" s="376"/>
      <c r="M28" s="379"/>
      <c r="N28" s="430"/>
      <c r="O28" s="436"/>
      <c r="P28" s="365"/>
      <c r="Q28" s="367"/>
      <c r="R28" s="368"/>
      <c r="S28" s="94"/>
      <c r="T28" s="94"/>
      <c r="U28" s="94"/>
    </row>
    <row r="29" spans="1:21" ht="27" customHeight="1" thickBot="1" x14ac:dyDescent="0.4">
      <c r="A29" s="94"/>
      <c r="B29" s="140" t="s">
        <v>48</v>
      </c>
      <c r="C29" s="156"/>
      <c r="D29" s="156"/>
      <c r="E29" s="157"/>
      <c r="F29" s="157"/>
      <c r="G29" s="157"/>
      <c r="H29" s="169">
        <f>IF(SUM(H14:H28)&gt;100%,"supera el 100%",SUM(H14:H28))</f>
        <v>1</v>
      </c>
      <c r="I29" s="158"/>
      <c r="J29" s="158"/>
      <c r="K29" s="158"/>
      <c r="L29" s="159"/>
      <c r="M29" s="159"/>
      <c r="N29" s="158"/>
      <c r="O29" s="159"/>
      <c r="P29" s="160">
        <f>SUM(P14:P28)</f>
        <v>1</v>
      </c>
      <c r="Q29" s="161"/>
      <c r="R29" s="162"/>
      <c r="S29" s="94"/>
      <c r="T29" s="94"/>
      <c r="U29" s="94"/>
    </row>
    <row r="30" spans="1:21" ht="27" customHeight="1" x14ac:dyDescent="0.25">
      <c r="A30" s="94"/>
      <c r="B30" s="285" t="s">
        <v>240</v>
      </c>
      <c r="C30" s="286"/>
      <c r="D30" s="286"/>
      <c r="E30" s="286"/>
      <c r="F30" s="286"/>
      <c r="G30" s="286"/>
      <c r="H30" s="286"/>
      <c r="I30" s="286"/>
      <c r="J30" s="286"/>
      <c r="K30" s="286"/>
      <c r="L30" s="286"/>
      <c r="M30" s="286"/>
      <c r="N30" s="286"/>
      <c r="O30" s="287"/>
      <c r="P30" s="163">
        <v>0</v>
      </c>
      <c r="Q30" s="288"/>
      <c r="R30" s="289"/>
      <c r="S30" s="94"/>
      <c r="T30" s="94"/>
      <c r="U30" s="94"/>
    </row>
    <row r="31" spans="1:21" ht="27" customHeight="1" x14ac:dyDescent="0.25">
      <c r="A31" s="94"/>
      <c r="B31" s="68"/>
      <c r="C31" s="65"/>
      <c r="D31" s="65"/>
      <c r="E31" s="65"/>
      <c r="F31" s="65"/>
      <c r="G31" s="65"/>
      <c r="H31" s="170"/>
      <c r="I31" s="65"/>
      <c r="J31" s="65"/>
      <c r="K31" s="65"/>
      <c r="L31" s="65"/>
      <c r="M31" s="64"/>
      <c r="N31" s="64"/>
      <c r="O31" s="64"/>
      <c r="P31" s="164">
        <f>SUM(P29:P30)</f>
        <v>1</v>
      </c>
      <c r="Q31" s="288"/>
      <c r="R31" s="289"/>
      <c r="S31" s="94"/>
      <c r="T31" s="94"/>
      <c r="U31" s="94"/>
    </row>
    <row r="32" spans="1:21" ht="27" customHeight="1" x14ac:dyDescent="0.25">
      <c r="A32" s="94"/>
      <c r="B32" s="69"/>
      <c r="C32" s="63"/>
      <c r="D32" s="63"/>
      <c r="E32" s="63"/>
      <c r="F32" s="64"/>
      <c r="G32" s="64"/>
      <c r="H32" s="171"/>
      <c r="I32" s="64"/>
      <c r="J32" s="64"/>
      <c r="K32" s="64"/>
      <c r="L32" s="64"/>
      <c r="M32" s="64"/>
      <c r="N32" s="64"/>
      <c r="O32" s="64"/>
      <c r="P32" s="64"/>
      <c r="Q32" s="288"/>
      <c r="R32" s="289"/>
      <c r="S32" s="94"/>
      <c r="T32" s="94"/>
      <c r="U32" s="94"/>
    </row>
    <row r="33" spans="1:21" ht="29.25" customHeight="1" thickBot="1" x14ac:dyDescent="0.3">
      <c r="A33" s="94"/>
      <c r="B33" s="99"/>
      <c r="C33" s="100"/>
      <c r="D33" s="70"/>
      <c r="E33" s="70"/>
      <c r="F33" s="100"/>
      <c r="G33" s="100"/>
      <c r="H33" s="172"/>
      <c r="I33" s="70"/>
      <c r="J33" s="70"/>
      <c r="K33" s="70"/>
      <c r="L33" s="70"/>
      <c r="M33" s="70"/>
      <c r="N33" s="70"/>
      <c r="O33" s="70"/>
      <c r="P33" s="101"/>
      <c r="Q33" s="70"/>
      <c r="R33" s="102"/>
      <c r="S33" s="94"/>
      <c r="T33" s="94"/>
      <c r="U33" s="94"/>
    </row>
    <row r="34" spans="1:21" ht="48.75" customHeight="1" x14ac:dyDescent="0.35">
      <c r="A34" s="94"/>
      <c r="B34" s="99"/>
      <c r="C34" s="119" t="s">
        <v>120</v>
      </c>
      <c r="D34" s="359">
        <v>43888</v>
      </c>
      <c r="E34" s="360"/>
      <c r="F34" s="70"/>
      <c r="G34" s="262"/>
      <c r="H34" s="263"/>
      <c r="I34" s="263"/>
      <c r="J34" s="264"/>
      <c r="K34" s="103"/>
      <c r="L34" s="265"/>
      <c r="M34" s="266"/>
      <c r="N34" s="266"/>
      <c r="O34" s="267"/>
      <c r="P34" s="104"/>
      <c r="Q34" s="105"/>
      <c r="R34" s="106"/>
      <c r="S34" s="94"/>
      <c r="T34" s="94"/>
      <c r="U34" s="94"/>
    </row>
    <row r="35" spans="1:21" ht="48" customHeight="1" thickBot="1" x14ac:dyDescent="0.4">
      <c r="A35" s="94"/>
      <c r="B35" s="99"/>
      <c r="C35" s="119" t="s">
        <v>121</v>
      </c>
      <c r="D35" s="358">
        <v>2020</v>
      </c>
      <c r="E35" s="358"/>
      <c r="F35" s="70"/>
      <c r="G35" s="269" t="s">
        <v>236</v>
      </c>
      <c r="H35" s="270"/>
      <c r="I35" s="270"/>
      <c r="J35" s="271"/>
      <c r="K35" s="103"/>
      <c r="L35" s="272" t="s">
        <v>122</v>
      </c>
      <c r="M35" s="273"/>
      <c r="N35" s="273"/>
      <c r="O35" s="274"/>
      <c r="P35" s="107"/>
      <c r="Q35" s="108"/>
      <c r="R35" s="109"/>
      <c r="S35" s="94"/>
      <c r="T35" s="94"/>
      <c r="U35" s="94"/>
    </row>
    <row r="36" spans="1:21" ht="27.75" thickBot="1" x14ac:dyDescent="0.4">
      <c r="A36" s="94"/>
      <c r="B36" s="110"/>
      <c r="C36" s="111"/>
      <c r="D36" s="152"/>
      <c r="E36" s="152"/>
      <c r="F36" s="71"/>
      <c r="G36" s="71"/>
      <c r="H36" s="173"/>
      <c r="I36" s="71"/>
      <c r="J36" s="71"/>
      <c r="K36" s="71"/>
      <c r="L36" s="71"/>
      <c r="M36" s="71"/>
      <c r="N36" s="71"/>
      <c r="O36" s="71"/>
      <c r="P36" s="112"/>
      <c r="Q36" s="71"/>
      <c r="R36" s="113"/>
      <c r="S36" s="94"/>
      <c r="T36" s="94"/>
      <c r="U36" s="94"/>
    </row>
    <row r="37" spans="1:21" ht="26.25" x14ac:dyDescent="0.25">
      <c r="A37" s="94"/>
      <c r="B37" s="94"/>
      <c r="C37" s="94"/>
      <c r="D37" s="94"/>
      <c r="E37" s="94"/>
      <c r="F37" s="94"/>
      <c r="G37" s="94"/>
      <c r="H37" s="174"/>
      <c r="I37" s="94"/>
      <c r="J37" s="94"/>
      <c r="K37" s="94"/>
      <c r="L37" s="94"/>
      <c r="M37" s="94"/>
      <c r="N37" s="94"/>
      <c r="O37" s="94"/>
      <c r="P37" s="94"/>
      <c r="Q37" s="94"/>
      <c r="R37" s="94"/>
      <c r="S37" s="94"/>
      <c r="T37" s="94"/>
      <c r="U37" s="94"/>
    </row>
    <row r="38" spans="1:21" ht="26.25" x14ac:dyDescent="0.25">
      <c r="A38" s="94"/>
      <c r="B38" s="94"/>
      <c r="C38" s="94"/>
      <c r="D38" s="94"/>
      <c r="E38" s="94"/>
      <c r="F38" s="94"/>
      <c r="G38" s="94"/>
      <c r="H38" s="174"/>
      <c r="I38" s="94"/>
      <c r="J38" s="94"/>
      <c r="K38" s="94"/>
      <c r="L38" s="94"/>
      <c r="M38" s="94"/>
      <c r="N38" s="94"/>
      <c r="O38" s="94"/>
      <c r="P38" s="94"/>
      <c r="Q38" s="94"/>
      <c r="R38" s="94"/>
      <c r="S38" s="94"/>
      <c r="T38" s="94"/>
      <c r="U38" s="94"/>
    </row>
  </sheetData>
  <mergeCells count="86">
    <mergeCell ref="D34:E34"/>
    <mergeCell ref="G34:J34"/>
    <mergeCell ref="L34:O34"/>
    <mergeCell ref="D35:E35"/>
    <mergeCell ref="G35:J35"/>
    <mergeCell ref="L35:O35"/>
    <mergeCell ref="Q25:Q28"/>
    <mergeCell ref="R25:R28"/>
    <mergeCell ref="G26:G28"/>
    <mergeCell ref="B30:O30"/>
    <mergeCell ref="Q30:R32"/>
    <mergeCell ref="J25:J28"/>
    <mergeCell ref="K25:K28"/>
    <mergeCell ref="L25:L28"/>
    <mergeCell ref="M25:M28"/>
    <mergeCell ref="N25:N28"/>
    <mergeCell ref="O25:O28"/>
    <mergeCell ref="B25:B28"/>
    <mergeCell ref="C25:C28"/>
    <mergeCell ref="D25:D28"/>
    <mergeCell ref="E25:E28"/>
    <mergeCell ref="F25:F28"/>
    <mergeCell ref="H25:H28"/>
    <mergeCell ref="P19:P24"/>
    <mergeCell ref="Q19:Q24"/>
    <mergeCell ref="R19:R24"/>
    <mergeCell ref="G21:G22"/>
    <mergeCell ref="I21:I24"/>
    <mergeCell ref="G23:G24"/>
    <mergeCell ref="J19:J24"/>
    <mergeCell ref="K19:K24"/>
    <mergeCell ref="L19:L24"/>
    <mergeCell ref="M19:M24"/>
    <mergeCell ref="N19:N24"/>
    <mergeCell ref="O19:O24"/>
    <mergeCell ref="H19:H24"/>
    <mergeCell ref="P25:P28"/>
    <mergeCell ref="B19:B24"/>
    <mergeCell ref="C19:C24"/>
    <mergeCell ref="D19:D24"/>
    <mergeCell ref="E19:E24"/>
    <mergeCell ref="F19:F24"/>
    <mergeCell ref="N14:N18"/>
    <mergeCell ref="O14:O18"/>
    <mergeCell ref="P14:P18"/>
    <mergeCell ref="Q14:Q18"/>
    <mergeCell ref="R14:R18"/>
    <mergeCell ref="L14:L18"/>
    <mergeCell ref="M14:M18"/>
    <mergeCell ref="B14:B18"/>
    <mergeCell ref="C14:C18"/>
    <mergeCell ref="D14:D18"/>
    <mergeCell ref="E14:E18"/>
    <mergeCell ref="F14:F18"/>
    <mergeCell ref="G14:G16"/>
    <mergeCell ref="G17:G18"/>
    <mergeCell ref="H14:H18"/>
    <mergeCell ref="I14:I15"/>
    <mergeCell ref="J14:J18"/>
    <mergeCell ref="K14:K18"/>
    <mergeCell ref="Q12:R12"/>
    <mergeCell ref="P8:R8"/>
    <mergeCell ref="B10:R10"/>
    <mergeCell ref="B11:H11"/>
    <mergeCell ref="K11:N11"/>
    <mergeCell ref="O11:R11"/>
    <mergeCell ref="B12:B13"/>
    <mergeCell ref="C12:C13"/>
    <mergeCell ref="D12:D13"/>
    <mergeCell ref="E12:E13"/>
    <mergeCell ref="F12:F13"/>
    <mergeCell ref="G12:G13"/>
    <mergeCell ref="H12:I13"/>
    <mergeCell ref="J12:N12"/>
    <mergeCell ref="O12:O13"/>
    <mergeCell ref="P12:P13"/>
    <mergeCell ref="F2:F3"/>
    <mergeCell ref="H2:H3"/>
    <mergeCell ref="B5:D8"/>
    <mergeCell ref="E5:O5"/>
    <mergeCell ref="P5:R5"/>
    <mergeCell ref="E6:O6"/>
    <mergeCell ref="P6:R6"/>
    <mergeCell ref="E7:O7"/>
    <mergeCell ref="P7:R7"/>
    <mergeCell ref="E8:O8"/>
  </mergeCells>
  <conditionalFormatting sqref="O14 O19">
    <cfRule type="cellIs" dxfId="1" priority="2" operator="greaterThan">
      <formula>100</formula>
    </cfRule>
  </conditionalFormatting>
  <conditionalFormatting sqref="O25:O27">
    <cfRule type="cellIs" dxfId="0" priority="1" operator="greaterThan">
      <formula>100</formula>
    </cfRule>
  </conditionalFormatting>
  <dataValidations count="1">
    <dataValidation allowBlank="1" showInputMessage="1" showErrorMessage="1" errorTitle="error" error="solo datos númericos" sqref="H14:H28"/>
  </dataValidations>
  <hyperlinks>
    <hyperlink ref="R14"/>
  </hyperlinks>
  <printOptions horizontalCentered="1" verticalCentered="1"/>
  <pageMargins left="0.23622047244094491" right="0.23622047244094491" top="0.74803149606299213" bottom="0.74803149606299213" header="0.31496062992125984" footer="0.31496062992125984"/>
  <pageSetup paperSize="5" scale="25" fitToWidth="0" orientation="landscape" horizontalDpi="4294967295" verticalDpi="4294967295" r:id="rId1"/>
  <colBreaks count="1" manualBreakCount="1">
    <brk id="18" min="1" max="36"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502" t="s">
        <v>181</v>
      </c>
      <c r="C2" s="38" t="s">
        <v>2</v>
      </c>
      <c r="D2" s="37"/>
      <c r="E2" s="37"/>
    </row>
    <row r="3" spans="2:5" x14ac:dyDescent="0.25">
      <c r="B3" s="502"/>
      <c r="C3" s="39" t="s">
        <v>182</v>
      </c>
    </row>
    <row r="4" spans="2:5" x14ac:dyDescent="0.25">
      <c r="B4" s="502"/>
      <c r="C4" s="39" t="s">
        <v>183</v>
      </c>
    </row>
    <row r="5" spans="2:5" x14ac:dyDescent="0.25">
      <c r="B5" s="502"/>
      <c r="C5" s="39" t="s">
        <v>184</v>
      </c>
    </row>
    <row r="6" spans="2:5" x14ac:dyDescent="0.25">
      <c r="B6" s="502"/>
      <c r="C6" s="500" t="s">
        <v>185</v>
      </c>
    </row>
    <row r="7" spans="2:5" x14ac:dyDescent="0.25">
      <c r="B7" s="502"/>
      <c r="C7" s="501"/>
    </row>
    <row r="8" spans="2:5" ht="135.75" customHeight="1" x14ac:dyDescent="0.25">
      <c r="B8" s="495" t="s">
        <v>14</v>
      </c>
      <c r="C8" s="41" t="s">
        <v>18</v>
      </c>
      <c r="D8" s="44" t="s">
        <v>186</v>
      </c>
    </row>
    <row r="9" spans="2:5" ht="106.5" customHeight="1" x14ac:dyDescent="0.25">
      <c r="B9" s="496"/>
      <c r="C9" s="42" t="s">
        <v>19</v>
      </c>
      <c r="D9" s="45" t="s">
        <v>187</v>
      </c>
    </row>
    <row r="10" spans="2:5" ht="60" x14ac:dyDescent="0.25">
      <c r="B10" s="496"/>
      <c r="C10" s="41" t="s">
        <v>20</v>
      </c>
      <c r="D10" s="45" t="s">
        <v>188</v>
      </c>
    </row>
    <row r="11" spans="2:5" ht="45" x14ac:dyDescent="0.25">
      <c r="B11" s="496"/>
      <c r="C11" s="43" t="s">
        <v>21</v>
      </c>
      <c r="D11" s="46" t="s">
        <v>189</v>
      </c>
    </row>
    <row r="12" spans="2:5" ht="75" x14ac:dyDescent="0.25">
      <c r="B12" s="496"/>
      <c r="C12" s="43" t="s">
        <v>22</v>
      </c>
      <c r="D12" s="46" t="s">
        <v>190</v>
      </c>
    </row>
    <row r="13" spans="2:5" ht="51.75" customHeight="1" x14ac:dyDescent="0.25">
      <c r="B13" s="496"/>
      <c r="C13" s="43" t="s">
        <v>23</v>
      </c>
      <c r="D13" s="47" t="s">
        <v>191</v>
      </c>
    </row>
    <row r="14" spans="2:5" ht="48" customHeight="1" x14ac:dyDescent="0.25">
      <c r="B14" s="496"/>
      <c r="C14" s="41" t="s">
        <v>192</v>
      </c>
    </row>
    <row r="15" spans="2:5" ht="39" customHeight="1" x14ac:dyDescent="0.25">
      <c r="B15" s="497"/>
      <c r="C15" s="41" t="s">
        <v>193</v>
      </c>
    </row>
    <row r="16" spans="2:5" ht="39" customHeight="1" x14ac:dyDescent="0.25">
      <c r="B16" s="498" t="s">
        <v>194</v>
      </c>
      <c r="C16" s="40" t="s">
        <v>131</v>
      </c>
    </row>
    <row r="17" spans="2:3" x14ac:dyDescent="0.25">
      <c r="B17" s="499"/>
      <c r="C17" s="40" t="s">
        <v>195</v>
      </c>
    </row>
    <row r="18" spans="2:3" x14ac:dyDescent="0.25">
      <c r="B18" s="499"/>
      <c r="C18" s="48" t="s">
        <v>133</v>
      </c>
    </row>
    <row r="19" spans="2:3" x14ac:dyDescent="0.25">
      <c r="B19" s="499"/>
      <c r="C19" s="48" t="s">
        <v>134</v>
      </c>
    </row>
    <row r="20" spans="2:3" x14ac:dyDescent="0.25">
      <c r="B20" s="499"/>
      <c r="C20" s="48" t="s">
        <v>196</v>
      </c>
    </row>
    <row r="21" spans="2:3" x14ac:dyDescent="0.25">
      <c r="B21" s="499"/>
      <c r="C21" s="48" t="s">
        <v>197</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3" customWidth="1"/>
    <col min="2" max="2" width="38.28515625" style="73" customWidth="1"/>
    <col min="3" max="3" width="15.28515625" style="73" bestFit="1" customWidth="1"/>
    <col min="4" max="8" width="10.85546875" style="73"/>
    <col min="9" max="9" width="17.85546875" style="73" customWidth="1"/>
    <col min="10" max="10" width="3.140625" style="73" customWidth="1"/>
    <col min="11" max="11" width="3.42578125" style="73" customWidth="1"/>
    <col min="12" max="12" width="38.42578125" style="73" customWidth="1"/>
    <col min="13" max="13" width="15.28515625" style="73" customWidth="1"/>
    <col min="14" max="16" width="10.85546875" style="73"/>
    <col min="17" max="17" width="11.5703125" style="73" customWidth="1"/>
    <col min="18" max="19" width="10.85546875" style="73"/>
    <col min="20" max="20" width="17.85546875" style="73" customWidth="1"/>
    <col min="21" max="21" width="3.28515625" style="73" customWidth="1"/>
    <col min="22" max="16384" width="10.85546875" style="73"/>
  </cols>
  <sheetData>
    <row r="1" spans="1:21" x14ac:dyDescent="0.25">
      <c r="A1" s="74"/>
      <c r="B1" s="74"/>
      <c r="C1" s="74"/>
      <c r="D1" s="74"/>
      <c r="E1" s="74"/>
      <c r="F1" s="74"/>
      <c r="G1" s="74"/>
      <c r="H1" s="74"/>
      <c r="I1" s="74"/>
      <c r="J1" s="74"/>
      <c r="K1" s="74"/>
      <c r="L1" s="74"/>
      <c r="M1" s="74"/>
      <c r="N1" s="74"/>
      <c r="O1" s="74"/>
      <c r="P1" s="74"/>
      <c r="Q1" s="74"/>
      <c r="R1" s="74"/>
      <c r="S1" s="74"/>
      <c r="T1" s="74"/>
    </row>
    <row r="2" spans="1:21" x14ac:dyDescent="0.25">
      <c r="A2" s="74"/>
      <c r="B2" s="74"/>
      <c r="C2" s="74"/>
      <c r="D2" s="74"/>
      <c r="E2" s="74"/>
      <c r="F2" s="74"/>
      <c r="G2" s="74"/>
      <c r="H2" s="74"/>
      <c r="I2" s="74"/>
      <c r="J2" s="74"/>
      <c r="K2" s="74"/>
      <c r="L2" s="74"/>
      <c r="M2" s="74"/>
      <c r="N2" s="74"/>
      <c r="O2" s="74"/>
      <c r="P2" s="74"/>
      <c r="Q2" s="74"/>
      <c r="R2" s="74"/>
      <c r="S2" s="74"/>
      <c r="T2" s="74"/>
    </row>
    <row r="3" spans="1:21" x14ac:dyDescent="0.25">
      <c r="A3" s="74"/>
      <c r="B3" s="74"/>
      <c r="C3" s="74"/>
      <c r="D3" s="74"/>
      <c r="E3" s="74"/>
      <c r="F3" s="74"/>
      <c r="G3" s="74"/>
      <c r="H3" s="74"/>
      <c r="I3" s="74"/>
      <c r="J3" s="74"/>
      <c r="K3" s="74"/>
      <c r="L3" s="76"/>
      <c r="M3" s="76"/>
      <c r="N3" s="76"/>
      <c r="O3" s="76"/>
      <c r="P3" s="76"/>
      <c r="Q3" s="76"/>
      <c r="R3" s="76"/>
      <c r="S3" s="76"/>
      <c r="T3" s="76"/>
    </row>
    <row r="4" spans="1:21" ht="24.75" customHeight="1" x14ac:dyDescent="0.25">
      <c r="A4" s="114"/>
      <c r="B4" s="76"/>
      <c r="C4" s="76"/>
      <c r="D4" s="76"/>
      <c r="E4" s="76"/>
      <c r="F4" s="76"/>
      <c r="G4" s="76"/>
      <c r="H4" s="76"/>
      <c r="I4" s="76"/>
      <c r="J4" s="76"/>
      <c r="K4" s="74"/>
      <c r="L4" s="217" t="s">
        <v>51</v>
      </c>
      <c r="M4" s="217"/>
      <c r="N4" s="217"/>
      <c r="O4" s="217"/>
      <c r="P4" s="217"/>
      <c r="Q4" s="217"/>
      <c r="R4" s="217"/>
      <c r="S4" s="217"/>
      <c r="T4" s="217"/>
      <c r="U4" s="75"/>
    </row>
    <row r="5" spans="1:21" x14ac:dyDescent="0.25">
      <c r="A5" s="75"/>
      <c r="B5" s="76"/>
      <c r="C5" s="76"/>
      <c r="D5" s="76"/>
      <c r="E5" s="76"/>
      <c r="F5" s="76"/>
      <c r="G5" s="76"/>
      <c r="H5" s="76"/>
      <c r="I5" s="76"/>
      <c r="J5" s="76"/>
      <c r="K5" s="74"/>
      <c r="L5" s="77"/>
      <c r="M5" s="77"/>
      <c r="N5" s="77"/>
      <c r="O5" s="77"/>
      <c r="P5" s="77"/>
      <c r="Q5" s="77"/>
      <c r="R5" s="77"/>
      <c r="S5" s="77"/>
      <c r="T5" s="77"/>
      <c r="U5" s="75"/>
    </row>
    <row r="6" spans="1:21" x14ac:dyDescent="0.25">
      <c r="A6" s="75"/>
      <c r="B6" s="76"/>
      <c r="C6" s="76"/>
      <c r="D6" s="76"/>
      <c r="E6" s="76"/>
      <c r="F6" s="76"/>
      <c r="G6" s="76"/>
      <c r="H6" s="76"/>
      <c r="I6" s="76"/>
      <c r="J6" s="76"/>
      <c r="K6" s="74"/>
      <c r="L6" s="77"/>
      <c r="M6" s="77"/>
      <c r="N6" s="77"/>
      <c r="O6" s="77"/>
      <c r="P6" s="77"/>
      <c r="Q6" s="77"/>
      <c r="R6" s="77"/>
      <c r="S6" s="77"/>
      <c r="T6" s="77"/>
      <c r="U6" s="75"/>
    </row>
    <row r="7" spans="1:21" ht="16.5" thickBot="1" x14ac:dyDescent="0.3">
      <c r="A7" s="75"/>
      <c r="B7" s="76"/>
      <c r="C7" s="76"/>
      <c r="D7" s="76"/>
      <c r="E7" s="76"/>
      <c r="F7" s="76"/>
      <c r="G7" s="76"/>
      <c r="H7" s="76"/>
      <c r="I7" s="76"/>
      <c r="J7" s="76"/>
      <c r="K7" s="74"/>
      <c r="L7" s="77"/>
      <c r="M7" s="77"/>
      <c r="N7" s="77"/>
      <c r="O7" s="77"/>
      <c r="P7" s="77"/>
      <c r="Q7" s="77"/>
      <c r="R7" s="77"/>
      <c r="S7" s="77"/>
      <c r="T7" s="77"/>
      <c r="U7" s="75"/>
    </row>
    <row r="8" spans="1:21" x14ac:dyDescent="0.25">
      <c r="A8" s="75"/>
      <c r="B8" s="76"/>
      <c r="C8" s="76"/>
      <c r="D8" s="76"/>
      <c r="E8" s="76"/>
      <c r="F8" s="76"/>
      <c r="G8" s="76"/>
      <c r="H8" s="76"/>
      <c r="I8" s="76"/>
      <c r="J8" s="76"/>
      <c r="K8" s="77"/>
      <c r="L8" s="218" t="s">
        <v>52</v>
      </c>
      <c r="M8" s="219"/>
      <c r="N8" s="219"/>
      <c r="O8" s="219"/>
      <c r="P8" s="219"/>
      <c r="Q8" s="219"/>
      <c r="R8" s="219"/>
      <c r="S8" s="219"/>
      <c r="T8" s="220"/>
      <c r="U8" s="75"/>
    </row>
    <row r="9" spans="1:21" ht="66.95" customHeight="1" x14ac:dyDescent="0.25">
      <c r="A9" s="75"/>
      <c r="B9" s="256" t="s">
        <v>53</v>
      </c>
      <c r="C9" s="256"/>
      <c r="D9" s="256"/>
      <c r="E9" s="256"/>
      <c r="F9" s="256"/>
      <c r="G9" s="256"/>
      <c r="H9" s="256"/>
      <c r="I9" s="256"/>
      <c r="J9" s="130"/>
      <c r="K9" s="77"/>
      <c r="L9" s="221"/>
      <c r="M9" s="222"/>
      <c r="N9" s="222"/>
      <c r="O9" s="222"/>
      <c r="P9" s="222"/>
      <c r="Q9" s="222"/>
      <c r="R9" s="222"/>
      <c r="S9" s="222"/>
      <c r="T9" s="223"/>
      <c r="U9" s="75"/>
    </row>
    <row r="10" spans="1:21" ht="35.25" customHeight="1" thickBot="1" x14ac:dyDescent="0.3">
      <c r="A10" s="75"/>
      <c r="B10" s="130"/>
      <c r="C10" s="130"/>
      <c r="D10" s="130"/>
      <c r="E10" s="130"/>
      <c r="F10" s="130"/>
      <c r="G10" s="130"/>
      <c r="H10" s="130"/>
      <c r="I10" s="130"/>
      <c r="J10" s="130"/>
      <c r="K10" s="77"/>
      <c r="L10" s="221"/>
      <c r="M10" s="222"/>
      <c r="N10" s="222"/>
      <c r="O10" s="222"/>
      <c r="P10" s="222"/>
      <c r="Q10" s="222"/>
      <c r="R10" s="222"/>
      <c r="S10" s="222"/>
      <c r="T10" s="223"/>
      <c r="U10" s="75"/>
    </row>
    <row r="11" spans="1:21" ht="32.25" customHeight="1" thickBot="1" x14ac:dyDescent="0.45">
      <c r="A11" s="75"/>
      <c r="B11" s="257" t="s">
        <v>54</v>
      </c>
      <c r="C11" s="257"/>
      <c r="D11" s="257"/>
      <c r="E11" s="257"/>
      <c r="F11" s="257"/>
      <c r="G11" s="257"/>
      <c r="H11" s="257"/>
      <c r="I11" s="257"/>
      <c r="J11" s="131"/>
      <c r="K11" s="77"/>
      <c r="L11" s="80"/>
      <c r="M11" s="236" t="s">
        <v>55</v>
      </c>
      <c r="N11" s="237"/>
      <c r="O11" s="237"/>
      <c r="P11" s="238"/>
      <c r="Q11" s="79" t="s">
        <v>56</v>
      </c>
      <c r="R11" s="81"/>
      <c r="S11" s="81"/>
      <c r="T11" s="82"/>
      <c r="U11" s="75"/>
    </row>
    <row r="12" spans="1:21" ht="60.75" customHeight="1" thickBot="1" x14ac:dyDescent="0.3">
      <c r="A12" s="75"/>
      <c r="B12" s="77"/>
      <c r="C12" s="77"/>
      <c r="D12" s="78"/>
      <c r="E12" s="77"/>
      <c r="F12" s="77"/>
      <c r="G12" s="78"/>
      <c r="H12" s="77"/>
      <c r="I12" s="77"/>
      <c r="J12" s="77"/>
      <c r="K12" s="77"/>
      <c r="L12" s="80"/>
      <c r="M12" s="214" t="s">
        <v>57</v>
      </c>
      <c r="N12" s="215"/>
      <c r="O12" s="215"/>
      <c r="P12" s="216"/>
      <c r="Q12" s="84">
        <v>5</v>
      </c>
      <c r="R12" s="81"/>
      <c r="S12" s="81"/>
      <c r="T12" s="82"/>
      <c r="U12" s="75"/>
    </row>
    <row r="13" spans="1:21" ht="26.25" customHeight="1" x14ac:dyDescent="0.25">
      <c r="A13" s="75"/>
      <c r="B13" s="217" t="s">
        <v>58</v>
      </c>
      <c r="C13" s="217"/>
      <c r="D13" s="217"/>
      <c r="E13" s="217"/>
      <c r="F13" s="217"/>
      <c r="G13" s="217"/>
      <c r="H13" s="217"/>
      <c r="I13" s="217"/>
      <c r="J13" s="118"/>
      <c r="K13" s="77"/>
      <c r="L13" s="80"/>
      <c r="M13" s="224" t="s">
        <v>59</v>
      </c>
      <c r="N13" s="225"/>
      <c r="O13" s="225"/>
      <c r="P13" s="226"/>
      <c r="Q13" s="239">
        <v>4</v>
      </c>
      <c r="R13" s="81"/>
      <c r="S13" s="81"/>
      <c r="T13" s="82"/>
      <c r="U13" s="75"/>
    </row>
    <row r="14" spans="1:21" ht="38.25" customHeight="1" thickBot="1" x14ac:dyDescent="0.3">
      <c r="A14" s="75"/>
      <c r="B14" s="77"/>
      <c r="C14" s="77"/>
      <c r="D14" s="77"/>
      <c r="E14" s="77"/>
      <c r="F14" s="77"/>
      <c r="G14" s="77"/>
      <c r="H14" s="77"/>
      <c r="I14" s="77"/>
      <c r="J14" s="77"/>
      <c r="K14" s="77"/>
      <c r="L14" s="80"/>
      <c r="M14" s="230"/>
      <c r="N14" s="231"/>
      <c r="O14" s="231"/>
      <c r="P14" s="232"/>
      <c r="Q14" s="240"/>
      <c r="R14" s="81"/>
      <c r="S14" s="81"/>
      <c r="T14" s="82"/>
      <c r="U14" s="75"/>
    </row>
    <row r="15" spans="1:21" ht="66.75" customHeight="1" thickBot="1" x14ac:dyDescent="0.3">
      <c r="A15" s="75"/>
      <c r="B15" s="79" t="s">
        <v>60</v>
      </c>
      <c r="C15" s="214" t="s">
        <v>61</v>
      </c>
      <c r="D15" s="215"/>
      <c r="E15" s="215"/>
      <c r="F15" s="215"/>
      <c r="G15" s="215"/>
      <c r="H15" s="215"/>
      <c r="I15" s="216"/>
      <c r="J15" s="129"/>
      <c r="K15" s="77"/>
      <c r="L15" s="80"/>
      <c r="M15" s="224" t="s">
        <v>62</v>
      </c>
      <c r="N15" s="225"/>
      <c r="O15" s="225"/>
      <c r="P15" s="226"/>
      <c r="Q15" s="239">
        <v>3</v>
      </c>
      <c r="R15" s="81"/>
      <c r="S15" s="81"/>
      <c r="T15" s="82"/>
      <c r="U15" s="75"/>
    </row>
    <row r="16" spans="1:21" ht="24.75" customHeight="1" thickBot="1" x14ac:dyDescent="0.3">
      <c r="A16" s="75"/>
      <c r="B16" s="233" t="s">
        <v>63</v>
      </c>
      <c r="C16" s="224" t="s">
        <v>64</v>
      </c>
      <c r="D16" s="225"/>
      <c r="E16" s="225"/>
      <c r="F16" s="225"/>
      <c r="G16" s="225"/>
      <c r="H16" s="225"/>
      <c r="I16" s="226"/>
      <c r="J16" s="129"/>
      <c r="K16" s="77"/>
      <c r="L16" s="80"/>
      <c r="M16" s="230"/>
      <c r="N16" s="231"/>
      <c r="O16" s="231"/>
      <c r="P16" s="232"/>
      <c r="Q16" s="240"/>
      <c r="R16" s="81"/>
      <c r="S16" s="81"/>
      <c r="T16" s="82"/>
      <c r="U16" s="75"/>
    </row>
    <row r="17" spans="1:21" ht="51.75" customHeight="1" thickBot="1" x14ac:dyDescent="0.3">
      <c r="A17" s="75"/>
      <c r="B17" s="234"/>
      <c r="C17" s="227"/>
      <c r="D17" s="228"/>
      <c r="E17" s="228"/>
      <c r="F17" s="228"/>
      <c r="G17" s="228"/>
      <c r="H17" s="228"/>
      <c r="I17" s="229"/>
      <c r="J17" s="129"/>
      <c r="K17" s="77"/>
      <c r="L17" s="80"/>
      <c r="M17" s="214" t="s">
        <v>65</v>
      </c>
      <c r="N17" s="215"/>
      <c r="O17" s="215"/>
      <c r="P17" s="216"/>
      <c r="Q17" s="84">
        <v>2</v>
      </c>
      <c r="R17" s="81"/>
      <c r="S17" s="81"/>
      <c r="T17" s="82"/>
      <c r="U17" s="75"/>
    </row>
    <row r="18" spans="1:21" ht="61.5" customHeight="1" thickBot="1" x14ac:dyDescent="0.3">
      <c r="A18" s="75"/>
      <c r="B18" s="235"/>
      <c r="C18" s="230"/>
      <c r="D18" s="231"/>
      <c r="E18" s="231"/>
      <c r="F18" s="231"/>
      <c r="G18" s="231"/>
      <c r="H18" s="231"/>
      <c r="I18" s="232"/>
      <c r="J18" s="129"/>
      <c r="K18" s="77"/>
      <c r="L18" s="85"/>
      <c r="M18" s="214" t="s">
        <v>66</v>
      </c>
      <c r="N18" s="215"/>
      <c r="O18" s="215"/>
      <c r="P18" s="216"/>
      <c r="Q18" s="84">
        <v>1</v>
      </c>
      <c r="R18" s="127"/>
      <c r="S18" s="127"/>
      <c r="T18" s="128"/>
      <c r="U18" s="75"/>
    </row>
    <row r="19" spans="1:21" ht="90" customHeight="1" thickBot="1" x14ac:dyDescent="0.3">
      <c r="A19" s="75"/>
      <c r="B19" s="83" t="s">
        <v>67</v>
      </c>
      <c r="C19" s="214" t="s">
        <v>68</v>
      </c>
      <c r="D19" s="215"/>
      <c r="E19" s="215"/>
      <c r="F19" s="215"/>
      <c r="G19" s="215"/>
      <c r="H19" s="215"/>
      <c r="I19" s="216"/>
      <c r="J19" s="129"/>
      <c r="K19" s="77"/>
      <c r="L19" s="253" t="s">
        <v>69</v>
      </c>
      <c r="M19" s="254"/>
      <c r="N19" s="254"/>
      <c r="O19" s="254"/>
      <c r="P19" s="254"/>
      <c r="Q19" s="254"/>
      <c r="R19" s="254"/>
      <c r="S19" s="254"/>
      <c r="T19" s="255"/>
      <c r="U19" s="75"/>
    </row>
    <row r="20" spans="1:21" ht="48.75" customHeight="1" x14ac:dyDescent="0.25">
      <c r="A20" s="75"/>
      <c r="B20" s="233" t="s">
        <v>70</v>
      </c>
      <c r="C20" s="224" t="s">
        <v>71</v>
      </c>
      <c r="D20" s="225"/>
      <c r="E20" s="225"/>
      <c r="F20" s="225"/>
      <c r="G20" s="225"/>
      <c r="H20" s="225"/>
      <c r="I20" s="226"/>
      <c r="J20" s="129"/>
      <c r="K20" s="77"/>
      <c r="L20" s="86" t="s">
        <v>72</v>
      </c>
      <c r="M20" s="244" t="s">
        <v>73</v>
      </c>
      <c r="N20" s="245"/>
      <c r="O20" s="245"/>
      <c r="P20" s="245"/>
      <c r="Q20" s="245"/>
      <c r="R20" s="245"/>
      <c r="S20" s="245"/>
      <c r="T20" s="246"/>
      <c r="U20" s="75"/>
    </row>
    <row r="21" spans="1:21" ht="38.25" customHeight="1" thickBot="1" x14ac:dyDescent="0.3">
      <c r="A21" s="75"/>
      <c r="B21" s="235"/>
      <c r="C21" s="230"/>
      <c r="D21" s="231"/>
      <c r="E21" s="231"/>
      <c r="F21" s="231"/>
      <c r="G21" s="231"/>
      <c r="H21" s="231"/>
      <c r="I21" s="232"/>
      <c r="J21" s="129"/>
      <c r="K21" s="77"/>
      <c r="L21" s="87"/>
      <c r="M21" s="247"/>
      <c r="N21" s="248"/>
      <c r="O21" s="248"/>
      <c r="P21" s="248"/>
      <c r="Q21" s="248"/>
      <c r="R21" s="248"/>
      <c r="S21" s="248"/>
      <c r="T21" s="249"/>
      <c r="U21" s="75"/>
    </row>
    <row r="22" spans="1:21" ht="15" customHeight="1" x14ac:dyDescent="0.25">
      <c r="A22" s="75"/>
      <c r="B22" s="233" t="s">
        <v>74</v>
      </c>
      <c r="C22" s="224" t="s">
        <v>75</v>
      </c>
      <c r="D22" s="225"/>
      <c r="E22" s="225"/>
      <c r="F22" s="225"/>
      <c r="G22" s="225"/>
      <c r="H22" s="225"/>
      <c r="I22" s="226"/>
      <c r="J22" s="129"/>
      <c r="K22" s="77"/>
      <c r="L22" s="89" t="s">
        <v>76</v>
      </c>
      <c r="M22" s="244" t="s">
        <v>77</v>
      </c>
      <c r="N22" s="245"/>
      <c r="O22" s="245"/>
      <c r="P22" s="245"/>
      <c r="Q22" s="245"/>
      <c r="R22" s="245"/>
      <c r="S22" s="245"/>
      <c r="T22" s="246"/>
      <c r="U22" s="75"/>
    </row>
    <row r="23" spans="1:21" ht="59.25" customHeight="1" x14ac:dyDescent="0.25">
      <c r="A23" s="75"/>
      <c r="B23" s="234"/>
      <c r="C23" s="227"/>
      <c r="D23" s="228"/>
      <c r="E23" s="228"/>
      <c r="F23" s="228"/>
      <c r="G23" s="228"/>
      <c r="H23" s="228"/>
      <c r="I23" s="229"/>
      <c r="J23" s="129"/>
      <c r="K23" s="77"/>
      <c r="L23" s="90"/>
      <c r="M23" s="247"/>
      <c r="N23" s="248"/>
      <c r="O23" s="248"/>
      <c r="P23" s="248"/>
      <c r="Q23" s="248"/>
      <c r="R23" s="248"/>
      <c r="S23" s="248"/>
      <c r="T23" s="249"/>
      <c r="U23" s="75"/>
    </row>
    <row r="24" spans="1:21" ht="75" customHeight="1" thickBot="1" x14ac:dyDescent="0.3">
      <c r="A24" s="75"/>
      <c r="B24" s="235"/>
      <c r="C24" s="230"/>
      <c r="D24" s="231"/>
      <c r="E24" s="231"/>
      <c r="F24" s="231"/>
      <c r="G24" s="231"/>
      <c r="H24" s="231"/>
      <c r="I24" s="232"/>
      <c r="J24" s="129"/>
      <c r="K24" s="77"/>
      <c r="L24" s="91" t="s">
        <v>78</v>
      </c>
      <c r="M24" s="241" t="s">
        <v>79</v>
      </c>
      <c r="N24" s="242"/>
      <c r="O24" s="242"/>
      <c r="P24" s="242"/>
      <c r="Q24" s="242"/>
      <c r="R24" s="242"/>
      <c r="S24" s="242"/>
      <c r="T24" s="243"/>
      <c r="U24" s="75"/>
    </row>
    <row r="25" spans="1:21" ht="90" customHeight="1" x14ac:dyDescent="0.25">
      <c r="A25" s="75"/>
      <c r="B25" s="233" t="s">
        <v>80</v>
      </c>
      <c r="C25" s="224" t="s">
        <v>81</v>
      </c>
      <c r="D25" s="225"/>
      <c r="E25" s="225"/>
      <c r="F25" s="225"/>
      <c r="G25" s="225"/>
      <c r="H25" s="225"/>
      <c r="I25" s="226"/>
      <c r="J25" s="129"/>
      <c r="K25" s="77"/>
      <c r="L25" s="89" t="s">
        <v>82</v>
      </c>
      <c r="M25" s="244" t="s">
        <v>83</v>
      </c>
      <c r="N25" s="245"/>
      <c r="O25" s="245"/>
      <c r="P25" s="245"/>
      <c r="Q25" s="245"/>
      <c r="R25" s="245"/>
      <c r="S25" s="245"/>
      <c r="T25" s="246"/>
      <c r="U25" s="75"/>
    </row>
    <row r="26" spans="1:21" ht="54.75" customHeight="1" x14ac:dyDescent="0.25">
      <c r="A26" s="75"/>
      <c r="B26" s="234"/>
      <c r="C26" s="227"/>
      <c r="D26" s="228"/>
      <c r="E26" s="228"/>
      <c r="F26" s="228"/>
      <c r="G26" s="228"/>
      <c r="H26" s="228"/>
      <c r="I26" s="229"/>
      <c r="J26" s="129"/>
      <c r="K26" s="77"/>
      <c r="L26" s="90"/>
      <c r="M26" s="247"/>
      <c r="N26" s="248"/>
      <c r="O26" s="248"/>
      <c r="P26" s="248"/>
      <c r="Q26" s="248"/>
      <c r="R26" s="248"/>
      <c r="S26" s="248"/>
      <c r="T26" s="249"/>
      <c r="U26" s="75"/>
    </row>
    <row r="27" spans="1:21" ht="65.25" customHeight="1" x14ac:dyDescent="0.25">
      <c r="A27" s="75"/>
      <c r="B27" s="234"/>
      <c r="C27" s="227"/>
      <c r="D27" s="228"/>
      <c r="E27" s="228"/>
      <c r="F27" s="228"/>
      <c r="G27" s="228"/>
      <c r="H27" s="228"/>
      <c r="I27" s="229"/>
      <c r="J27" s="129"/>
      <c r="K27" s="77"/>
      <c r="L27" s="89" t="s">
        <v>84</v>
      </c>
      <c r="M27" s="244" t="s">
        <v>85</v>
      </c>
      <c r="N27" s="245"/>
      <c r="O27" s="245"/>
      <c r="P27" s="245"/>
      <c r="Q27" s="245"/>
      <c r="R27" s="245"/>
      <c r="S27" s="245"/>
      <c r="T27" s="246"/>
      <c r="U27" s="75"/>
    </row>
    <row r="28" spans="1:21" ht="55.5" customHeight="1" thickBot="1" x14ac:dyDescent="0.3">
      <c r="A28" s="75"/>
      <c r="B28" s="234"/>
      <c r="C28" s="227"/>
      <c r="D28" s="228"/>
      <c r="E28" s="228"/>
      <c r="F28" s="228"/>
      <c r="G28" s="228"/>
      <c r="H28" s="228"/>
      <c r="I28" s="229"/>
      <c r="J28" s="129"/>
      <c r="K28" s="77"/>
      <c r="L28" s="92"/>
      <c r="M28" s="250"/>
      <c r="N28" s="251"/>
      <c r="O28" s="251"/>
      <c r="P28" s="251"/>
      <c r="Q28" s="251"/>
      <c r="R28" s="251"/>
      <c r="S28" s="251"/>
      <c r="T28" s="252"/>
      <c r="U28" s="75"/>
    </row>
    <row r="29" spans="1:21" ht="57" customHeight="1" thickBot="1" x14ac:dyDescent="0.3">
      <c r="A29" s="75"/>
      <c r="B29" s="88" t="s">
        <v>86</v>
      </c>
      <c r="C29" s="214" t="s">
        <v>87</v>
      </c>
      <c r="D29" s="215"/>
      <c r="E29" s="215"/>
      <c r="F29" s="215"/>
      <c r="G29" s="215"/>
      <c r="H29" s="215"/>
      <c r="I29" s="216"/>
      <c r="J29" s="129"/>
      <c r="K29" s="77"/>
      <c r="L29" s="93"/>
      <c r="M29" s="93"/>
      <c r="N29" s="93"/>
      <c r="O29" s="93"/>
      <c r="P29" s="93"/>
      <c r="Q29" s="93"/>
      <c r="R29" s="93"/>
      <c r="S29" s="93"/>
      <c r="T29" s="93"/>
      <c r="U29" s="75"/>
    </row>
    <row r="30" spans="1:21" ht="24.75" customHeight="1" x14ac:dyDescent="0.25">
      <c r="A30" s="75"/>
      <c r="B30" s="233" t="s">
        <v>88</v>
      </c>
      <c r="C30" s="224" t="s">
        <v>89</v>
      </c>
      <c r="D30" s="225"/>
      <c r="E30" s="225"/>
      <c r="F30" s="225"/>
      <c r="G30" s="225"/>
      <c r="H30" s="225"/>
      <c r="I30" s="226"/>
      <c r="J30" s="129"/>
      <c r="K30" s="77"/>
      <c r="L30" s="93"/>
      <c r="M30" s="93"/>
      <c r="N30" s="93"/>
      <c r="O30" s="93"/>
      <c r="P30" s="93"/>
      <c r="Q30" s="93"/>
      <c r="R30" s="93"/>
      <c r="S30" s="93"/>
      <c r="T30" s="93"/>
      <c r="U30" s="75"/>
    </row>
    <row r="31" spans="1:21" ht="102" customHeight="1" x14ac:dyDescent="0.25">
      <c r="A31" s="75"/>
      <c r="B31" s="234"/>
      <c r="C31" s="227"/>
      <c r="D31" s="228"/>
      <c r="E31" s="228"/>
      <c r="F31" s="228"/>
      <c r="G31" s="228"/>
      <c r="H31" s="228"/>
      <c r="I31" s="229"/>
      <c r="J31" s="129"/>
      <c r="K31" s="77"/>
      <c r="L31" s="93"/>
      <c r="M31" s="93"/>
      <c r="N31" s="93"/>
      <c r="O31" s="93"/>
      <c r="P31" s="93"/>
      <c r="Q31" s="93"/>
      <c r="R31" s="93"/>
      <c r="S31" s="93"/>
      <c r="T31" s="93"/>
      <c r="U31" s="75"/>
    </row>
    <row r="32" spans="1:21" ht="63" customHeight="1" x14ac:dyDescent="0.25">
      <c r="A32" s="75"/>
      <c r="B32" s="234"/>
      <c r="C32" s="227"/>
      <c r="D32" s="228"/>
      <c r="E32" s="228"/>
      <c r="F32" s="228"/>
      <c r="G32" s="228"/>
      <c r="H32" s="228"/>
      <c r="I32" s="229"/>
      <c r="J32" s="129"/>
      <c r="K32" s="93"/>
      <c r="L32" s="93"/>
      <c r="M32" s="93"/>
      <c r="N32" s="93"/>
      <c r="O32" s="93"/>
      <c r="P32" s="93"/>
      <c r="Q32" s="93"/>
      <c r="R32" s="93"/>
      <c r="S32" s="93"/>
      <c r="T32" s="93"/>
      <c r="U32" s="75"/>
    </row>
    <row r="33" spans="1:21" ht="15.75" customHeight="1" thickBot="1" x14ac:dyDescent="0.3">
      <c r="A33" s="75"/>
      <c r="B33" s="235"/>
      <c r="C33" s="230"/>
      <c r="D33" s="231"/>
      <c r="E33" s="231"/>
      <c r="F33" s="231"/>
      <c r="G33" s="231"/>
      <c r="H33" s="231"/>
      <c r="I33" s="232"/>
      <c r="J33" s="129"/>
      <c r="K33" s="93"/>
      <c r="L33" s="93"/>
      <c r="M33" s="93"/>
      <c r="N33" s="93"/>
      <c r="O33" s="93"/>
      <c r="P33" s="93"/>
      <c r="Q33" s="93"/>
      <c r="R33" s="93"/>
      <c r="S33" s="93"/>
      <c r="T33" s="93"/>
      <c r="U33" s="75"/>
    </row>
    <row r="34" spans="1:21" ht="30" customHeight="1" x14ac:dyDescent="0.25">
      <c r="A34" s="75"/>
      <c r="B34" s="233" t="s">
        <v>90</v>
      </c>
      <c r="C34" s="224" t="s">
        <v>91</v>
      </c>
      <c r="D34" s="225"/>
      <c r="E34" s="225"/>
      <c r="F34" s="225"/>
      <c r="G34" s="225"/>
      <c r="H34" s="225"/>
      <c r="I34" s="226"/>
      <c r="J34" s="129"/>
      <c r="K34" s="93"/>
      <c r="L34" s="93"/>
      <c r="M34" s="93"/>
      <c r="N34" s="93"/>
      <c r="O34" s="93"/>
      <c r="P34" s="93"/>
      <c r="Q34" s="93"/>
      <c r="R34" s="93"/>
      <c r="S34" s="93"/>
      <c r="T34" s="93"/>
      <c r="U34" s="75"/>
    </row>
    <row r="35" spans="1:21" ht="42.75" customHeight="1" thickBot="1" x14ac:dyDescent="0.3">
      <c r="A35" s="75"/>
      <c r="B35" s="235"/>
      <c r="C35" s="230"/>
      <c r="D35" s="231"/>
      <c r="E35" s="231"/>
      <c r="F35" s="231"/>
      <c r="G35" s="231"/>
      <c r="H35" s="231"/>
      <c r="I35" s="232"/>
      <c r="J35" s="129"/>
      <c r="K35" s="93"/>
      <c r="L35" s="93"/>
      <c r="M35" s="93"/>
      <c r="N35" s="93"/>
      <c r="O35" s="93"/>
      <c r="P35" s="93"/>
      <c r="Q35" s="93"/>
      <c r="R35" s="93"/>
      <c r="S35" s="93"/>
      <c r="T35" s="93"/>
      <c r="U35" s="75"/>
    </row>
    <row r="36" spans="1:21" ht="59.25" customHeight="1" thickBot="1" x14ac:dyDescent="0.3">
      <c r="A36" s="75"/>
      <c r="B36" s="88" t="s">
        <v>92</v>
      </c>
      <c r="C36" s="214" t="s">
        <v>93</v>
      </c>
      <c r="D36" s="215"/>
      <c r="E36" s="215"/>
      <c r="F36" s="215"/>
      <c r="G36" s="215"/>
      <c r="H36" s="215"/>
      <c r="I36" s="216"/>
      <c r="J36" s="129"/>
      <c r="K36" s="93"/>
      <c r="L36" s="93"/>
      <c r="M36" s="93"/>
      <c r="N36" s="93"/>
      <c r="O36" s="93"/>
      <c r="P36" s="93"/>
      <c r="Q36" s="93"/>
      <c r="R36" s="93"/>
      <c r="S36" s="93"/>
      <c r="T36" s="93"/>
      <c r="U36" s="75"/>
    </row>
    <row r="37" spans="1:21" ht="15" customHeight="1" x14ac:dyDescent="0.25">
      <c r="A37" s="75"/>
      <c r="B37" s="233" t="s">
        <v>94</v>
      </c>
      <c r="C37" s="224" t="s">
        <v>95</v>
      </c>
      <c r="D37" s="225"/>
      <c r="E37" s="225"/>
      <c r="F37" s="225"/>
      <c r="G37" s="225"/>
      <c r="H37" s="225"/>
      <c r="I37" s="226"/>
      <c r="J37" s="129"/>
      <c r="K37" s="93"/>
      <c r="L37" s="93"/>
      <c r="M37" s="93"/>
      <c r="N37" s="93"/>
      <c r="O37" s="93"/>
      <c r="P37" s="93"/>
      <c r="Q37" s="93"/>
      <c r="R37" s="93"/>
      <c r="S37" s="93"/>
      <c r="T37" s="93"/>
      <c r="U37" s="75"/>
    </row>
    <row r="38" spans="1:21" ht="15" customHeight="1" x14ac:dyDescent="0.25">
      <c r="A38" s="75"/>
      <c r="B38" s="234"/>
      <c r="C38" s="227"/>
      <c r="D38" s="228"/>
      <c r="E38" s="228"/>
      <c r="F38" s="228"/>
      <c r="G38" s="228"/>
      <c r="H38" s="228"/>
      <c r="I38" s="229"/>
      <c r="J38" s="129"/>
      <c r="K38" s="93"/>
      <c r="L38" s="93"/>
      <c r="M38" s="93"/>
      <c r="N38" s="93"/>
      <c r="O38" s="93"/>
      <c r="P38" s="93"/>
      <c r="Q38" s="93"/>
      <c r="R38" s="93"/>
      <c r="S38" s="93"/>
      <c r="T38" s="93"/>
      <c r="U38" s="75"/>
    </row>
    <row r="39" spans="1:21" ht="15" customHeight="1" x14ac:dyDescent="0.25">
      <c r="A39" s="75"/>
      <c r="B39" s="234"/>
      <c r="C39" s="227"/>
      <c r="D39" s="228"/>
      <c r="E39" s="228"/>
      <c r="F39" s="228"/>
      <c r="G39" s="228"/>
      <c r="H39" s="228"/>
      <c r="I39" s="229"/>
      <c r="J39" s="129"/>
      <c r="K39" s="93"/>
      <c r="L39" s="93"/>
      <c r="M39" s="93"/>
      <c r="N39" s="93"/>
      <c r="O39" s="93"/>
      <c r="P39" s="93"/>
      <c r="Q39" s="93"/>
      <c r="R39" s="93"/>
      <c r="S39" s="93"/>
      <c r="T39" s="93"/>
      <c r="U39" s="75"/>
    </row>
    <row r="40" spans="1:21" ht="50.25" customHeight="1" thickBot="1" x14ac:dyDescent="0.3">
      <c r="A40" s="75"/>
      <c r="B40" s="235"/>
      <c r="C40" s="230"/>
      <c r="D40" s="231"/>
      <c r="E40" s="231"/>
      <c r="F40" s="231"/>
      <c r="G40" s="231"/>
      <c r="H40" s="231"/>
      <c r="I40" s="232"/>
      <c r="J40" s="129"/>
      <c r="K40" s="93"/>
      <c r="L40" s="93"/>
      <c r="M40" s="93"/>
      <c r="N40" s="93"/>
      <c r="O40" s="93"/>
      <c r="P40" s="93"/>
      <c r="Q40" s="93"/>
      <c r="R40" s="93"/>
      <c r="S40" s="93"/>
      <c r="T40" s="93"/>
      <c r="U40" s="75"/>
    </row>
    <row r="41" spans="1:21" ht="41.25" customHeight="1" thickBot="1" x14ac:dyDescent="0.3">
      <c r="A41" s="75"/>
      <c r="B41" s="88" t="s">
        <v>96</v>
      </c>
      <c r="C41" s="214" t="s">
        <v>97</v>
      </c>
      <c r="D41" s="215"/>
      <c r="E41" s="215"/>
      <c r="F41" s="215"/>
      <c r="G41" s="215"/>
      <c r="H41" s="215"/>
      <c r="I41" s="216"/>
      <c r="J41" s="129"/>
      <c r="K41" s="93"/>
      <c r="L41" s="75"/>
      <c r="M41" s="75"/>
      <c r="N41" s="75"/>
      <c r="O41" s="75"/>
      <c r="P41" s="75"/>
      <c r="Q41" s="75"/>
      <c r="R41" s="75"/>
      <c r="S41" s="75"/>
      <c r="U41" s="75"/>
    </row>
    <row r="42" spans="1:21" ht="51.75" customHeight="1" thickBot="1" x14ac:dyDescent="0.3">
      <c r="A42" s="75"/>
      <c r="B42" s="83" t="s">
        <v>98</v>
      </c>
      <c r="C42" s="214" t="s">
        <v>99</v>
      </c>
      <c r="D42" s="215"/>
      <c r="E42" s="215"/>
      <c r="F42" s="215"/>
      <c r="G42" s="215"/>
      <c r="H42" s="215"/>
      <c r="I42" s="216"/>
      <c r="J42" s="129"/>
      <c r="K42" s="93"/>
      <c r="L42" s="75"/>
      <c r="M42" s="75"/>
      <c r="N42" s="75"/>
      <c r="O42" s="75"/>
      <c r="P42" s="75"/>
      <c r="Q42" s="75"/>
      <c r="R42" s="75"/>
      <c r="S42" s="75"/>
      <c r="T42" s="75"/>
      <c r="U42" s="75"/>
    </row>
    <row r="43" spans="1:21" ht="15" customHeight="1" x14ac:dyDescent="0.25">
      <c r="A43" s="75"/>
      <c r="B43" s="233" t="s">
        <v>100</v>
      </c>
      <c r="C43" s="224" t="s">
        <v>101</v>
      </c>
      <c r="D43" s="225"/>
      <c r="E43" s="225"/>
      <c r="F43" s="225"/>
      <c r="G43" s="225"/>
      <c r="H43" s="225"/>
      <c r="I43" s="226"/>
      <c r="J43" s="129"/>
      <c r="K43" s="93"/>
      <c r="L43" s="75"/>
      <c r="M43" s="75"/>
      <c r="N43" s="75"/>
      <c r="O43" s="75"/>
      <c r="P43" s="75"/>
      <c r="Q43" s="75"/>
      <c r="R43" s="75"/>
      <c r="S43" s="75"/>
      <c r="T43" s="75"/>
      <c r="U43" s="75"/>
    </row>
    <row r="44" spans="1:21" ht="39" customHeight="1" x14ac:dyDescent="0.25">
      <c r="A44" s="75"/>
      <c r="B44" s="234"/>
      <c r="C44" s="227"/>
      <c r="D44" s="228"/>
      <c r="E44" s="228"/>
      <c r="F44" s="228"/>
      <c r="G44" s="228"/>
      <c r="H44" s="228"/>
      <c r="I44" s="229"/>
      <c r="J44" s="129"/>
      <c r="K44" s="75"/>
      <c r="L44" s="75"/>
      <c r="M44" s="75"/>
      <c r="N44" s="75"/>
      <c r="O44" s="75"/>
      <c r="P44" s="75"/>
      <c r="Q44" s="75"/>
      <c r="R44" s="75"/>
      <c r="S44" s="75"/>
      <c r="T44" s="75"/>
      <c r="U44" s="75"/>
    </row>
    <row r="45" spans="1:21" ht="27" customHeight="1" x14ac:dyDescent="0.25">
      <c r="A45" s="75"/>
      <c r="B45" s="234"/>
      <c r="C45" s="227"/>
      <c r="D45" s="228"/>
      <c r="E45" s="228"/>
      <c r="F45" s="228"/>
      <c r="G45" s="228"/>
      <c r="H45" s="228"/>
      <c r="I45" s="229"/>
      <c r="J45" s="129"/>
      <c r="K45" s="75"/>
      <c r="L45" s="75"/>
      <c r="M45" s="75"/>
      <c r="N45" s="75"/>
      <c r="O45" s="75"/>
      <c r="P45" s="75"/>
      <c r="Q45" s="75"/>
      <c r="R45" s="75"/>
      <c r="S45" s="75"/>
      <c r="T45" s="75"/>
      <c r="U45" s="75"/>
    </row>
    <row r="46" spans="1:21" ht="24.75" customHeight="1" thickBot="1" x14ac:dyDescent="0.3">
      <c r="A46" s="75"/>
      <c r="B46" s="235"/>
      <c r="C46" s="230"/>
      <c r="D46" s="231"/>
      <c r="E46" s="231"/>
      <c r="F46" s="231"/>
      <c r="G46" s="231"/>
      <c r="H46" s="231"/>
      <c r="I46" s="232"/>
      <c r="J46" s="129"/>
      <c r="K46" s="75"/>
      <c r="L46" s="75"/>
      <c r="M46" s="75"/>
      <c r="N46" s="75"/>
      <c r="O46" s="75"/>
      <c r="P46" s="75"/>
      <c r="Q46" s="75"/>
      <c r="R46" s="75"/>
      <c r="S46" s="75"/>
      <c r="T46" s="75"/>
      <c r="U46" s="75"/>
    </row>
    <row r="47" spans="1:21" ht="36.75" customHeight="1" x14ac:dyDescent="0.25">
      <c r="A47" s="75"/>
      <c r="B47" s="93"/>
      <c r="C47" s="93"/>
      <c r="D47" s="93"/>
      <c r="E47" s="93"/>
      <c r="F47" s="93"/>
      <c r="G47" s="93"/>
      <c r="H47" s="93"/>
      <c r="I47" s="93"/>
      <c r="J47" s="93"/>
      <c r="K47" s="75"/>
      <c r="L47" s="75"/>
      <c r="M47" s="75"/>
      <c r="N47" s="75"/>
      <c r="O47" s="75"/>
      <c r="P47" s="75"/>
      <c r="Q47" s="75"/>
      <c r="R47" s="75"/>
      <c r="S47" s="75"/>
      <c r="T47" s="75"/>
      <c r="U47" s="75"/>
    </row>
    <row r="48" spans="1:21" ht="15" customHeight="1" x14ac:dyDescent="0.25">
      <c r="A48" s="75"/>
      <c r="B48" s="75"/>
      <c r="C48" s="75"/>
      <c r="D48" s="75"/>
      <c r="E48" s="75"/>
      <c r="F48" s="75"/>
      <c r="G48" s="75"/>
      <c r="H48" s="75"/>
      <c r="I48" s="75"/>
      <c r="J48" s="75"/>
      <c r="K48" s="75"/>
      <c r="U48" s="75"/>
    </row>
    <row r="49" spans="1:21" ht="15" customHeight="1" x14ac:dyDescent="0.25">
      <c r="A49" s="75"/>
      <c r="B49" s="75"/>
      <c r="C49" s="75"/>
      <c r="D49" s="75"/>
      <c r="E49" s="75"/>
      <c r="F49" s="75"/>
      <c r="G49" s="75"/>
      <c r="H49" s="75"/>
      <c r="I49" s="75"/>
      <c r="J49" s="75"/>
      <c r="K49" s="75"/>
      <c r="U49" s="75"/>
    </row>
    <row r="50" spans="1:21" ht="15" customHeight="1" x14ac:dyDescent="0.25">
      <c r="A50" s="75"/>
      <c r="B50" s="75"/>
      <c r="C50" s="75"/>
      <c r="D50" s="75"/>
      <c r="E50" s="75"/>
      <c r="F50" s="75"/>
      <c r="G50" s="75"/>
      <c r="H50" s="75"/>
      <c r="I50" s="75"/>
      <c r="J50" s="75"/>
      <c r="K50" s="75"/>
      <c r="U50" s="75"/>
    </row>
    <row r="51" spans="1:21" ht="15" customHeight="1" x14ac:dyDescent="0.25">
      <c r="A51" s="75"/>
      <c r="B51" s="75"/>
      <c r="C51" s="75"/>
      <c r="D51" s="75"/>
      <c r="E51" s="75"/>
      <c r="F51" s="75"/>
      <c r="G51" s="75"/>
      <c r="H51" s="75"/>
      <c r="I51" s="75"/>
      <c r="J51" s="75"/>
    </row>
    <row r="52" spans="1:21" ht="15" customHeight="1" x14ac:dyDescent="0.25">
      <c r="A52" s="75"/>
      <c r="B52" s="75"/>
      <c r="C52" s="75"/>
      <c r="D52" s="75"/>
      <c r="E52" s="75"/>
      <c r="F52" s="75"/>
      <c r="G52" s="75"/>
      <c r="H52" s="75"/>
      <c r="I52" s="75"/>
      <c r="J52" s="75"/>
    </row>
    <row r="53" spans="1:21" ht="15" customHeight="1" x14ac:dyDescent="0.25">
      <c r="A53" s="75"/>
      <c r="B53" s="75"/>
      <c r="C53" s="75"/>
      <c r="D53" s="75"/>
      <c r="E53" s="75"/>
      <c r="F53" s="75"/>
      <c r="G53" s="75"/>
      <c r="H53" s="75"/>
      <c r="I53" s="75"/>
      <c r="J53" s="75"/>
    </row>
    <row r="54" spans="1:21" ht="15" customHeight="1" x14ac:dyDescent="0.25">
      <c r="A54" s="75"/>
      <c r="B54" s="75"/>
      <c r="C54" s="75"/>
      <c r="D54" s="75"/>
      <c r="E54" s="75"/>
      <c r="F54" s="75"/>
      <c r="G54" s="75"/>
      <c r="H54" s="75"/>
      <c r="I54" s="75"/>
      <c r="J54" s="75"/>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U48"/>
  <sheetViews>
    <sheetView showGridLines="0" view="pageBreakPreview" topLeftCell="A16" zoomScale="44" zoomScaleNormal="50" zoomScaleSheetLayoutView="44" zoomScalePageLayoutView="50" workbookViewId="0">
      <selection activeCell="G16" sqref="G16:G20"/>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1.855468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24" customHeight="1" x14ac:dyDescent="0.3"/>
    <row r="2" spans="1:21" ht="50.1" customHeight="1" x14ac:dyDescent="0.25">
      <c r="A2" s="94"/>
      <c r="B2" s="145"/>
      <c r="C2" s="116"/>
      <c r="D2" s="344" t="s">
        <v>199</v>
      </c>
      <c r="E2" s="345"/>
      <c r="F2" s="345"/>
      <c r="G2" s="345"/>
      <c r="H2" s="345"/>
      <c r="I2" s="345"/>
      <c r="J2" s="345"/>
      <c r="K2" s="345"/>
      <c r="L2" s="345"/>
      <c r="M2" s="345"/>
      <c r="N2" s="345"/>
      <c r="O2" s="346"/>
      <c r="P2" s="149" t="s">
        <v>200</v>
      </c>
      <c r="Q2" s="150"/>
      <c r="R2" s="151"/>
      <c r="S2" s="94"/>
      <c r="T2" s="94"/>
      <c r="U2" s="94"/>
    </row>
    <row r="3" spans="1:21" ht="50.1" customHeight="1" x14ac:dyDescent="0.25">
      <c r="A3" s="94"/>
      <c r="B3" s="145"/>
      <c r="C3" s="116"/>
      <c r="D3" s="344" t="s">
        <v>201</v>
      </c>
      <c r="E3" s="345"/>
      <c r="F3" s="345"/>
      <c r="G3" s="345"/>
      <c r="H3" s="345"/>
      <c r="I3" s="345"/>
      <c r="J3" s="345"/>
      <c r="K3" s="345"/>
      <c r="L3" s="345"/>
      <c r="M3" s="345"/>
      <c r="N3" s="345"/>
      <c r="O3" s="346"/>
      <c r="P3" s="149" t="s">
        <v>202</v>
      </c>
      <c r="Q3" s="150"/>
      <c r="R3" s="151"/>
      <c r="S3" s="94"/>
      <c r="T3" s="94"/>
      <c r="U3" s="94"/>
    </row>
    <row r="4" spans="1:21" ht="50.1" customHeight="1" x14ac:dyDescent="0.25">
      <c r="A4" s="94"/>
      <c r="B4" s="145"/>
      <c r="C4" s="116"/>
      <c r="D4" s="344" t="s">
        <v>203</v>
      </c>
      <c r="E4" s="345"/>
      <c r="F4" s="345"/>
      <c r="G4" s="345"/>
      <c r="H4" s="345"/>
      <c r="I4" s="345"/>
      <c r="J4" s="345"/>
      <c r="K4" s="345"/>
      <c r="L4" s="345"/>
      <c r="M4" s="345"/>
      <c r="N4" s="345"/>
      <c r="O4" s="346"/>
      <c r="P4" s="149" t="s">
        <v>204</v>
      </c>
      <c r="Q4" s="150"/>
      <c r="R4" s="151"/>
      <c r="S4" s="94"/>
      <c r="T4" s="94"/>
      <c r="U4" s="94"/>
    </row>
    <row r="5" spans="1:21" ht="50.1" customHeight="1" thickBot="1" x14ac:dyDescent="0.3">
      <c r="A5" s="94"/>
      <c r="B5" s="146"/>
      <c r="C5" s="147"/>
      <c r="D5" s="347" t="s">
        <v>205</v>
      </c>
      <c r="E5" s="348"/>
      <c r="F5" s="348"/>
      <c r="G5" s="348"/>
      <c r="H5" s="348"/>
      <c r="I5" s="348"/>
      <c r="J5" s="348"/>
      <c r="K5" s="348"/>
      <c r="L5" s="348"/>
      <c r="M5" s="348"/>
      <c r="N5" s="348"/>
      <c r="O5" s="349"/>
      <c r="P5" s="149" t="s">
        <v>206</v>
      </c>
      <c r="Q5" s="150"/>
      <c r="R5" s="151"/>
      <c r="S5" s="94"/>
      <c r="T5" s="94"/>
      <c r="U5" s="94"/>
    </row>
    <row r="6" spans="1:21" ht="27" thickBot="1" x14ac:dyDescent="0.3">
      <c r="A6" s="94"/>
      <c r="B6" s="95"/>
      <c r="C6" s="96"/>
      <c r="D6" s="96"/>
      <c r="E6" s="96"/>
      <c r="F6" s="96"/>
      <c r="G6" s="96"/>
      <c r="H6" s="96"/>
      <c r="I6" s="96"/>
      <c r="J6" s="96"/>
      <c r="K6" s="96"/>
      <c r="L6" s="96"/>
      <c r="M6" s="96"/>
      <c r="N6" s="96"/>
      <c r="O6" s="96"/>
      <c r="P6" s="97"/>
      <c r="Q6" s="96"/>
      <c r="R6" s="96"/>
      <c r="S6" s="94"/>
      <c r="T6" s="94"/>
      <c r="U6" s="94"/>
    </row>
    <row r="7" spans="1:21" ht="64.5" customHeight="1" thickBot="1" x14ac:dyDescent="0.3">
      <c r="A7" s="94"/>
      <c r="B7" s="336" t="s">
        <v>180</v>
      </c>
      <c r="C7" s="337"/>
      <c r="D7" s="337"/>
      <c r="E7" s="337"/>
      <c r="F7" s="337"/>
      <c r="G7" s="337"/>
      <c r="H7" s="337"/>
      <c r="I7" s="337"/>
      <c r="J7" s="337"/>
      <c r="K7" s="337"/>
      <c r="L7" s="337"/>
      <c r="M7" s="337"/>
      <c r="N7" s="337"/>
      <c r="O7" s="337"/>
      <c r="P7" s="337"/>
      <c r="Q7" s="337"/>
      <c r="R7" s="338"/>
      <c r="S7" s="94"/>
      <c r="T7" s="94"/>
      <c r="U7" s="94"/>
    </row>
    <row r="8" spans="1:21" ht="35.25" customHeight="1" thickBot="1" x14ac:dyDescent="0.3">
      <c r="A8" s="94"/>
      <c r="B8" s="339" t="s">
        <v>102</v>
      </c>
      <c r="C8" s="340"/>
      <c r="D8" s="340"/>
      <c r="E8" s="340"/>
      <c r="F8" s="340"/>
      <c r="G8" s="340"/>
      <c r="H8" s="341"/>
      <c r="I8" s="148"/>
      <c r="J8" s="148"/>
      <c r="K8" s="340"/>
      <c r="L8" s="340"/>
      <c r="M8" s="340"/>
      <c r="N8" s="341"/>
      <c r="O8" s="339" t="s">
        <v>103</v>
      </c>
      <c r="P8" s="342"/>
      <c r="Q8" s="342"/>
      <c r="R8" s="343"/>
      <c r="S8" s="94"/>
      <c r="T8" s="94"/>
      <c r="U8" s="94"/>
    </row>
    <row r="9" spans="1:21" s="56" customFormat="1" ht="56.25" customHeight="1" thickBot="1" x14ac:dyDescent="0.5">
      <c r="A9" s="94"/>
      <c r="B9" s="332" t="s">
        <v>17</v>
      </c>
      <c r="C9" s="333" t="s">
        <v>104</v>
      </c>
      <c r="D9" s="335" t="s">
        <v>105</v>
      </c>
      <c r="E9" s="335" t="s">
        <v>106</v>
      </c>
      <c r="F9" s="335" t="s">
        <v>107</v>
      </c>
      <c r="G9" s="335" t="s">
        <v>74</v>
      </c>
      <c r="H9" s="350" t="s">
        <v>108</v>
      </c>
      <c r="I9" s="351"/>
      <c r="J9" s="354" t="s">
        <v>109</v>
      </c>
      <c r="K9" s="355"/>
      <c r="L9" s="355"/>
      <c r="M9" s="355"/>
      <c r="N9" s="356"/>
      <c r="O9" s="335" t="s">
        <v>110</v>
      </c>
      <c r="P9" s="357" t="s">
        <v>111</v>
      </c>
      <c r="Q9" s="335" t="s">
        <v>100</v>
      </c>
      <c r="R9" s="335"/>
      <c r="S9" s="94"/>
      <c r="T9" s="94"/>
      <c r="U9" s="94"/>
    </row>
    <row r="10" spans="1:21" s="57" customFormat="1" ht="129" customHeight="1" thickBot="1" x14ac:dyDescent="0.5">
      <c r="A10" s="94"/>
      <c r="B10" s="332"/>
      <c r="C10" s="334"/>
      <c r="D10" s="335"/>
      <c r="E10" s="335"/>
      <c r="F10" s="335"/>
      <c r="G10" s="335"/>
      <c r="H10" s="352"/>
      <c r="I10" s="353"/>
      <c r="J10" s="134" t="s">
        <v>112</v>
      </c>
      <c r="K10" s="134" t="s">
        <v>113</v>
      </c>
      <c r="L10" s="134" t="s">
        <v>114</v>
      </c>
      <c r="M10" s="134" t="s">
        <v>115</v>
      </c>
      <c r="N10" s="134" t="s">
        <v>116</v>
      </c>
      <c r="O10" s="335"/>
      <c r="P10" s="357"/>
      <c r="Q10" s="98" t="s">
        <v>117</v>
      </c>
      <c r="R10" s="98" t="s">
        <v>118</v>
      </c>
      <c r="S10" s="94"/>
      <c r="T10" s="94"/>
      <c r="U10" s="94"/>
    </row>
    <row r="11" spans="1:21" ht="84" customHeight="1" x14ac:dyDescent="0.25">
      <c r="A11" s="94"/>
      <c r="B11" s="327">
        <v>1</v>
      </c>
      <c r="C11" s="328" t="s">
        <v>208</v>
      </c>
      <c r="D11" s="329" t="s">
        <v>211</v>
      </c>
      <c r="E11" s="323" t="s">
        <v>215</v>
      </c>
      <c r="F11" s="302" t="s">
        <v>219</v>
      </c>
      <c r="G11" s="135" t="s">
        <v>223</v>
      </c>
      <c r="H11" s="321">
        <v>0.25</v>
      </c>
      <c r="I11" s="320"/>
      <c r="J11" s="322">
        <v>0.1</v>
      </c>
      <c r="K11" s="321"/>
      <c r="L11" s="323"/>
      <c r="M11" s="324">
        <v>0.9</v>
      </c>
      <c r="N11" s="320"/>
      <c r="O11" s="309">
        <f>IF(SUM(K11,N11)&gt;100%,"NO PERMITIDO",SUM(K11,N11))</f>
        <v>0</v>
      </c>
      <c r="P11" s="311">
        <f>H11*O11/100%</f>
        <v>0</v>
      </c>
      <c r="Q11" s="319"/>
      <c r="R11" s="319"/>
      <c r="S11" s="94"/>
      <c r="T11" s="94"/>
      <c r="U11" s="94"/>
    </row>
    <row r="12" spans="1:21" ht="48" customHeight="1" x14ac:dyDescent="0.25">
      <c r="A12" s="94"/>
      <c r="B12" s="297"/>
      <c r="C12" s="299"/>
      <c r="D12" s="330"/>
      <c r="E12" s="303"/>
      <c r="F12" s="303"/>
      <c r="G12" s="136" t="s">
        <v>224</v>
      </c>
      <c r="H12" s="303"/>
      <c r="I12" s="284"/>
      <c r="J12" s="278"/>
      <c r="K12" s="303"/>
      <c r="L12" s="303"/>
      <c r="M12" s="325"/>
      <c r="N12" s="284"/>
      <c r="O12" s="310"/>
      <c r="P12" s="312"/>
      <c r="Q12" s="283"/>
      <c r="R12" s="283"/>
      <c r="S12" s="94"/>
      <c r="T12" s="94"/>
      <c r="U12" s="94"/>
    </row>
    <row r="13" spans="1:21" ht="48" customHeight="1" x14ac:dyDescent="0.25">
      <c r="A13" s="94"/>
      <c r="B13" s="297"/>
      <c r="C13" s="299"/>
      <c r="D13" s="330"/>
      <c r="E13" s="303"/>
      <c r="F13" s="303"/>
      <c r="G13" s="136" t="s">
        <v>225</v>
      </c>
      <c r="H13" s="303"/>
      <c r="I13" s="133"/>
      <c r="J13" s="278"/>
      <c r="K13" s="303"/>
      <c r="L13" s="303"/>
      <c r="M13" s="325"/>
      <c r="N13" s="284"/>
      <c r="O13" s="310"/>
      <c r="P13" s="312"/>
      <c r="Q13" s="283"/>
      <c r="R13" s="283"/>
      <c r="S13" s="94"/>
      <c r="T13" s="94"/>
      <c r="U13" s="94"/>
    </row>
    <row r="14" spans="1:21" ht="48" customHeight="1" x14ac:dyDescent="0.25">
      <c r="A14" s="94"/>
      <c r="B14" s="297"/>
      <c r="C14" s="299"/>
      <c r="D14" s="330"/>
      <c r="E14" s="303"/>
      <c r="F14" s="303"/>
      <c r="G14" s="258" t="s">
        <v>226</v>
      </c>
      <c r="H14" s="303"/>
      <c r="I14" s="133"/>
      <c r="J14" s="278"/>
      <c r="K14" s="303"/>
      <c r="L14" s="303"/>
      <c r="M14" s="325"/>
      <c r="N14" s="284"/>
      <c r="O14" s="310"/>
      <c r="P14" s="312"/>
      <c r="Q14" s="283"/>
      <c r="R14" s="283"/>
      <c r="S14" s="94"/>
      <c r="T14" s="94"/>
      <c r="U14" s="94"/>
    </row>
    <row r="15" spans="1:21" ht="48" customHeight="1" thickBot="1" x14ac:dyDescent="0.3">
      <c r="A15" s="94"/>
      <c r="B15" s="316"/>
      <c r="C15" s="317"/>
      <c r="D15" s="331"/>
      <c r="E15" s="319"/>
      <c r="F15" s="319"/>
      <c r="G15" s="260"/>
      <c r="H15" s="319"/>
      <c r="I15" s="133"/>
      <c r="J15" s="278"/>
      <c r="K15" s="319"/>
      <c r="L15" s="319"/>
      <c r="M15" s="326"/>
      <c r="N15" s="284"/>
      <c r="O15" s="310"/>
      <c r="P15" s="315"/>
      <c r="Q15" s="283"/>
      <c r="R15" s="283"/>
      <c r="S15" s="94"/>
      <c r="T15" s="94"/>
      <c r="U15" s="94"/>
    </row>
    <row r="16" spans="1:21" ht="48" customHeight="1" x14ac:dyDescent="0.25">
      <c r="A16" s="94"/>
      <c r="B16" s="296">
        <v>2</v>
      </c>
      <c r="C16" s="298" t="s">
        <v>209</v>
      </c>
      <c r="D16" s="300" t="s">
        <v>212</v>
      </c>
      <c r="E16" s="298" t="s">
        <v>216</v>
      </c>
      <c r="F16" s="302" t="s">
        <v>220</v>
      </c>
      <c r="G16" s="258" t="s">
        <v>227</v>
      </c>
      <c r="H16" s="276">
        <v>0.25</v>
      </c>
      <c r="I16" s="133"/>
      <c r="J16" s="278">
        <v>0.6</v>
      </c>
      <c r="K16" s="276"/>
      <c r="L16" s="280"/>
      <c r="M16" s="306">
        <v>0.4</v>
      </c>
      <c r="N16" s="284"/>
      <c r="O16" s="309">
        <f t="shared" ref="O16" si="0">IF(SUM(K16,N16)&gt;100%,"NO PERMITIDO",SUM(K16,N16))</f>
        <v>0</v>
      </c>
      <c r="P16" s="311">
        <f t="shared" ref="P16" si="1">H16*O16/100%</f>
        <v>0</v>
      </c>
      <c r="Q16" s="283"/>
      <c r="R16" s="283"/>
      <c r="S16" s="94"/>
      <c r="T16" s="94"/>
      <c r="U16" s="94"/>
    </row>
    <row r="17" spans="1:21" ht="48" customHeight="1" x14ac:dyDescent="0.25">
      <c r="A17" s="94"/>
      <c r="B17" s="297"/>
      <c r="C17" s="299"/>
      <c r="D17" s="301"/>
      <c r="E17" s="299"/>
      <c r="F17" s="303"/>
      <c r="G17" s="259"/>
      <c r="H17" s="277"/>
      <c r="I17" s="133"/>
      <c r="J17" s="278"/>
      <c r="K17" s="277"/>
      <c r="L17" s="281"/>
      <c r="M17" s="307"/>
      <c r="N17" s="284"/>
      <c r="O17" s="310"/>
      <c r="P17" s="312"/>
      <c r="Q17" s="283"/>
      <c r="R17" s="283"/>
      <c r="S17" s="94"/>
      <c r="T17" s="94"/>
      <c r="U17" s="94"/>
    </row>
    <row r="18" spans="1:21" ht="56.25" customHeight="1" x14ac:dyDescent="0.25">
      <c r="A18" s="94"/>
      <c r="B18" s="297"/>
      <c r="C18" s="299"/>
      <c r="D18" s="301"/>
      <c r="E18" s="299"/>
      <c r="F18" s="303"/>
      <c r="G18" s="259"/>
      <c r="H18" s="277"/>
      <c r="I18" s="284"/>
      <c r="J18" s="278"/>
      <c r="K18" s="277"/>
      <c r="L18" s="281"/>
      <c r="M18" s="307"/>
      <c r="N18" s="284"/>
      <c r="O18" s="310"/>
      <c r="P18" s="312"/>
      <c r="Q18" s="283"/>
      <c r="R18" s="283"/>
      <c r="S18" s="94"/>
      <c r="T18" s="94"/>
      <c r="U18" s="94"/>
    </row>
    <row r="19" spans="1:21" ht="56.25" customHeight="1" x14ac:dyDescent="0.25">
      <c r="A19" s="94"/>
      <c r="B19" s="297"/>
      <c r="C19" s="299"/>
      <c r="D19" s="301"/>
      <c r="E19" s="299"/>
      <c r="F19" s="303"/>
      <c r="G19" s="259"/>
      <c r="H19" s="277"/>
      <c r="I19" s="284"/>
      <c r="J19" s="278"/>
      <c r="K19" s="277"/>
      <c r="L19" s="281"/>
      <c r="M19" s="307"/>
      <c r="N19" s="284"/>
      <c r="O19" s="310"/>
      <c r="P19" s="312"/>
      <c r="Q19" s="283"/>
      <c r="R19" s="283"/>
      <c r="S19" s="94"/>
      <c r="T19" s="94"/>
      <c r="U19" s="94"/>
    </row>
    <row r="20" spans="1:21" ht="47.25" customHeight="1" thickBot="1" x14ac:dyDescent="0.3">
      <c r="A20" s="94"/>
      <c r="B20" s="316"/>
      <c r="C20" s="317"/>
      <c r="D20" s="318"/>
      <c r="E20" s="317"/>
      <c r="F20" s="319"/>
      <c r="G20" s="260"/>
      <c r="H20" s="304"/>
      <c r="I20" s="284"/>
      <c r="J20" s="278"/>
      <c r="K20" s="304"/>
      <c r="L20" s="305"/>
      <c r="M20" s="308"/>
      <c r="N20" s="284"/>
      <c r="O20" s="310"/>
      <c r="P20" s="315"/>
      <c r="Q20" s="283"/>
      <c r="R20" s="283"/>
      <c r="S20" s="94"/>
      <c r="T20" s="94"/>
      <c r="U20" s="94"/>
    </row>
    <row r="21" spans="1:21" ht="95.25" customHeight="1" x14ac:dyDescent="0.25">
      <c r="A21" s="94"/>
      <c r="B21" s="296">
        <v>3</v>
      </c>
      <c r="C21" s="298" t="s">
        <v>209</v>
      </c>
      <c r="D21" s="300" t="s">
        <v>213</v>
      </c>
      <c r="E21" s="298" t="s">
        <v>217</v>
      </c>
      <c r="F21" s="302" t="s">
        <v>221</v>
      </c>
      <c r="G21" s="135" t="s">
        <v>228</v>
      </c>
      <c r="H21" s="276">
        <v>0.25</v>
      </c>
      <c r="I21" s="133"/>
      <c r="J21" s="278">
        <v>0.4</v>
      </c>
      <c r="K21" s="276"/>
      <c r="L21" s="280"/>
      <c r="M21" s="306">
        <v>0.6</v>
      </c>
      <c r="N21" s="284"/>
      <c r="O21" s="309">
        <f t="shared" ref="O21" si="2">IF(SUM(K21,N21)&gt;100%,"NO PERMITIDO",SUM(K21,N21))</f>
        <v>0</v>
      </c>
      <c r="P21" s="311">
        <f t="shared" ref="P21" si="3">H21*O21/100%</f>
        <v>0</v>
      </c>
      <c r="Q21" s="283"/>
      <c r="R21" s="283"/>
      <c r="S21" s="94"/>
      <c r="T21" s="94"/>
      <c r="U21" s="94"/>
    </row>
    <row r="22" spans="1:21" ht="47.25" customHeight="1" x14ac:dyDescent="0.25">
      <c r="A22" s="94"/>
      <c r="B22" s="297"/>
      <c r="C22" s="299"/>
      <c r="D22" s="301"/>
      <c r="E22" s="299"/>
      <c r="F22" s="303"/>
      <c r="G22" s="136" t="s">
        <v>229</v>
      </c>
      <c r="H22" s="277"/>
      <c r="I22" s="133"/>
      <c r="J22" s="278"/>
      <c r="K22" s="277"/>
      <c r="L22" s="281"/>
      <c r="M22" s="307"/>
      <c r="N22" s="284"/>
      <c r="O22" s="310"/>
      <c r="P22" s="312"/>
      <c r="Q22" s="283"/>
      <c r="R22" s="283"/>
      <c r="S22" s="94"/>
      <c r="T22" s="94"/>
      <c r="U22" s="94"/>
    </row>
    <row r="23" spans="1:21" ht="47.25" customHeight="1" x14ac:dyDescent="0.25">
      <c r="A23" s="94"/>
      <c r="B23" s="297"/>
      <c r="C23" s="299"/>
      <c r="D23" s="301"/>
      <c r="E23" s="299"/>
      <c r="F23" s="303"/>
      <c r="G23" s="136" t="s">
        <v>230</v>
      </c>
      <c r="H23" s="277"/>
      <c r="I23" s="133"/>
      <c r="J23" s="278"/>
      <c r="K23" s="277"/>
      <c r="L23" s="281"/>
      <c r="M23" s="307"/>
      <c r="N23" s="284"/>
      <c r="O23" s="310"/>
      <c r="P23" s="312"/>
      <c r="Q23" s="283"/>
      <c r="R23" s="283"/>
      <c r="S23" s="94"/>
      <c r="T23" s="94"/>
      <c r="U23" s="94"/>
    </row>
    <row r="24" spans="1:21" ht="55.5" customHeight="1" x14ac:dyDescent="0.25">
      <c r="A24" s="94"/>
      <c r="B24" s="297"/>
      <c r="C24" s="299"/>
      <c r="D24" s="301"/>
      <c r="E24" s="299"/>
      <c r="F24" s="303"/>
      <c r="G24" s="136" t="s">
        <v>231</v>
      </c>
      <c r="H24" s="277"/>
      <c r="I24" s="284"/>
      <c r="J24" s="278"/>
      <c r="K24" s="277"/>
      <c r="L24" s="281"/>
      <c r="M24" s="307"/>
      <c r="N24" s="284"/>
      <c r="O24" s="310"/>
      <c r="P24" s="312"/>
      <c r="Q24" s="283"/>
      <c r="R24" s="283"/>
      <c r="S24" s="94"/>
      <c r="T24" s="94"/>
      <c r="U24" s="94"/>
    </row>
    <row r="25" spans="1:21" ht="55.5" customHeight="1" x14ac:dyDescent="0.25">
      <c r="A25" s="94"/>
      <c r="B25" s="297"/>
      <c r="C25" s="299"/>
      <c r="D25" s="301"/>
      <c r="E25" s="299"/>
      <c r="F25" s="303"/>
      <c r="G25" s="136" t="s">
        <v>232</v>
      </c>
      <c r="H25" s="277"/>
      <c r="I25" s="284"/>
      <c r="J25" s="278"/>
      <c r="K25" s="277"/>
      <c r="L25" s="281"/>
      <c r="M25" s="307"/>
      <c r="N25" s="284"/>
      <c r="O25" s="310"/>
      <c r="P25" s="312"/>
      <c r="Q25" s="283"/>
      <c r="R25" s="283"/>
      <c r="S25" s="94"/>
      <c r="T25" s="94"/>
      <c r="U25" s="94"/>
    </row>
    <row r="26" spans="1:21" ht="84" customHeight="1" thickBot="1" x14ac:dyDescent="0.3">
      <c r="A26" s="94"/>
      <c r="B26" s="316"/>
      <c r="C26" s="317"/>
      <c r="D26" s="318"/>
      <c r="E26" s="317"/>
      <c r="F26" s="319"/>
      <c r="G26" s="136" t="s">
        <v>233</v>
      </c>
      <c r="H26" s="304"/>
      <c r="I26" s="284"/>
      <c r="J26" s="278"/>
      <c r="K26" s="304"/>
      <c r="L26" s="305"/>
      <c r="M26" s="308"/>
      <c r="N26" s="284"/>
      <c r="O26" s="310"/>
      <c r="P26" s="315"/>
      <c r="Q26" s="283"/>
      <c r="R26" s="283"/>
      <c r="S26" s="94"/>
      <c r="T26" s="94"/>
      <c r="U26" s="94"/>
    </row>
    <row r="27" spans="1:21" ht="39.75" customHeight="1" x14ac:dyDescent="0.25">
      <c r="A27" s="94"/>
      <c r="B27" s="296">
        <v>4</v>
      </c>
      <c r="C27" s="298" t="s">
        <v>210</v>
      </c>
      <c r="D27" s="300" t="s">
        <v>214</v>
      </c>
      <c r="E27" s="298" t="s">
        <v>218</v>
      </c>
      <c r="F27" s="302" t="s">
        <v>222</v>
      </c>
      <c r="G27" s="258" t="s">
        <v>234</v>
      </c>
      <c r="H27" s="276">
        <v>0.25</v>
      </c>
      <c r="I27" s="133"/>
      <c r="J27" s="278">
        <v>0.2</v>
      </c>
      <c r="K27" s="276"/>
      <c r="L27" s="280"/>
      <c r="M27" s="306">
        <v>0.8</v>
      </c>
      <c r="N27" s="284"/>
      <c r="O27" s="309">
        <f t="shared" ref="O27" si="4">IF(SUM(K27,N27)&gt;100%,"NO PERMITIDO",SUM(K27,N27))</f>
        <v>0</v>
      </c>
      <c r="P27" s="311">
        <f t="shared" ref="P27" si="5">H27*O27/100%</f>
        <v>0</v>
      </c>
      <c r="Q27" s="283"/>
      <c r="R27" s="283"/>
      <c r="S27" s="94"/>
      <c r="T27" s="94"/>
      <c r="U27" s="94"/>
    </row>
    <row r="28" spans="1:21" ht="39.75" customHeight="1" x14ac:dyDescent="0.25">
      <c r="A28" s="94"/>
      <c r="B28" s="297"/>
      <c r="C28" s="299"/>
      <c r="D28" s="301"/>
      <c r="E28" s="299"/>
      <c r="F28" s="303"/>
      <c r="G28" s="259"/>
      <c r="H28" s="277"/>
      <c r="I28" s="133"/>
      <c r="J28" s="278"/>
      <c r="K28" s="277"/>
      <c r="L28" s="281"/>
      <c r="M28" s="307"/>
      <c r="N28" s="284"/>
      <c r="O28" s="310"/>
      <c r="P28" s="312"/>
      <c r="Q28" s="283"/>
      <c r="R28" s="283"/>
      <c r="S28" s="94"/>
      <c r="T28" s="94"/>
      <c r="U28" s="94"/>
    </row>
    <row r="29" spans="1:21" ht="39.75" customHeight="1" x14ac:dyDescent="0.25">
      <c r="A29" s="94"/>
      <c r="B29" s="297"/>
      <c r="C29" s="299"/>
      <c r="D29" s="301"/>
      <c r="E29" s="299"/>
      <c r="F29" s="303"/>
      <c r="G29" s="259"/>
      <c r="H29" s="277"/>
      <c r="I29" s="133"/>
      <c r="J29" s="278"/>
      <c r="K29" s="277"/>
      <c r="L29" s="281"/>
      <c r="M29" s="307"/>
      <c r="N29" s="284"/>
      <c r="O29" s="310"/>
      <c r="P29" s="312"/>
      <c r="Q29" s="283"/>
      <c r="R29" s="283"/>
      <c r="S29" s="94"/>
      <c r="T29" s="94"/>
      <c r="U29" s="94"/>
    </row>
    <row r="30" spans="1:21" ht="39" customHeight="1" x14ac:dyDescent="0.25">
      <c r="A30" s="94"/>
      <c r="B30" s="297"/>
      <c r="C30" s="299"/>
      <c r="D30" s="301"/>
      <c r="E30" s="299"/>
      <c r="F30" s="303"/>
      <c r="G30" s="259"/>
      <c r="H30" s="277"/>
      <c r="I30" s="284"/>
      <c r="J30" s="278"/>
      <c r="K30" s="277"/>
      <c r="L30" s="281"/>
      <c r="M30" s="307"/>
      <c r="N30" s="284"/>
      <c r="O30" s="310"/>
      <c r="P30" s="312"/>
      <c r="Q30" s="283"/>
      <c r="R30" s="283"/>
      <c r="S30" s="94"/>
      <c r="T30" s="94"/>
      <c r="U30" s="94"/>
    </row>
    <row r="31" spans="1:21" ht="39" customHeight="1" x14ac:dyDescent="0.25">
      <c r="A31" s="94"/>
      <c r="B31" s="297"/>
      <c r="C31" s="299"/>
      <c r="D31" s="301"/>
      <c r="E31" s="299"/>
      <c r="F31" s="303"/>
      <c r="G31" s="260"/>
      <c r="H31" s="277"/>
      <c r="I31" s="314"/>
      <c r="J31" s="279"/>
      <c r="K31" s="277"/>
      <c r="L31" s="281"/>
      <c r="M31" s="307"/>
      <c r="N31" s="314"/>
      <c r="O31" s="310"/>
      <c r="P31" s="312"/>
      <c r="Q31" s="313"/>
      <c r="R31" s="313"/>
      <c r="S31" s="94"/>
      <c r="T31" s="94"/>
      <c r="U31" s="94"/>
    </row>
    <row r="32" spans="1:21" ht="39" hidden="1" customHeight="1" x14ac:dyDescent="0.25">
      <c r="A32" s="94"/>
      <c r="B32" s="294">
        <v>5</v>
      </c>
      <c r="C32" s="295"/>
      <c r="D32" s="295"/>
      <c r="E32" s="295"/>
      <c r="F32" s="295"/>
      <c r="G32" s="136"/>
      <c r="H32" s="290"/>
      <c r="I32" s="133"/>
      <c r="J32" s="278"/>
      <c r="K32" s="290"/>
      <c r="L32" s="291"/>
      <c r="M32" s="292"/>
      <c r="N32" s="293"/>
      <c r="O32" s="275">
        <f t="shared" ref="O32" si="6">IF(SUM(K32,N32)&gt;100%,"NO PERMITIDO",SUM(K32,N32))</f>
        <v>0</v>
      </c>
      <c r="P32" s="282">
        <f t="shared" ref="P32" si="7">H32*O32/100%</f>
        <v>0</v>
      </c>
      <c r="Q32" s="283"/>
      <c r="R32" s="283"/>
      <c r="S32" s="94"/>
      <c r="T32" s="94"/>
      <c r="U32" s="94"/>
    </row>
    <row r="33" spans="1:21" ht="39" hidden="1" customHeight="1" x14ac:dyDescent="0.25">
      <c r="A33" s="94"/>
      <c r="B33" s="294"/>
      <c r="C33" s="295"/>
      <c r="D33" s="295"/>
      <c r="E33" s="295"/>
      <c r="F33" s="295"/>
      <c r="G33" s="137"/>
      <c r="H33" s="290"/>
      <c r="I33" s="133"/>
      <c r="J33" s="278"/>
      <c r="K33" s="290"/>
      <c r="L33" s="291"/>
      <c r="M33" s="292"/>
      <c r="N33" s="293"/>
      <c r="O33" s="275"/>
      <c r="P33" s="282"/>
      <c r="Q33" s="283"/>
      <c r="R33" s="283"/>
      <c r="S33" s="94"/>
      <c r="T33" s="94"/>
      <c r="U33" s="94"/>
    </row>
    <row r="34" spans="1:21" ht="39" hidden="1" customHeight="1" x14ac:dyDescent="0.25">
      <c r="A34" s="94"/>
      <c r="B34" s="294"/>
      <c r="C34" s="295"/>
      <c r="D34" s="295"/>
      <c r="E34" s="295"/>
      <c r="F34" s="295"/>
      <c r="G34" s="136"/>
      <c r="H34" s="290"/>
      <c r="I34" s="133"/>
      <c r="J34" s="278"/>
      <c r="K34" s="290"/>
      <c r="L34" s="291"/>
      <c r="M34" s="292"/>
      <c r="N34" s="293"/>
      <c r="O34" s="275"/>
      <c r="P34" s="282"/>
      <c r="Q34" s="283"/>
      <c r="R34" s="283"/>
      <c r="S34" s="94"/>
      <c r="T34" s="94"/>
      <c r="U34" s="94"/>
    </row>
    <row r="35" spans="1:21" ht="39" hidden="1" customHeight="1" x14ac:dyDescent="0.25">
      <c r="A35" s="94"/>
      <c r="B35" s="294"/>
      <c r="C35" s="295"/>
      <c r="D35" s="295"/>
      <c r="E35" s="295"/>
      <c r="F35" s="295"/>
      <c r="G35" s="137"/>
      <c r="H35" s="290"/>
      <c r="I35" s="284"/>
      <c r="J35" s="278"/>
      <c r="K35" s="290"/>
      <c r="L35" s="291"/>
      <c r="M35" s="292"/>
      <c r="N35" s="293"/>
      <c r="O35" s="275"/>
      <c r="P35" s="282"/>
      <c r="Q35" s="283"/>
      <c r="R35" s="283"/>
      <c r="S35" s="94"/>
      <c r="T35" s="94"/>
      <c r="U35" s="94"/>
    </row>
    <row r="36" spans="1:21" ht="138" hidden="1" customHeight="1" x14ac:dyDescent="0.25">
      <c r="A36" s="94"/>
      <c r="B36" s="294"/>
      <c r="C36" s="295"/>
      <c r="D36" s="295"/>
      <c r="E36" s="295"/>
      <c r="F36" s="295"/>
      <c r="G36" s="137"/>
      <c r="H36" s="290"/>
      <c r="I36" s="284"/>
      <c r="J36" s="278"/>
      <c r="K36" s="290"/>
      <c r="L36" s="291"/>
      <c r="M36" s="292"/>
      <c r="N36" s="293"/>
      <c r="O36" s="275"/>
      <c r="P36" s="282"/>
      <c r="Q36" s="283"/>
      <c r="R36" s="283"/>
      <c r="S36" s="94"/>
      <c r="T36" s="94"/>
      <c r="U36" s="94"/>
    </row>
    <row r="37" spans="1:21" ht="138" hidden="1" customHeight="1" x14ac:dyDescent="0.25">
      <c r="A37" s="94"/>
      <c r="B37" s="294"/>
      <c r="C37" s="295"/>
      <c r="D37" s="295"/>
      <c r="E37" s="295"/>
      <c r="F37" s="295"/>
      <c r="G37" s="137"/>
      <c r="H37" s="290"/>
      <c r="I37" s="133"/>
      <c r="J37" s="278"/>
      <c r="K37" s="290"/>
      <c r="L37" s="291"/>
      <c r="M37" s="292"/>
      <c r="N37" s="293"/>
      <c r="O37" s="275"/>
      <c r="P37" s="282"/>
      <c r="Q37" s="283"/>
      <c r="R37" s="283"/>
      <c r="S37" s="94"/>
      <c r="T37" s="94"/>
      <c r="U37" s="94"/>
    </row>
    <row r="38" spans="1:21" ht="138" hidden="1" customHeight="1" x14ac:dyDescent="0.25">
      <c r="A38" s="94"/>
      <c r="B38" s="294"/>
      <c r="C38" s="295"/>
      <c r="D38" s="295"/>
      <c r="E38" s="295"/>
      <c r="F38" s="295"/>
      <c r="G38" s="137"/>
      <c r="H38" s="290"/>
      <c r="I38" s="133"/>
      <c r="J38" s="278"/>
      <c r="K38" s="290"/>
      <c r="L38" s="291"/>
      <c r="M38" s="292"/>
      <c r="N38" s="293"/>
      <c r="O38" s="275"/>
      <c r="P38" s="282"/>
      <c r="Q38" s="283"/>
      <c r="R38" s="283"/>
      <c r="S38" s="94"/>
      <c r="T38" s="94"/>
      <c r="U38" s="94"/>
    </row>
    <row r="39" spans="1:21" ht="27" customHeight="1" thickBot="1" x14ac:dyDescent="0.35">
      <c r="A39" s="94"/>
      <c r="B39" s="140" t="s">
        <v>48</v>
      </c>
      <c r="C39" s="138"/>
      <c r="D39" s="138"/>
      <c r="E39" s="139"/>
      <c r="F39" s="139"/>
      <c r="G39" s="139"/>
      <c r="H39" s="141">
        <f>IF(SUM(H11:H36)&gt;100%,"supera el 100%",SUM(H11:H36))</f>
        <v>1</v>
      </c>
      <c r="I39" s="142"/>
      <c r="J39" s="142"/>
      <c r="K39" s="142"/>
      <c r="L39" s="143"/>
      <c r="M39" s="143"/>
      <c r="N39" s="142"/>
      <c r="O39" s="143"/>
      <c r="P39" s="144">
        <f>SUM(P11:P36)</f>
        <v>0</v>
      </c>
      <c r="Q39" s="62"/>
      <c r="R39" s="72"/>
      <c r="S39" s="94"/>
      <c r="T39" s="94"/>
      <c r="U39" s="94"/>
    </row>
    <row r="40" spans="1:21" ht="27" customHeight="1" x14ac:dyDescent="0.25">
      <c r="A40" s="94"/>
      <c r="B40" s="285" t="s">
        <v>119</v>
      </c>
      <c r="C40" s="286"/>
      <c r="D40" s="286"/>
      <c r="E40" s="286"/>
      <c r="F40" s="286"/>
      <c r="G40" s="286"/>
      <c r="H40" s="286"/>
      <c r="I40" s="286"/>
      <c r="J40" s="286"/>
      <c r="K40" s="286"/>
      <c r="L40" s="286"/>
      <c r="M40" s="286"/>
      <c r="N40" s="286"/>
      <c r="O40" s="287"/>
      <c r="P40" s="67">
        <v>0</v>
      </c>
      <c r="Q40" s="288"/>
      <c r="R40" s="289"/>
      <c r="S40" s="94"/>
      <c r="T40" s="94"/>
      <c r="U40" s="94"/>
    </row>
    <row r="41" spans="1:21" ht="27" customHeight="1" x14ac:dyDescent="0.25">
      <c r="A41" s="94"/>
      <c r="B41" s="68"/>
      <c r="C41" s="65"/>
      <c r="D41" s="65"/>
      <c r="E41" s="65"/>
      <c r="F41" s="65"/>
      <c r="G41" s="65"/>
      <c r="H41" s="65"/>
      <c r="I41" s="65"/>
      <c r="J41" s="65"/>
      <c r="K41" s="65"/>
      <c r="L41" s="65"/>
      <c r="M41" s="64"/>
      <c r="N41" s="64"/>
      <c r="O41" s="64"/>
      <c r="P41" s="66">
        <f>SUM(P39:P40)</f>
        <v>0</v>
      </c>
      <c r="Q41" s="288"/>
      <c r="R41" s="289"/>
      <c r="S41" s="94"/>
      <c r="T41" s="94"/>
      <c r="U41" s="94"/>
    </row>
    <row r="42" spans="1:21" ht="27" customHeight="1" x14ac:dyDescent="0.25">
      <c r="A42" s="94"/>
      <c r="B42" s="69"/>
      <c r="C42" s="63"/>
      <c r="D42" s="63"/>
      <c r="E42" s="63"/>
      <c r="F42" s="64"/>
      <c r="G42" s="64"/>
      <c r="H42" s="64"/>
      <c r="I42" s="64"/>
      <c r="J42" s="64"/>
      <c r="K42" s="64"/>
      <c r="L42" s="64"/>
      <c r="M42" s="64"/>
      <c r="N42" s="64"/>
      <c r="O42" s="64"/>
      <c r="P42" s="64"/>
      <c r="Q42" s="288"/>
      <c r="R42" s="289"/>
      <c r="S42" s="94"/>
      <c r="T42" s="94"/>
      <c r="U42" s="94"/>
    </row>
    <row r="43" spans="1:21" ht="29.25" customHeight="1" thickBot="1" x14ac:dyDescent="0.3">
      <c r="A43" s="94"/>
      <c r="B43" s="99"/>
      <c r="C43" s="100"/>
      <c r="D43" s="70"/>
      <c r="E43" s="70"/>
      <c r="F43" s="100"/>
      <c r="G43" s="100"/>
      <c r="H43" s="70"/>
      <c r="I43" s="70"/>
      <c r="J43" s="70"/>
      <c r="K43" s="70"/>
      <c r="L43" s="70"/>
      <c r="M43" s="70"/>
      <c r="N43" s="70"/>
      <c r="O43" s="70"/>
      <c r="P43" s="101"/>
      <c r="Q43" s="70"/>
      <c r="R43" s="102"/>
      <c r="S43" s="94"/>
      <c r="T43" s="94"/>
      <c r="U43" s="94"/>
    </row>
    <row r="44" spans="1:21" ht="48.75" customHeight="1" x14ac:dyDescent="0.25">
      <c r="A44" s="94"/>
      <c r="B44" s="99"/>
      <c r="C44" s="119" t="s">
        <v>120</v>
      </c>
      <c r="D44" s="261"/>
      <c r="E44" s="261"/>
      <c r="F44" s="70"/>
      <c r="G44" s="262"/>
      <c r="H44" s="263"/>
      <c r="I44" s="263"/>
      <c r="J44" s="264"/>
      <c r="K44" s="103"/>
      <c r="L44" s="265"/>
      <c r="M44" s="266"/>
      <c r="N44" s="266"/>
      <c r="O44" s="267"/>
      <c r="P44" s="104"/>
      <c r="Q44" s="105"/>
      <c r="R44" s="106"/>
      <c r="S44" s="94"/>
      <c r="T44" s="94"/>
      <c r="U44" s="94"/>
    </row>
    <row r="45" spans="1:21" ht="48" customHeight="1" thickBot="1" x14ac:dyDescent="0.3">
      <c r="A45" s="94"/>
      <c r="B45" s="99"/>
      <c r="C45" s="119" t="s">
        <v>121</v>
      </c>
      <c r="D45" s="268"/>
      <c r="E45" s="268"/>
      <c r="F45" s="70"/>
      <c r="G45" s="269" t="s">
        <v>198</v>
      </c>
      <c r="H45" s="270"/>
      <c r="I45" s="270"/>
      <c r="J45" s="271"/>
      <c r="K45" s="103"/>
      <c r="L45" s="272" t="s">
        <v>122</v>
      </c>
      <c r="M45" s="273"/>
      <c r="N45" s="273"/>
      <c r="O45" s="274"/>
      <c r="P45" s="107"/>
      <c r="Q45" s="108"/>
      <c r="R45" s="109"/>
      <c r="S45" s="94"/>
      <c r="T45" s="94"/>
      <c r="U45" s="94"/>
    </row>
    <row r="46" spans="1:21" ht="27" thickBot="1" x14ac:dyDescent="0.3">
      <c r="A46" s="94"/>
      <c r="B46" s="110"/>
      <c r="C46" s="111"/>
      <c r="D46" s="71"/>
      <c r="E46" s="71"/>
      <c r="F46" s="71"/>
      <c r="G46" s="71"/>
      <c r="H46" s="71"/>
      <c r="I46" s="71"/>
      <c r="J46" s="71"/>
      <c r="K46" s="71"/>
      <c r="L46" s="71"/>
      <c r="M46" s="71"/>
      <c r="N46" s="71"/>
      <c r="O46" s="71"/>
      <c r="P46" s="112"/>
      <c r="Q46" s="71"/>
      <c r="R46" s="113"/>
      <c r="S46" s="94"/>
      <c r="T46" s="94"/>
      <c r="U46" s="94"/>
    </row>
    <row r="47" spans="1:21" ht="26.25" x14ac:dyDescent="0.25">
      <c r="A47" s="94"/>
      <c r="B47" s="94"/>
      <c r="C47" s="94"/>
      <c r="D47" s="94"/>
      <c r="E47" s="94"/>
      <c r="F47" s="94"/>
      <c r="G47" s="94"/>
      <c r="H47" s="94"/>
      <c r="I47" s="94"/>
      <c r="J47" s="94"/>
      <c r="K47" s="94"/>
      <c r="L47" s="94"/>
      <c r="M47" s="94"/>
      <c r="N47" s="94"/>
      <c r="O47" s="94"/>
      <c r="P47" s="94"/>
      <c r="Q47" s="94"/>
      <c r="R47" s="94"/>
      <c r="S47" s="94"/>
      <c r="T47" s="94"/>
      <c r="U47" s="94"/>
    </row>
    <row r="48" spans="1:21" ht="26.25" x14ac:dyDescent="0.25">
      <c r="A48" s="94"/>
      <c r="B48" s="94"/>
      <c r="C48" s="94"/>
      <c r="D48" s="94"/>
      <c r="E48" s="94"/>
      <c r="F48" s="94"/>
      <c r="G48" s="94"/>
      <c r="H48" s="94"/>
      <c r="I48" s="94"/>
      <c r="J48" s="94"/>
      <c r="K48" s="94"/>
      <c r="L48" s="94"/>
      <c r="M48" s="94"/>
      <c r="N48" s="94"/>
      <c r="O48" s="94"/>
      <c r="P48" s="94"/>
      <c r="Q48" s="94"/>
      <c r="R48" s="94"/>
      <c r="S48" s="94"/>
      <c r="T48" s="94"/>
      <c r="U48" s="94"/>
    </row>
  </sheetData>
  <mergeCells count="110">
    <mergeCell ref="B7:R7"/>
    <mergeCell ref="B8:H8"/>
    <mergeCell ref="K8:N8"/>
    <mergeCell ref="O8:R8"/>
    <mergeCell ref="D2:O2"/>
    <mergeCell ref="D3:O3"/>
    <mergeCell ref="D4:O4"/>
    <mergeCell ref="D5:O5"/>
    <mergeCell ref="H9:I10"/>
    <mergeCell ref="J9:N9"/>
    <mergeCell ref="O9:O10"/>
    <mergeCell ref="P9:P10"/>
    <mergeCell ref="Q9:R9"/>
    <mergeCell ref="G9:G10"/>
    <mergeCell ref="B11:B15"/>
    <mergeCell ref="C11:C15"/>
    <mergeCell ref="D11:D15"/>
    <mergeCell ref="E11:E15"/>
    <mergeCell ref="F11:F15"/>
    <mergeCell ref="B9:B10"/>
    <mergeCell ref="C9:C10"/>
    <mergeCell ref="D9:D10"/>
    <mergeCell ref="E9:E10"/>
    <mergeCell ref="F9:F10"/>
    <mergeCell ref="N11:N15"/>
    <mergeCell ref="O11:O15"/>
    <mergeCell ref="P11:P15"/>
    <mergeCell ref="Q11:Q15"/>
    <mergeCell ref="R11:R15"/>
    <mergeCell ref="G14:G15"/>
    <mergeCell ref="H11:H15"/>
    <mergeCell ref="I11:I12"/>
    <mergeCell ref="J11:J15"/>
    <mergeCell ref="K11:K15"/>
    <mergeCell ref="L11:L15"/>
    <mergeCell ref="M11:M15"/>
    <mergeCell ref="P16:P20"/>
    <mergeCell ref="Q16:Q20"/>
    <mergeCell ref="R16:R20"/>
    <mergeCell ref="I18:I20"/>
    <mergeCell ref="B21:B26"/>
    <mergeCell ref="C21:C26"/>
    <mergeCell ref="D21:D26"/>
    <mergeCell ref="E21:E26"/>
    <mergeCell ref="F21:F26"/>
    <mergeCell ref="J16:J20"/>
    <mergeCell ref="K16:K20"/>
    <mergeCell ref="L16:L20"/>
    <mergeCell ref="M16:M20"/>
    <mergeCell ref="N16:N20"/>
    <mergeCell ref="O16:O20"/>
    <mergeCell ref="B16:B20"/>
    <mergeCell ref="C16:C20"/>
    <mergeCell ref="D16:D20"/>
    <mergeCell ref="E16:E20"/>
    <mergeCell ref="F16:F20"/>
    <mergeCell ref="H16:H20"/>
    <mergeCell ref="O21:O26"/>
    <mergeCell ref="P21:P26"/>
    <mergeCell ref="Q21:Q26"/>
    <mergeCell ref="R21:R26"/>
    <mergeCell ref="I24:I26"/>
    <mergeCell ref="B27:B31"/>
    <mergeCell ref="C27:C31"/>
    <mergeCell ref="D27:D31"/>
    <mergeCell ref="E27:E31"/>
    <mergeCell ref="F27:F31"/>
    <mergeCell ref="H21:H26"/>
    <mergeCell ref="J21:J26"/>
    <mergeCell ref="K21:K26"/>
    <mergeCell ref="L21:L26"/>
    <mergeCell ref="M21:M26"/>
    <mergeCell ref="N21:N26"/>
    <mergeCell ref="O27:O31"/>
    <mergeCell ref="P27:P31"/>
    <mergeCell ref="Q27:Q31"/>
    <mergeCell ref="R27:R31"/>
    <mergeCell ref="I30:I31"/>
    <mergeCell ref="M27:M31"/>
    <mergeCell ref="N27:N31"/>
    <mergeCell ref="P32:P38"/>
    <mergeCell ref="Q32:Q38"/>
    <mergeCell ref="R32:R38"/>
    <mergeCell ref="I35:I36"/>
    <mergeCell ref="B40:O40"/>
    <mergeCell ref="Q40:R42"/>
    <mergeCell ref="H32:H38"/>
    <mergeCell ref="J32:J38"/>
    <mergeCell ref="K32:K38"/>
    <mergeCell ref="L32:L38"/>
    <mergeCell ref="M32:M38"/>
    <mergeCell ref="N32:N38"/>
    <mergeCell ref="B32:B38"/>
    <mergeCell ref="C32:C38"/>
    <mergeCell ref="D32:D38"/>
    <mergeCell ref="E32:E38"/>
    <mergeCell ref="F32:F38"/>
    <mergeCell ref="G16:G20"/>
    <mergeCell ref="G27:G31"/>
    <mergeCell ref="D44:E44"/>
    <mergeCell ref="G44:J44"/>
    <mergeCell ref="L44:O44"/>
    <mergeCell ref="D45:E45"/>
    <mergeCell ref="G45:J45"/>
    <mergeCell ref="L45:O45"/>
    <mergeCell ref="O32:O38"/>
    <mergeCell ref="H27:H31"/>
    <mergeCell ref="J27:J31"/>
    <mergeCell ref="K27:K31"/>
    <mergeCell ref="L27:L31"/>
  </mergeCells>
  <conditionalFormatting sqref="O11 O16 O21 O27 O32">
    <cfRule type="cellIs" dxfId="8" priority="1" operator="greaterThan">
      <formula>100</formula>
    </cfRule>
  </conditionalFormatting>
  <dataValidations count="1">
    <dataValidation allowBlank="1" showInputMessage="1" showErrorMessage="1" errorTitle="error" error="solo datos númericos" sqref="H11:H32"/>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38"/>
  <sheetViews>
    <sheetView showGridLines="0" view="pageBreakPreview" topLeftCell="G8" zoomScale="40" zoomScaleNormal="10" zoomScaleSheetLayoutView="40" zoomScalePageLayoutView="50" workbookViewId="0">
      <selection activeCell="P14" sqref="P14:P18"/>
    </sheetView>
  </sheetViews>
  <sheetFormatPr baseColWidth="10" defaultColWidth="10.85546875" defaultRowHeight="18.75" x14ac:dyDescent="0.3"/>
  <cols>
    <col min="1" max="1" width="35" style="52" customWidth="1"/>
    <col min="2" max="2" width="13" style="58" bestFit="1" customWidth="1"/>
    <col min="3" max="3" width="41.5703125" style="52" customWidth="1"/>
    <col min="4" max="4" width="57" style="52" customWidth="1"/>
    <col min="5" max="5" width="28.85546875" style="52" customWidth="1"/>
    <col min="6" max="6" width="29.7109375" style="52" customWidth="1"/>
    <col min="7" max="7" width="99.140625" style="52" customWidth="1"/>
    <col min="8" max="8" width="26.28515625" style="175" customWidth="1"/>
    <col min="9" max="9" width="32" style="52" hidden="1" customWidth="1"/>
    <col min="10" max="14" width="41.140625" style="52" customWidth="1"/>
    <col min="15" max="15" width="35.28515625" style="52" customWidth="1"/>
    <col min="16" max="16" width="27.28515625" style="53" customWidth="1"/>
    <col min="17" max="17" width="29.42578125" style="52" customWidth="1"/>
    <col min="18" max="18" width="30.7109375" style="52" customWidth="1"/>
    <col min="19" max="19" width="3.7109375" style="52" customWidth="1"/>
    <col min="20" max="16384" width="10.85546875" style="52"/>
  </cols>
  <sheetData>
    <row r="2" spans="1:21" ht="23.25" customHeight="1" thickBot="1" x14ac:dyDescent="0.5">
      <c r="A2" s="94"/>
      <c r="B2" s="95"/>
      <c r="C2" s="96"/>
      <c r="D2" s="96"/>
      <c r="E2" s="96"/>
      <c r="F2" s="397"/>
      <c r="G2" s="115"/>
      <c r="H2" s="399"/>
      <c r="I2" s="116"/>
      <c r="J2" s="116"/>
      <c r="K2" s="96"/>
      <c r="L2" s="96"/>
      <c r="M2" s="96"/>
      <c r="N2" s="96"/>
      <c r="O2" s="96"/>
      <c r="P2" s="97"/>
      <c r="Q2" s="96"/>
      <c r="R2" s="96"/>
      <c r="S2" s="94"/>
      <c r="T2" s="94"/>
      <c r="U2" s="94"/>
    </row>
    <row r="3" spans="1:21" ht="7.5" hidden="1" customHeight="1" x14ac:dyDescent="0.25">
      <c r="A3" s="94"/>
      <c r="B3" s="95"/>
      <c r="C3" s="96"/>
      <c r="D3" s="96"/>
      <c r="E3" s="96"/>
      <c r="F3" s="398"/>
      <c r="G3" s="117"/>
      <c r="H3" s="399"/>
      <c r="I3" s="116"/>
      <c r="J3" s="116"/>
      <c r="K3" s="96"/>
      <c r="L3" s="96"/>
      <c r="M3" s="96"/>
      <c r="N3" s="96"/>
      <c r="O3" s="96"/>
      <c r="P3" s="97"/>
      <c r="Q3" s="96"/>
      <c r="R3" s="96"/>
      <c r="S3" s="94"/>
      <c r="T3" s="94"/>
      <c r="U3" s="94"/>
    </row>
    <row r="4" spans="1:21" ht="27" hidden="1" thickBot="1" x14ac:dyDescent="0.3">
      <c r="A4" s="94"/>
      <c r="B4" s="95"/>
      <c r="C4" s="96"/>
      <c r="D4" s="96"/>
      <c r="E4" s="96"/>
      <c r="F4" s="96"/>
      <c r="G4" s="96"/>
      <c r="H4" s="168"/>
      <c r="I4" s="96"/>
      <c r="J4" s="96"/>
      <c r="K4" s="96"/>
      <c r="L4" s="96"/>
      <c r="M4" s="96"/>
      <c r="N4" s="96"/>
      <c r="O4" s="96"/>
      <c r="P4" s="97"/>
      <c r="Q4" s="96"/>
      <c r="R4" s="96"/>
      <c r="S4" s="94"/>
      <c r="T4" s="94"/>
      <c r="U4" s="94"/>
    </row>
    <row r="5" spans="1:21" ht="50.1" customHeight="1" x14ac:dyDescent="0.25">
      <c r="A5" s="94"/>
      <c r="B5" s="400" t="s">
        <v>242</v>
      </c>
      <c r="C5" s="401"/>
      <c r="D5" s="402"/>
      <c r="E5" s="409" t="s">
        <v>199</v>
      </c>
      <c r="F5" s="410"/>
      <c r="G5" s="410"/>
      <c r="H5" s="410"/>
      <c r="I5" s="410"/>
      <c r="J5" s="410"/>
      <c r="K5" s="410"/>
      <c r="L5" s="410"/>
      <c r="M5" s="410"/>
      <c r="N5" s="410"/>
      <c r="O5" s="411"/>
      <c r="P5" s="412" t="s">
        <v>200</v>
      </c>
      <c r="Q5" s="413"/>
      <c r="R5" s="414"/>
      <c r="S5" s="94"/>
      <c r="T5" s="94"/>
      <c r="U5" s="94"/>
    </row>
    <row r="6" spans="1:21" ht="50.1" customHeight="1" x14ac:dyDescent="0.25">
      <c r="A6" s="94"/>
      <c r="B6" s="403"/>
      <c r="C6" s="404"/>
      <c r="D6" s="405"/>
      <c r="E6" s="415" t="s">
        <v>201</v>
      </c>
      <c r="F6" s="416"/>
      <c r="G6" s="416"/>
      <c r="H6" s="416"/>
      <c r="I6" s="416"/>
      <c r="J6" s="416"/>
      <c r="K6" s="416"/>
      <c r="L6" s="416"/>
      <c r="M6" s="416"/>
      <c r="N6" s="416"/>
      <c r="O6" s="417"/>
      <c r="P6" s="418" t="s">
        <v>202</v>
      </c>
      <c r="Q6" s="419"/>
      <c r="R6" s="420"/>
      <c r="S6" s="94"/>
      <c r="T6" s="94"/>
      <c r="U6" s="94"/>
    </row>
    <row r="7" spans="1:21" ht="50.1" customHeight="1" x14ac:dyDescent="0.25">
      <c r="A7" s="94"/>
      <c r="B7" s="403"/>
      <c r="C7" s="404"/>
      <c r="D7" s="405"/>
      <c r="E7" s="415" t="s">
        <v>203</v>
      </c>
      <c r="F7" s="416"/>
      <c r="G7" s="416"/>
      <c r="H7" s="416"/>
      <c r="I7" s="416"/>
      <c r="J7" s="416"/>
      <c r="K7" s="416"/>
      <c r="L7" s="416"/>
      <c r="M7" s="416"/>
      <c r="N7" s="416"/>
      <c r="O7" s="417"/>
      <c r="P7" s="418" t="s">
        <v>204</v>
      </c>
      <c r="Q7" s="419"/>
      <c r="R7" s="420"/>
      <c r="S7" s="94"/>
      <c r="T7" s="94"/>
      <c r="U7" s="94"/>
    </row>
    <row r="8" spans="1:21" ht="50.1" customHeight="1" thickBot="1" x14ac:dyDescent="0.3">
      <c r="A8" s="94"/>
      <c r="B8" s="406"/>
      <c r="C8" s="407"/>
      <c r="D8" s="408"/>
      <c r="E8" s="421" t="s">
        <v>205</v>
      </c>
      <c r="F8" s="422"/>
      <c r="G8" s="422"/>
      <c r="H8" s="422"/>
      <c r="I8" s="422"/>
      <c r="J8" s="422"/>
      <c r="K8" s="422"/>
      <c r="L8" s="422"/>
      <c r="M8" s="422"/>
      <c r="N8" s="422"/>
      <c r="O8" s="423"/>
      <c r="P8" s="424" t="s">
        <v>207</v>
      </c>
      <c r="Q8" s="425"/>
      <c r="R8" s="426"/>
      <c r="S8" s="94"/>
      <c r="T8" s="94"/>
      <c r="U8" s="94"/>
    </row>
    <row r="9" spans="1:21" ht="27" thickBot="1" x14ac:dyDescent="0.3">
      <c r="A9" s="94"/>
      <c r="B9" s="95"/>
      <c r="C9" s="96"/>
      <c r="D9" s="96"/>
      <c r="E9" s="96"/>
      <c r="F9" s="96"/>
      <c r="G9" s="96"/>
      <c r="H9" s="168"/>
      <c r="I9" s="96"/>
      <c r="J9" s="96"/>
      <c r="K9" s="96"/>
      <c r="L9" s="96"/>
      <c r="M9" s="96"/>
      <c r="N9" s="96"/>
      <c r="O9" s="96"/>
      <c r="P9" s="97"/>
      <c r="Q9" s="96"/>
      <c r="R9" s="96"/>
      <c r="S9" s="94"/>
      <c r="T9" s="94"/>
      <c r="U9" s="94"/>
    </row>
    <row r="10" spans="1:21" ht="64.5" customHeight="1" thickBot="1" x14ac:dyDescent="0.3">
      <c r="A10" s="94"/>
      <c r="B10" s="336" t="s">
        <v>180</v>
      </c>
      <c r="C10" s="337"/>
      <c r="D10" s="337"/>
      <c r="E10" s="337"/>
      <c r="F10" s="337"/>
      <c r="G10" s="337"/>
      <c r="H10" s="337"/>
      <c r="I10" s="337"/>
      <c r="J10" s="337"/>
      <c r="K10" s="337"/>
      <c r="L10" s="337"/>
      <c r="M10" s="337"/>
      <c r="N10" s="337"/>
      <c r="O10" s="337"/>
      <c r="P10" s="337"/>
      <c r="Q10" s="337"/>
      <c r="R10" s="338"/>
      <c r="S10" s="94"/>
      <c r="T10" s="94"/>
      <c r="U10" s="94"/>
    </row>
    <row r="11" spans="1:21" ht="35.25" customHeight="1" thickBot="1" x14ac:dyDescent="0.3">
      <c r="A11" s="94"/>
      <c r="B11" s="339" t="s">
        <v>102</v>
      </c>
      <c r="C11" s="340"/>
      <c r="D11" s="340"/>
      <c r="E11" s="340"/>
      <c r="F11" s="340"/>
      <c r="G11" s="340"/>
      <c r="H11" s="341"/>
      <c r="I11" s="154"/>
      <c r="J11" s="154"/>
      <c r="K11" s="340"/>
      <c r="L11" s="340"/>
      <c r="M11" s="340"/>
      <c r="N11" s="341"/>
      <c r="O11" s="339" t="s">
        <v>103</v>
      </c>
      <c r="P11" s="342"/>
      <c r="Q11" s="342"/>
      <c r="R11" s="343"/>
      <c r="S11" s="94"/>
      <c r="T11" s="94"/>
      <c r="U11" s="94"/>
    </row>
    <row r="12" spans="1:21" s="56" customFormat="1" ht="56.25" customHeight="1" thickBot="1" x14ac:dyDescent="0.5">
      <c r="A12" s="94"/>
      <c r="B12" s="332" t="s">
        <v>17</v>
      </c>
      <c r="C12" s="333" t="s">
        <v>104</v>
      </c>
      <c r="D12" s="335" t="s">
        <v>105</v>
      </c>
      <c r="E12" s="335" t="s">
        <v>106</v>
      </c>
      <c r="F12" s="335" t="s">
        <v>107</v>
      </c>
      <c r="G12" s="335" t="s">
        <v>74</v>
      </c>
      <c r="H12" s="350" t="s">
        <v>108</v>
      </c>
      <c r="I12" s="351"/>
      <c r="J12" s="354" t="s">
        <v>109</v>
      </c>
      <c r="K12" s="355"/>
      <c r="L12" s="355"/>
      <c r="M12" s="355"/>
      <c r="N12" s="356"/>
      <c r="O12" s="335" t="s">
        <v>110</v>
      </c>
      <c r="P12" s="357" t="s">
        <v>111</v>
      </c>
      <c r="Q12" s="335" t="s">
        <v>100</v>
      </c>
      <c r="R12" s="335"/>
      <c r="S12" s="94"/>
      <c r="T12" s="94"/>
      <c r="U12" s="94"/>
    </row>
    <row r="13" spans="1:21" s="57" customFormat="1" ht="129" customHeight="1" thickBot="1" x14ac:dyDescent="0.5">
      <c r="A13" s="94"/>
      <c r="B13" s="332"/>
      <c r="C13" s="334"/>
      <c r="D13" s="335"/>
      <c r="E13" s="335"/>
      <c r="F13" s="335"/>
      <c r="G13" s="335"/>
      <c r="H13" s="352"/>
      <c r="I13" s="353"/>
      <c r="J13" s="153" t="s">
        <v>112</v>
      </c>
      <c r="K13" s="153" t="s">
        <v>113</v>
      </c>
      <c r="L13" s="153" t="s">
        <v>114</v>
      </c>
      <c r="M13" s="153" t="s">
        <v>115</v>
      </c>
      <c r="N13" s="153" t="s">
        <v>116</v>
      </c>
      <c r="O13" s="335"/>
      <c r="P13" s="357"/>
      <c r="Q13" s="98" t="s">
        <v>117</v>
      </c>
      <c r="R13" s="98" t="s">
        <v>118</v>
      </c>
      <c r="S13" s="94"/>
      <c r="T13" s="94"/>
      <c r="U13" s="94"/>
    </row>
    <row r="14" spans="1:21" ht="91.5" customHeight="1" x14ac:dyDescent="0.25">
      <c r="A14" s="94"/>
      <c r="B14" s="327">
        <v>1</v>
      </c>
      <c r="C14" s="387" t="s">
        <v>237</v>
      </c>
      <c r="D14" s="388" t="s">
        <v>243</v>
      </c>
      <c r="E14" s="391" t="s">
        <v>241</v>
      </c>
      <c r="F14" s="394" t="s">
        <v>244</v>
      </c>
      <c r="G14" s="431" t="s">
        <v>250</v>
      </c>
      <c r="H14" s="439">
        <v>0.4</v>
      </c>
      <c r="I14" s="438"/>
      <c r="J14" s="373">
        <v>0.2</v>
      </c>
      <c r="K14" s="375">
        <v>1</v>
      </c>
      <c r="L14" s="377"/>
      <c r="M14" s="378">
        <v>0.2</v>
      </c>
      <c r="N14" s="437"/>
      <c r="O14" s="503">
        <v>0.2</v>
      </c>
      <c r="P14" s="503">
        <f>H14*O14/100%</f>
        <v>8.0000000000000016E-2</v>
      </c>
      <c r="Q14" s="366"/>
      <c r="R14" s="368"/>
      <c r="S14" s="94"/>
      <c r="T14" s="94"/>
      <c r="U14" s="94"/>
    </row>
    <row r="15" spans="1:21" ht="68.25" customHeight="1" x14ac:dyDescent="0.25">
      <c r="A15" s="94"/>
      <c r="B15" s="297"/>
      <c r="C15" s="381"/>
      <c r="D15" s="389"/>
      <c r="E15" s="392"/>
      <c r="F15" s="395"/>
      <c r="G15" s="432"/>
      <c r="H15" s="384"/>
      <c r="I15" s="372"/>
      <c r="J15" s="374"/>
      <c r="K15" s="376"/>
      <c r="L15" s="376"/>
      <c r="M15" s="379"/>
      <c r="N15" s="430"/>
      <c r="O15" s="504"/>
      <c r="P15" s="504"/>
      <c r="Q15" s="367"/>
      <c r="R15" s="367"/>
      <c r="S15" s="94"/>
      <c r="T15" s="94"/>
      <c r="U15" s="94"/>
    </row>
    <row r="16" spans="1:21" ht="68.25" customHeight="1" x14ac:dyDescent="0.25">
      <c r="A16" s="94"/>
      <c r="B16" s="297"/>
      <c r="C16" s="381"/>
      <c r="D16" s="389"/>
      <c r="E16" s="392"/>
      <c r="F16" s="395"/>
      <c r="G16" s="433"/>
      <c r="H16" s="384"/>
      <c r="I16" s="165"/>
      <c r="J16" s="374"/>
      <c r="K16" s="376"/>
      <c r="L16" s="376"/>
      <c r="M16" s="379"/>
      <c r="N16" s="430"/>
      <c r="O16" s="504"/>
      <c r="P16" s="504"/>
      <c r="Q16" s="367"/>
      <c r="R16" s="367"/>
      <c r="S16" s="94"/>
      <c r="T16" s="94"/>
      <c r="U16" s="94"/>
    </row>
    <row r="17" spans="1:21" ht="117.75" customHeight="1" x14ac:dyDescent="0.25">
      <c r="A17" s="94"/>
      <c r="B17" s="297"/>
      <c r="C17" s="381"/>
      <c r="D17" s="389"/>
      <c r="E17" s="392"/>
      <c r="F17" s="395"/>
      <c r="G17" s="434" t="s">
        <v>249</v>
      </c>
      <c r="H17" s="384"/>
      <c r="I17" s="165"/>
      <c r="J17" s="374"/>
      <c r="K17" s="376"/>
      <c r="L17" s="376"/>
      <c r="M17" s="379"/>
      <c r="N17" s="430"/>
      <c r="O17" s="504"/>
      <c r="P17" s="504"/>
      <c r="Q17" s="367"/>
      <c r="R17" s="367"/>
      <c r="S17" s="94"/>
      <c r="T17" s="94"/>
      <c r="U17" s="94"/>
    </row>
    <row r="18" spans="1:21" ht="96.75" customHeight="1" thickBot="1" x14ac:dyDescent="0.3">
      <c r="A18" s="94"/>
      <c r="B18" s="297"/>
      <c r="C18" s="381"/>
      <c r="D18" s="390"/>
      <c r="E18" s="393"/>
      <c r="F18" s="396"/>
      <c r="G18" s="433"/>
      <c r="H18" s="384"/>
      <c r="I18" s="155"/>
      <c r="J18" s="374"/>
      <c r="K18" s="376"/>
      <c r="L18" s="376"/>
      <c r="M18" s="379"/>
      <c r="N18" s="430"/>
      <c r="O18" s="505"/>
      <c r="P18" s="505"/>
      <c r="Q18" s="367"/>
      <c r="R18" s="367"/>
      <c r="S18" s="94"/>
      <c r="T18" s="94"/>
      <c r="U18" s="94"/>
    </row>
    <row r="19" spans="1:21" ht="71.25" customHeight="1" x14ac:dyDescent="0.25">
      <c r="A19" s="94"/>
      <c r="B19" s="296">
        <v>2</v>
      </c>
      <c r="C19" s="380" t="s">
        <v>238</v>
      </c>
      <c r="D19" s="383" t="s">
        <v>246</v>
      </c>
      <c r="E19" s="386" t="s">
        <v>248</v>
      </c>
      <c r="F19" s="383" t="s">
        <v>244</v>
      </c>
      <c r="G19" s="166" t="s">
        <v>251</v>
      </c>
      <c r="H19" s="369">
        <v>0.3</v>
      </c>
      <c r="I19" s="155"/>
      <c r="J19" s="373">
        <v>0.75</v>
      </c>
      <c r="K19" s="375">
        <v>1</v>
      </c>
      <c r="L19" s="377"/>
      <c r="M19" s="378">
        <v>0.25</v>
      </c>
      <c r="N19" s="430"/>
      <c r="O19" s="364">
        <v>0.75</v>
      </c>
      <c r="P19" s="503">
        <f>H19*O19/100%</f>
        <v>0.22499999999999998</v>
      </c>
      <c r="Q19" s="367"/>
      <c r="R19" s="371"/>
      <c r="S19" s="94"/>
      <c r="T19" s="94"/>
      <c r="U19" s="94"/>
    </row>
    <row r="20" spans="1:21" ht="66" customHeight="1" x14ac:dyDescent="0.25">
      <c r="A20" s="94"/>
      <c r="B20" s="297"/>
      <c r="C20" s="381"/>
      <c r="D20" s="384"/>
      <c r="E20" s="384"/>
      <c r="F20" s="384"/>
      <c r="G20" s="166" t="s">
        <v>252</v>
      </c>
      <c r="H20" s="370"/>
      <c r="I20" s="155"/>
      <c r="J20" s="374"/>
      <c r="K20" s="376"/>
      <c r="L20" s="376"/>
      <c r="M20" s="379"/>
      <c r="N20" s="430"/>
      <c r="O20" s="365"/>
      <c r="P20" s="504"/>
      <c r="Q20" s="367"/>
      <c r="R20" s="367"/>
      <c r="S20" s="94"/>
      <c r="T20" s="94"/>
      <c r="U20" s="94"/>
    </row>
    <row r="21" spans="1:21" ht="89.25" customHeight="1" x14ac:dyDescent="0.25">
      <c r="A21" s="94"/>
      <c r="B21" s="297"/>
      <c r="C21" s="381"/>
      <c r="D21" s="384"/>
      <c r="E21" s="384"/>
      <c r="F21" s="384"/>
      <c r="G21" s="258" t="s">
        <v>253</v>
      </c>
      <c r="H21" s="370"/>
      <c r="I21" s="372"/>
      <c r="J21" s="374"/>
      <c r="K21" s="376"/>
      <c r="L21" s="376"/>
      <c r="M21" s="379"/>
      <c r="N21" s="430"/>
      <c r="O21" s="365"/>
      <c r="P21" s="504"/>
      <c r="Q21" s="367"/>
      <c r="R21" s="367"/>
      <c r="S21" s="94"/>
      <c r="T21" s="94"/>
      <c r="U21" s="94"/>
    </row>
    <row r="22" spans="1:21" ht="89.25" customHeight="1" x14ac:dyDescent="0.25">
      <c r="A22" s="94"/>
      <c r="B22" s="297"/>
      <c r="C22" s="381"/>
      <c r="D22" s="384"/>
      <c r="E22" s="384"/>
      <c r="F22" s="384"/>
      <c r="G22" s="260"/>
      <c r="H22" s="370"/>
      <c r="I22" s="372"/>
      <c r="J22" s="374"/>
      <c r="K22" s="376"/>
      <c r="L22" s="376"/>
      <c r="M22" s="379"/>
      <c r="N22" s="430"/>
      <c r="O22" s="365"/>
      <c r="P22" s="504"/>
      <c r="Q22" s="367"/>
      <c r="R22" s="367"/>
      <c r="S22" s="94"/>
      <c r="T22" s="94"/>
      <c r="U22" s="94"/>
    </row>
    <row r="23" spans="1:21" ht="89.25" customHeight="1" x14ac:dyDescent="0.25">
      <c r="A23" s="94"/>
      <c r="B23" s="297"/>
      <c r="C23" s="381"/>
      <c r="D23" s="384"/>
      <c r="E23" s="384"/>
      <c r="F23" s="384"/>
      <c r="G23" s="258" t="s">
        <v>254</v>
      </c>
      <c r="H23" s="370"/>
      <c r="I23" s="372"/>
      <c r="J23" s="374"/>
      <c r="K23" s="376"/>
      <c r="L23" s="376"/>
      <c r="M23" s="379"/>
      <c r="N23" s="430"/>
      <c r="O23" s="365"/>
      <c r="P23" s="504"/>
      <c r="Q23" s="367"/>
      <c r="R23" s="367"/>
      <c r="S23" s="94"/>
      <c r="T23" s="94"/>
      <c r="U23" s="94"/>
    </row>
    <row r="24" spans="1:21" ht="63.75" customHeight="1" thickBot="1" x14ac:dyDescent="0.3">
      <c r="A24" s="94"/>
      <c r="B24" s="297"/>
      <c r="C24" s="382"/>
      <c r="D24" s="385"/>
      <c r="E24" s="385"/>
      <c r="F24" s="385"/>
      <c r="G24" s="260"/>
      <c r="H24" s="370"/>
      <c r="I24" s="372"/>
      <c r="J24" s="374"/>
      <c r="K24" s="376"/>
      <c r="L24" s="376"/>
      <c r="M24" s="379"/>
      <c r="N24" s="430"/>
      <c r="O24" s="365"/>
      <c r="P24" s="505"/>
      <c r="Q24" s="367"/>
      <c r="R24" s="367"/>
      <c r="S24" s="94"/>
      <c r="T24" s="94"/>
      <c r="U24" s="94"/>
    </row>
    <row r="25" spans="1:21" ht="61.15" customHeight="1" x14ac:dyDescent="0.25">
      <c r="A25" s="94"/>
      <c r="B25" s="296">
        <v>3</v>
      </c>
      <c r="C25" s="380" t="s">
        <v>235</v>
      </c>
      <c r="D25" s="427" t="s">
        <v>247</v>
      </c>
      <c r="E25" s="386" t="s">
        <v>239</v>
      </c>
      <c r="F25" s="386" t="s">
        <v>244</v>
      </c>
      <c r="G25" s="166" t="s">
        <v>255</v>
      </c>
      <c r="H25" s="369">
        <v>0.3</v>
      </c>
      <c r="I25" s="167"/>
      <c r="J25" s="373">
        <v>0.2</v>
      </c>
      <c r="K25" s="375">
        <v>1</v>
      </c>
      <c r="L25" s="377"/>
      <c r="M25" s="378">
        <v>0.8</v>
      </c>
      <c r="N25" s="430"/>
      <c r="O25" s="435">
        <v>0.2</v>
      </c>
      <c r="P25" s="503">
        <f>H25*O25/100%</f>
        <v>0.06</v>
      </c>
      <c r="Q25" s="367"/>
      <c r="R25" s="371"/>
      <c r="S25" s="94"/>
      <c r="T25" s="94"/>
      <c r="U25" s="94"/>
    </row>
    <row r="26" spans="1:21" ht="24.6" customHeight="1" x14ac:dyDescent="0.25">
      <c r="A26" s="94"/>
      <c r="B26" s="297"/>
      <c r="C26" s="381"/>
      <c r="D26" s="428"/>
      <c r="E26" s="384"/>
      <c r="F26" s="384"/>
      <c r="G26" s="258" t="s">
        <v>245</v>
      </c>
      <c r="H26" s="370"/>
      <c r="I26" s="176"/>
      <c r="J26" s="373"/>
      <c r="K26" s="429"/>
      <c r="L26" s="376"/>
      <c r="M26" s="379"/>
      <c r="N26" s="430"/>
      <c r="O26" s="436"/>
      <c r="P26" s="504"/>
      <c r="Q26" s="367"/>
      <c r="R26" s="371"/>
      <c r="S26" s="94"/>
      <c r="T26" s="94"/>
      <c r="U26" s="94"/>
    </row>
    <row r="27" spans="1:21" ht="26.25" x14ac:dyDescent="0.25">
      <c r="A27" s="94"/>
      <c r="B27" s="297"/>
      <c r="C27" s="381"/>
      <c r="D27" s="428"/>
      <c r="E27" s="384"/>
      <c r="F27" s="384"/>
      <c r="G27" s="259"/>
      <c r="H27" s="370"/>
      <c r="I27" s="176"/>
      <c r="J27" s="373"/>
      <c r="K27" s="429"/>
      <c r="L27" s="376"/>
      <c r="M27" s="379"/>
      <c r="N27" s="430"/>
      <c r="O27" s="436"/>
      <c r="P27" s="504"/>
      <c r="Q27" s="367"/>
      <c r="R27" s="371"/>
      <c r="S27" s="94"/>
      <c r="T27" s="94"/>
      <c r="U27" s="94"/>
    </row>
    <row r="28" spans="1:21" ht="157.15" customHeight="1" x14ac:dyDescent="0.25">
      <c r="A28" s="94"/>
      <c r="B28" s="297"/>
      <c r="C28" s="381"/>
      <c r="D28" s="428"/>
      <c r="E28" s="384"/>
      <c r="F28" s="384"/>
      <c r="G28" s="260"/>
      <c r="H28" s="370"/>
      <c r="I28" s="167"/>
      <c r="J28" s="374"/>
      <c r="K28" s="376"/>
      <c r="L28" s="376"/>
      <c r="M28" s="379"/>
      <c r="N28" s="430"/>
      <c r="O28" s="436"/>
      <c r="P28" s="504"/>
      <c r="Q28" s="367"/>
      <c r="R28" s="367"/>
      <c r="S28" s="94"/>
      <c r="T28" s="94"/>
      <c r="U28" s="94"/>
    </row>
    <row r="29" spans="1:21" ht="27" customHeight="1" thickBot="1" x14ac:dyDescent="0.4">
      <c r="A29" s="94"/>
      <c r="B29" s="140" t="s">
        <v>48</v>
      </c>
      <c r="C29" s="156"/>
      <c r="D29" s="156"/>
      <c r="E29" s="157"/>
      <c r="F29" s="157"/>
      <c r="G29" s="157"/>
      <c r="H29" s="169">
        <f>IF(SUM(H14:H28)&gt;100%,"supera el 100%",SUM(H14:H28))</f>
        <v>1</v>
      </c>
      <c r="I29" s="158"/>
      <c r="J29" s="158"/>
      <c r="K29" s="158"/>
      <c r="L29" s="159"/>
      <c r="M29" s="159"/>
      <c r="N29" s="158"/>
      <c r="O29" s="159" t="s">
        <v>242</v>
      </c>
      <c r="P29" s="160">
        <f>SUM(P14:P28)</f>
        <v>0.36499999999999999</v>
      </c>
      <c r="Q29" s="161"/>
      <c r="R29" s="162"/>
      <c r="S29" s="94"/>
      <c r="T29" s="94"/>
      <c r="U29" s="94"/>
    </row>
    <row r="30" spans="1:21" ht="27" customHeight="1" x14ac:dyDescent="0.25">
      <c r="A30" s="94"/>
      <c r="B30" s="285" t="s">
        <v>240</v>
      </c>
      <c r="C30" s="286"/>
      <c r="D30" s="286"/>
      <c r="E30" s="286"/>
      <c r="F30" s="286"/>
      <c r="G30" s="286"/>
      <c r="H30" s="286"/>
      <c r="I30" s="286"/>
      <c r="J30" s="286"/>
      <c r="K30" s="286"/>
      <c r="L30" s="286"/>
      <c r="M30" s="286"/>
      <c r="N30" s="286"/>
      <c r="O30" s="287"/>
      <c r="P30" s="163">
        <v>0</v>
      </c>
      <c r="Q30" s="288"/>
      <c r="R30" s="289"/>
      <c r="S30" s="94"/>
      <c r="T30" s="94"/>
      <c r="U30" s="94"/>
    </row>
    <row r="31" spans="1:21" ht="27" customHeight="1" x14ac:dyDescent="0.25">
      <c r="A31" s="94"/>
      <c r="B31" s="68"/>
      <c r="C31" s="65"/>
      <c r="D31" s="65"/>
      <c r="E31" s="65"/>
      <c r="F31" s="65"/>
      <c r="G31" s="65"/>
      <c r="H31" s="170"/>
      <c r="I31" s="65"/>
      <c r="J31" s="65"/>
      <c r="K31" s="65"/>
      <c r="L31" s="65"/>
      <c r="M31" s="64"/>
      <c r="N31" s="64"/>
      <c r="O31" s="64"/>
      <c r="P31" s="164">
        <f>SUM(P29:P30)</f>
        <v>0.36499999999999999</v>
      </c>
      <c r="Q31" s="288"/>
      <c r="R31" s="289"/>
      <c r="S31" s="94"/>
      <c r="T31" s="94"/>
      <c r="U31" s="94"/>
    </row>
    <row r="32" spans="1:21" ht="27" customHeight="1" x14ac:dyDescent="0.25">
      <c r="A32" s="94"/>
      <c r="B32" s="69"/>
      <c r="C32" s="63"/>
      <c r="D32" s="63"/>
      <c r="E32" s="63"/>
      <c r="F32" s="64"/>
      <c r="G32" s="64"/>
      <c r="H32" s="171"/>
      <c r="I32" s="64"/>
      <c r="J32" s="64"/>
      <c r="K32" s="64"/>
      <c r="L32" s="64"/>
      <c r="M32" s="64"/>
      <c r="N32" s="64"/>
      <c r="O32" s="64"/>
      <c r="P32" s="64"/>
      <c r="Q32" s="288"/>
      <c r="R32" s="289"/>
      <c r="S32" s="94"/>
      <c r="T32" s="94"/>
      <c r="U32" s="94"/>
    </row>
    <row r="33" spans="1:21" ht="29.25" customHeight="1" thickBot="1" x14ac:dyDescent="0.3">
      <c r="A33" s="94"/>
      <c r="B33" s="99"/>
      <c r="C33" s="100"/>
      <c r="D33" s="70"/>
      <c r="E33" s="70"/>
      <c r="F33" s="100"/>
      <c r="G33" s="100"/>
      <c r="H33" s="172"/>
      <c r="I33" s="70"/>
      <c r="J33" s="70"/>
      <c r="K33" s="70"/>
      <c r="L33" s="70"/>
      <c r="M33" s="70"/>
      <c r="N33" s="70"/>
      <c r="O33" s="70"/>
      <c r="P33" s="101"/>
      <c r="Q33" s="70"/>
      <c r="R33" s="102"/>
      <c r="S33" s="94"/>
      <c r="T33" s="94"/>
      <c r="U33" s="94"/>
    </row>
    <row r="34" spans="1:21" ht="48.75" customHeight="1" x14ac:dyDescent="0.35">
      <c r="A34" s="94"/>
      <c r="B34" s="99"/>
      <c r="C34" s="119" t="s">
        <v>120</v>
      </c>
      <c r="D34" s="359">
        <v>43888</v>
      </c>
      <c r="E34" s="360"/>
      <c r="F34" s="70"/>
      <c r="G34" s="361" t="s">
        <v>257</v>
      </c>
      <c r="H34" s="362"/>
      <c r="I34" s="362"/>
      <c r="J34" s="363"/>
      <c r="K34" s="103"/>
      <c r="L34" s="361" t="s">
        <v>256</v>
      </c>
      <c r="M34" s="362"/>
      <c r="N34" s="362"/>
      <c r="O34" s="363"/>
      <c r="P34" s="104"/>
      <c r="Q34" s="105"/>
      <c r="R34" s="106"/>
      <c r="S34" s="94"/>
      <c r="T34" s="94"/>
      <c r="U34" s="94"/>
    </row>
    <row r="35" spans="1:21" ht="48" customHeight="1" thickBot="1" x14ac:dyDescent="0.4">
      <c r="A35" s="94"/>
      <c r="B35" s="99"/>
      <c r="C35" s="119" t="s">
        <v>121</v>
      </c>
      <c r="D35" s="358">
        <v>2020</v>
      </c>
      <c r="E35" s="358"/>
      <c r="F35" s="70"/>
      <c r="G35" s="269" t="s">
        <v>236</v>
      </c>
      <c r="H35" s="270"/>
      <c r="I35" s="270"/>
      <c r="J35" s="271"/>
      <c r="K35" s="103"/>
      <c r="L35" s="272" t="s">
        <v>122</v>
      </c>
      <c r="M35" s="273"/>
      <c r="N35" s="273"/>
      <c r="O35" s="274"/>
      <c r="P35" s="107"/>
      <c r="Q35" s="108"/>
      <c r="R35" s="109"/>
      <c r="S35" s="94"/>
      <c r="T35" s="94"/>
      <c r="U35" s="94"/>
    </row>
    <row r="36" spans="1:21" ht="27.75" thickBot="1" x14ac:dyDescent="0.4">
      <c r="A36" s="94"/>
      <c r="B36" s="110"/>
      <c r="C36" s="111"/>
      <c r="D36" s="152"/>
      <c r="E36" s="152"/>
      <c r="F36" s="71"/>
      <c r="G36" s="71"/>
      <c r="H36" s="173"/>
      <c r="I36" s="71"/>
      <c r="J36" s="71"/>
      <c r="K36" s="71"/>
      <c r="L36" s="71"/>
      <c r="M36" s="71"/>
      <c r="N36" s="71"/>
      <c r="O36" s="71"/>
      <c r="P36" s="112"/>
      <c r="Q36" s="71"/>
      <c r="R36" s="113"/>
      <c r="S36" s="94"/>
      <c r="T36" s="94"/>
      <c r="U36" s="94"/>
    </row>
    <row r="37" spans="1:21" ht="26.25" x14ac:dyDescent="0.25">
      <c r="A37" s="94"/>
      <c r="B37" s="94"/>
      <c r="C37" s="94"/>
      <c r="D37" s="94"/>
      <c r="E37" s="94"/>
      <c r="F37" s="94"/>
      <c r="G37" s="94"/>
      <c r="H37" s="174"/>
      <c r="I37" s="94"/>
      <c r="J37" s="94"/>
      <c r="K37" s="94"/>
      <c r="L37" s="94"/>
      <c r="M37" s="94"/>
      <c r="N37" s="94"/>
      <c r="O37" s="94"/>
      <c r="P37" s="94"/>
      <c r="Q37" s="94"/>
      <c r="R37" s="94"/>
      <c r="S37" s="94"/>
      <c r="T37" s="94"/>
      <c r="U37" s="94"/>
    </row>
    <row r="38" spans="1:21" ht="26.25" x14ac:dyDescent="0.25">
      <c r="A38" s="94"/>
      <c r="B38" s="94"/>
      <c r="C38" s="94"/>
      <c r="D38" s="94"/>
      <c r="E38" s="94"/>
      <c r="F38" s="94"/>
      <c r="G38" s="94"/>
      <c r="H38" s="174"/>
      <c r="I38" s="94"/>
      <c r="J38" s="94"/>
      <c r="K38" s="94"/>
      <c r="L38" s="94"/>
      <c r="M38" s="94"/>
      <c r="N38" s="94"/>
      <c r="O38" s="94"/>
      <c r="P38" s="94"/>
      <c r="Q38" s="94"/>
      <c r="R38" s="94"/>
      <c r="S38" s="94"/>
      <c r="T38" s="94"/>
      <c r="U38" s="94"/>
    </row>
  </sheetData>
  <mergeCells count="86">
    <mergeCell ref="N25:N28"/>
    <mergeCell ref="G26:G28"/>
    <mergeCell ref="G14:G16"/>
    <mergeCell ref="G17:G18"/>
    <mergeCell ref="O25:O28"/>
    <mergeCell ref="N14:N18"/>
    <mergeCell ref="I14:I15"/>
    <mergeCell ref="J14:J18"/>
    <mergeCell ref="K14:K18"/>
    <mergeCell ref="L14:L18"/>
    <mergeCell ref="M14:M18"/>
    <mergeCell ref="H14:H18"/>
    <mergeCell ref="O14:O18"/>
    <mergeCell ref="N19:N24"/>
    <mergeCell ref="O19:O24"/>
    <mergeCell ref="B10:R10"/>
    <mergeCell ref="B11:H11"/>
    <mergeCell ref="K11:N11"/>
    <mergeCell ref="P25:P28"/>
    <mergeCell ref="Q25:Q28"/>
    <mergeCell ref="R25:R28"/>
    <mergeCell ref="B25:B28"/>
    <mergeCell ref="C25:C28"/>
    <mergeCell ref="D25:D28"/>
    <mergeCell ref="E25:E28"/>
    <mergeCell ref="F25:F28"/>
    <mergeCell ref="H25:H28"/>
    <mergeCell ref="J25:J28"/>
    <mergeCell ref="K25:K28"/>
    <mergeCell ref="L25:L28"/>
    <mergeCell ref="M25:M28"/>
    <mergeCell ref="F2:F3"/>
    <mergeCell ref="H2:H3"/>
    <mergeCell ref="B5:D8"/>
    <mergeCell ref="E5:O5"/>
    <mergeCell ref="P5:R5"/>
    <mergeCell ref="E6:O6"/>
    <mergeCell ref="P6:R6"/>
    <mergeCell ref="E7:O7"/>
    <mergeCell ref="P7:R7"/>
    <mergeCell ref="E8:O8"/>
    <mergeCell ref="P8:R8"/>
    <mergeCell ref="O11:R11"/>
    <mergeCell ref="B12:B13"/>
    <mergeCell ref="C12:C13"/>
    <mergeCell ref="D12:D13"/>
    <mergeCell ref="E12:E13"/>
    <mergeCell ref="F12:F13"/>
    <mergeCell ref="G12:G13"/>
    <mergeCell ref="H12:I13"/>
    <mergeCell ref="J12:N12"/>
    <mergeCell ref="O12:O13"/>
    <mergeCell ref="P12:P13"/>
    <mergeCell ref="Q12:R12"/>
    <mergeCell ref="B14:B18"/>
    <mergeCell ref="C14:C18"/>
    <mergeCell ref="D14:D18"/>
    <mergeCell ref="E14:E18"/>
    <mergeCell ref="F14:F18"/>
    <mergeCell ref="B19:B24"/>
    <mergeCell ref="C19:C24"/>
    <mergeCell ref="D19:D24"/>
    <mergeCell ref="E19:E24"/>
    <mergeCell ref="F19:F24"/>
    <mergeCell ref="P14:P18"/>
    <mergeCell ref="Q14:Q18"/>
    <mergeCell ref="R14:R18"/>
    <mergeCell ref="H19:H24"/>
    <mergeCell ref="B30:O30"/>
    <mergeCell ref="Q30:R32"/>
    <mergeCell ref="G23:G24"/>
    <mergeCell ref="G21:G22"/>
    <mergeCell ref="P19:P24"/>
    <mergeCell ref="Q19:Q24"/>
    <mergeCell ref="R19:R24"/>
    <mergeCell ref="I21:I24"/>
    <mergeCell ref="J19:J24"/>
    <mergeCell ref="K19:K24"/>
    <mergeCell ref="L19:L24"/>
    <mergeCell ref="M19:M24"/>
    <mergeCell ref="D35:E35"/>
    <mergeCell ref="G35:J35"/>
    <mergeCell ref="L35:O35"/>
    <mergeCell ref="D34:E34"/>
    <mergeCell ref="G34:J34"/>
    <mergeCell ref="L34:O34"/>
  </mergeCells>
  <conditionalFormatting sqref="O25:O27">
    <cfRule type="cellIs" dxfId="6" priority="1" operator="greaterThan">
      <formula>100</formula>
    </cfRule>
  </conditionalFormatting>
  <dataValidations disablePrompts="1" count="1">
    <dataValidation allowBlank="1" showInputMessage="1" showErrorMessage="1" errorTitle="error" error="solo datos númericos" sqref="H14:H28"/>
  </dataValidations>
  <printOptions horizontalCentered="1" verticalCentered="1"/>
  <pageMargins left="0.23622047244094491" right="0.23622047244094491" top="0.74803149606299213" bottom="0.74803149606299213" header="0.31496062992125984" footer="0.31496062992125984"/>
  <pageSetup paperSize="5" scale="25" fitToWidth="0" orientation="landscape" horizontalDpi="4294967295"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80" t="s">
        <v>123</v>
      </c>
      <c r="C2" s="180"/>
      <c r="D2" s="180"/>
      <c r="E2" s="180"/>
      <c r="F2" s="449"/>
      <c r="G2" s="449"/>
      <c r="H2" s="449"/>
      <c r="I2" s="449"/>
      <c r="J2" s="449"/>
      <c r="K2" s="449"/>
      <c r="L2" s="449"/>
      <c r="M2" s="449"/>
      <c r="N2" s="449"/>
      <c r="O2" s="449"/>
      <c r="P2" s="449"/>
      <c r="Q2" s="449"/>
      <c r="R2" s="449"/>
    </row>
    <row r="3" spans="1:19" x14ac:dyDescent="0.25">
      <c r="B3" s="196" t="s">
        <v>1</v>
      </c>
      <c r="C3" s="196"/>
      <c r="D3" s="196"/>
      <c r="E3" s="19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90" t="s">
        <v>125</v>
      </c>
      <c r="D9" s="5" t="s">
        <v>126</v>
      </c>
      <c r="F9" s="20"/>
      <c r="G9" s="7"/>
    </row>
    <row r="10" spans="1:19" x14ac:dyDescent="0.25">
      <c r="C10" s="190"/>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450" t="s">
        <v>14</v>
      </c>
      <c r="B15" s="451"/>
      <c r="C15" s="451"/>
      <c r="D15" s="451"/>
      <c r="E15" s="451"/>
      <c r="F15" s="451"/>
      <c r="G15" s="451"/>
      <c r="H15" s="452" t="s">
        <v>129</v>
      </c>
      <c r="I15" s="453"/>
      <c r="J15" s="453"/>
      <c r="K15" s="453"/>
      <c r="L15" s="453"/>
      <c r="M15" s="453"/>
      <c r="N15" s="453"/>
      <c r="O15" s="453"/>
      <c r="P15" s="453"/>
      <c r="Q15" s="453"/>
      <c r="R15" s="454"/>
    </row>
    <row r="16" spans="1:19" ht="28.5" customHeight="1" x14ac:dyDescent="0.25">
      <c r="A16" s="123" t="s">
        <v>17</v>
      </c>
      <c r="B16" s="123" t="s">
        <v>18</v>
      </c>
      <c r="C16" s="132" t="s">
        <v>19</v>
      </c>
      <c r="D16" s="123" t="s">
        <v>20</v>
      </c>
      <c r="E16" s="123" t="s">
        <v>130</v>
      </c>
      <c r="F16" s="123" t="s">
        <v>22</v>
      </c>
      <c r="G16" s="36" t="s">
        <v>23</v>
      </c>
      <c r="H16" s="440" t="s">
        <v>131</v>
      </c>
      <c r="I16" s="441"/>
      <c r="J16" s="441"/>
      <c r="K16" s="442"/>
      <c r="L16" s="123" t="s">
        <v>132</v>
      </c>
      <c r="M16" s="443" t="s">
        <v>133</v>
      </c>
      <c r="N16" s="445" t="s">
        <v>134</v>
      </c>
      <c r="O16" s="447" t="s">
        <v>135</v>
      </c>
      <c r="P16" s="448"/>
      <c r="Q16" s="440" t="s">
        <v>16</v>
      </c>
      <c r="R16" s="442"/>
    </row>
    <row r="17" spans="1:18" ht="30" customHeight="1" x14ac:dyDescent="0.25">
      <c r="A17" s="194" t="s">
        <v>26</v>
      </c>
      <c r="B17" s="195">
        <v>0.3</v>
      </c>
      <c r="C17" s="181" t="s">
        <v>27</v>
      </c>
      <c r="D17" s="10" t="s">
        <v>28</v>
      </c>
      <c r="E17" s="181">
        <v>4</v>
      </c>
      <c r="F17" s="181" t="s">
        <v>29</v>
      </c>
      <c r="G17" s="187" t="s">
        <v>30</v>
      </c>
      <c r="H17" s="120" t="s">
        <v>136</v>
      </c>
      <c r="I17" s="120" t="s">
        <v>137</v>
      </c>
      <c r="J17" s="120" t="s">
        <v>138</v>
      </c>
      <c r="K17" s="120" t="s">
        <v>139</v>
      </c>
      <c r="L17" s="9" t="s">
        <v>140</v>
      </c>
      <c r="M17" s="444"/>
      <c r="N17" s="446"/>
      <c r="O17" s="22" t="s">
        <v>141</v>
      </c>
      <c r="P17" s="22" t="s">
        <v>118</v>
      </c>
      <c r="Q17" s="22" t="s">
        <v>24</v>
      </c>
      <c r="R17" s="121" t="s">
        <v>25</v>
      </c>
    </row>
    <row r="18" spans="1:18" ht="45" customHeight="1" x14ac:dyDescent="0.25">
      <c r="A18" s="194"/>
      <c r="B18" s="194"/>
      <c r="C18" s="182"/>
      <c r="D18" s="11" t="s">
        <v>31</v>
      </c>
      <c r="E18" s="182"/>
      <c r="F18" s="182"/>
      <c r="G18" s="187"/>
      <c r="H18" s="458">
        <v>0.25</v>
      </c>
      <c r="I18" s="461">
        <f>1/E17</f>
        <v>0.25</v>
      </c>
      <c r="J18" s="461"/>
      <c r="K18" s="461"/>
      <c r="L18" s="455">
        <f>SUM(H18:K18)</f>
        <v>0.5</v>
      </c>
      <c r="M18" s="455">
        <f>2*B17/E17</f>
        <v>0.15</v>
      </c>
      <c r="N18" s="464" t="s">
        <v>142</v>
      </c>
      <c r="O18" s="464" t="s">
        <v>143</v>
      </c>
      <c r="P18" s="181" t="s">
        <v>144</v>
      </c>
      <c r="Q18" s="464" t="s">
        <v>145</v>
      </c>
      <c r="R18" s="181"/>
    </row>
    <row r="19" spans="1:18" ht="35.25" customHeight="1" x14ac:dyDescent="0.25">
      <c r="A19" s="194"/>
      <c r="B19" s="194"/>
      <c r="C19" s="182"/>
      <c r="D19" s="11" t="s">
        <v>32</v>
      </c>
      <c r="E19" s="182"/>
      <c r="F19" s="182"/>
      <c r="G19" s="187"/>
      <c r="H19" s="459"/>
      <c r="I19" s="462"/>
      <c r="J19" s="462"/>
      <c r="K19" s="462"/>
      <c r="L19" s="456"/>
      <c r="M19" s="456"/>
      <c r="N19" s="465"/>
      <c r="O19" s="465"/>
      <c r="P19" s="182"/>
      <c r="Q19" s="465"/>
      <c r="R19" s="182"/>
    </row>
    <row r="20" spans="1:18" ht="39.75" customHeight="1" x14ac:dyDescent="0.25">
      <c r="A20" s="194"/>
      <c r="B20" s="194"/>
      <c r="C20" s="183"/>
      <c r="D20" s="11" t="s">
        <v>33</v>
      </c>
      <c r="E20" s="183"/>
      <c r="F20" s="183"/>
      <c r="G20" s="187"/>
      <c r="H20" s="460"/>
      <c r="I20" s="463"/>
      <c r="J20" s="463"/>
      <c r="K20" s="463"/>
      <c r="L20" s="457"/>
      <c r="M20" s="457"/>
      <c r="N20" s="466"/>
      <c r="O20" s="466"/>
      <c r="P20" s="183"/>
      <c r="Q20" s="466"/>
      <c r="R20" s="183"/>
    </row>
    <row r="21" spans="1:18" ht="56.25" customHeight="1" x14ac:dyDescent="0.25">
      <c r="A21" s="200" t="s">
        <v>34</v>
      </c>
      <c r="B21" s="184">
        <v>0.4</v>
      </c>
      <c r="C21" s="181" t="s">
        <v>35</v>
      </c>
      <c r="D21" s="11" t="s">
        <v>146</v>
      </c>
      <c r="E21" s="181">
        <v>20</v>
      </c>
      <c r="F21" s="181" t="s">
        <v>37</v>
      </c>
      <c r="G21" s="181" t="s">
        <v>147</v>
      </c>
      <c r="H21" s="461">
        <v>0.08</v>
      </c>
      <c r="I21" s="461">
        <f>7/E21</f>
        <v>0.35</v>
      </c>
      <c r="J21" s="467"/>
      <c r="K21" s="181"/>
      <c r="L21" s="467">
        <f>+H21+I21+J21+K21</f>
        <v>0.43</v>
      </c>
      <c r="M21" s="467">
        <f>9*B21/E21</f>
        <v>0.18</v>
      </c>
      <c r="N21" s="181"/>
      <c r="O21" s="181"/>
      <c r="P21" s="181"/>
      <c r="Q21" s="181"/>
      <c r="R21" s="204"/>
    </row>
    <row r="22" spans="1:18" ht="47.25" customHeight="1" x14ac:dyDescent="0.25">
      <c r="A22" s="201"/>
      <c r="B22" s="185"/>
      <c r="C22" s="182"/>
      <c r="D22" s="11" t="s">
        <v>39</v>
      </c>
      <c r="E22" s="182"/>
      <c r="F22" s="182"/>
      <c r="G22" s="182"/>
      <c r="H22" s="462"/>
      <c r="I22" s="462"/>
      <c r="J22" s="182"/>
      <c r="K22" s="182"/>
      <c r="L22" s="468"/>
      <c r="M22" s="468"/>
      <c r="N22" s="182"/>
      <c r="O22" s="182"/>
      <c r="P22" s="182"/>
      <c r="Q22" s="182"/>
      <c r="R22" s="205"/>
    </row>
    <row r="23" spans="1:18" ht="57" customHeight="1" x14ac:dyDescent="0.25">
      <c r="A23" s="202"/>
      <c r="B23" s="186"/>
      <c r="C23" s="183"/>
      <c r="D23" s="11" t="s">
        <v>41</v>
      </c>
      <c r="E23" s="182"/>
      <c r="F23" s="183"/>
      <c r="G23" s="183"/>
      <c r="H23" s="463"/>
      <c r="I23" s="463"/>
      <c r="J23" s="183"/>
      <c r="K23" s="183"/>
      <c r="L23" s="469"/>
      <c r="M23" s="469"/>
      <c r="N23" s="183"/>
      <c r="O23" s="183"/>
      <c r="P23" s="183"/>
      <c r="Q23" s="183"/>
      <c r="R23" s="206"/>
    </row>
    <row r="24" spans="1:18" ht="55.5" customHeight="1" x14ac:dyDescent="0.25">
      <c r="A24" s="200" t="s">
        <v>43</v>
      </c>
      <c r="B24" s="184">
        <v>0.3</v>
      </c>
      <c r="C24" s="181" t="s">
        <v>44</v>
      </c>
      <c r="D24" s="11" t="s">
        <v>45</v>
      </c>
      <c r="E24" s="181">
        <v>15</v>
      </c>
      <c r="F24" s="181" t="s">
        <v>29</v>
      </c>
      <c r="G24" s="181" t="s">
        <v>42</v>
      </c>
      <c r="H24" s="461">
        <v>0.1</v>
      </c>
      <c r="I24" s="461">
        <f>5/E24</f>
        <v>0.33333333333333331</v>
      </c>
      <c r="J24" s="181"/>
      <c r="K24" s="181"/>
      <c r="L24" s="467">
        <f>+H24+I24+J24+K24</f>
        <v>0.43333333333333335</v>
      </c>
      <c r="M24" s="467">
        <f>8*B24/E24</f>
        <v>0.16</v>
      </c>
      <c r="N24" s="181"/>
      <c r="O24" s="181"/>
      <c r="P24" s="181"/>
      <c r="Q24" s="181"/>
      <c r="R24" s="181"/>
    </row>
    <row r="25" spans="1:18" ht="39.75" customHeight="1" x14ac:dyDescent="0.25">
      <c r="A25" s="201"/>
      <c r="B25" s="185"/>
      <c r="C25" s="182"/>
      <c r="D25" s="11" t="s">
        <v>46</v>
      </c>
      <c r="E25" s="182"/>
      <c r="F25" s="182"/>
      <c r="G25" s="182"/>
      <c r="H25" s="462"/>
      <c r="I25" s="462"/>
      <c r="J25" s="182"/>
      <c r="K25" s="182"/>
      <c r="L25" s="468"/>
      <c r="M25" s="468"/>
      <c r="N25" s="182"/>
      <c r="O25" s="182"/>
      <c r="P25" s="182"/>
      <c r="Q25" s="182"/>
      <c r="R25" s="182"/>
    </row>
    <row r="26" spans="1:18" ht="39" customHeight="1" x14ac:dyDescent="0.25">
      <c r="A26" s="202"/>
      <c r="B26" s="186"/>
      <c r="C26" s="183"/>
      <c r="D26" s="11" t="s">
        <v>47</v>
      </c>
      <c r="E26" s="183"/>
      <c r="F26" s="183"/>
      <c r="G26" s="183"/>
      <c r="H26" s="463"/>
      <c r="I26" s="463"/>
      <c r="J26" s="183"/>
      <c r="K26" s="183"/>
      <c r="L26" s="469"/>
      <c r="M26" s="469"/>
      <c r="N26" s="183"/>
      <c r="O26" s="183"/>
      <c r="P26" s="183"/>
      <c r="Q26" s="183"/>
      <c r="R26" s="183"/>
    </row>
    <row r="27" spans="1:18" ht="33.75" customHeight="1" x14ac:dyDescent="0.25">
      <c r="A27" s="121" t="s">
        <v>48</v>
      </c>
      <c r="B27" s="122">
        <f>SUM(B17:B26)</f>
        <v>1</v>
      </c>
      <c r="C27" s="122"/>
      <c r="D27" s="5"/>
      <c r="E27" s="5"/>
      <c r="F27" s="5"/>
      <c r="G27" s="11"/>
      <c r="H27" s="122">
        <f>SUM(H18:H26)</f>
        <v>0.43000000000000005</v>
      </c>
      <c r="I27" s="12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09"/>
      <c r="E29" s="210"/>
      <c r="F29" s="470"/>
      <c r="G29" s="471"/>
      <c r="H29" s="472"/>
      <c r="I29" s="24"/>
      <c r="J29" s="24"/>
      <c r="K29" s="24"/>
      <c r="L29" s="24"/>
      <c r="M29" s="24"/>
      <c r="N29" s="24"/>
      <c r="O29" s="24"/>
      <c r="P29" s="24"/>
      <c r="Q29" s="24"/>
      <c r="R29" s="24"/>
    </row>
    <row r="30" spans="1:18" ht="15.75" thickBot="1" x14ac:dyDescent="0.3">
      <c r="A30" s="13"/>
      <c r="D30" s="207" t="s">
        <v>49</v>
      </c>
      <c r="E30" s="208"/>
      <c r="F30" s="125"/>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473" t="s">
        <v>148</v>
      </c>
      <c r="C32" s="453"/>
      <c r="D32" s="453"/>
      <c r="E32" s="453"/>
      <c r="F32" s="453"/>
      <c r="G32" s="453"/>
      <c r="H32" s="454"/>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5"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180" t="s">
        <v>123</v>
      </c>
      <c r="C2" s="180"/>
      <c r="D2" s="180"/>
      <c r="E2" s="180"/>
      <c r="F2" s="449"/>
      <c r="G2" s="449"/>
      <c r="H2" s="449"/>
      <c r="I2" s="449"/>
      <c r="J2" s="449"/>
      <c r="K2" s="449"/>
      <c r="L2" s="449"/>
      <c r="M2" s="449"/>
      <c r="N2" s="449"/>
      <c r="O2" s="449"/>
      <c r="P2" s="449"/>
      <c r="Q2" s="449"/>
      <c r="R2" s="449"/>
    </row>
    <row r="3" spans="1:19" x14ac:dyDescent="0.25">
      <c r="B3" s="196" t="s">
        <v>1</v>
      </c>
      <c r="C3" s="196"/>
      <c r="D3" s="196"/>
      <c r="E3" s="19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90" t="s">
        <v>125</v>
      </c>
      <c r="D9" s="5" t="s">
        <v>126</v>
      </c>
      <c r="F9" s="20"/>
      <c r="G9" s="7"/>
    </row>
    <row r="10" spans="1:19" x14ac:dyDescent="0.25">
      <c r="C10" s="190"/>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450" t="s">
        <v>14</v>
      </c>
      <c r="B15" s="451"/>
      <c r="C15" s="451"/>
      <c r="D15" s="451"/>
      <c r="E15" s="451"/>
      <c r="F15" s="451"/>
      <c r="G15" s="451"/>
      <c r="H15" s="452" t="s">
        <v>129</v>
      </c>
      <c r="I15" s="453"/>
      <c r="J15" s="453"/>
      <c r="K15" s="453"/>
      <c r="L15" s="453"/>
      <c r="M15" s="453"/>
      <c r="N15" s="453"/>
      <c r="O15" s="453"/>
      <c r="P15" s="453"/>
      <c r="Q15" s="453"/>
      <c r="R15" s="454"/>
    </row>
    <row r="16" spans="1:19" ht="28.5" customHeight="1" x14ac:dyDescent="0.25">
      <c r="A16" s="123" t="s">
        <v>17</v>
      </c>
      <c r="B16" s="123" t="s">
        <v>18</v>
      </c>
      <c r="C16" s="132" t="s">
        <v>19</v>
      </c>
      <c r="D16" s="123" t="s">
        <v>20</v>
      </c>
      <c r="E16" s="123" t="s">
        <v>130</v>
      </c>
      <c r="F16" s="123" t="s">
        <v>22</v>
      </c>
      <c r="G16" s="36" t="s">
        <v>23</v>
      </c>
      <c r="H16" s="440" t="s">
        <v>131</v>
      </c>
      <c r="I16" s="441"/>
      <c r="J16" s="441"/>
      <c r="K16" s="442"/>
      <c r="L16" s="123" t="s">
        <v>132</v>
      </c>
      <c r="M16" s="443" t="s">
        <v>133</v>
      </c>
      <c r="N16" s="445" t="s">
        <v>134</v>
      </c>
      <c r="O16" s="447" t="s">
        <v>135</v>
      </c>
      <c r="P16" s="448"/>
      <c r="Q16" s="440" t="s">
        <v>16</v>
      </c>
      <c r="R16" s="442"/>
    </row>
    <row r="17" spans="1:18" ht="30" customHeight="1" x14ac:dyDescent="0.25">
      <c r="A17" s="194" t="s">
        <v>26</v>
      </c>
      <c r="B17" s="195">
        <v>0.3</v>
      </c>
      <c r="C17" s="181" t="s">
        <v>27</v>
      </c>
      <c r="D17" s="10" t="s">
        <v>28</v>
      </c>
      <c r="E17" s="181">
        <v>4</v>
      </c>
      <c r="F17" s="181" t="s">
        <v>29</v>
      </c>
      <c r="G17" s="187" t="s">
        <v>30</v>
      </c>
      <c r="H17" s="120" t="s">
        <v>136</v>
      </c>
      <c r="I17" s="120" t="s">
        <v>137</v>
      </c>
      <c r="J17" s="120" t="s">
        <v>138</v>
      </c>
      <c r="K17" s="120" t="s">
        <v>139</v>
      </c>
      <c r="L17" s="9" t="s">
        <v>140</v>
      </c>
      <c r="M17" s="444"/>
      <c r="N17" s="446"/>
      <c r="O17" s="22" t="s">
        <v>141</v>
      </c>
      <c r="P17" s="22" t="s">
        <v>118</v>
      </c>
      <c r="Q17" s="22" t="s">
        <v>24</v>
      </c>
      <c r="R17" s="121" t="s">
        <v>25</v>
      </c>
    </row>
    <row r="18" spans="1:18" ht="45" customHeight="1" x14ac:dyDescent="0.25">
      <c r="A18" s="194"/>
      <c r="B18" s="194"/>
      <c r="C18" s="182"/>
      <c r="D18" s="11" t="s">
        <v>31</v>
      </c>
      <c r="E18" s="182"/>
      <c r="F18" s="182"/>
      <c r="G18" s="187"/>
      <c r="H18" s="461">
        <f>1/E17</f>
        <v>0.25</v>
      </c>
      <c r="I18" s="461">
        <f>+'Seguimiento 2'!I18:I20</f>
        <v>0.25</v>
      </c>
      <c r="J18" s="461">
        <f>2/E17</f>
        <v>0.5</v>
      </c>
      <c r="K18" s="461"/>
      <c r="L18" s="455">
        <f>+H18+I18+J18</f>
        <v>1</v>
      </c>
      <c r="M18" s="455">
        <f>4*B17/E17</f>
        <v>0.3</v>
      </c>
      <c r="N18" s="464" t="s">
        <v>142</v>
      </c>
      <c r="O18" s="464" t="s">
        <v>143</v>
      </c>
      <c r="P18" s="181" t="s">
        <v>144</v>
      </c>
      <c r="Q18" s="464" t="s">
        <v>145</v>
      </c>
      <c r="R18" s="181"/>
    </row>
    <row r="19" spans="1:18" ht="35.25" customHeight="1" x14ac:dyDescent="0.25">
      <c r="A19" s="194"/>
      <c r="B19" s="194"/>
      <c r="C19" s="182"/>
      <c r="D19" s="11" t="s">
        <v>32</v>
      </c>
      <c r="E19" s="182"/>
      <c r="F19" s="182"/>
      <c r="G19" s="187"/>
      <c r="H19" s="462"/>
      <c r="I19" s="462"/>
      <c r="J19" s="462"/>
      <c r="K19" s="462"/>
      <c r="L19" s="456"/>
      <c r="M19" s="456"/>
      <c r="N19" s="465"/>
      <c r="O19" s="465"/>
      <c r="P19" s="182"/>
      <c r="Q19" s="465"/>
      <c r="R19" s="182"/>
    </row>
    <row r="20" spans="1:18" ht="39.75" customHeight="1" x14ac:dyDescent="0.25">
      <c r="A20" s="194"/>
      <c r="B20" s="194"/>
      <c r="C20" s="183"/>
      <c r="D20" s="11" t="s">
        <v>33</v>
      </c>
      <c r="E20" s="183"/>
      <c r="F20" s="183"/>
      <c r="G20" s="187"/>
      <c r="H20" s="463"/>
      <c r="I20" s="463"/>
      <c r="J20" s="463"/>
      <c r="K20" s="463"/>
      <c r="L20" s="457"/>
      <c r="M20" s="457"/>
      <c r="N20" s="466"/>
      <c r="O20" s="466"/>
      <c r="P20" s="183"/>
      <c r="Q20" s="466"/>
      <c r="R20" s="183"/>
    </row>
    <row r="21" spans="1:18" ht="56.25" customHeight="1" x14ac:dyDescent="0.25">
      <c r="A21" s="200" t="s">
        <v>34</v>
      </c>
      <c r="B21" s="184">
        <v>0.4</v>
      </c>
      <c r="C21" s="181" t="s">
        <v>35</v>
      </c>
      <c r="D21" s="11" t="s">
        <v>146</v>
      </c>
      <c r="E21" s="181">
        <v>20</v>
      </c>
      <c r="F21" s="181" t="s">
        <v>37</v>
      </c>
      <c r="G21" s="181" t="s">
        <v>147</v>
      </c>
      <c r="H21" s="461">
        <f>7/25</f>
        <v>0.28000000000000003</v>
      </c>
      <c r="I21" s="467">
        <f>+'Seguimiento 2'!I21:I23</f>
        <v>0.35</v>
      </c>
      <c r="J21" s="461">
        <f>5/E21</f>
        <v>0.25</v>
      </c>
      <c r="K21" s="181"/>
      <c r="L21" s="467">
        <f>+H21+I21+J21+K21</f>
        <v>0.88</v>
      </c>
      <c r="M21" s="467">
        <f>+L21*B21</f>
        <v>0.35200000000000004</v>
      </c>
      <c r="N21" s="181"/>
      <c r="O21" s="181"/>
      <c r="P21" s="181"/>
      <c r="Q21" s="181"/>
      <c r="R21" s="181"/>
    </row>
    <row r="22" spans="1:18" ht="47.25" customHeight="1" x14ac:dyDescent="0.25">
      <c r="A22" s="201"/>
      <c r="B22" s="185"/>
      <c r="C22" s="182"/>
      <c r="D22" s="11" t="s">
        <v>39</v>
      </c>
      <c r="E22" s="182"/>
      <c r="F22" s="182"/>
      <c r="G22" s="182"/>
      <c r="H22" s="462"/>
      <c r="I22" s="182"/>
      <c r="J22" s="462"/>
      <c r="K22" s="182"/>
      <c r="L22" s="468"/>
      <c r="M22" s="468"/>
      <c r="N22" s="182"/>
      <c r="O22" s="182"/>
      <c r="P22" s="182"/>
      <c r="Q22" s="182"/>
      <c r="R22" s="182"/>
    </row>
    <row r="23" spans="1:18" ht="57" customHeight="1" x14ac:dyDescent="0.25">
      <c r="A23" s="202"/>
      <c r="B23" s="186"/>
      <c r="C23" s="183"/>
      <c r="D23" s="11" t="s">
        <v>41</v>
      </c>
      <c r="E23" s="182"/>
      <c r="F23" s="183"/>
      <c r="G23" s="183"/>
      <c r="H23" s="463"/>
      <c r="I23" s="183"/>
      <c r="J23" s="463"/>
      <c r="K23" s="183"/>
      <c r="L23" s="469"/>
      <c r="M23" s="469"/>
      <c r="N23" s="183"/>
      <c r="O23" s="183"/>
      <c r="P23" s="183"/>
      <c r="Q23" s="183"/>
      <c r="R23" s="183"/>
    </row>
    <row r="24" spans="1:18" ht="55.5" customHeight="1" x14ac:dyDescent="0.25">
      <c r="A24" s="200" t="s">
        <v>43</v>
      </c>
      <c r="B24" s="184">
        <v>0.3</v>
      </c>
      <c r="C24" s="181" t="s">
        <v>44</v>
      </c>
      <c r="D24" s="11" t="s">
        <v>45</v>
      </c>
      <c r="E24" s="181">
        <v>15</v>
      </c>
      <c r="F24" s="181" t="s">
        <v>29</v>
      </c>
      <c r="G24" s="181" t="s">
        <v>42</v>
      </c>
      <c r="H24" s="461">
        <f>3/30</f>
        <v>0.1</v>
      </c>
      <c r="I24" s="467">
        <f>+'Seguimiento 2'!I24:I26</f>
        <v>0.33333333333333331</v>
      </c>
      <c r="J24" s="461">
        <f>6/E24</f>
        <v>0.4</v>
      </c>
      <c r="K24" s="181"/>
      <c r="L24" s="467">
        <f>+H24+I24+J24+K24</f>
        <v>0.83333333333333337</v>
      </c>
      <c r="M24" s="467">
        <f>14*B24/E24</f>
        <v>0.28000000000000003</v>
      </c>
      <c r="N24" s="181"/>
      <c r="O24" s="181"/>
      <c r="P24" s="181"/>
      <c r="Q24" s="181"/>
      <c r="R24" s="181"/>
    </row>
    <row r="25" spans="1:18" ht="39.75" customHeight="1" x14ac:dyDescent="0.25">
      <c r="A25" s="201"/>
      <c r="B25" s="185"/>
      <c r="C25" s="182"/>
      <c r="D25" s="11" t="s">
        <v>46</v>
      </c>
      <c r="E25" s="182"/>
      <c r="F25" s="182"/>
      <c r="G25" s="182"/>
      <c r="H25" s="462"/>
      <c r="I25" s="182"/>
      <c r="J25" s="462"/>
      <c r="K25" s="182"/>
      <c r="L25" s="468"/>
      <c r="M25" s="468"/>
      <c r="N25" s="182"/>
      <c r="O25" s="182"/>
      <c r="P25" s="182"/>
      <c r="Q25" s="182"/>
      <c r="R25" s="182"/>
    </row>
    <row r="26" spans="1:18" ht="39" customHeight="1" x14ac:dyDescent="0.25">
      <c r="A26" s="202"/>
      <c r="B26" s="186"/>
      <c r="C26" s="183"/>
      <c r="D26" s="11" t="s">
        <v>47</v>
      </c>
      <c r="E26" s="183"/>
      <c r="F26" s="183"/>
      <c r="G26" s="183"/>
      <c r="H26" s="463"/>
      <c r="I26" s="183"/>
      <c r="J26" s="463"/>
      <c r="K26" s="183"/>
      <c r="L26" s="469"/>
      <c r="M26" s="469"/>
      <c r="N26" s="183"/>
      <c r="O26" s="183"/>
      <c r="P26" s="183"/>
      <c r="Q26" s="183"/>
      <c r="R26" s="183"/>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09"/>
      <c r="E29" s="210"/>
      <c r="F29" s="470"/>
      <c r="G29" s="471"/>
      <c r="H29" s="472"/>
      <c r="I29" s="24"/>
      <c r="J29" s="24"/>
      <c r="K29" s="24"/>
      <c r="L29" s="24"/>
      <c r="M29" s="24"/>
      <c r="N29" s="24"/>
      <c r="O29" s="24"/>
      <c r="P29" s="24"/>
      <c r="Q29" s="24"/>
      <c r="R29" s="24"/>
    </row>
    <row r="30" spans="1:18" ht="15.75" thickBot="1" x14ac:dyDescent="0.3">
      <c r="A30" s="13"/>
      <c r="D30" s="207" t="s">
        <v>49</v>
      </c>
      <c r="E30" s="208"/>
      <c r="F30" s="125"/>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473" t="s">
        <v>148</v>
      </c>
      <c r="C32" s="453"/>
      <c r="D32" s="453"/>
      <c r="E32" s="453"/>
      <c r="F32" s="453"/>
      <c r="G32" s="453"/>
      <c r="H32" s="454"/>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180" t="s">
        <v>123</v>
      </c>
      <c r="C2" s="180"/>
      <c r="D2" s="180"/>
      <c r="E2" s="180"/>
      <c r="F2" s="449"/>
      <c r="G2" s="449"/>
      <c r="H2" s="449"/>
      <c r="I2" s="449"/>
      <c r="J2" s="449"/>
      <c r="K2" s="449"/>
      <c r="L2" s="449"/>
      <c r="M2" s="449"/>
      <c r="N2" s="449"/>
      <c r="O2" s="449"/>
      <c r="P2" s="449"/>
      <c r="Q2" s="449"/>
      <c r="R2" s="449"/>
    </row>
    <row r="3" spans="1:19" x14ac:dyDescent="0.25">
      <c r="B3" s="196" t="s">
        <v>1</v>
      </c>
      <c r="C3" s="196"/>
      <c r="D3" s="196"/>
      <c r="E3" s="196"/>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190" t="s">
        <v>125</v>
      </c>
      <c r="D9" s="5" t="s">
        <v>126</v>
      </c>
      <c r="F9" s="20"/>
      <c r="G9" s="7"/>
    </row>
    <row r="10" spans="1:19" x14ac:dyDescent="0.25">
      <c r="C10" s="190"/>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450" t="s">
        <v>14</v>
      </c>
      <c r="B15" s="451"/>
      <c r="C15" s="451"/>
      <c r="D15" s="451"/>
      <c r="E15" s="451"/>
      <c r="F15" s="451"/>
      <c r="G15" s="451"/>
      <c r="H15" s="452" t="s">
        <v>129</v>
      </c>
      <c r="I15" s="453"/>
      <c r="J15" s="453"/>
      <c r="K15" s="453"/>
      <c r="L15" s="453"/>
      <c r="M15" s="453"/>
      <c r="N15" s="453"/>
      <c r="O15" s="453"/>
      <c r="P15" s="453"/>
      <c r="Q15" s="453"/>
      <c r="R15" s="454"/>
    </row>
    <row r="16" spans="1:19" ht="28.5" customHeight="1" x14ac:dyDescent="0.25">
      <c r="A16" s="123" t="s">
        <v>17</v>
      </c>
      <c r="B16" s="123" t="s">
        <v>18</v>
      </c>
      <c r="C16" s="132" t="s">
        <v>19</v>
      </c>
      <c r="D16" s="123" t="s">
        <v>20</v>
      </c>
      <c r="E16" s="123" t="s">
        <v>130</v>
      </c>
      <c r="F16" s="123" t="s">
        <v>22</v>
      </c>
      <c r="G16" s="36" t="s">
        <v>23</v>
      </c>
      <c r="H16" s="440" t="s">
        <v>131</v>
      </c>
      <c r="I16" s="441"/>
      <c r="J16" s="441"/>
      <c r="K16" s="442"/>
      <c r="L16" s="123" t="s">
        <v>132</v>
      </c>
      <c r="M16" s="443" t="s">
        <v>133</v>
      </c>
      <c r="N16" s="445" t="s">
        <v>134</v>
      </c>
      <c r="O16" s="447" t="s">
        <v>135</v>
      </c>
      <c r="P16" s="448"/>
      <c r="Q16" s="440" t="s">
        <v>16</v>
      </c>
      <c r="R16" s="442"/>
    </row>
    <row r="17" spans="1:18" ht="30" customHeight="1" x14ac:dyDescent="0.25">
      <c r="A17" s="194" t="s">
        <v>26</v>
      </c>
      <c r="B17" s="195">
        <v>0.3</v>
      </c>
      <c r="C17" s="181" t="s">
        <v>27</v>
      </c>
      <c r="D17" s="10" t="s">
        <v>28</v>
      </c>
      <c r="E17" s="181">
        <v>4</v>
      </c>
      <c r="F17" s="181" t="s">
        <v>29</v>
      </c>
      <c r="G17" s="187" t="s">
        <v>30</v>
      </c>
      <c r="H17" s="120" t="s">
        <v>136</v>
      </c>
      <c r="I17" s="120" t="s">
        <v>137</v>
      </c>
      <c r="J17" s="120" t="s">
        <v>138</v>
      </c>
      <c r="K17" s="120" t="s">
        <v>139</v>
      </c>
      <c r="L17" s="9" t="s">
        <v>140</v>
      </c>
      <c r="M17" s="444"/>
      <c r="N17" s="446"/>
      <c r="O17" s="22" t="s">
        <v>141</v>
      </c>
      <c r="P17" s="22" t="s">
        <v>118</v>
      </c>
      <c r="Q17" s="22" t="s">
        <v>24</v>
      </c>
      <c r="R17" s="121" t="s">
        <v>25</v>
      </c>
    </row>
    <row r="18" spans="1:18" ht="45" customHeight="1" x14ac:dyDescent="0.25">
      <c r="A18" s="194"/>
      <c r="B18" s="194"/>
      <c r="C18" s="182"/>
      <c r="D18" s="11" t="s">
        <v>31</v>
      </c>
      <c r="E18" s="182"/>
      <c r="F18" s="182"/>
      <c r="G18" s="187"/>
      <c r="H18" s="461">
        <f>1/E17</f>
        <v>0.25</v>
      </c>
      <c r="I18" s="461">
        <f>+'Seguimiento 2'!I18:I20</f>
        <v>0.25</v>
      </c>
      <c r="J18" s="461">
        <f>+'Seguimiento 3'!J18:J20</f>
        <v>0.5</v>
      </c>
      <c r="K18" s="461">
        <v>0</v>
      </c>
      <c r="L18" s="455">
        <f>+H18+I18+J18+K18</f>
        <v>1</v>
      </c>
      <c r="M18" s="455">
        <f>4*B17/E17</f>
        <v>0.3</v>
      </c>
      <c r="N18" s="464" t="s">
        <v>142</v>
      </c>
      <c r="O18" s="464" t="s">
        <v>143</v>
      </c>
      <c r="P18" s="181" t="s">
        <v>144</v>
      </c>
      <c r="Q18" s="464" t="s">
        <v>145</v>
      </c>
      <c r="R18" s="181"/>
    </row>
    <row r="19" spans="1:18" ht="35.25" customHeight="1" x14ac:dyDescent="0.25">
      <c r="A19" s="194"/>
      <c r="B19" s="194"/>
      <c r="C19" s="182"/>
      <c r="D19" s="11" t="s">
        <v>32</v>
      </c>
      <c r="E19" s="182"/>
      <c r="F19" s="182"/>
      <c r="G19" s="187"/>
      <c r="H19" s="462"/>
      <c r="I19" s="462"/>
      <c r="J19" s="462"/>
      <c r="K19" s="462"/>
      <c r="L19" s="456"/>
      <c r="M19" s="456"/>
      <c r="N19" s="465"/>
      <c r="O19" s="465"/>
      <c r="P19" s="182"/>
      <c r="Q19" s="465"/>
      <c r="R19" s="182"/>
    </row>
    <row r="20" spans="1:18" ht="39.75" customHeight="1" x14ac:dyDescent="0.25">
      <c r="A20" s="194"/>
      <c r="B20" s="194"/>
      <c r="C20" s="183"/>
      <c r="D20" s="11" t="s">
        <v>33</v>
      </c>
      <c r="E20" s="183"/>
      <c r="F20" s="183"/>
      <c r="G20" s="187"/>
      <c r="H20" s="463"/>
      <c r="I20" s="463"/>
      <c r="J20" s="463"/>
      <c r="K20" s="463"/>
      <c r="L20" s="457"/>
      <c r="M20" s="457"/>
      <c r="N20" s="466"/>
      <c r="O20" s="466"/>
      <c r="P20" s="183"/>
      <c r="Q20" s="466"/>
      <c r="R20" s="183"/>
    </row>
    <row r="21" spans="1:18" ht="56.25" customHeight="1" x14ac:dyDescent="0.25">
      <c r="A21" s="200" t="s">
        <v>34</v>
      </c>
      <c r="B21" s="184">
        <v>0.4</v>
      </c>
      <c r="C21" s="181" t="s">
        <v>35</v>
      </c>
      <c r="D21" s="11" t="s">
        <v>146</v>
      </c>
      <c r="E21" s="181">
        <v>20</v>
      </c>
      <c r="F21" s="181" t="s">
        <v>37</v>
      </c>
      <c r="G21" s="181" t="s">
        <v>147</v>
      </c>
      <c r="H21" s="461">
        <f>7/25</f>
        <v>0.28000000000000003</v>
      </c>
      <c r="I21" s="467">
        <f>+'Seguimiento 2'!I21:I23</f>
        <v>0.35</v>
      </c>
      <c r="J21" s="467">
        <f>+'Seguimiento 3'!J21:J23</f>
        <v>0.25</v>
      </c>
      <c r="K21" s="461">
        <f>8/E21</f>
        <v>0.4</v>
      </c>
      <c r="L21" s="467">
        <f>+H21+I21+J21+K21</f>
        <v>1.28</v>
      </c>
      <c r="M21" s="467">
        <f>22*B21/E21</f>
        <v>0.44000000000000006</v>
      </c>
      <c r="N21" s="181"/>
      <c r="O21" s="181"/>
      <c r="P21" s="181"/>
      <c r="Q21" s="181"/>
      <c r="R21" s="204"/>
    </row>
    <row r="22" spans="1:18" ht="47.25" customHeight="1" x14ac:dyDescent="0.25">
      <c r="A22" s="201"/>
      <c r="B22" s="185"/>
      <c r="C22" s="182"/>
      <c r="D22" s="11" t="s">
        <v>39</v>
      </c>
      <c r="E22" s="182"/>
      <c r="F22" s="182"/>
      <c r="G22" s="182"/>
      <c r="H22" s="462"/>
      <c r="I22" s="182"/>
      <c r="J22" s="182"/>
      <c r="K22" s="462"/>
      <c r="L22" s="468"/>
      <c r="M22" s="468"/>
      <c r="N22" s="182"/>
      <c r="O22" s="182"/>
      <c r="P22" s="182"/>
      <c r="Q22" s="182"/>
      <c r="R22" s="205"/>
    </row>
    <row r="23" spans="1:18" ht="57" customHeight="1" x14ac:dyDescent="0.25">
      <c r="A23" s="202"/>
      <c r="B23" s="186"/>
      <c r="C23" s="183"/>
      <c r="D23" s="11" t="s">
        <v>41</v>
      </c>
      <c r="E23" s="182"/>
      <c r="F23" s="183"/>
      <c r="G23" s="183"/>
      <c r="H23" s="463"/>
      <c r="I23" s="183"/>
      <c r="J23" s="183"/>
      <c r="K23" s="463"/>
      <c r="L23" s="469"/>
      <c r="M23" s="469"/>
      <c r="N23" s="183"/>
      <c r="O23" s="183"/>
      <c r="P23" s="183"/>
      <c r="Q23" s="183"/>
      <c r="R23" s="206"/>
    </row>
    <row r="24" spans="1:18" ht="55.5" customHeight="1" x14ac:dyDescent="0.25">
      <c r="A24" s="200" t="s">
        <v>43</v>
      </c>
      <c r="B24" s="184">
        <v>0.3</v>
      </c>
      <c r="C24" s="181" t="s">
        <v>44</v>
      </c>
      <c r="D24" s="11" t="s">
        <v>45</v>
      </c>
      <c r="E24" s="181">
        <v>15</v>
      </c>
      <c r="F24" s="181" t="s">
        <v>29</v>
      </c>
      <c r="G24" s="181" t="s">
        <v>42</v>
      </c>
      <c r="H24" s="461">
        <f>3/30</f>
        <v>0.1</v>
      </c>
      <c r="I24" s="467">
        <f>+'Seguimiento 2'!I24:I26</f>
        <v>0.33333333333333331</v>
      </c>
      <c r="J24" s="467">
        <f>+'Seguimiento 3'!J24:J26</f>
        <v>0.4</v>
      </c>
      <c r="K24" s="461">
        <f>1/E24</f>
        <v>6.6666666666666666E-2</v>
      </c>
      <c r="L24" s="467">
        <f>+H24+I24+J24+K24</f>
        <v>0.9</v>
      </c>
      <c r="M24" s="467">
        <f>15*B24/E24</f>
        <v>0.3</v>
      </c>
      <c r="N24" s="181"/>
      <c r="O24" s="181"/>
      <c r="P24" s="181"/>
      <c r="Q24" s="181"/>
      <c r="R24" s="181"/>
    </row>
    <row r="25" spans="1:18" ht="39.75" customHeight="1" x14ac:dyDescent="0.25">
      <c r="A25" s="201"/>
      <c r="B25" s="185"/>
      <c r="C25" s="182"/>
      <c r="D25" s="11" t="s">
        <v>46</v>
      </c>
      <c r="E25" s="182"/>
      <c r="F25" s="182"/>
      <c r="G25" s="182"/>
      <c r="H25" s="462"/>
      <c r="I25" s="182"/>
      <c r="J25" s="182"/>
      <c r="K25" s="462"/>
      <c r="L25" s="468"/>
      <c r="M25" s="468"/>
      <c r="N25" s="182"/>
      <c r="O25" s="182"/>
      <c r="P25" s="182"/>
      <c r="Q25" s="182"/>
      <c r="R25" s="182"/>
    </row>
    <row r="26" spans="1:18" ht="39" customHeight="1" x14ac:dyDescent="0.25">
      <c r="A26" s="202"/>
      <c r="B26" s="186"/>
      <c r="C26" s="183"/>
      <c r="D26" s="11" t="s">
        <v>47</v>
      </c>
      <c r="E26" s="183"/>
      <c r="F26" s="183"/>
      <c r="G26" s="183"/>
      <c r="H26" s="463"/>
      <c r="I26" s="183"/>
      <c r="J26" s="183"/>
      <c r="K26" s="463"/>
      <c r="L26" s="469"/>
      <c r="M26" s="469"/>
      <c r="N26" s="183"/>
      <c r="O26" s="183"/>
      <c r="P26" s="183"/>
      <c r="Q26" s="183"/>
      <c r="R26" s="183"/>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12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09"/>
      <c r="E29" s="210"/>
      <c r="F29" s="470"/>
      <c r="G29" s="471"/>
      <c r="H29" s="472"/>
      <c r="I29" s="24"/>
      <c r="J29" s="24"/>
      <c r="K29" s="24"/>
      <c r="L29" s="24"/>
      <c r="M29" s="24"/>
      <c r="N29" s="24"/>
      <c r="O29" s="24"/>
      <c r="P29" s="24"/>
      <c r="Q29" s="24"/>
      <c r="R29" s="24"/>
    </row>
    <row r="30" spans="1:18" ht="15.75" thickBot="1" x14ac:dyDescent="0.3">
      <c r="A30" s="13"/>
      <c r="D30" s="207" t="s">
        <v>49</v>
      </c>
      <c r="E30" s="208"/>
      <c r="F30" s="125"/>
      <c r="G30" s="208" t="s">
        <v>50</v>
      </c>
      <c r="H30" s="211"/>
      <c r="I30" s="25"/>
      <c r="J30" s="25"/>
      <c r="K30" s="25"/>
      <c r="L30" s="25"/>
      <c r="M30" s="25"/>
      <c r="N30" s="25"/>
      <c r="O30" s="25"/>
      <c r="P30" s="25"/>
      <c r="Q30" s="25"/>
      <c r="R30" s="25"/>
    </row>
    <row r="31" spans="1:18" ht="15.75" thickBot="1" x14ac:dyDescent="0.3">
      <c r="A31" s="13"/>
    </row>
    <row r="32" spans="1:18" ht="15.75" thickBot="1" x14ac:dyDescent="0.3">
      <c r="A32" s="13"/>
      <c r="B32" s="473" t="s">
        <v>148</v>
      </c>
      <c r="C32" s="453"/>
      <c r="D32" s="453"/>
      <c r="E32" s="453"/>
      <c r="F32" s="453"/>
      <c r="G32" s="453"/>
      <c r="H32" s="454"/>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2" t="s">
        <v>154</v>
      </c>
      <c r="H33" s="132"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180" t="s">
        <v>123</v>
      </c>
      <c r="C2" s="180"/>
      <c r="D2" s="180"/>
      <c r="E2" s="180"/>
      <c r="F2" s="449"/>
      <c r="G2" s="449"/>
      <c r="H2" s="449"/>
      <c r="I2" s="449"/>
      <c r="J2" s="449"/>
      <c r="K2" s="449"/>
      <c r="L2" s="449"/>
      <c r="M2" s="449"/>
    </row>
    <row r="3" spans="1:13" ht="15.75" thickBot="1" x14ac:dyDescent="0.3"/>
    <row r="4" spans="1:13" ht="15.75" thickBot="1" x14ac:dyDescent="0.3">
      <c r="A4" s="450" t="s">
        <v>14</v>
      </c>
      <c r="B4" s="451"/>
      <c r="C4" s="451"/>
      <c r="D4" s="451"/>
      <c r="E4" s="451"/>
      <c r="F4" s="451"/>
      <c r="G4" s="451"/>
      <c r="H4" s="452" t="s">
        <v>129</v>
      </c>
      <c r="I4" s="453"/>
      <c r="J4" s="453"/>
      <c r="K4" s="453"/>
      <c r="L4" s="453"/>
      <c r="M4" s="453"/>
    </row>
    <row r="5" spans="1:13" ht="28.5" customHeight="1" x14ac:dyDescent="0.25">
      <c r="A5" s="123" t="s">
        <v>17</v>
      </c>
      <c r="B5" s="123" t="s">
        <v>18</v>
      </c>
      <c r="C5" s="132" t="s">
        <v>19</v>
      </c>
      <c r="D5" s="123" t="s">
        <v>20</v>
      </c>
      <c r="E5" s="123" t="s">
        <v>130</v>
      </c>
      <c r="F5" s="123" t="s">
        <v>22</v>
      </c>
      <c r="G5" s="36" t="s">
        <v>23</v>
      </c>
      <c r="H5" s="440" t="s">
        <v>131</v>
      </c>
      <c r="I5" s="441"/>
      <c r="J5" s="441"/>
      <c r="K5" s="442"/>
      <c r="L5" s="123" t="s">
        <v>132</v>
      </c>
      <c r="M5" s="443" t="s">
        <v>133</v>
      </c>
    </row>
    <row r="6" spans="1:13" ht="30" customHeight="1" x14ac:dyDescent="0.25">
      <c r="A6" s="194" t="s">
        <v>26</v>
      </c>
      <c r="B6" s="195">
        <v>0.3</v>
      </c>
      <c r="C6" s="181" t="s">
        <v>27</v>
      </c>
      <c r="D6" s="10" t="s">
        <v>28</v>
      </c>
      <c r="E6" s="181">
        <v>4</v>
      </c>
      <c r="F6" s="181" t="s">
        <v>29</v>
      </c>
      <c r="G6" s="187" t="s">
        <v>30</v>
      </c>
      <c r="H6" s="120" t="s">
        <v>136</v>
      </c>
      <c r="I6" s="120" t="s">
        <v>137</v>
      </c>
      <c r="J6" s="120" t="s">
        <v>138</v>
      </c>
      <c r="K6" s="120" t="s">
        <v>139</v>
      </c>
      <c r="L6" s="9" t="s">
        <v>140</v>
      </c>
      <c r="M6" s="444"/>
    </row>
    <row r="7" spans="1:13" ht="45" customHeight="1" x14ac:dyDescent="0.25">
      <c r="A7" s="194"/>
      <c r="B7" s="194"/>
      <c r="C7" s="182"/>
      <c r="D7" s="11" t="s">
        <v>31</v>
      </c>
      <c r="E7" s="182"/>
      <c r="F7" s="182"/>
      <c r="G7" s="187"/>
      <c r="H7" s="461">
        <f>1/E6</f>
        <v>0.25</v>
      </c>
      <c r="I7" s="461">
        <v>0.25</v>
      </c>
      <c r="J7" s="461">
        <v>0.5</v>
      </c>
      <c r="K7" s="461">
        <v>0</v>
      </c>
      <c r="L7" s="455">
        <f>+H7+I7+J7+K7</f>
        <v>1</v>
      </c>
      <c r="M7" s="455">
        <f>4*B6/E6</f>
        <v>0.3</v>
      </c>
    </row>
    <row r="8" spans="1:13" ht="35.25" customHeight="1" x14ac:dyDescent="0.25">
      <c r="A8" s="194"/>
      <c r="B8" s="194"/>
      <c r="C8" s="182"/>
      <c r="D8" s="11" t="s">
        <v>32</v>
      </c>
      <c r="E8" s="182"/>
      <c r="F8" s="182"/>
      <c r="G8" s="187"/>
      <c r="H8" s="462"/>
      <c r="I8" s="462"/>
      <c r="J8" s="462"/>
      <c r="K8" s="462"/>
      <c r="L8" s="456"/>
      <c r="M8" s="456"/>
    </row>
    <row r="9" spans="1:13" ht="39.75" customHeight="1" x14ac:dyDescent="0.25">
      <c r="A9" s="194"/>
      <c r="B9" s="194"/>
      <c r="C9" s="183"/>
      <c r="D9" s="11" t="s">
        <v>33</v>
      </c>
      <c r="E9" s="183"/>
      <c r="F9" s="183"/>
      <c r="G9" s="187"/>
      <c r="H9" s="463"/>
      <c r="I9" s="463"/>
      <c r="J9" s="463"/>
      <c r="K9" s="463"/>
      <c r="L9" s="457"/>
      <c r="M9" s="457"/>
    </row>
    <row r="10" spans="1:13" ht="56.25" customHeight="1" x14ac:dyDescent="0.25">
      <c r="A10" s="200" t="s">
        <v>34</v>
      </c>
      <c r="B10" s="184">
        <v>0.4</v>
      </c>
      <c r="C10" s="181" t="s">
        <v>35</v>
      </c>
      <c r="D10" s="11" t="s">
        <v>146</v>
      </c>
      <c r="E10" s="181">
        <v>20</v>
      </c>
      <c r="F10" s="181" t="s">
        <v>37</v>
      </c>
      <c r="G10" s="181" t="s">
        <v>147</v>
      </c>
      <c r="H10" s="461">
        <f>7/25</f>
        <v>0.28000000000000003</v>
      </c>
      <c r="I10" s="467">
        <v>0.35</v>
      </c>
      <c r="J10" s="467">
        <v>0.25</v>
      </c>
      <c r="K10" s="461">
        <f>8/E10</f>
        <v>0.4</v>
      </c>
      <c r="L10" s="467">
        <f>+H10+I10+J10+K10</f>
        <v>1.28</v>
      </c>
      <c r="M10" s="467">
        <f>22*B10/E10</f>
        <v>0.44000000000000006</v>
      </c>
    </row>
    <row r="11" spans="1:13" ht="47.25" customHeight="1" x14ac:dyDescent="0.25">
      <c r="A11" s="201"/>
      <c r="B11" s="185"/>
      <c r="C11" s="182"/>
      <c r="D11" s="11" t="s">
        <v>39</v>
      </c>
      <c r="E11" s="182"/>
      <c r="F11" s="182"/>
      <c r="G11" s="182"/>
      <c r="H11" s="462"/>
      <c r="I11" s="182"/>
      <c r="J11" s="182"/>
      <c r="K11" s="462"/>
      <c r="L11" s="468"/>
      <c r="M11" s="468"/>
    </row>
    <row r="12" spans="1:13" ht="57" customHeight="1" x14ac:dyDescent="0.25">
      <c r="A12" s="202"/>
      <c r="B12" s="186"/>
      <c r="C12" s="183"/>
      <c r="D12" s="11" t="s">
        <v>41</v>
      </c>
      <c r="E12" s="182"/>
      <c r="F12" s="183"/>
      <c r="G12" s="183"/>
      <c r="H12" s="463"/>
      <c r="I12" s="183"/>
      <c r="J12" s="183"/>
      <c r="K12" s="463"/>
      <c r="L12" s="469"/>
      <c r="M12" s="469"/>
    </row>
    <row r="13" spans="1:13" ht="55.5" customHeight="1" x14ac:dyDescent="0.25">
      <c r="A13" s="200" t="s">
        <v>43</v>
      </c>
      <c r="B13" s="184">
        <v>0.3</v>
      </c>
      <c r="C13" s="181" t="s">
        <v>44</v>
      </c>
      <c r="D13" s="11" t="s">
        <v>45</v>
      </c>
      <c r="E13" s="181">
        <v>15</v>
      </c>
      <c r="F13" s="181" t="s">
        <v>29</v>
      </c>
      <c r="G13" s="181" t="s">
        <v>42</v>
      </c>
      <c r="H13" s="461">
        <f>3/30</f>
        <v>0.1</v>
      </c>
      <c r="I13" s="467">
        <v>0.33</v>
      </c>
      <c r="J13" s="467">
        <v>0.4</v>
      </c>
      <c r="K13" s="461">
        <f>1/E13</f>
        <v>6.6666666666666666E-2</v>
      </c>
      <c r="L13" s="467">
        <f>+H13+I13+J13+K13</f>
        <v>0.89666666666666672</v>
      </c>
      <c r="M13" s="467">
        <f>15*B13/E13</f>
        <v>0.3</v>
      </c>
    </row>
    <row r="14" spans="1:13" ht="39.75" customHeight="1" x14ac:dyDescent="0.25">
      <c r="A14" s="201"/>
      <c r="B14" s="185"/>
      <c r="C14" s="182"/>
      <c r="D14" s="11" t="s">
        <v>46</v>
      </c>
      <c r="E14" s="182"/>
      <c r="F14" s="182"/>
      <c r="G14" s="182"/>
      <c r="H14" s="462"/>
      <c r="I14" s="182"/>
      <c r="J14" s="182"/>
      <c r="K14" s="462"/>
      <c r="L14" s="468"/>
      <c r="M14" s="468"/>
    </row>
    <row r="15" spans="1:13" ht="39" customHeight="1" x14ac:dyDescent="0.25">
      <c r="A15" s="202"/>
      <c r="B15" s="186"/>
      <c r="C15" s="183"/>
      <c r="D15" s="11" t="s">
        <v>47</v>
      </c>
      <c r="E15" s="183"/>
      <c r="F15" s="183"/>
      <c r="G15" s="183"/>
      <c r="H15" s="463"/>
      <c r="I15" s="183"/>
      <c r="J15" s="183"/>
      <c r="K15" s="463"/>
      <c r="L15" s="469"/>
      <c r="M15" s="469"/>
    </row>
    <row r="16" spans="1:13" ht="33.75" customHeight="1" x14ac:dyDescent="0.25">
      <c r="A16" s="121" t="s">
        <v>48</v>
      </c>
      <c r="B16" s="122">
        <f>SUM(B6:B15)</f>
        <v>1</v>
      </c>
      <c r="C16" s="122"/>
      <c r="D16" s="5"/>
      <c r="E16" s="5"/>
      <c r="F16" s="5"/>
      <c r="G16" s="11"/>
      <c r="H16" s="122">
        <f>SUM(H7:H15)</f>
        <v>0.63</v>
      </c>
      <c r="I16" s="122">
        <f>SUM(I7:I15)</f>
        <v>0.92999999999999994</v>
      </c>
      <c r="J16" s="122">
        <f>SUM(J7:J15)</f>
        <v>1.1499999999999999</v>
      </c>
      <c r="K16" s="12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485" t="s">
        <v>166</v>
      </c>
      <c r="C3" s="486"/>
      <c r="D3" s="486"/>
      <c r="E3" s="486"/>
      <c r="F3" s="486"/>
      <c r="G3" s="486"/>
      <c r="H3" s="486"/>
      <c r="I3" s="487"/>
    </row>
    <row r="4" spans="2:9" ht="15.75" thickBot="1" x14ac:dyDescent="0.3">
      <c r="B4" s="483" t="s">
        <v>167</v>
      </c>
      <c r="C4" s="479"/>
      <c r="D4" s="479"/>
      <c r="E4" s="488" t="s">
        <v>168</v>
      </c>
      <c r="F4" s="489"/>
      <c r="G4" s="490"/>
      <c r="H4" s="479" t="s">
        <v>169</v>
      </c>
      <c r="I4" s="480"/>
    </row>
    <row r="5" spans="2:9" ht="15.75" thickBot="1" x14ac:dyDescent="0.3">
      <c r="B5" s="484"/>
      <c r="C5" s="481"/>
      <c r="D5" s="481"/>
      <c r="E5" s="59">
        <v>1</v>
      </c>
      <c r="F5" s="60">
        <v>2</v>
      </c>
      <c r="G5" s="60">
        <v>3</v>
      </c>
      <c r="H5" s="481"/>
      <c r="I5" s="482"/>
    </row>
    <row r="6" spans="2:9" ht="30.75" customHeight="1" x14ac:dyDescent="0.25">
      <c r="B6" s="55">
        <v>1</v>
      </c>
      <c r="C6" s="494" t="s">
        <v>170</v>
      </c>
      <c r="D6" s="494"/>
      <c r="E6" s="61"/>
      <c r="F6" s="61"/>
      <c r="G6" s="61"/>
      <c r="H6" s="491"/>
      <c r="I6" s="492"/>
    </row>
    <row r="7" spans="2:9" ht="39" customHeight="1" x14ac:dyDescent="0.25">
      <c r="B7" s="54">
        <v>2</v>
      </c>
      <c r="C7" s="478" t="s">
        <v>171</v>
      </c>
      <c r="D7" s="478"/>
      <c r="E7" s="50"/>
      <c r="F7" s="50"/>
      <c r="G7" s="50"/>
      <c r="H7" s="476"/>
      <c r="I7" s="477"/>
    </row>
    <row r="8" spans="2:9" ht="30" customHeight="1" x14ac:dyDescent="0.25">
      <c r="B8" s="54">
        <v>3</v>
      </c>
      <c r="C8" s="478" t="s">
        <v>172</v>
      </c>
      <c r="D8" s="478"/>
      <c r="E8" s="50"/>
      <c r="F8" s="50"/>
      <c r="G8" s="50"/>
      <c r="H8" s="476"/>
      <c r="I8" s="477"/>
    </row>
    <row r="9" spans="2:9" ht="34.5" customHeight="1" x14ac:dyDescent="0.25">
      <c r="B9" s="54">
        <v>4</v>
      </c>
      <c r="C9" s="478" t="s">
        <v>173</v>
      </c>
      <c r="D9" s="478"/>
      <c r="E9" s="50"/>
      <c r="F9" s="50"/>
      <c r="G9" s="50"/>
      <c r="H9" s="476"/>
      <c r="I9" s="477"/>
    </row>
    <row r="10" spans="2:9" ht="30.75" customHeight="1" x14ac:dyDescent="0.25">
      <c r="B10" s="54">
        <v>5</v>
      </c>
      <c r="C10" s="478" t="s">
        <v>174</v>
      </c>
      <c r="D10" s="478"/>
      <c r="E10" s="50"/>
      <c r="F10" s="50"/>
      <c r="G10" s="50"/>
      <c r="H10" s="476"/>
      <c r="I10" s="477"/>
    </row>
    <row r="11" spans="2:9" ht="33.75" customHeight="1" x14ac:dyDescent="0.25">
      <c r="B11" s="54">
        <v>6</v>
      </c>
      <c r="C11" s="478" t="s">
        <v>175</v>
      </c>
      <c r="D11" s="478"/>
      <c r="E11" s="50"/>
      <c r="F11" s="50"/>
      <c r="G11" s="50"/>
      <c r="H11" s="476"/>
      <c r="I11" s="477"/>
    </row>
    <row r="12" spans="2:9" ht="25.5" customHeight="1" x14ac:dyDescent="0.25">
      <c r="B12" s="54">
        <v>7</v>
      </c>
      <c r="C12" s="478" t="s">
        <v>176</v>
      </c>
      <c r="D12" s="478"/>
      <c r="E12" s="51"/>
      <c r="F12" s="51"/>
      <c r="G12" s="51"/>
      <c r="H12" s="474"/>
      <c r="I12" s="475"/>
    </row>
    <row r="13" spans="2:9" ht="46.5" customHeight="1" x14ac:dyDescent="0.25">
      <c r="B13" s="54">
        <v>8</v>
      </c>
      <c r="C13" s="478" t="s">
        <v>177</v>
      </c>
      <c r="D13" s="478"/>
      <c r="E13" s="51"/>
      <c r="F13" s="51"/>
      <c r="G13" s="51"/>
      <c r="H13" s="474"/>
      <c r="I13" s="475"/>
    </row>
    <row r="14" spans="2:9" ht="30.75" customHeight="1" x14ac:dyDescent="0.25">
      <c r="B14" s="54">
        <v>9</v>
      </c>
      <c r="C14" s="478" t="s">
        <v>178</v>
      </c>
      <c r="D14" s="478"/>
      <c r="E14" s="51"/>
      <c r="F14" s="51"/>
      <c r="G14" s="51"/>
      <c r="H14" s="474"/>
      <c r="I14" s="475"/>
    </row>
    <row r="15" spans="2:9" x14ac:dyDescent="0.25">
      <c r="B15" s="54">
        <v>10</v>
      </c>
      <c r="C15" s="478"/>
      <c r="D15" s="478"/>
      <c r="E15" s="51"/>
      <c r="F15" s="51"/>
      <c r="G15" s="51"/>
      <c r="H15" s="474"/>
      <c r="I15" s="475"/>
    </row>
    <row r="16" spans="2:9" x14ac:dyDescent="0.25">
      <c r="B16" s="54">
        <v>11</v>
      </c>
      <c r="C16" s="478"/>
      <c r="D16" s="478"/>
      <c r="E16" s="51"/>
      <c r="F16" s="51"/>
      <c r="G16" s="51"/>
      <c r="H16" s="474"/>
      <c r="I16" s="475"/>
    </row>
    <row r="17" spans="2:9" x14ac:dyDescent="0.25">
      <c r="B17" s="54">
        <v>12</v>
      </c>
      <c r="C17" s="478"/>
      <c r="D17" s="478"/>
      <c r="E17" s="51"/>
      <c r="F17" s="51"/>
      <c r="G17" s="51"/>
      <c r="H17" s="474"/>
      <c r="I17" s="475"/>
    </row>
    <row r="18" spans="2:9" ht="15.75" thickBot="1" x14ac:dyDescent="0.3"/>
    <row r="19" spans="2:9" ht="11.25" customHeight="1" thickBot="1" x14ac:dyDescent="0.3">
      <c r="B19" s="493" t="s">
        <v>179</v>
      </c>
      <c r="C19" s="493"/>
      <c r="D19" s="493"/>
      <c r="E19" s="493"/>
      <c r="F19" s="493"/>
      <c r="G19" s="493"/>
      <c r="H19" s="493"/>
      <c r="I19" s="493"/>
    </row>
    <row r="20" spans="2:9" ht="6.75" customHeight="1" thickBot="1" x14ac:dyDescent="0.3">
      <c r="B20" s="493"/>
      <c r="C20" s="493"/>
      <c r="D20" s="493"/>
      <c r="E20" s="493"/>
      <c r="F20" s="493"/>
      <c r="G20" s="493"/>
      <c r="H20" s="493"/>
      <c r="I20" s="493"/>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NV5X2DCNMZXR-1920572113-47</_dlc_DocId>
    <_dlc_DocIdUrl xmlns="0948c079-19c9-4a36-bb7d-d65ca794eba7">
      <Url>https://www.supersociedades.gov.co/nuestra_entidad/EstOrgTal/_layouts/15/DocIdRedir.aspx?ID=NV5X2DCNMZXR-1920572113-47</Url>
      <Description>NV5X2DCNMZXR-1920572113-47</Description>
    </_dlc_DocIdUrl>
  </documentManagement>
</p:properties>
</file>

<file path=customXml/itemProps1.xml><?xml version="1.0" encoding="utf-8"?>
<ds:datastoreItem xmlns:ds="http://schemas.openxmlformats.org/officeDocument/2006/customXml" ds:itemID="{49B44DBD-0D27-4B22-94DD-4C67459A76A7}"/>
</file>

<file path=customXml/itemProps2.xml><?xml version="1.0" encoding="utf-8"?>
<ds:datastoreItem xmlns:ds="http://schemas.openxmlformats.org/officeDocument/2006/customXml" ds:itemID="{1D253A3F-DCA6-4D02-A13B-6B3AA4B7ACD6}"/>
</file>

<file path=customXml/itemProps3.xml><?xml version="1.0" encoding="utf-8"?>
<ds:datastoreItem xmlns:ds="http://schemas.openxmlformats.org/officeDocument/2006/customXml" ds:itemID="{1FD4B9B4-BA38-42C4-A3E4-C3B603B4F102}"/>
</file>

<file path=customXml/itemProps4.xml><?xml version="1.0" encoding="utf-8"?>
<ds:datastoreItem xmlns:ds="http://schemas.openxmlformats.org/officeDocument/2006/customXml" ds:itemID="{F2E8FC58-0859-4DCC-8909-71D0B3261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Concertacion </vt:lpstr>
      <vt:lpstr>MANUAL</vt:lpstr>
      <vt:lpstr>Concertación</vt:lpstr>
      <vt:lpstr>Concertación 1</vt:lpstr>
      <vt:lpstr>Seguimiento 2</vt:lpstr>
      <vt:lpstr>Seguimiento 3</vt:lpstr>
      <vt:lpstr>Seguimiento 4</vt:lpstr>
      <vt:lpstr>Final</vt:lpstr>
      <vt:lpstr>Componente de Gestion Adicional</vt:lpstr>
      <vt:lpstr>Seguimietnto</vt:lpstr>
      <vt:lpstr>Instructivo</vt:lpstr>
      <vt:lpstr>Hoja1</vt:lpstr>
      <vt:lpstr>'Componente de Gestion Adicional'!Área_de_impresión</vt:lpstr>
      <vt:lpstr>Concertación!Área_de_impresión</vt:lpstr>
      <vt:lpstr>'Concertación 1'!Área_de_impresión</vt:lpstr>
      <vt:lpstr>MANUAL!Área_de_impresión</vt:lpstr>
      <vt:lpstr>Seguimietnto!Área_de_impresión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Susana Hidvegi</dc:title>
  <dc:creator>Jeimy Paola Ortiz Gracia</dc:creator>
  <cp:lastModifiedBy>Maria Fernanda Solano Dumar</cp:lastModifiedBy>
  <cp:revision/>
  <cp:lastPrinted>2019-08-05T21:03:32Z</cp:lastPrinted>
  <dcterms:created xsi:type="dcterms:W3CDTF">2014-03-17T17:12:16Z</dcterms:created>
  <dcterms:modified xsi:type="dcterms:W3CDTF">2020-08-14T19:40:33Z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20200814144031584</vt:lpwstr>
  </property>
  <property fmtid="{D5CDD505-2E9C-101B-9397-08002B2CF9AE}" pid="3" name="ContentTypeId">
    <vt:lpwstr>0x010100A97ACAD5D811B145ACA27D6F8A264CB4</vt:lpwstr>
  </property>
  <property fmtid="{D5CDD505-2E9C-101B-9397-08002B2CF9AE}" pid="4" name="_dlc_DocIdItemGuid">
    <vt:lpwstr>5e1b9076-4d52-4cb4-b1bd-e35628d97ce2</vt:lpwstr>
  </property>
</Properties>
</file>