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1/01_Proyectos_Estrategicos/DelegaturaMercantiles/"/>
    </mc:Choice>
  </mc:AlternateContent>
  <bookViews>
    <workbookView xWindow="-120" yWindow="-120" windowWidth="29040" windowHeight="15840" tabRatio="776"/>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Actividades'!$B$9:$HZ$15</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2">Indicadores!$B$2:$I$13</definedName>
    <definedName name="_xlnm.Print_Area" localSheetId="6">Interesados!$B$2:$H$17</definedName>
    <definedName name="_xlnm.Print_Area" localSheetId="8">Requerimientos!$B$2:$H$12</definedName>
    <definedName name="_xlnm.Print_Area" localSheetId="11">Riesgos!$B$2:$P$17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11" l="1"/>
  <c r="I11" i="11" l="1"/>
  <c r="I12" i="11"/>
  <c r="I13" i="11"/>
  <c r="I14" i="11"/>
  <c r="I15" i="11"/>
  <c r="I10" i="11" l="1"/>
  <c r="D7" i="2" l="1"/>
  <c r="C7" i="11" l="1"/>
  <c r="E15" i="11" l="1"/>
  <c r="E16" i="11" s="1"/>
  <c r="M4" i="9" l="1"/>
  <c r="M3" i="9"/>
  <c r="M2" i="9"/>
  <c r="K4" i="11"/>
  <c r="K3" i="11"/>
  <c r="K2" i="11"/>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<sst xmlns="http://schemas.openxmlformats.org/spreadsheetml/2006/main" count="339" uniqueCount="216">
  <si>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</si>
  <si>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</si>
  <si>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</si>
  <si>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</si>
  <si>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</si>
  <si>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</si>
  <si>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</si>
  <si>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</si>
  <si>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</si>
  <si>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</si>
  <si>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</si>
  <si>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</si>
  <si>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</si>
  <si>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</si>
  <si>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</si>
  <si>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</si>
  <si>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</si>
  <si>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</si>
  <si>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</si>
  <si>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</si>
  <si>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</si>
  <si>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</si>
  <si>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</si>
  <si>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</si>
  <si>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</si>
  <si>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</si>
  <si>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</si>
  <si>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</si>
  <si>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</si>
  <si>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</si>
  <si>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</si>
  <si>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</si>
  <si>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</si>
  <si>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</si>
  <si>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</si>
  <si>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</si>
  <si>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</si>
  <si>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</si>
  <si>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</si>
  <si>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</si>
  <si>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</si>
  <si>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</si>
  <si>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</si>
  <si>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</si>
  <si>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</si>
  <si>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</si>
  <si>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</si>
  <si>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</si>
  <si>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</si>
  <si>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</si>
  <si>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</si>
  <si>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</si>
  <si>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</si>
  <si>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</si>
  <si>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</si>
  <si>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</si>
  <si>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</si>
  <si>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</si>
  <si>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</si>
  <si>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</si>
  <si>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</si>
  <si>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</si>
  <si>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</si>
  <si>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</si>
  <si>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</si>
  <si>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</si>
  <si>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</si>
  <si>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</si>
  <si>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</si>
  <si>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</si>
  <si>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</si>
  <si>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</si>
  <si>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</si>
  <si>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</si>
  <si>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</si>
  <si>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</si>
  <si>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</si>
  <si>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</si>
  <si>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RESPONSABLES</t>
  </si>
  <si>
    <t>EVIDENCIA Ó AVANCES  DE LOS ENTREGABLES</t>
  </si>
  <si>
    <t>NO APLICA</t>
  </si>
  <si>
    <t>NO APLICA - PRESUPUESTO DE INVERSIÓN</t>
  </si>
  <si>
    <t>NOMBRE DE INTERESADO</t>
  </si>
  <si>
    <t>DESCRIPCIÓN DEL REQUERIMIENTO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</si>
  <si>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</si>
  <si>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</si>
  <si>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</si>
  <si>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</si>
  <si>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</si>
  <si>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</si>
  <si>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</si>
  <si>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</si>
  <si>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</si>
  <si>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</si>
  <si>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</si>
  <si>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</si>
  <si>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</si>
  <si>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</si>
  <si>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</si>
  <si>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</si>
  <si>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</si>
  <si>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</si>
  <si>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</si>
  <si>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</si>
  <si>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</si>
  <si>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</si>
  <si>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</si>
  <si>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</si>
  <si>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</si>
  <si>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</si>
  <si>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</si>
  <si>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</si>
  <si>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</si>
  <si>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</si>
  <si>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</si>
  <si>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SISTEMA DE GESTION INTEGRADO</t>
  </si>
  <si>
    <t>PROCESO: GESTION INTEGRAL</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</si>
  <si>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</si>
  <si>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</si>
  <si>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</si>
  <si>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</si>
  <si>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</si>
  <si>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</si>
  <si>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</si>
  <si>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</si>
  <si>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</si>
  <si>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</si>
  <si>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</si>
  <si>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</si>
  <si>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PESO DE 
LA ACTIVIDAD</t>
  </si>
  <si>
    <t>OBJETIVO DEL PROYECTO (Generales y específicos)</t>
  </si>
  <si>
    <t>%</t>
  </si>
  <si>
    <t>Gerente de Proyecto</t>
  </si>
  <si>
    <t>• Proponer el proyecto y ubicarlo en la estrategia de la entidad.
• Promover el proyecto y buscar el apoyo necesario al interior de la entidad para el desarrollo del mismo. 
• Gestionar la consecución de los recursos necesarios para el desarrollo del proyecto.
• Tomar decisiones claves en el proyecto.
• Orientar al gerente de proyecto y equipo cuando se desvíen por falta de información. 
• Autorizar el cierre del proyecto, entregando previamente  a la entidad los productos finales del proyecto.</t>
  </si>
  <si>
    <t>• Participar en la planificación del proyecto: Definir los objetivos del proyecto y el plan de trabajo (EDT - estructura detallada de actividades) y productos entregables.
• Identificar a las partes interesadas (Stakeholders) del proyecto.
• Elaborar y ejecutar el plan de comunicaciones del proyecto.
• Identificar y gestionar los riesgos del proyecto.
• Coordinar al equipo de trabajo del proyecto.
• Realizar el seguimiento al desarrollo del plan de trabajo definido (ejecución de actividades y entregables).
• Gestionar los recursos asignados al proyecto. 
• Liderar el proceso de gestión del cambio que se requiera para el desarrollo del proyecto. 
• Participar en la toma de decisiones respecto a los cambios que requiera el proyecto.
• Comunicar al patrocinador (Sponsor) las novedades generadas al interior del proyecto.
• Informar a las partes interesadas en el proyecto los cambios y decisiones que afectan la planificación del proyecto.
• Participar en la solución imprevistos con las partes interesadas y el equipo del proyecto.</t>
  </si>
  <si>
    <t>• Recolectar y articular todos los requerimientos  y necesidades del patrocinador (Sponsor) y de las partes interesadas (Stakeholders) del proyecto.
• Coordinar al equipo de trabajo asignado al interior del proyecto.
• Ejecutar oportunamente las actividades asignadas y relacionadas con el desarrollo del proyecto.
• Reportar al gerente de proyecto los avances y dificultades respecto a la ejecución del plan de trabajo propuesto. 
• Comunicar oportunamente al gerente de proyecto las novedades generadas en los diferentes frentes de trabajo.
• Asistir al gerente del proyecto en el logro de los objetivos propuestos para el proyecto.
• Revisar y validar que el producto final cumple con requerimientos y  los criterios de aceptación definidos.
• Asegurar que las partes interesadas (Stakeholders) y el patrocinador (Sponsor) aprueben los entregables del proyecto.
• Participar en la elaboración y ejecución del plan de pruebas de aceptación de producto (cuando se requiera).
• Participar en la elaboración y ejecución del plan de capacitación (cuando se requiera).</t>
  </si>
  <si>
    <t>Citación en Outlook</t>
  </si>
  <si>
    <t>Informar los cambios y decisiones que afectan la planificación del proyecto.</t>
  </si>
  <si>
    <t>Citación en Outlook
Correo electrónico</t>
  </si>
  <si>
    <t>* Orientar metodológicamente al  Gerente de Proyecto en la estructuración del plan de proyecto (las veces que se requiera ejemplo: planeación inicial y control de cambios).
* Realizar el seguimiento al desarrollo del plan de trabajo definido (ejecución de actividades y entregables).</t>
  </si>
  <si>
    <t>Orientar al gerente de proyecto y equipo cuando se desvíen por falta de información y comunicación.</t>
  </si>
  <si>
    <t>Líder Técnico</t>
  </si>
  <si>
    <t>Código: GC-F-015</t>
  </si>
  <si>
    <t>Versión 001</t>
  </si>
  <si>
    <t>Página 1 de 12</t>
  </si>
  <si>
    <t>Página 2 de 12</t>
  </si>
  <si>
    <t>Página 3 de 12</t>
  </si>
  <si>
    <t>Página 4 de 12</t>
  </si>
  <si>
    <t>Página 5 de 12</t>
  </si>
  <si>
    <t>Página 6 de 12</t>
  </si>
  <si>
    <t>Página 7 de 12</t>
  </si>
  <si>
    <t>Página 8 de 12</t>
  </si>
  <si>
    <t>Página 9 de 12</t>
  </si>
  <si>
    <t>Página 10 de 12</t>
  </si>
  <si>
    <t>Página 11 de 12</t>
  </si>
  <si>
    <t>Página 12 de 12</t>
  </si>
  <si>
    <t xml:space="preserve">FECHA PROGRAMADA DE INICIO </t>
  </si>
  <si>
    <t>PORCENTAJE DE CUMPLIMIENTO/AVANCE</t>
  </si>
  <si>
    <t>FECHA CIERRE ACTIVIDAD/FECHA SEGUIMIENTO</t>
  </si>
  <si>
    <t>NOMBRE DEL PROYECTO :</t>
  </si>
  <si>
    <t>Actividades ejecutadas
___________________________
Actividades planeadas</t>
  </si>
  <si>
    <t>teléfono</t>
  </si>
  <si>
    <t>Líder funcional</t>
  </si>
  <si>
    <t>Francisco Hernando Ochoa Liévano</t>
  </si>
  <si>
    <t>Francisco Hernando Ochoa</t>
  </si>
  <si>
    <t>Delegado para Procedimientos Mercantiles</t>
  </si>
  <si>
    <t>22010000 Ext 3056</t>
  </si>
  <si>
    <t>fochoa@SUPERSOCIEDADES.GOV.CO</t>
  </si>
  <si>
    <t>Francisco Ochoa Lievano</t>
  </si>
  <si>
    <t>Nubia Sepúlveda</t>
  </si>
  <si>
    <t>Coordinadora  Grupo de Innovación, Desarrollo y Arquitectura de Aplicaciones</t>
  </si>
  <si>
    <t>Prototipo de la solución</t>
  </si>
  <si>
    <t>Solución en ambiente de desarrollo</t>
  </si>
  <si>
    <t>Solución desplegada en ambiente productivo</t>
  </si>
  <si>
    <t>Cumplimiento del cronograma de actividades (Ver hoja "EDT - Actividades")</t>
  </si>
  <si>
    <t>Sistema de soporte a la toma de decisiones en los procesos mercantiles (SIARELIS - Robot) fase II</t>
  </si>
  <si>
    <t>Lograr niveles superiores de servicio, acompañamiento y atención al usuario (excelencia operacional)</t>
  </si>
  <si>
    <t>Mejorar el modelo operativo de la entidad</t>
  </si>
  <si>
    <t>HIGH TECH SOFTWARE S. A. S</t>
  </si>
  <si>
    <t>O.C 4374  - HIGH TECH SOFTWARE S. A. S</t>
  </si>
  <si>
    <t>CDP # 4920 Rubro C-3599-0200-9-0-3599923-02</t>
  </si>
  <si>
    <t xml:space="preserve">Proveedor </t>
  </si>
  <si>
    <t>NubiaSM@SUPERSOCIEDADES.GOV.CO</t>
  </si>
  <si>
    <t>Maria Victoria Peña Ramirez</t>
  </si>
  <si>
    <t>Maria Alejandra Diaz Baloco</t>
  </si>
  <si>
    <t>MariaDB@SUPERSOCIEDADES.GOV.CO</t>
  </si>
  <si>
    <t>MariaPR@SUPERSOCIEDADES.GOV.CO</t>
  </si>
  <si>
    <t>Nini Johanna Rodríguez Álvarez
Diana Carolina Enciso Upegui</t>
  </si>
  <si>
    <t>Existe recursos para amparar el contrato con HIGH TECH SOFTWARE S. A. S</t>
  </si>
  <si>
    <t>Diseño de la solución</t>
  </si>
  <si>
    <t>Construcción de la solución</t>
  </si>
  <si>
    <t>Definición y alcance de la solución</t>
  </si>
  <si>
    <t>documento de definición y alcance de la solución</t>
  </si>
  <si>
    <t>Asesor Despacho del Superintendente de Sociedades</t>
  </si>
  <si>
    <t>Solución en ambiente de pruebas y plan de pruebas</t>
  </si>
  <si>
    <t>Aplicación de pruebas de usuario</t>
  </si>
  <si>
    <t>Desarrollo inadecuado de la solución debido a la omisión de información en el levantamiento de los requerimientos funcionales</t>
  </si>
  <si>
    <t>La relación de precedencia que guarda el proyecto de Siarelis con el proyecto Tesauro. El proyecto Siarelis no puede comenzar hasta que no haya concluido una fase del proyecto Tesauro, toda vez que los entregables del proyecto Tesauro son insumos para poder construir la solución.</t>
  </si>
  <si>
    <t>el costeo se realizará de acuerdo a los requerimientos (sujeto a la cantidad de horas de desarrollo requeridas)</t>
  </si>
  <si>
    <t>* El cronograma detalladado correspondiente al desarrollo tecnológico de la solución lo administra la Dirección de Tecnologías de la Información y las Comunicaciones de la entidad</t>
  </si>
  <si>
    <t>*  Mayor conocimiento de la jurisprudencia societaria por los usuarios de la entidad, logrando mayor precisión y claridad en las solicitudes y demandas que presentan.
*  Facilidad de búsqueda de la jurisprudencia societaria para los jueces y ponentes de la delegatura.</t>
  </si>
  <si>
    <t>Nadya Lucia Musa Murillo</t>
  </si>
  <si>
    <t>• Maria Victoria Peña Ramírez
• Maria Alejandra Díaz Baloco</t>
  </si>
  <si>
    <t>*  Gestionar la validación de los requerimientos insumo para realizar los desarrollos tecnológicos de la solución.
*  Identificar los requerimientos técnicos de la solución.
*  Gestionar la integración de la solución con las otras aplicaciones de la entidad (cuando se requiera).
*  Reportar al gerente de proyecto los avances y dificultades respecto a la ejecución del plan de trabajo propuesto (frente tecnología)</t>
  </si>
  <si>
    <t xml:space="preserve">Nubia Xiomara Sepúlveda </t>
  </si>
  <si>
    <t>HIGH TECH SOFTWARE S. A. S (Nuvu)</t>
  </si>
  <si>
    <t>Directora Grupo de Jurisdicción Societaria I</t>
  </si>
  <si>
    <t>Directora Grupo de Jurisdicción Societaria II</t>
  </si>
  <si>
    <t>• Nadya Lucia Musa Murillo
• Maria Victoria Peña Ramírez
• Maria Alejandra Díaz Baloco</t>
  </si>
  <si>
    <t>• HIGH TECH SOFTWARE S. A. S
• Nadya Lucia Musa Murillo
• Francisco Hernando Ochoa Liévano
• Maria Victoria Peña Ramírez
• Maria Alejandra Díaz Baloco</t>
  </si>
  <si>
    <t>• Maria Victoria Peña Ramírez
• Maria Alejandra Díaz Baloco
• Francisco Hernando Ochoa Liévano</t>
  </si>
  <si>
    <t>Ajustes requeridos depués de pruebas y puesta en produccción</t>
  </si>
  <si>
    <t>Identificar toda la información necesaria a tener en cuenta para que la solución cuente con las funcionalidades que se requieren.
Contar con la participación del funcionario que conozca las necesidades de la Delegatura para la elaboración de los requerimientos de la solución.</t>
  </si>
  <si>
    <t>NMusa@supersociedades.gov.co</t>
  </si>
  <si>
    <t>Disponibilidad de recursos financieros para amaparar todas las horas de desarrollo que requiere la solución</t>
  </si>
  <si>
    <t>El proyecto fue 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</si>
</sst>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yy;@"/>
    <numFmt numFmtId="165" formatCode="[$$-240A]#,##0"/>
    <numFmt numFmtId="166" formatCode="dd\-mm\-yy"/>
    <numFmt numFmtId="167" formatCode="0.0"/>
    <numFmt numFmtId="168" formatCode="[$-80A]dddd\ d&quot; de &quot;mmmm&quot; de &quot;yyyy;@"/>
    <numFmt numFmtId="169" formatCode="[$-240A]dddd\ d&quot; de &quot;mmmm&quot; de &quot;yyyy;@"/>
  </numFmts>
  <fonts count="22"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4"/>
      <name val="Arial"/>
      <family val="2"/>
    </font>
    <font>
      <sz val="9"/>
      <color theme="1"/>
      <name val="Arial"/>
      <family val="2"/>
    </font>
    <font>
      <sz val="10"/>
      <color rgb="FF002060"/>
      <name val="Arial"/>
      <family val="2"/>
    </font>
    <font>
      <b/>
      <sz val="10"/>
      <color rgb="FF002060"/>
      <name val="Arial"/>
      <family val="2"/>
    </font>
    <font>
      <sz val="10"/>
      <color rgb="FFFF0000"/>
      <name val="Arial"/>
      <family val="2"/>
    </font>
  </fonts>
  <fills count="11">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s>
  <borders count="55">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cellStyleXfs>
  <cellXfs count="307">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0" fillId="4" borderId="0" xfId="0" applyFill="1" applyAlignment="1">
      <alignmen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vertical="center" wrapText="1"/>
    </xf>
    <xf numFmtId="0" fontId="0" fillId="4" borderId="9"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2" xfId="0" applyNumberFormat="1"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13" fillId="4" borderId="0" xfId="2" applyFont="1" applyFill="1" applyBorder="1" applyAlignment="1" applyProtection="1">
      <alignment horizontal="center" vertical="center"/>
    </xf>
    <xf numFmtId="0" fontId="13" fillId="4" borderId="0" xfId="2" applyFont="1" applyFill="1" applyBorder="1" applyAlignment="1" applyProtection="1">
      <alignment vertical="center"/>
    </xf>
    <xf numFmtId="0" fontId="13" fillId="4" borderId="5" xfId="0" applyFont="1" applyFill="1" applyBorder="1" applyAlignment="1">
      <alignment horizontal="center"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xf>
    <xf numFmtId="9"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left"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2" fillId="4" borderId="2" xfId="4"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vertical="center" wrapText="1"/>
    </xf>
    <xf numFmtId="0" fontId="0" fillId="4" borderId="2" xfId="0" applyFill="1" applyBorder="1" applyAlignment="1">
      <alignment vertical="center" wrapText="1"/>
    </xf>
    <xf numFmtId="0" fontId="2" fillId="0" borderId="2"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8" fillId="4" borderId="2" xfId="0" applyFont="1" applyFill="1" applyBorder="1" applyAlignment="1">
      <alignment horizontal="center" vertical="center" wrapText="1"/>
    </xf>
    <xf numFmtId="164" fontId="18" fillId="4" borderId="2" xfId="0" applyNumberFormat="1" applyFont="1" applyFill="1" applyBorder="1" applyAlignment="1">
      <alignment horizontal="center" vertical="center" wrapText="1"/>
    </xf>
    <xf numFmtId="168" fontId="19"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9" fontId="20" fillId="10" borderId="6"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9" fontId="20" fillId="0" borderId="7"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vertical="center" wrapText="1"/>
    </xf>
    <xf numFmtId="167" fontId="19" fillId="0" borderId="0" xfId="0" applyNumberFormat="1" applyFont="1" applyFill="1" applyAlignment="1">
      <alignment vertical="center" wrapText="1"/>
    </xf>
    <xf numFmtId="9" fontId="19" fillId="0" borderId="6" xfId="0" applyNumberFormat="1" applyFont="1" applyFill="1" applyBorder="1" applyAlignment="1">
      <alignment horizontal="center" vertical="center" wrapText="1"/>
    </xf>
    <xf numFmtId="0" fontId="19" fillId="0" borderId="0" xfId="0" applyFont="1" applyFill="1" applyBorder="1" applyAlignment="1">
      <alignment vertical="center" wrapText="1"/>
    </xf>
    <xf numFmtId="0" fontId="19" fillId="0" borderId="2" xfId="5" applyNumberFormat="1" applyFont="1" applyFill="1" applyBorder="1" applyAlignment="1">
      <alignment horizontal="center" vertical="center" wrapText="1"/>
    </xf>
    <xf numFmtId="9" fontId="19" fillId="0" borderId="2" xfId="5" applyFont="1" applyFill="1" applyBorder="1" applyAlignment="1">
      <alignment horizontal="center" vertical="center" wrapText="1"/>
    </xf>
    <xf numFmtId="169" fontId="19" fillId="0" borderId="2" xfId="0" applyNumberFormat="1" applyFont="1" applyFill="1" applyBorder="1" applyAlignment="1">
      <alignment horizontal="center" vertical="center" wrapText="1"/>
    </xf>
    <xf numFmtId="167" fontId="19"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6" fillId="3" borderId="2" xfId="0" applyFont="1" applyFill="1" applyBorder="1" applyAlignment="1">
      <alignment vertical="center" wrapText="1"/>
    </xf>
    <xf numFmtId="165" fontId="4"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2" fillId="0" borderId="2" xfId="0" applyFont="1" applyBorder="1" applyAlignment="1">
      <alignment horizontal="left" vertical="center"/>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3" xfId="0" applyFont="1" applyFill="1" applyBorder="1" applyAlignment="1">
      <alignment horizontal="left"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7" xfId="0" applyFont="1" applyBorder="1" applyAlignment="1">
      <alignment horizontal="left" vertical="center" wrapText="1"/>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4"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 fillId="0" borderId="2" xfId="0" applyFont="1" applyBorder="1" applyAlignment="1">
      <alignment horizontal="left" vertical="center" wrapText="1"/>
    </xf>
    <xf numFmtId="0" fontId="16" fillId="0" borderId="2" xfId="0" applyFont="1" applyBorder="1" applyAlignment="1">
      <alignment horizontal="left" vertical="center"/>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3"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4" xfId="0" applyFont="1" applyBorder="1" applyAlignment="1">
      <alignment horizontal="left" vertical="center"/>
    </xf>
    <xf numFmtId="0" fontId="18" fillId="4" borderId="5"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9" fontId="21" fillId="0" borderId="7" xfId="0" applyNumberFormat="1" applyFont="1" applyFill="1" applyBorder="1" applyAlignment="1">
      <alignment horizontal="center" vertical="center" wrapText="1"/>
    </xf>
    <xf numFmtId="9" fontId="21" fillId="0" borderId="49" xfId="0" applyNumberFormat="1" applyFont="1" applyFill="1" applyBorder="1" applyAlignment="1">
      <alignment horizontal="center" vertical="center" wrapText="1"/>
    </xf>
    <xf numFmtId="9" fontId="21" fillId="0" borderId="54" xfId="0" applyNumberFormat="1"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13" fillId="4" borderId="4" xfId="2" applyFont="1" applyFill="1" applyBorder="1" applyAlignment="1" applyProtection="1">
      <alignment horizontal="center" vertical="center"/>
    </xf>
    <xf numFmtId="0" fontId="13" fillId="4" borderId="36" xfId="2" applyFont="1" applyFill="1" applyBorder="1" applyAlignment="1" applyProtection="1">
      <alignment horizontal="center" vertical="center"/>
    </xf>
    <xf numFmtId="0" fontId="17" fillId="4" borderId="4" xfId="0" applyFont="1" applyFill="1" applyBorder="1" applyAlignment="1">
      <alignment horizontal="left" vertical="center"/>
    </xf>
    <xf numFmtId="0" fontId="17" fillId="4" borderId="3" xfId="0" applyFont="1" applyFill="1" applyBorder="1" applyAlignment="1">
      <alignment horizontal="left" vertical="center"/>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13" fillId="4" borderId="30" xfId="2" applyFont="1" applyFill="1" applyBorder="1" applyAlignment="1" applyProtection="1">
      <alignment horizontal="center" vertical="center"/>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17">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462642</xdr:colOff>
      <xdr:row>6</xdr:row>
      <xdr:rowOff>108858</xdr:rowOff>
    </xdr:from>
    <xdr:to>
      <xdr:col>12</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604411</xdr:colOff>
      <xdr:row>1</xdr:row>
      <xdr:rowOff>11694</xdr:rowOff>
    </xdr:from>
    <xdr:to>
      <xdr:col>1</xdr:col>
      <xdr:colOff>1521986</xdr:colOff>
      <xdr:row>4</xdr:row>
      <xdr:rowOff>181255</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265" y="185932"/>
          <a:ext cx="917575" cy="9013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18</xdr:row>
      <xdr:rowOff>0</xdr:rowOff>
    </xdr:from>
    <xdr:to>
      <xdr:col>5</xdr:col>
      <xdr:colOff>718777</xdr:colOff>
      <xdr:row>25</xdr:row>
      <xdr:rowOff>60833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16</xdr:row>
      <xdr:rowOff>116417</xdr:rowOff>
    </xdr:from>
    <xdr:to>
      <xdr:col>3</xdr:col>
      <xdr:colOff>1524623</xdr:colOff>
      <xdr:row>24</xdr:row>
      <xdr:rowOff>107703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mailto:MariaDB@SUPERSOCIEDADES.GOV.CO" TargetMode="External"/><Relationship Id="rId7" Type="http://schemas.openxmlformats.org/officeDocument/2006/relationships/drawing" Target="../drawings/drawing7.xml"/><Relationship Id="rId2" Type="http://schemas.openxmlformats.org/officeDocument/2006/relationships/hyperlink" Target="mailto:NubiaSM@SUPERSOCIEDADES.GOV.CO" TargetMode="External"/><Relationship Id="rId1" Type="http://schemas.openxmlformats.org/officeDocument/2006/relationships/hyperlink" Target="mailto:fochoa@SUPERSOCIEDADES.GOV.CO" TargetMode="External"/><Relationship Id="rId6" Type="http://schemas.openxmlformats.org/officeDocument/2006/relationships/printerSettings" Target="../printerSettings/printerSettings7.bin"/><Relationship Id="rId5" Type="http://schemas.openxmlformats.org/officeDocument/2006/relationships/hyperlink" Target="mailto:NMusa@supersociedades.gov.co" TargetMode="External"/><Relationship Id="rId4" Type="http://schemas.openxmlformats.org/officeDocument/2006/relationships/hyperlink" Target="mailto:MariaPR@SUPERSOCIEDADES.GOV.CO" TargetMode="External"/><Relationship Id="rId9"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topLeftCell="A12" zoomScale="85" zoomScaleNormal="85" workbookViewId="0">
      <selection activeCell="C19" sqref="C19"/>
    </sheetView>
  </sheetViews>
  <sheetFormatPr baseColWidth="10" defaultColWidth="11.42578125"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43"/>
      <c r="B2" s="163"/>
      <c r="C2" s="164"/>
      <c r="D2" s="165" t="s">
        <v>114</v>
      </c>
      <c r="E2" s="166"/>
      <c r="F2" s="166"/>
      <c r="G2" s="166"/>
      <c r="H2" s="166"/>
      <c r="I2" s="166"/>
      <c r="J2" s="167"/>
      <c r="K2" s="153" t="s">
        <v>142</v>
      </c>
      <c r="L2" s="154"/>
      <c r="S2" s="16"/>
    </row>
    <row r="3" spans="1:19" s="13" customFormat="1" ht="23.25" customHeight="1" x14ac:dyDescent="0.2">
      <c r="A3" s="43"/>
      <c r="B3" s="159"/>
      <c r="C3" s="160"/>
      <c r="D3" s="168" t="s">
        <v>115</v>
      </c>
      <c r="E3" s="169"/>
      <c r="F3" s="169"/>
      <c r="G3" s="169"/>
      <c r="H3" s="169"/>
      <c r="I3" s="169"/>
      <c r="J3" s="170"/>
      <c r="K3" s="155" t="s">
        <v>119</v>
      </c>
      <c r="L3" s="156"/>
      <c r="S3" s="16"/>
    </row>
    <row r="4" spans="1:19" s="13" customFormat="1" ht="24" customHeight="1" x14ac:dyDescent="0.2">
      <c r="A4" s="43"/>
      <c r="B4" s="159"/>
      <c r="C4" s="160"/>
      <c r="D4" s="168" t="s">
        <v>116</v>
      </c>
      <c r="E4" s="169"/>
      <c r="F4" s="169"/>
      <c r="G4" s="169"/>
      <c r="H4" s="169"/>
      <c r="I4" s="169"/>
      <c r="J4" s="170"/>
      <c r="K4" s="155" t="s">
        <v>143</v>
      </c>
      <c r="L4" s="156"/>
      <c r="S4" s="16"/>
    </row>
    <row r="5" spans="1:19" s="13" customFormat="1" ht="22.5" customHeight="1" thickBot="1" x14ac:dyDescent="0.25">
      <c r="A5" s="43"/>
      <c r="B5" s="161"/>
      <c r="C5" s="162"/>
      <c r="D5" s="171" t="s">
        <v>117</v>
      </c>
      <c r="E5" s="172"/>
      <c r="F5" s="172"/>
      <c r="G5" s="172"/>
      <c r="H5" s="172"/>
      <c r="I5" s="172"/>
      <c r="J5" s="173"/>
      <c r="K5" s="157" t="s">
        <v>144</v>
      </c>
      <c r="L5" s="158"/>
      <c r="S5" s="16"/>
    </row>
    <row r="6" spans="1:19" ht="5.25" customHeight="1" x14ac:dyDescent="0.2">
      <c r="C6" s="14"/>
      <c r="D6" s="14"/>
      <c r="E6" s="14"/>
      <c r="F6" s="14"/>
      <c r="G6" s="14"/>
      <c r="H6" s="14"/>
      <c r="I6" s="14"/>
    </row>
    <row r="7" spans="1:19" ht="29.25" customHeight="1" x14ac:dyDescent="0.2">
      <c r="C7" s="151" t="s">
        <v>0</v>
      </c>
      <c r="D7" s="152"/>
      <c r="E7" s="174" t="s">
        <v>175</v>
      </c>
      <c r="F7" s="175"/>
      <c r="G7" s="175"/>
      <c r="H7" s="175"/>
      <c r="I7" s="175"/>
      <c r="J7" s="175"/>
      <c r="K7" s="175"/>
      <c r="L7" s="175"/>
      <c r="M7" s="175"/>
      <c r="N7" s="175"/>
      <c r="O7" s="175"/>
      <c r="P7" s="175"/>
      <c r="Q7" s="175"/>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44"/>
      <c r="C10" s="45"/>
      <c r="D10" s="45"/>
      <c r="E10" s="45"/>
      <c r="F10" s="45"/>
      <c r="G10" s="45"/>
      <c r="H10" s="45"/>
      <c r="I10" s="45"/>
      <c r="J10" s="45"/>
      <c r="K10" s="45"/>
      <c r="L10" s="46"/>
    </row>
    <row r="11" spans="1:19" ht="39.950000000000003" customHeight="1" thickBot="1" x14ac:dyDescent="0.25">
      <c r="B11" s="47"/>
      <c r="C11" s="19" t="s">
        <v>34</v>
      </c>
      <c r="D11" s="48"/>
      <c r="E11" s="19" t="s">
        <v>35</v>
      </c>
      <c r="F11" s="48"/>
      <c r="G11" s="19" t="s">
        <v>48</v>
      </c>
      <c r="H11" s="48"/>
      <c r="I11" s="19" t="s">
        <v>68</v>
      </c>
      <c r="J11" s="48"/>
      <c r="K11" s="19" t="s">
        <v>49</v>
      </c>
      <c r="L11" s="49"/>
    </row>
    <row r="12" spans="1:19" ht="15" customHeight="1" thickBot="1" x14ac:dyDescent="0.25">
      <c r="B12" s="47"/>
      <c r="C12" s="48"/>
      <c r="D12" s="48"/>
      <c r="E12" s="48"/>
      <c r="F12" s="48"/>
      <c r="G12" s="48"/>
      <c r="H12" s="48"/>
      <c r="I12" s="48"/>
      <c r="J12" s="48"/>
      <c r="K12" s="48"/>
      <c r="L12" s="49"/>
    </row>
    <row r="13" spans="1:19" ht="39.950000000000003" customHeight="1" thickBot="1" x14ac:dyDescent="0.25">
      <c r="B13" s="47"/>
      <c r="C13" s="19" t="s">
        <v>36</v>
      </c>
      <c r="D13" s="48"/>
      <c r="E13" s="19" t="s">
        <v>37</v>
      </c>
      <c r="F13" s="48"/>
      <c r="G13" s="19" t="s">
        <v>38</v>
      </c>
      <c r="H13" s="48"/>
      <c r="I13" s="19" t="s">
        <v>50</v>
      </c>
      <c r="J13" s="48"/>
      <c r="K13" s="19" t="s">
        <v>39</v>
      </c>
      <c r="L13" s="49"/>
    </row>
    <row r="14" spans="1:19" ht="15" customHeight="1" thickBot="1" x14ac:dyDescent="0.25">
      <c r="B14" s="47"/>
      <c r="C14" s="48"/>
      <c r="D14" s="48"/>
      <c r="E14" s="48"/>
      <c r="F14" s="48"/>
      <c r="G14" s="48"/>
      <c r="H14" s="48"/>
      <c r="I14" s="48"/>
      <c r="J14" s="48"/>
      <c r="K14" s="48"/>
      <c r="L14" s="49"/>
    </row>
    <row r="15" spans="1:19" ht="37.5" customHeight="1" thickBot="1" x14ac:dyDescent="0.25">
      <c r="B15" s="47"/>
      <c r="C15" s="48"/>
      <c r="D15" s="48"/>
      <c r="E15" s="48"/>
      <c r="F15" s="48"/>
      <c r="G15" s="19" t="s">
        <v>40</v>
      </c>
      <c r="H15" s="48"/>
      <c r="I15" s="48"/>
      <c r="J15" s="48"/>
      <c r="K15" s="48"/>
      <c r="L15" s="49"/>
    </row>
    <row r="16" spans="1:19" ht="12.75" thickBot="1" x14ac:dyDescent="0.25">
      <c r="B16" s="50"/>
      <c r="C16" s="51"/>
      <c r="D16" s="51"/>
      <c r="E16" s="51"/>
      <c r="F16" s="51"/>
      <c r="G16" s="51"/>
      <c r="H16" s="51"/>
      <c r="I16" s="51"/>
      <c r="J16" s="51"/>
      <c r="K16" s="51"/>
      <c r="L16" s="52"/>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Q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headerFooter>
    <oddHeader>&amp;A</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4" zoomScaleNormal="100" workbookViewId="0">
      <selection activeCell="G19" sqref="G19"/>
    </sheetView>
  </sheetViews>
  <sheetFormatPr baseColWidth="10" defaultColWidth="11.42578125"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241"/>
      <c r="C2" s="242"/>
      <c r="D2" s="257" t="s">
        <v>114</v>
      </c>
      <c r="E2" s="258"/>
      <c r="F2" s="258"/>
      <c r="G2" s="258"/>
      <c r="H2" s="258"/>
      <c r="I2" s="258"/>
      <c r="J2" s="259"/>
      <c r="K2" s="78"/>
      <c r="L2" s="76"/>
      <c r="M2" s="252" t="str">
        <f>Proyecto!K2</f>
        <v>Código: GC-F-015</v>
      </c>
      <c r="N2" s="252"/>
      <c r="O2" s="252"/>
      <c r="P2" s="253"/>
      <c r="R2" s="11"/>
      <c r="S2" s="11"/>
      <c r="T2" s="11"/>
      <c r="U2" s="15"/>
      <c r="AE2" s="16"/>
    </row>
    <row r="3" spans="2:31" s="12" customFormat="1" ht="23.25" customHeight="1" x14ac:dyDescent="0.2">
      <c r="B3" s="243"/>
      <c r="C3" s="231"/>
      <c r="D3" s="260" t="s">
        <v>115</v>
      </c>
      <c r="E3" s="261"/>
      <c r="F3" s="261"/>
      <c r="G3" s="261"/>
      <c r="H3" s="261"/>
      <c r="I3" s="261"/>
      <c r="J3" s="262"/>
      <c r="K3" s="29"/>
      <c r="L3" s="53"/>
      <c r="M3" s="186" t="str">
        <f>Proyecto!K3</f>
        <v>Fecha: 17 de septiembre de 2014</v>
      </c>
      <c r="N3" s="186"/>
      <c r="O3" s="186"/>
      <c r="P3" s="254"/>
      <c r="R3" s="11"/>
      <c r="S3" s="11"/>
      <c r="T3" s="11"/>
      <c r="U3" s="15"/>
      <c r="AE3" s="16"/>
    </row>
    <row r="4" spans="2:31" s="12" customFormat="1" ht="24" customHeight="1" x14ac:dyDescent="0.2">
      <c r="B4" s="243"/>
      <c r="C4" s="231"/>
      <c r="D4" s="260" t="s">
        <v>116</v>
      </c>
      <c r="E4" s="261"/>
      <c r="F4" s="261"/>
      <c r="G4" s="261"/>
      <c r="H4" s="261"/>
      <c r="I4" s="261"/>
      <c r="J4" s="262"/>
      <c r="K4" s="29"/>
      <c r="L4" s="53"/>
      <c r="M4" s="186" t="str">
        <f>Proyecto!K4</f>
        <v>Versión 001</v>
      </c>
      <c r="N4" s="186"/>
      <c r="O4" s="186"/>
      <c r="P4" s="254"/>
      <c r="R4" s="11"/>
      <c r="U4" s="15"/>
      <c r="AE4" s="16"/>
    </row>
    <row r="5" spans="2:31" s="12" customFormat="1" ht="22.5" customHeight="1" thickBot="1" x14ac:dyDescent="0.25">
      <c r="B5" s="244"/>
      <c r="C5" s="245"/>
      <c r="D5" s="263" t="s">
        <v>117</v>
      </c>
      <c r="E5" s="264"/>
      <c r="F5" s="264"/>
      <c r="G5" s="264"/>
      <c r="H5" s="264"/>
      <c r="I5" s="264"/>
      <c r="J5" s="265"/>
      <c r="K5" s="79"/>
      <c r="L5" s="77"/>
      <c r="M5" s="255" t="s">
        <v>153</v>
      </c>
      <c r="N5" s="255"/>
      <c r="O5" s="255"/>
      <c r="P5" s="256"/>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151" t="s">
        <v>0</v>
      </c>
      <c r="C7" s="151"/>
      <c r="D7" s="203" t="str">
        <f>Proyecto!$E$7</f>
        <v>Sistema de soporte a la toma de decisiones en los procesos mercantiles (SIARELIS - Robot) fase II</v>
      </c>
      <c r="E7" s="203"/>
      <c r="F7" s="203"/>
      <c r="G7" s="203"/>
      <c r="H7" s="203"/>
      <c r="I7" s="203"/>
      <c r="J7" s="203"/>
      <c r="K7" s="203"/>
      <c r="L7" s="203"/>
      <c r="M7" s="203"/>
      <c r="N7" s="203"/>
      <c r="O7" s="203"/>
      <c r="P7" s="203"/>
      <c r="AE7" s="1"/>
    </row>
    <row r="8" spans="2:31" ht="6.75" customHeight="1" x14ac:dyDescent="0.2">
      <c r="B8" s="8"/>
      <c r="C8" s="8"/>
      <c r="D8" s="9"/>
      <c r="E8" s="9"/>
      <c r="F8" s="9"/>
      <c r="G8" s="9"/>
      <c r="H8" s="9"/>
      <c r="I8" s="9"/>
      <c r="J8" s="9"/>
      <c r="K8" s="9"/>
      <c r="L8" s="9"/>
      <c r="M8" s="9"/>
      <c r="N8" s="9"/>
      <c r="O8" s="9"/>
      <c r="P8" s="9"/>
      <c r="AE8" s="1"/>
    </row>
    <row r="10" spans="2:31" ht="63" customHeight="1" x14ac:dyDescent="0.2">
      <c r="B10" s="151" t="s">
        <v>28</v>
      </c>
      <c r="C10" s="151"/>
      <c r="D10" s="180"/>
      <c r="E10" s="203"/>
      <c r="F10" s="203"/>
      <c r="G10" s="203"/>
      <c r="H10" s="203"/>
      <c r="I10" s="203"/>
      <c r="J10" s="203"/>
      <c r="K10" s="203"/>
      <c r="L10" s="203"/>
      <c r="M10" s="203"/>
      <c r="N10" s="203"/>
      <c r="O10" s="203"/>
      <c r="P10" s="203"/>
      <c r="AE10" s="1"/>
    </row>
    <row r="12" spans="2:31" ht="32.25" customHeight="1" x14ac:dyDescent="0.2">
      <c r="B12" s="151" t="s">
        <v>29</v>
      </c>
      <c r="C12" s="151"/>
      <c r="D12" s="180"/>
      <c r="E12" s="180"/>
      <c r="F12" s="180"/>
      <c r="G12" s="180"/>
      <c r="H12" s="180"/>
      <c r="I12" s="180"/>
      <c r="J12" s="180"/>
      <c r="K12" s="180"/>
      <c r="L12" s="180"/>
      <c r="M12" s="180"/>
      <c r="N12" s="180"/>
      <c r="O12" s="180"/>
      <c r="P12" s="180"/>
    </row>
    <row r="13" spans="2:31" ht="6.75" customHeight="1" x14ac:dyDescent="0.2">
      <c r="B13" s="8"/>
      <c r="C13" s="8"/>
      <c r="D13" s="9"/>
      <c r="E13" s="9"/>
      <c r="F13" s="9"/>
      <c r="G13" s="9"/>
      <c r="H13" s="9"/>
      <c r="I13" s="9"/>
      <c r="J13" s="9"/>
      <c r="K13" s="9"/>
      <c r="L13" s="9"/>
      <c r="M13" s="9"/>
      <c r="N13" s="9"/>
      <c r="O13" s="9"/>
      <c r="P13" s="9"/>
      <c r="AE13" s="1"/>
    </row>
    <row r="14" spans="2:31" ht="36" customHeight="1" x14ac:dyDescent="0.2">
      <c r="B14" s="151" t="s">
        <v>30</v>
      </c>
      <c r="C14" s="151"/>
      <c r="D14" s="180" t="s">
        <v>214</v>
      </c>
      <c r="E14" s="180"/>
      <c r="F14" s="180"/>
      <c r="G14" s="180"/>
      <c r="H14" s="180"/>
      <c r="I14" s="180"/>
      <c r="J14" s="180"/>
      <c r="K14" s="180"/>
      <c r="L14" s="180"/>
      <c r="M14" s="180"/>
      <c r="N14" s="180"/>
      <c r="O14" s="180"/>
      <c r="P14" s="180"/>
    </row>
    <row r="15" spans="2:31" ht="6.75" customHeight="1" x14ac:dyDescent="0.2">
      <c r="B15" s="8"/>
      <c r="C15" s="8"/>
      <c r="D15" s="9"/>
      <c r="E15" s="9"/>
      <c r="F15" s="9"/>
      <c r="G15" s="9"/>
      <c r="H15" s="9"/>
      <c r="I15" s="9"/>
      <c r="J15" s="9"/>
      <c r="K15" s="9"/>
      <c r="L15" s="9"/>
      <c r="M15" s="9"/>
      <c r="N15" s="9"/>
      <c r="O15" s="9"/>
      <c r="P15" s="9"/>
      <c r="AE15" s="1"/>
    </row>
    <row r="16" spans="2:31" ht="25.5" customHeight="1" x14ac:dyDescent="0.2">
      <c r="B16" s="151" t="s">
        <v>31</v>
      </c>
      <c r="C16" s="151"/>
      <c r="D16" s="180" t="s">
        <v>188</v>
      </c>
      <c r="E16" s="180"/>
      <c r="F16" s="180"/>
      <c r="G16" s="180"/>
      <c r="H16" s="180"/>
      <c r="I16" s="180"/>
      <c r="J16" s="180"/>
      <c r="K16" s="180"/>
      <c r="L16" s="180"/>
      <c r="M16" s="180"/>
      <c r="N16" s="180"/>
      <c r="O16" s="180"/>
      <c r="P16" s="180"/>
    </row>
    <row r="17" spans="2:31" ht="6.75" customHeight="1" x14ac:dyDescent="0.2">
      <c r="B17" s="8"/>
      <c r="C17" s="8"/>
      <c r="D17" s="9"/>
      <c r="E17" s="9"/>
      <c r="F17" s="9"/>
      <c r="G17" s="9"/>
      <c r="H17" s="9"/>
      <c r="I17" s="9"/>
      <c r="J17" s="9"/>
      <c r="K17" s="9"/>
      <c r="L17" s="9"/>
      <c r="M17" s="9"/>
      <c r="N17" s="9"/>
      <c r="O17" s="9"/>
      <c r="P17" s="9"/>
      <c r="AE17" s="1"/>
    </row>
    <row r="18" spans="2:31" ht="29.25" customHeight="1" x14ac:dyDescent="0.2">
      <c r="B18" s="151" t="s">
        <v>32</v>
      </c>
      <c r="C18" s="151"/>
      <c r="D18" s="180"/>
      <c r="E18" s="180"/>
      <c r="F18" s="180"/>
      <c r="G18" s="180"/>
      <c r="H18" s="180"/>
      <c r="I18" s="180"/>
      <c r="J18" s="180"/>
      <c r="K18" s="180"/>
      <c r="L18" s="180"/>
      <c r="M18" s="180"/>
      <c r="N18" s="180"/>
      <c r="O18" s="180"/>
      <c r="P18" s="180"/>
    </row>
    <row r="19" spans="2:31" ht="13.5" customHeight="1" x14ac:dyDescent="0.2">
      <c r="B19" s="8"/>
      <c r="C19" s="8"/>
      <c r="D19" s="9"/>
      <c r="E19" s="9"/>
      <c r="F19" s="9"/>
      <c r="G19" s="9"/>
      <c r="H19" s="9"/>
      <c r="I19" s="9"/>
      <c r="J19" s="9"/>
      <c r="K19" s="9"/>
      <c r="L19" s="9"/>
      <c r="M19" s="9"/>
      <c r="N19" s="9"/>
      <c r="O19" s="9"/>
      <c r="P19" s="9"/>
      <c r="AE19" s="1"/>
    </row>
    <row r="20" spans="2:31" ht="36.75" customHeight="1" x14ac:dyDescent="0.2">
      <c r="B20" s="151" t="s">
        <v>33</v>
      </c>
      <c r="C20" s="151"/>
      <c r="D20" s="180"/>
      <c r="E20" s="180"/>
      <c r="F20" s="180"/>
      <c r="G20" s="180"/>
      <c r="H20" s="180"/>
      <c r="I20" s="180"/>
      <c r="J20" s="180"/>
      <c r="K20" s="180"/>
      <c r="L20" s="180"/>
      <c r="M20" s="180"/>
      <c r="N20" s="180"/>
      <c r="O20" s="180"/>
      <c r="P20" s="180"/>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Z16"/>
  <sheetViews>
    <sheetView showGridLines="0" topLeftCell="E1" zoomScale="82" zoomScaleNormal="82" workbookViewId="0">
      <selection activeCell="L10" sqref="L10:L14"/>
    </sheetView>
  </sheetViews>
  <sheetFormatPr baseColWidth="10" defaultColWidth="0" defaultRowHeight="12.75" x14ac:dyDescent="0.2"/>
  <cols>
    <col min="1" max="1" width="2.85546875" style="97" customWidth="1"/>
    <col min="2" max="2" width="32.85546875" style="95" customWidth="1"/>
    <col min="3" max="3" width="29" style="96" customWidth="1"/>
    <col min="4" max="4" width="9.42578125" style="95" customWidth="1"/>
    <col min="5" max="5" width="15" style="95" customWidth="1"/>
    <col min="6" max="6" width="37" style="95" customWidth="1"/>
    <col min="7" max="7" width="30.85546875" style="95" bestFit="1" customWidth="1"/>
    <col min="8" max="8" width="33.140625" style="95" customWidth="1"/>
    <col min="9" max="9" width="16.28515625" style="95" customWidth="1"/>
    <col min="10" max="10" width="20.42578125" style="95" customWidth="1"/>
    <col min="11" max="11" width="18.28515625" style="95" customWidth="1"/>
    <col min="12" max="12" width="32.7109375" style="95" customWidth="1"/>
    <col min="13" max="13" width="34.140625" style="62" bestFit="1" customWidth="1"/>
    <col min="14" max="14" width="9.28515625" style="95" hidden="1" customWidth="1"/>
    <col min="15" max="15" width="13.140625" style="95" hidden="1" customWidth="1"/>
    <col min="16" max="234" width="9.140625" style="97" hidden="1" customWidth="1"/>
    <col min="235" max="16384" width="11.42578125" style="97" hidden="1"/>
  </cols>
  <sheetData>
    <row r="1" spans="2:17" ht="13.5" thickBot="1" x14ac:dyDescent="0.25"/>
    <row r="2" spans="2:17" ht="20.100000000000001" customHeight="1" x14ac:dyDescent="0.2">
      <c r="B2" s="269"/>
      <c r="C2" s="282" t="s">
        <v>114</v>
      </c>
      <c r="D2" s="282"/>
      <c r="E2" s="282"/>
      <c r="F2" s="282"/>
      <c r="G2" s="282"/>
      <c r="H2" s="282"/>
      <c r="I2" s="282"/>
      <c r="J2" s="282"/>
      <c r="K2" s="276" t="str">
        <f>Proyecto!K2</f>
        <v>Código: GC-F-015</v>
      </c>
      <c r="L2" s="277"/>
      <c r="M2" s="98"/>
      <c r="N2" s="98"/>
      <c r="O2" s="97"/>
    </row>
    <row r="3" spans="2:17" ht="20.100000000000001" customHeight="1" x14ac:dyDescent="0.2">
      <c r="B3" s="270"/>
      <c r="C3" s="272" t="s">
        <v>115</v>
      </c>
      <c r="D3" s="272"/>
      <c r="E3" s="272"/>
      <c r="F3" s="272"/>
      <c r="G3" s="272"/>
      <c r="H3" s="272"/>
      <c r="I3" s="272"/>
      <c r="J3" s="272"/>
      <c r="K3" s="278" t="str">
        <f>Proyecto!K3</f>
        <v>Fecha: 17 de septiembre de 2014</v>
      </c>
      <c r="L3" s="279"/>
      <c r="M3" s="98"/>
      <c r="N3" s="98"/>
      <c r="O3" s="97"/>
    </row>
    <row r="4" spans="2:17" ht="20.100000000000001" customHeight="1" x14ac:dyDescent="0.2">
      <c r="B4" s="270"/>
      <c r="C4" s="272" t="s">
        <v>116</v>
      </c>
      <c r="D4" s="272"/>
      <c r="E4" s="272"/>
      <c r="F4" s="272"/>
      <c r="G4" s="272"/>
      <c r="H4" s="272"/>
      <c r="I4" s="272"/>
      <c r="J4" s="272"/>
      <c r="K4" s="278" t="str">
        <f>Proyecto!K4</f>
        <v>Versión 001</v>
      </c>
      <c r="L4" s="279"/>
      <c r="M4" s="98"/>
      <c r="N4" s="98"/>
      <c r="O4" s="97"/>
    </row>
    <row r="5" spans="2:17" ht="20.100000000000001" customHeight="1" thickBot="1" x14ac:dyDescent="0.25">
      <c r="B5" s="271"/>
      <c r="C5" s="273" t="s">
        <v>117</v>
      </c>
      <c r="D5" s="273"/>
      <c r="E5" s="273"/>
      <c r="F5" s="273"/>
      <c r="G5" s="273"/>
      <c r="H5" s="273"/>
      <c r="I5" s="273"/>
      <c r="J5" s="273"/>
      <c r="K5" s="280" t="s">
        <v>154</v>
      </c>
      <c r="L5" s="281"/>
      <c r="M5" s="98"/>
      <c r="N5" s="98"/>
      <c r="O5" s="97"/>
    </row>
    <row r="6" spans="2:17" x14ac:dyDescent="0.2">
      <c r="B6" s="99"/>
      <c r="C6" s="100"/>
      <c r="D6" s="99"/>
      <c r="E6" s="99"/>
    </row>
    <row r="7" spans="2:17" ht="22.5" customHeight="1" x14ac:dyDescent="0.2">
      <c r="B7" s="101" t="s">
        <v>159</v>
      </c>
      <c r="C7" s="274" t="str">
        <f>Proyecto!$E$7</f>
        <v>Sistema de soporte a la toma de decisiones en los procesos mercantiles (SIARELIS - Robot) fase II</v>
      </c>
      <c r="D7" s="274"/>
      <c r="E7" s="274"/>
      <c r="F7" s="274"/>
      <c r="G7" s="274"/>
      <c r="H7" s="274"/>
      <c r="I7" s="274"/>
      <c r="J7" s="274"/>
      <c r="K7" s="274"/>
      <c r="L7" s="275"/>
      <c r="M7" s="95"/>
    </row>
    <row r="9" spans="2:17" ht="48.75" customHeight="1" x14ac:dyDescent="0.2">
      <c r="B9" s="110" t="s">
        <v>75</v>
      </c>
      <c r="C9" s="110" t="s">
        <v>76</v>
      </c>
      <c r="D9" s="110" t="s">
        <v>77</v>
      </c>
      <c r="E9" s="111" t="s">
        <v>129</v>
      </c>
      <c r="F9" s="110" t="s">
        <v>78</v>
      </c>
      <c r="G9" s="112" t="s">
        <v>156</v>
      </c>
      <c r="H9" s="112" t="s">
        <v>84</v>
      </c>
      <c r="I9" s="112" t="s">
        <v>85</v>
      </c>
      <c r="J9" s="111" t="s">
        <v>79</v>
      </c>
      <c r="K9" s="113" t="s">
        <v>158</v>
      </c>
      <c r="L9" s="113" t="s">
        <v>157</v>
      </c>
    </row>
    <row r="10" spans="2:17" s="130" customFormat="1" ht="87.75" customHeight="1" x14ac:dyDescent="0.2">
      <c r="B10" s="134" t="s">
        <v>191</v>
      </c>
      <c r="C10" s="134" t="s">
        <v>192</v>
      </c>
      <c r="D10" s="143">
        <v>1</v>
      </c>
      <c r="E10" s="144">
        <v>0.3</v>
      </c>
      <c r="F10" s="134" t="s">
        <v>209</v>
      </c>
      <c r="G10" s="145">
        <v>44383</v>
      </c>
      <c r="H10" s="145">
        <v>44421</v>
      </c>
      <c r="I10" s="146">
        <f>+(H10-G10)/7</f>
        <v>5.4285714285714288</v>
      </c>
      <c r="J10" s="134"/>
      <c r="K10" s="134"/>
      <c r="L10" s="266" t="s">
        <v>215</v>
      </c>
      <c r="M10" s="128"/>
      <c r="N10" s="129"/>
      <c r="O10" s="129"/>
      <c r="Q10" s="131"/>
    </row>
    <row r="11" spans="2:17" s="130" customFormat="1" ht="42.95" customHeight="1" x14ac:dyDescent="0.2">
      <c r="B11" s="134" t="s">
        <v>189</v>
      </c>
      <c r="C11" s="134" t="s">
        <v>171</v>
      </c>
      <c r="D11" s="143">
        <v>1</v>
      </c>
      <c r="E11" s="144">
        <v>0.2</v>
      </c>
      <c r="F11" s="134" t="s">
        <v>178</v>
      </c>
      <c r="G11" s="145">
        <v>44425</v>
      </c>
      <c r="H11" s="145">
        <v>44456</v>
      </c>
      <c r="I11" s="146">
        <f t="shared" ref="I11:I15" si="0">+(H11-G11)/7</f>
        <v>4.4285714285714288</v>
      </c>
      <c r="J11" s="134"/>
      <c r="K11" s="134"/>
      <c r="L11" s="267"/>
      <c r="M11" s="128"/>
      <c r="N11" s="129"/>
      <c r="O11" s="129"/>
      <c r="Q11" s="131"/>
    </row>
    <row r="12" spans="2:17" s="130" customFormat="1" ht="42.95" customHeight="1" x14ac:dyDescent="0.2">
      <c r="B12" s="134" t="s">
        <v>190</v>
      </c>
      <c r="C12" s="134" t="s">
        <v>172</v>
      </c>
      <c r="D12" s="143">
        <v>1</v>
      </c>
      <c r="E12" s="144">
        <v>0.2</v>
      </c>
      <c r="F12" s="134" t="s">
        <v>178</v>
      </c>
      <c r="G12" s="145">
        <v>44466</v>
      </c>
      <c r="H12" s="145">
        <v>44498</v>
      </c>
      <c r="I12" s="146">
        <f t="shared" si="0"/>
        <v>4.5714285714285712</v>
      </c>
      <c r="J12" s="134"/>
      <c r="K12" s="134"/>
      <c r="L12" s="267"/>
      <c r="M12" s="128"/>
      <c r="Q12" s="131"/>
    </row>
    <row r="13" spans="2:17" s="130" customFormat="1" ht="54.75" customHeight="1" x14ac:dyDescent="0.2">
      <c r="B13" s="134" t="s">
        <v>195</v>
      </c>
      <c r="C13" s="147" t="s">
        <v>194</v>
      </c>
      <c r="D13" s="143">
        <v>1</v>
      </c>
      <c r="E13" s="144">
        <v>0.15</v>
      </c>
      <c r="F13" s="134" t="s">
        <v>210</v>
      </c>
      <c r="G13" s="145">
        <v>44502</v>
      </c>
      <c r="H13" s="145">
        <v>44519</v>
      </c>
      <c r="I13" s="146">
        <f t="shared" si="0"/>
        <v>2.4285714285714284</v>
      </c>
      <c r="J13" s="147"/>
      <c r="K13" s="134"/>
      <c r="L13" s="267"/>
      <c r="M13" s="128"/>
    </row>
    <row r="14" spans="2:17" s="130" customFormat="1" ht="42.95" customHeight="1" x14ac:dyDescent="0.2">
      <c r="B14" s="147" t="s">
        <v>211</v>
      </c>
      <c r="C14" s="147" t="s">
        <v>173</v>
      </c>
      <c r="D14" s="143">
        <v>1</v>
      </c>
      <c r="E14" s="144">
        <v>0.15</v>
      </c>
      <c r="F14" s="134" t="s">
        <v>178</v>
      </c>
      <c r="G14" s="145">
        <v>44522</v>
      </c>
      <c r="H14" s="145">
        <v>44561</v>
      </c>
      <c r="I14" s="146">
        <f t="shared" si="0"/>
        <v>5.5714285714285712</v>
      </c>
      <c r="J14" s="147"/>
      <c r="K14" s="134"/>
      <c r="L14" s="268"/>
      <c r="M14" s="128"/>
    </row>
    <row r="15" spans="2:17" s="130" customFormat="1" ht="0.75" customHeight="1" thickBot="1" x14ac:dyDescent="0.25">
      <c r="B15" s="133"/>
      <c r="C15" s="134"/>
      <c r="D15" s="133"/>
      <c r="E15" s="135">
        <f>SUM(E10:E14)</f>
        <v>1</v>
      </c>
      <c r="F15" s="133"/>
      <c r="G15" s="133"/>
      <c r="H15" s="133"/>
      <c r="I15" s="146">
        <f t="shared" si="0"/>
        <v>0</v>
      </c>
      <c r="J15" s="133"/>
      <c r="K15" s="133"/>
      <c r="L15" s="136"/>
      <c r="M15" s="137"/>
      <c r="N15" s="138"/>
      <c r="O15" s="138"/>
    </row>
    <row r="16" spans="2:17" s="142" customFormat="1" ht="26.25" customHeight="1" thickBot="1" x14ac:dyDescent="0.25">
      <c r="B16" s="139"/>
      <c r="C16" s="139"/>
      <c r="D16" s="139"/>
      <c r="E16" s="132">
        <f>SUM(E15)</f>
        <v>1</v>
      </c>
      <c r="F16" s="139"/>
      <c r="G16" s="139"/>
      <c r="H16" s="139"/>
      <c r="I16" s="140"/>
      <c r="J16" s="139"/>
      <c r="K16" s="139"/>
      <c r="L16" s="141">
        <f>SUM(L10:L15)</f>
        <v>0</v>
      </c>
      <c r="M16" s="139"/>
      <c r="N16" s="139"/>
      <c r="O16" s="139"/>
    </row>
  </sheetData>
  <mergeCells count="11">
    <mergeCell ref="L10:L14"/>
    <mergeCell ref="B2:B5"/>
    <mergeCell ref="C3:J3"/>
    <mergeCell ref="C4:J4"/>
    <mergeCell ref="C5:J5"/>
    <mergeCell ref="C7:L7"/>
    <mergeCell ref="K2:L2"/>
    <mergeCell ref="K3:L3"/>
    <mergeCell ref="K4:L4"/>
    <mergeCell ref="K5:L5"/>
    <mergeCell ref="C2:J2"/>
  </mergeCells>
  <dataValidations count="1">
    <dataValidation type="whole" allowBlank="1" showInputMessage="1" showErrorMessage="1" sqref="F8:K8 F15:H16 J15:K16 I16">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57" fitToHeight="0" orientation="landscape" r:id="rId1"/>
  <headerFooter>
    <oddHeade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topLeftCell="A7" zoomScale="90" zoomScaleNormal="90" workbookViewId="0">
      <selection activeCell="V4" sqref="V4"/>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298"/>
      <c r="C2" s="299"/>
      <c r="D2" s="295" t="s">
        <v>114</v>
      </c>
      <c r="E2" s="258"/>
      <c r="F2" s="258"/>
      <c r="G2" s="258"/>
      <c r="H2" s="258"/>
      <c r="I2" s="258"/>
      <c r="J2" s="258"/>
      <c r="K2" s="74"/>
      <c r="L2" s="74"/>
      <c r="M2" s="304" t="str">
        <f>Proyecto!K2</f>
        <v>Código: GC-F-015</v>
      </c>
      <c r="N2" s="252"/>
      <c r="O2" s="252"/>
      <c r="P2" s="253"/>
      <c r="R2" s="11"/>
      <c r="S2" s="11"/>
      <c r="T2" s="11" t="s">
        <v>124</v>
      </c>
      <c r="U2" s="15"/>
      <c r="AE2" s="16"/>
    </row>
    <row r="3" spans="2:31" s="12" customFormat="1" ht="23.25" customHeight="1" x14ac:dyDescent="0.2">
      <c r="B3" s="300"/>
      <c r="C3" s="301"/>
      <c r="D3" s="296" t="s">
        <v>115</v>
      </c>
      <c r="E3" s="261"/>
      <c r="F3" s="261"/>
      <c r="G3" s="261"/>
      <c r="H3" s="261"/>
      <c r="I3" s="261"/>
      <c r="J3" s="261"/>
      <c r="K3" s="73"/>
      <c r="L3" s="73"/>
      <c r="M3" s="305" t="str">
        <f>Proyecto!K3</f>
        <v>Fecha: 17 de septiembre de 2014</v>
      </c>
      <c r="N3" s="186"/>
      <c r="O3" s="186"/>
      <c r="P3" s="254"/>
      <c r="R3" s="11"/>
      <c r="S3" s="11"/>
      <c r="T3" s="11" t="s">
        <v>125</v>
      </c>
      <c r="U3" s="15"/>
      <c r="AE3" s="16"/>
    </row>
    <row r="4" spans="2:31" s="12" customFormat="1" ht="24" customHeight="1" x14ac:dyDescent="0.2">
      <c r="B4" s="300"/>
      <c r="C4" s="301"/>
      <c r="D4" s="296" t="s">
        <v>116</v>
      </c>
      <c r="E4" s="261"/>
      <c r="F4" s="261"/>
      <c r="G4" s="261"/>
      <c r="H4" s="261"/>
      <c r="I4" s="261"/>
      <c r="J4" s="261"/>
      <c r="K4" s="73"/>
      <c r="L4" s="73"/>
      <c r="M4" s="305" t="str">
        <f>Proyecto!K4</f>
        <v>Versión 001</v>
      </c>
      <c r="N4" s="186"/>
      <c r="O4" s="186"/>
      <c r="P4" s="254"/>
      <c r="R4" s="11"/>
      <c r="T4" s="11" t="s">
        <v>126</v>
      </c>
      <c r="U4" s="15"/>
      <c r="AE4" s="16"/>
    </row>
    <row r="5" spans="2:31" s="12" customFormat="1" ht="22.5" customHeight="1" thickBot="1" x14ac:dyDescent="0.25">
      <c r="B5" s="302"/>
      <c r="C5" s="303"/>
      <c r="D5" s="297" t="s">
        <v>117</v>
      </c>
      <c r="E5" s="264"/>
      <c r="F5" s="264"/>
      <c r="G5" s="264"/>
      <c r="H5" s="264"/>
      <c r="I5" s="264"/>
      <c r="J5" s="264"/>
      <c r="K5" s="75"/>
      <c r="L5" s="75"/>
      <c r="M5" s="306" t="s">
        <v>155</v>
      </c>
      <c r="N5" s="255"/>
      <c r="O5" s="255"/>
      <c r="P5" s="256"/>
      <c r="R5" s="11"/>
      <c r="T5" s="11" t="s">
        <v>127</v>
      </c>
      <c r="U5" s="11"/>
      <c r="AE5" s="16"/>
    </row>
    <row r="6" spans="2:31" ht="5.25" customHeight="1" x14ac:dyDescent="0.2">
      <c r="B6" s="5"/>
      <c r="C6" s="5"/>
      <c r="D6" s="5"/>
      <c r="E6" s="5"/>
      <c r="F6" s="5"/>
      <c r="G6" s="5"/>
      <c r="H6" s="5"/>
      <c r="I6" s="5"/>
      <c r="J6" s="5"/>
      <c r="K6" s="5"/>
      <c r="L6" s="5"/>
      <c r="M6" s="5"/>
      <c r="N6" s="5"/>
      <c r="O6" s="5"/>
      <c r="P6" s="5"/>
      <c r="T6" s="7"/>
    </row>
    <row r="7" spans="2:31" ht="29.25" customHeight="1" x14ac:dyDescent="0.2">
      <c r="B7" s="151" t="s">
        <v>0</v>
      </c>
      <c r="C7" s="151"/>
      <c r="D7" s="203" t="str">
        <f>Proyecto!$E$7</f>
        <v>Sistema de soporte a la toma de decisiones en los procesos mercantiles (SIARELIS - Robot) fase II</v>
      </c>
      <c r="E7" s="203"/>
      <c r="F7" s="203"/>
      <c r="G7" s="203"/>
      <c r="H7" s="203"/>
      <c r="I7" s="203"/>
      <c r="J7" s="203"/>
      <c r="K7" s="203"/>
      <c r="L7" s="203"/>
      <c r="M7" s="203"/>
      <c r="N7" s="203"/>
      <c r="O7" s="203"/>
      <c r="P7" s="203"/>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207" t="s">
        <v>22</v>
      </c>
      <c r="C10" s="207"/>
      <c r="D10" s="207"/>
      <c r="E10" s="207"/>
      <c r="F10" s="207"/>
      <c r="G10" s="207"/>
      <c r="H10" s="207"/>
      <c r="I10" s="207"/>
      <c r="J10" s="207"/>
      <c r="K10" s="207"/>
      <c r="L10" s="207"/>
      <c r="M10" s="207"/>
      <c r="N10" s="207"/>
      <c r="O10" s="207"/>
      <c r="P10" s="207"/>
    </row>
    <row r="11" spans="2:31" ht="21.95" customHeight="1" x14ac:dyDescent="0.2">
      <c r="B11" s="204" t="s">
        <v>120</v>
      </c>
      <c r="C11" s="204"/>
      <c r="D11" s="204"/>
      <c r="E11" s="204"/>
      <c r="F11" s="80" t="s">
        <v>121</v>
      </c>
      <c r="G11" s="204" t="s">
        <v>122</v>
      </c>
      <c r="H11" s="204"/>
      <c r="I11" s="204"/>
      <c r="J11" s="204"/>
      <c r="K11" s="81"/>
      <c r="L11" s="81"/>
      <c r="M11" s="204" t="s">
        <v>123</v>
      </c>
      <c r="N11" s="204"/>
      <c r="O11" s="204"/>
      <c r="P11" s="204"/>
    </row>
    <row r="12" spans="2:31" ht="56.25" customHeight="1" x14ac:dyDescent="0.2">
      <c r="B12" s="286" t="s">
        <v>197</v>
      </c>
      <c r="C12" s="287"/>
      <c r="D12" s="287"/>
      <c r="E12" s="288"/>
      <c r="F12" s="125" t="s">
        <v>126</v>
      </c>
      <c r="G12" s="289"/>
      <c r="H12" s="290"/>
      <c r="I12" s="290"/>
      <c r="J12" s="291"/>
      <c r="K12" s="148"/>
      <c r="L12" s="148"/>
      <c r="M12" s="292" t="s">
        <v>132</v>
      </c>
      <c r="N12" s="293"/>
      <c r="O12" s="293"/>
      <c r="P12" s="294"/>
    </row>
    <row r="13" spans="2:31" ht="81.75" customHeight="1" x14ac:dyDescent="0.2">
      <c r="B13" s="180" t="s">
        <v>196</v>
      </c>
      <c r="C13" s="180"/>
      <c r="D13" s="180"/>
      <c r="E13" s="180"/>
      <c r="F13" s="125" t="s">
        <v>125</v>
      </c>
      <c r="G13" s="182" t="s">
        <v>212</v>
      </c>
      <c r="H13" s="283"/>
      <c r="I13" s="283"/>
      <c r="J13" s="284"/>
      <c r="K13" s="22"/>
      <c r="L13" s="22"/>
      <c r="M13" s="285" t="s">
        <v>132</v>
      </c>
      <c r="N13" s="285"/>
      <c r="O13" s="285"/>
      <c r="P13" s="285"/>
    </row>
    <row r="15" spans="2:31" ht="21.95" customHeight="1" x14ac:dyDescent="0.2">
      <c r="B15" s="207" t="s">
        <v>23</v>
      </c>
      <c r="C15" s="207"/>
      <c r="D15" s="207"/>
      <c r="E15" s="207"/>
      <c r="F15" s="207"/>
      <c r="G15" s="207"/>
      <c r="H15" s="207"/>
      <c r="I15" s="207"/>
      <c r="J15" s="207"/>
      <c r="K15" s="207"/>
      <c r="L15" s="207"/>
      <c r="M15" s="207"/>
      <c r="N15" s="207"/>
      <c r="O15" s="207"/>
      <c r="P15" s="207"/>
    </row>
    <row r="16" spans="2:31" ht="21.95" customHeight="1" x14ac:dyDescent="0.2">
      <c r="B16" s="180" t="s">
        <v>199</v>
      </c>
      <c r="C16" s="180"/>
      <c r="D16" s="180"/>
      <c r="E16" s="180"/>
      <c r="F16" s="180"/>
      <c r="G16" s="180"/>
      <c r="H16" s="180"/>
      <c r="I16" s="180"/>
      <c r="J16" s="180"/>
      <c r="K16" s="180"/>
      <c r="L16" s="180"/>
      <c r="M16" s="180"/>
      <c r="N16" s="180"/>
      <c r="O16" s="180"/>
      <c r="P16" s="180"/>
    </row>
  </sheetData>
  <mergeCells count="23">
    <mergeCell ref="D2:J2"/>
    <mergeCell ref="D3:J3"/>
    <mergeCell ref="D4:J4"/>
    <mergeCell ref="D5:J5"/>
    <mergeCell ref="B10:P10"/>
    <mergeCell ref="B2:C5"/>
    <mergeCell ref="M2:P2"/>
    <mergeCell ref="M3:P3"/>
    <mergeCell ref="M4:P4"/>
    <mergeCell ref="M5:P5"/>
    <mergeCell ref="B7:C7"/>
    <mergeCell ref="D7:P7"/>
    <mergeCell ref="B15:P15"/>
    <mergeCell ref="B16:P16"/>
    <mergeCell ref="B11:E11"/>
    <mergeCell ref="G11:J11"/>
    <mergeCell ref="M11:P11"/>
    <mergeCell ref="B13:E13"/>
    <mergeCell ref="G13:J13"/>
    <mergeCell ref="M13:P13"/>
    <mergeCell ref="B12:E12"/>
    <mergeCell ref="G12:J12"/>
    <mergeCell ref="M12:P12"/>
  </mergeCells>
  <conditionalFormatting sqref="F13">
    <cfRule type="containsText" dxfId="7" priority="5" operator="containsText" text="Extremo">
      <formula>NOT(ISERROR(SEARCH("Extremo",F13)))</formula>
    </cfRule>
    <cfRule type="containsText" dxfId="6" priority="6" operator="containsText" text="Alto">
      <formula>NOT(ISERROR(SEARCH("Alto",F13)))</formula>
    </cfRule>
    <cfRule type="containsText" dxfId="5" priority="7" operator="containsText" text="Medio">
      <formula>NOT(ISERROR(SEARCH("Medio",F13)))</formula>
    </cfRule>
    <cfRule type="containsText" dxfId="4" priority="8"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7:P65503 O9:P9 O14:P14 G14:M14 G17:M65503 G9:M9 W9:AC65503 Q9:U65503">
      <formula1>1</formula1>
      <formula2>5</formula2>
    </dataValidation>
    <dataValidation type="list" allowBlank="1" showInputMessage="1" showErrorMessage="1" sqref="F12:F13">
      <formula1>$T$2:$T$5</formula1>
    </dataValidation>
  </dataValidations>
  <printOptions horizontalCentered="1" vertic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A10"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8" t="s">
        <v>97</v>
      </c>
      <c r="C4" s="28" t="s">
        <v>56</v>
      </c>
      <c r="E4" s="28" t="s">
        <v>57</v>
      </c>
      <c r="G4" s="28" t="s">
        <v>58</v>
      </c>
      <c r="I4" s="28" t="s">
        <v>62</v>
      </c>
      <c r="K4" s="28" t="s">
        <v>63</v>
      </c>
      <c r="M4" s="28"/>
      <c r="O4" s="28" t="s">
        <v>90</v>
      </c>
      <c r="Q4" s="28" t="s">
        <v>100</v>
      </c>
    </row>
    <row r="5" spans="1:17" x14ac:dyDescent="0.2">
      <c r="A5" t="s">
        <v>98</v>
      </c>
      <c r="C5" s="27" t="s">
        <v>51</v>
      </c>
      <c r="E5" s="27" t="s">
        <v>52</v>
      </c>
      <c r="G5" s="27" t="s">
        <v>59</v>
      </c>
      <c r="I5" s="27" t="s">
        <v>87</v>
      </c>
      <c r="K5" s="27" t="s">
        <v>64</v>
      </c>
      <c r="M5" t="s">
        <v>80</v>
      </c>
      <c r="O5" s="27" t="s">
        <v>91</v>
      </c>
      <c r="Q5" t="s">
        <v>103</v>
      </c>
    </row>
    <row r="6" spans="1:17" x14ac:dyDescent="0.2">
      <c r="A6" t="s">
        <v>99</v>
      </c>
      <c r="C6" s="27" t="s">
        <v>54</v>
      </c>
      <c r="E6" s="27" t="s">
        <v>55</v>
      </c>
      <c r="G6" s="27" t="s">
        <v>60</v>
      </c>
      <c r="I6" s="27" t="s">
        <v>88</v>
      </c>
      <c r="K6" s="27" t="s">
        <v>65</v>
      </c>
      <c r="M6" t="s">
        <v>86</v>
      </c>
      <c r="O6" s="27" t="s">
        <v>92</v>
      </c>
      <c r="Q6" t="s">
        <v>104</v>
      </c>
    </row>
    <row r="7" spans="1:17" x14ac:dyDescent="0.2">
      <c r="C7" s="27" t="s">
        <v>53</v>
      </c>
      <c r="G7" s="27" t="s">
        <v>61</v>
      </c>
      <c r="K7" s="30" t="s">
        <v>66</v>
      </c>
      <c r="O7" s="30" t="s">
        <v>93</v>
      </c>
      <c r="Q7" t="s">
        <v>105</v>
      </c>
    </row>
    <row r="8" spans="1:17" x14ac:dyDescent="0.2">
      <c r="O8" s="30" t="s">
        <v>94</v>
      </c>
      <c r="Q8" t="s">
        <v>106</v>
      </c>
    </row>
    <row r="9" spans="1:17" x14ac:dyDescent="0.2">
      <c r="O9" s="30" t="s">
        <v>95</v>
      </c>
      <c r="Q9" t="s">
        <v>107</v>
      </c>
    </row>
    <row r="10" spans="1:17" x14ac:dyDescent="0.2">
      <c r="O10" s="30" t="s">
        <v>96</v>
      </c>
      <c r="Q10" t="s">
        <v>108</v>
      </c>
    </row>
    <row r="11" spans="1:17" x14ac:dyDescent="0.2">
      <c r="O11" s="30" t="s">
        <v>74</v>
      </c>
      <c r="Q11" t="s">
        <v>109</v>
      </c>
    </row>
    <row r="12" spans="1:17" x14ac:dyDescent="0.2">
      <c r="Q12" t="s">
        <v>110</v>
      </c>
    </row>
    <row r="14" spans="1:17" x14ac:dyDescent="0.2">
      <c r="Q14" s="28" t="s">
        <v>111</v>
      </c>
    </row>
    <row r="15" spans="1:17" x14ac:dyDescent="0.2">
      <c r="Q15" t="s">
        <v>103</v>
      </c>
    </row>
    <row r="16" spans="1:17" x14ac:dyDescent="0.2">
      <c r="Q16" t="s">
        <v>104</v>
      </c>
    </row>
    <row r="17" spans="17:17" x14ac:dyDescent="0.2">
      <c r="Q17" t="s">
        <v>105</v>
      </c>
    </row>
    <row r="18" spans="17:17" x14ac:dyDescent="0.2">
      <c r="Q18" t="s">
        <v>106</v>
      </c>
    </row>
    <row r="19" spans="17:17" x14ac:dyDescent="0.2">
      <c r="Q19" t="s">
        <v>107</v>
      </c>
    </row>
    <row r="20" spans="17:17" x14ac:dyDescent="0.2">
      <c r="Q20" t="s">
        <v>108</v>
      </c>
    </row>
    <row r="21" spans="17:17" x14ac:dyDescent="0.2">
      <c r="Q21" t="s">
        <v>109</v>
      </c>
    </row>
    <row r="22" spans="17:17" x14ac:dyDescent="0.2">
      <c r="Q22" t="s">
        <v>110</v>
      </c>
    </row>
    <row r="23" spans="17:17" x14ac:dyDescent="0.2">
      <c r="Q23" s="27"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17"/>
  <sheetViews>
    <sheetView showGridLines="0" zoomScale="90" zoomScaleNormal="90" workbookViewId="0">
      <selection activeCell="E20" sqref="E20"/>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7" style="1" customWidth="1"/>
    <col min="5" max="5" width="30.5703125" style="1" customWidth="1"/>
    <col min="6" max="6" width="35.425781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63"/>
      <c r="C2" s="164"/>
      <c r="D2" s="165" t="s">
        <v>114</v>
      </c>
      <c r="E2" s="166"/>
      <c r="F2" s="166"/>
      <c r="G2" s="166"/>
      <c r="H2" s="166"/>
      <c r="I2" s="166"/>
      <c r="J2" s="167"/>
      <c r="K2" s="153" t="s">
        <v>142</v>
      </c>
      <c r="L2" s="181"/>
      <c r="M2" s="153" t="str">
        <f>Proyecto!K2</f>
        <v>Código: GC-F-015</v>
      </c>
      <c r="N2" s="176"/>
      <c r="O2" s="176"/>
      <c r="P2" s="154"/>
      <c r="R2" s="11"/>
      <c r="S2" s="11"/>
      <c r="T2" s="11"/>
      <c r="U2" s="15"/>
      <c r="AE2" s="16"/>
    </row>
    <row r="3" spans="2:31" s="12" customFormat="1" ht="23.25" customHeight="1" x14ac:dyDescent="0.2">
      <c r="B3" s="159"/>
      <c r="C3" s="160"/>
      <c r="D3" s="168" t="s">
        <v>115</v>
      </c>
      <c r="E3" s="169"/>
      <c r="F3" s="169"/>
      <c r="G3" s="169"/>
      <c r="H3" s="169"/>
      <c r="I3" s="169"/>
      <c r="J3" s="170"/>
      <c r="K3" s="155" t="s">
        <v>119</v>
      </c>
      <c r="L3" s="182"/>
      <c r="M3" s="177" t="str">
        <f>Proyecto!K3</f>
        <v>Fecha: 17 de septiembre de 2014</v>
      </c>
      <c r="N3" s="178"/>
      <c r="O3" s="178"/>
      <c r="P3" s="179"/>
      <c r="R3" s="11"/>
      <c r="S3" s="11"/>
      <c r="T3" s="11"/>
      <c r="U3" s="15"/>
      <c r="AE3" s="16"/>
    </row>
    <row r="4" spans="2:31" s="12" customFormat="1" ht="24" customHeight="1" x14ac:dyDescent="0.2">
      <c r="B4" s="159"/>
      <c r="C4" s="160"/>
      <c r="D4" s="168" t="s">
        <v>116</v>
      </c>
      <c r="E4" s="169"/>
      <c r="F4" s="169"/>
      <c r="G4" s="169"/>
      <c r="H4" s="169"/>
      <c r="I4" s="169"/>
      <c r="J4" s="170"/>
      <c r="K4" s="155" t="s">
        <v>143</v>
      </c>
      <c r="L4" s="182"/>
      <c r="M4" s="155" t="str">
        <f>Proyecto!K4</f>
        <v>Versión 001</v>
      </c>
      <c r="N4" s="180"/>
      <c r="O4" s="180"/>
      <c r="P4" s="156"/>
      <c r="R4" s="11"/>
      <c r="U4" s="15"/>
      <c r="AE4" s="16"/>
    </row>
    <row r="5" spans="2:31" s="12" customFormat="1" ht="22.5" customHeight="1" thickBot="1" x14ac:dyDescent="0.25">
      <c r="B5" s="161"/>
      <c r="C5" s="162"/>
      <c r="D5" s="171" t="s">
        <v>117</v>
      </c>
      <c r="E5" s="172"/>
      <c r="F5" s="172"/>
      <c r="G5" s="172"/>
      <c r="H5" s="172"/>
      <c r="I5" s="172"/>
      <c r="J5" s="173"/>
      <c r="K5" s="157" t="s">
        <v>118</v>
      </c>
      <c r="L5" s="196"/>
      <c r="M5" s="187" t="s">
        <v>145</v>
      </c>
      <c r="N5" s="188"/>
      <c r="O5" s="188"/>
      <c r="P5" s="189"/>
      <c r="R5" s="11"/>
      <c r="U5" s="11"/>
      <c r="AE5" s="16"/>
    </row>
    <row r="6" spans="2:31" ht="5.25" customHeight="1" x14ac:dyDescent="0.2">
      <c r="B6" s="5"/>
      <c r="C6" s="5"/>
      <c r="D6" s="5"/>
      <c r="E6" s="5"/>
      <c r="F6" s="5"/>
      <c r="G6" s="5"/>
      <c r="H6" s="5"/>
      <c r="I6" s="5"/>
      <c r="J6" s="5"/>
      <c r="K6" s="5"/>
      <c r="L6" s="5"/>
      <c r="M6" s="5"/>
      <c r="N6" s="5"/>
      <c r="O6" s="5"/>
      <c r="P6" s="5"/>
    </row>
    <row r="7" spans="2:31" ht="30" customHeight="1" x14ac:dyDescent="0.2">
      <c r="B7" s="151" t="s">
        <v>0</v>
      </c>
      <c r="C7" s="151"/>
      <c r="D7" s="190" t="str">
        <f>+Proyecto!E7</f>
        <v>Sistema de soporte a la toma de decisiones en los procesos mercantiles (SIARELIS - Robot) fase II</v>
      </c>
      <c r="E7" s="190"/>
      <c r="F7" s="190"/>
      <c r="G7" s="190"/>
      <c r="H7" s="190"/>
      <c r="I7" s="190"/>
      <c r="J7" s="190"/>
      <c r="K7" s="190"/>
      <c r="L7" s="190"/>
      <c r="M7" s="190"/>
      <c r="N7" s="190"/>
      <c r="O7" s="190"/>
      <c r="P7" s="190"/>
      <c r="AE7" s="1"/>
    </row>
    <row r="8" spans="2:31" ht="6.75" customHeight="1" x14ac:dyDescent="0.2">
      <c r="B8" s="8"/>
      <c r="C8" s="8"/>
      <c r="D8" s="106"/>
      <c r="E8" s="106"/>
      <c r="F8" s="106"/>
      <c r="G8" s="106"/>
      <c r="H8" s="106"/>
      <c r="I8" s="106"/>
      <c r="J8" s="106"/>
      <c r="K8" s="106"/>
      <c r="L8" s="106"/>
      <c r="M8" s="106"/>
      <c r="N8" s="106"/>
      <c r="O8" s="106"/>
      <c r="P8" s="106"/>
      <c r="AE8" s="1"/>
    </row>
    <row r="9" spans="2:31" ht="27.75" customHeight="1" x14ac:dyDescent="0.2">
      <c r="B9" s="194" t="s">
        <v>24</v>
      </c>
      <c r="C9" s="195"/>
      <c r="D9" s="191" t="s">
        <v>176</v>
      </c>
      <c r="E9" s="192"/>
      <c r="F9" s="192"/>
      <c r="G9" s="192"/>
      <c r="H9" s="192"/>
      <c r="I9" s="192"/>
      <c r="J9" s="192"/>
      <c r="K9" s="192"/>
      <c r="L9" s="192"/>
      <c r="M9" s="192"/>
      <c r="N9" s="192"/>
      <c r="O9" s="192"/>
      <c r="P9" s="193"/>
      <c r="AE9" s="1"/>
    </row>
    <row r="10" spans="2:31" customFormat="1" ht="7.5" customHeight="1" x14ac:dyDescent="0.2">
      <c r="D10" s="27"/>
      <c r="E10" s="27"/>
      <c r="F10" s="27"/>
      <c r="G10" s="27"/>
      <c r="H10" s="27"/>
      <c r="I10" s="27"/>
      <c r="J10" s="27"/>
      <c r="K10" s="27"/>
      <c r="L10" s="27"/>
      <c r="M10" s="27"/>
      <c r="N10" s="27"/>
      <c r="O10" s="27"/>
      <c r="P10" s="27"/>
    </row>
    <row r="11" spans="2:31" ht="42" customHeight="1" x14ac:dyDescent="0.2">
      <c r="B11" s="194" t="s">
        <v>25</v>
      </c>
      <c r="C11" s="195"/>
      <c r="D11" s="185" t="s">
        <v>177</v>
      </c>
      <c r="E11" s="185"/>
      <c r="F11" s="185"/>
      <c r="G11" s="185"/>
      <c r="H11" s="185"/>
      <c r="I11" s="185"/>
      <c r="J11" s="185"/>
      <c r="K11" s="185"/>
      <c r="L11" s="185"/>
      <c r="M11" s="185"/>
      <c r="N11" s="185"/>
      <c r="O11" s="185"/>
      <c r="P11" s="185"/>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33" customHeight="1" x14ac:dyDescent="0.2">
      <c r="B13" s="183" t="s">
        <v>130</v>
      </c>
      <c r="C13" s="183"/>
      <c r="D13" s="40" t="s">
        <v>1</v>
      </c>
      <c r="E13" s="185" t="s">
        <v>200</v>
      </c>
      <c r="F13" s="185"/>
      <c r="G13" s="185"/>
      <c r="H13" s="185"/>
      <c r="I13" s="185"/>
      <c r="J13" s="185"/>
      <c r="K13" s="185"/>
      <c r="L13" s="185"/>
      <c r="M13" s="185"/>
      <c r="N13" s="185"/>
      <c r="O13" s="185"/>
      <c r="P13" s="185"/>
      <c r="AE13" s="1"/>
    </row>
    <row r="14" spans="2:31" s="42" customFormat="1" ht="30" customHeight="1" x14ac:dyDescent="0.2">
      <c r="B14" s="184"/>
      <c r="C14" s="184"/>
      <c r="D14" s="41" t="s">
        <v>98</v>
      </c>
      <c r="E14" s="185"/>
      <c r="F14" s="185"/>
      <c r="G14" s="185"/>
      <c r="H14" s="185"/>
      <c r="I14" s="185"/>
      <c r="J14" s="185"/>
      <c r="K14" s="185"/>
      <c r="L14" s="185"/>
      <c r="M14" s="185"/>
      <c r="N14" s="185"/>
      <c r="O14" s="185"/>
      <c r="P14" s="185"/>
      <c r="R14" s="11"/>
      <c r="U14" s="11"/>
    </row>
    <row r="16" spans="2:31" ht="22.5" customHeight="1" x14ac:dyDescent="0.2">
      <c r="B16" s="183" t="s">
        <v>130</v>
      </c>
      <c r="C16" s="183"/>
      <c r="D16" s="103" t="s">
        <v>1</v>
      </c>
      <c r="E16" s="185"/>
      <c r="F16" s="186"/>
      <c r="G16" s="186"/>
      <c r="H16" s="186"/>
      <c r="I16" s="186"/>
      <c r="J16" s="186"/>
      <c r="K16" s="186"/>
      <c r="L16" s="186"/>
      <c r="M16" s="186"/>
      <c r="N16" s="186"/>
      <c r="O16" s="186"/>
      <c r="P16" s="186"/>
      <c r="AE16" s="1"/>
    </row>
    <row r="17" spans="2:21" s="102" customFormat="1" x14ac:dyDescent="0.2">
      <c r="B17" s="184"/>
      <c r="C17" s="184"/>
      <c r="D17" s="104" t="s">
        <v>99</v>
      </c>
      <c r="E17" s="186"/>
      <c r="F17" s="186"/>
      <c r="G17" s="186"/>
      <c r="H17" s="186"/>
      <c r="I17" s="186"/>
      <c r="J17" s="186"/>
      <c r="K17" s="186"/>
      <c r="L17" s="186"/>
      <c r="M17" s="186"/>
      <c r="N17" s="186"/>
      <c r="O17" s="186"/>
      <c r="P17" s="186"/>
      <c r="R17" s="11"/>
      <c r="U17" s="11"/>
    </row>
  </sheetData>
  <mergeCells count="26">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G18:M65469 W18:AC65469 W15:AC15 G15:M15 O15:U15 O18:U65469">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3" sqref="D13:I13"/>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6"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163"/>
      <c r="C2" s="164"/>
      <c r="D2" s="197" t="s">
        <v>114</v>
      </c>
      <c r="E2" s="198"/>
      <c r="F2" s="198"/>
      <c r="G2" s="198"/>
      <c r="H2" s="199"/>
      <c r="I2" s="55" t="str">
        <f>Proyecto!K2</f>
        <v>Código: GC-F-015</v>
      </c>
      <c r="J2" s="25"/>
      <c r="K2" s="25"/>
      <c r="L2" s="25"/>
      <c r="M2" s="54"/>
      <c r="N2" s="54"/>
      <c r="T2" s="16"/>
    </row>
    <row r="3" spans="2:24" s="21" customFormat="1" ht="23.25" customHeight="1" thickBot="1" x14ac:dyDescent="0.25">
      <c r="B3" s="159"/>
      <c r="C3" s="160"/>
      <c r="D3" s="197" t="s">
        <v>115</v>
      </c>
      <c r="E3" s="198"/>
      <c r="F3" s="198"/>
      <c r="G3" s="198"/>
      <c r="H3" s="199"/>
      <c r="I3" s="56" t="str">
        <f>Proyecto!K3</f>
        <v>Fecha: 17 de septiembre de 2014</v>
      </c>
      <c r="J3" s="25"/>
      <c r="K3" s="25"/>
      <c r="L3" s="25"/>
      <c r="M3" s="54"/>
      <c r="N3" s="54"/>
      <c r="T3" s="16"/>
    </row>
    <row r="4" spans="2:24" s="21" customFormat="1" ht="24" customHeight="1" thickBot="1" x14ac:dyDescent="0.25">
      <c r="B4" s="159"/>
      <c r="C4" s="160"/>
      <c r="D4" s="197" t="s">
        <v>116</v>
      </c>
      <c r="E4" s="198"/>
      <c r="F4" s="198"/>
      <c r="G4" s="198"/>
      <c r="H4" s="199"/>
      <c r="I4" s="56" t="str">
        <f>Proyecto!K4</f>
        <v>Versión 001</v>
      </c>
      <c r="J4" s="25"/>
      <c r="K4" s="25"/>
      <c r="L4" s="25"/>
      <c r="M4" s="54"/>
      <c r="N4" s="54"/>
      <c r="T4" s="16"/>
    </row>
    <row r="5" spans="2:24" s="21" customFormat="1" ht="22.5" customHeight="1" thickBot="1" x14ac:dyDescent="0.25">
      <c r="B5" s="161"/>
      <c r="C5" s="162"/>
      <c r="D5" s="200" t="s">
        <v>117</v>
      </c>
      <c r="E5" s="201"/>
      <c r="F5" s="201"/>
      <c r="G5" s="201"/>
      <c r="H5" s="202"/>
      <c r="I5" s="57" t="s">
        <v>146</v>
      </c>
      <c r="J5" s="25"/>
      <c r="K5" s="25"/>
      <c r="L5" s="25"/>
      <c r="M5" s="54"/>
      <c r="N5" s="54"/>
      <c r="T5" s="16"/>
    </row>
    <row r="6" spans="2:24" ht="5.25" customHeight="1" x14ac:dyDescent="0.2">
      <c r="B6" s="20"/>
      <c r="C6" s="20"/>
      <c r="D6" s="20"/>
      <c r="E6" s="20"/>
      <c r="F6" s="20"/>
      <c r="G6" s="39"/>
      <c r="H6" s="20"/>
      <c r="I6" s="20"/>
    </row>
    <row r="7" spans="2:24" x14ac:dyDescent="0.2">
      <c r="B7" s="151" t="s">
        <v>0</v>
      </c>
      <c r="C7" s="151"/>
      <c r="D7" s="203" t="str">
        <f>Proyecto!$E$7</f>
        <v>Sistema de soporte a la toma de decisiones en los procesos mercantiles (SIARELIS - Robot) fase II</v>
      </c>
      <c r="E7" s="203"/>
      <c r="F7" s="203"/>
      <c r="G7" s="203"/>
      <c r="H7" s="203"/>
      <c r="I7" s="203"/>
      <c r="X7" s="1"/>
    </row>
    <row r="8" spans="2:24" s="21" customFormat="1" ht="10.5" customHeight="1" x14ac:dyDescent="0.2">
      <c r="B8" s="10"/>
      <c r="C8" s="10"/>
      <c r="D8" s="6"/>
      <c r="E8" s="6"/>
      <c r="F8" s="6"/>
      <c r="G8" s="6"/>
      <c r="H8" s="6"/>
      <c r="I8" s="6"/>
      <c r="N8" s="25"/>
    </row>
    <row r="9" spans="2:24" ht="18.75" customHeight="1" x14ac:dyDescent="0.2">
      <c r="B9" s="207" t="s">
        <v>102</v>
      </c>
      <c r="C9" s="207"/>
      <c r="D9" s="207"/>
      <c r="E9" s="207"/>
      <c r="F9" s="207"/>
      <c r="G9" s="207"/>
      <c r="H9" s="207"/>
      <c r="I9" s="207"/>
      <c r="X9" s="1"/>
    </row>
    <row r="10" spans="2:24" ht="40.5" customHeight="1" x14ac:dyDescent="0.2">
      <c r="B10" s="204" t="s">
        <v>26</v>
      </c>
      <c r="C10" s="204"/>
      <c r="D10" s="186" t="s">
        <v>174</v>
      </c>
      <c r="E10" s="186"/>
      <c r="F10" s="186"/>
      <c r="G10" s="186"/>
      <c r="H10" s="186"/>
      <c r="I10" s="186"/>
      <c r="X10" s="1"/>
    </row>
    <row r="11" spans="2:24" ht="22.5" customHeight="1" x14ac:dyDescent="0.2">
      <c r="B11" s="204" t="s">
        <v>1</v>
      </c>
      <c r="C11" s="204"/>
      <c r="D11" s="204" t="s">
        <v>2</v>
      </c>
      <c r="E11" s="204"/>
      <c r="F11" s="31" t="s">
        <v>3</v>
      </c>
      <c r="G11" s="40" t="s">
        <v>100</v>
      </c>
      <c r="H11" s="40" t="s">
        <v>4</v>
      </c>
      <c r="I11" s="40" t="s">
        <v>101</v>
      </c>
      <c r="X11" s="1"/>
    </row>
    <row r="12" spans="2:24" ht="38.25" x14ac:dyDescent="0.2">
      <c r="B12" s="206" t="s">
        <v>51</v>
      </c>
      <c r="C12" s="206"/>
      <c r="D12" s="206" t="s">
        <v>131</v>
      </c>
      <c r="E12" s="206"/>
      <c r="F12" s="107">
        <v>1</v>
      </c>
      <c r="G12" s="87" t="s">
        <v>106</v>
      </c>
      <c r="H12" s="87" t="s">
        <v>52</v>
      </c>
      <c r="I12" s="87" t="s">
        <v>160</v>
      </c>
      <c r="X12" s="1"/>
    </row>
    <row r="13" spans="2:24" ht="22.5" customHeight="1" x14ac:dyDescent="0.2">
      <c r="B13" s="204" t="s">
        <v>5</v>
      </c>
      <c r="C13" s="204"/>
      <c r="D13" s="205" t="s">
        <v>132</v>
      </c>
      <c r="E13" s="205"/>
      <c r="F13" s="205"/>
      <c r="G13" s="205"/>
      <c r="H13" s="205"/>
      <c r="I13" s="205"/>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vertic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12" zoomScale="90" zoomScaleNormal="90" workbookViewId="0">
      <selection activeCell="C13" sqref="C13"/>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thickBot="1" x14ac:dyDescent="0.25">
      <c r="B2" s="58"/>
      <c r="C2" s="200" t="s">
        <v>114</v>
      </c>
      <c r="D2" s="201"/>
      <c r="E2" s="201"/>
      <c r="F2" s="202"/>
      <c r="G2" s="55" t="str">
        <f>Proyecto!K2</f>
        <v>Código: GC-F-015</v>
      </c>
      <c r="H2" s="11"/>
      <c r="I2" s="11"/>
      <c r="J2" s="15"/>
      <c r="T2" s="16"/>
    </row>
    <row r="3" spans="2:22" s="12" customFormat="1" ht="23.25" customHeight="1" thickBot="1" x14ac:dyDescent="0.25">
      <c r="B3" s="59"/>
      <c r="C3" s="200" t="s">
        <v>115</v>
      </c>
      <c r="D3" s="201"/>
      <c r="E3" s="201"/>
      <c r="F3" s="202"/>
      <c r="G3" s="56" t="str">
        <f>Proyecto!K3</f>
        <v>Fecha: 17 de septiembre de 2014</v>
      </c>
      <c r="H3" s="11"/>
      <c r="I3" s="11"/>
      <c r="J3" s="15"/>
      <c r="T3" s="16"/>
    </row>
    <row r="4" spans="2:22" s="12" customFormat="1" ht="24" customHeight="1" thickBot="1" x14ac:dyDescent="0.25">
      <c r="B4" s="59"/>
      <c r="C4" s="200" t="s">
        <v>116</v>
      </c>
      <c r="D4" s="201"/>
      <c r="E4" s="201"/>
      <c r="F4" s="202"/>
      <c r="G4" s="56" t="str">
        <f>Proyecto!K4</f>
        <v>Versión 001</v>
      </c>
      <c r="J4" s="15"/>
      <c r="T4" s="16"/>
    </row>
    <row r="5" spans="2:22" s="12" customFormat="1" ht="22.5" customHeight="1" thickBot="1" x14ac:dyDescent="0.25">
      <c r="B5" s="60"/>
      <c r="C5" s="200" t="s">
        <v>117</v>
      </c>
      <c r="D5" s="201"/>
      <c r="E5" s="201"/>
      <c r="F5" s="202"/>
      <c r="G5" s="57" t="s">
        <v>147</v>
      </c>
      <c r="J5" s="11"/>
      <c r="T5" s="16"/>
    </row>
    <row r="6" spans="2:22" ht="5.25" customHeight="1" x14ac:dyDescent="0.2">
      <c r="B6" s="5"/>
      <c r="C6" s="20"/>
      <c r="D6" s="5"/>
      <c r="E6" s="5"/>
      <c r="F6" s="5"/>
      <c r="G6" s="5"/>
    </row>
    <row r="7" spans="2:22" ht="29.25" customHeight="1" x14ac:dyDescent="0.2">
      <c r="B7" s="35" t="s">
        <v>0</v>
      </c>
      <c r="C7" s="209" t="str">
        <f>Proyecto!$E$7</f>
        <v>Sistema de soporte a la toma de decisiones en los procesos mercantiles (SIARELIS - Robot) fase II</v>
      </c>
      <c r="D7" s="209"/>
      <c r="E7" s="209"/>
      <c r="F7" s="209"/>
      <c r="G7" s="209"/>
      <c r="V7" s="1"/>
    </row>
    <row r="9" spans="2:22" ht="18" customHeight="1" x14ac:dyDescent="0.2">
      <c r="B9" s="207" t="s">
        <v>42</v>
      </c>
      <c r="C9" s="207"/>
      <c r="D9" s="207"/>
      <c r="E9" s="207"/>
      <c r="F9" s="207"/>
      <c r="G9" s="207"/>
    </row>
    <row r="10" spans="2:22" customFormat="1" ht="15" customHeight="1" x14ac:dyDescent="0.2"/>
    <row r="11" spans="2:22" ht="27.75" customHeight="1" x14ac:dyDescent="0.2">
      <c r="B11" s="31" t="s">
        <v>71</v>
      </c>
      <c r="C11" s="31" t="s">
        <v>6</v>
      </c>
      <c r="D11" s="31" t="s">
        <v>14</v>
      </c>
      <c r="E11" s="31" t="s">
        <v>41</v>
      </c>
      <c r="F11" s="207" t="s">
        <v>15</v>
      </c>
      <c r="G11" s="207"/>
    </row>
    <row r="12" spans="2:22" ht="110.25" customHeight="1" x14ac:dyDescent="0.2">
      <c r="B12" s="108" t="s">
        <v>59</v>
      </c>
      <c r="C12" s="108" t="s">
        <v>163</v>
      </c>
      <c r="D12" s="105" t="s">
        <v>133</v>
      </c>
      <c r="E12" s="108" t="s">
        <v>87</v>
      </c>
      <c r="F12" s="208"/>
      <c r="G12" s="208"/>
    </row>
    <row r="13" spans="2:22" ht="143.25" customHeight="1" x14ac:dyDescent="0.2">
      <c r="B13" s="108" t="s">
        <v>60</v>
      </c>
      <c r="C13" s="108" t="s">
        <v>201</v>
      </c>
      <c r="D13" s="105" t="s">
        <v>134</v>
      </c>
      <c r="E13" s="108" t="s">
        <v>87</v>
      </c>
      <c r="F13" s="208"/>
      <c r="G13" s="208"/>
    </row>
    <row r="14" spans="2:22" ht="150" customHeight="1" x14ac:dyDescent="0.2">
      <c r="B14" s="108" t="s">
        <v>141</v>
      </c>
      <c r="C14" s="108" t="s">
        <v>204</v>
      </c>
      <c r="D14" s="150" t="s">
        <v>203</v>
      </c>
      <c r="E14" s="108"/>
      <c r="F14" s="210"/>
      <c r="G14" s="211"/>
    </row>
    <row r="15" spans="2:22" ht="238.5" customHeight="1" x14ac:dyDescent="0.2">
      <c r="B15" s="108" t="s">
        <v>162</v>
      </c>
      <c r="C15" s="122" t="s">
        <v>202</v>
      </c>
      <c r="D15" s="105" t="s">
        <v>135</v>
      </c>
      <c r="E15" s="108" t="s">
        <v>87</v>
      </c>
      <c r="F15" s="208"/>
      <c r="G15" s="208"/>
    </row>
  </sheetData>
  <mergeCells count="11">
    <mergeCell ref="F12:G12"/>
    <mergeCell ref="F13:G13"/>
    <mergeCell ref="F15:G15"/>
    <mergeCell ref="C2:F2"/>
    <mergeCell ref="C3:F3"/>
    <mergeCell ref="C4:F4"/>
    <mergeCell ref="C5:F5"/>
    <mergeCell ref="F11:G11"/>
    <mergeCell ref="C7:G7"/>
    <mergeCell ref="B9:G9"/>
    <mergeCell ref="F14:G14"/>
  </mergeCells>
  <dataValidations count="1">
    <dataValidation type="whole" allowBlank="1" showInputMessage="1" showErrorMessage="1" sqref="E8:G8 E16:L65485 H8:L15 N8:T65485">
      <formula1>1</formula1>
      <formula2>5</formula2>
    </dataValidation>
  </dataValidations>
  <printOptions horizontalCentered="1" verticalCentered="1"/>
  <pageMargins left="0.39370078740157483" right="0.39370078740157483" top="0.74803149606299213" bottom="0.74803149606299213" header="0.31496062992125984" footer="0.31496062992125984"/>
  <pageSetup paperSize="5" scale="6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B12:B13 B15</xm:sqref>
        </x14:dataValidation>
        <x14:dataValidation type="list" allowBlank="1" showInputMessage="1" showErrorMessage="1">
          <x14:formula1>
            <xm:f>'No tocar'!$I$5:$I$6</xm:f>
          </x14:formula1>
          <xm:sqref>E12:E15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17"/>
  <sheetViews>
    <sheetView topLeftCell="A7" zoomScale="97" zoomScaleNormal="97" workbookViewId="0">
      <selection activeCell="F15" sqref="F15"/>
    </sheetView>
  </sheetViews>
  <sheetFormatPr baseColWidth="10" defaultColWidth="11.42578125" defaultRowHeight="12.75" x14ac:dyDescent="0.2"/>
  <cols>
    <col min="1" max="1" width="5" style="61" customWidth="1"/>
    <col min="2" max="2" width="32.5703125" style="61" customWidth="1"/>
    <col min="3" max="3" width="25" style="61" customWidth="1"/>
    <col min="4" max="4" width="11.42578125" style="61"/>
    <col min="5" max="5" width="40.42578125" style="61" customWidth="1"/>
    <col min="6" max="6" width="20.7109375" style="61" customWidth="1"/>
    <col min="7" max="7" width="25.5703125" style="61" customWidth="1"/>
    <col min="8" max="8" width="15" style="61" customWidth="1"/>
    <col min="9" max="16384" width="11.42578125" style="61"/>
  </cols>
  <sheetData>
    <row r="1" spans="2:8" ht="13.5" thickBot="1" x14ac:dyDescent="0.25"/>
    <row r="2" spans="2:8" ht="18" customHeight="1" thickBot="1" x14ac:dyDescent="0.25">
      <c r="B2" s="64"/>
      <c r="C2" s="223" t="s">
        <v>114</v>
      </c>
      <c r="D2" s="224"/>
      <c r="E2" s="224"/>
      <c r="F2" s="224"/>
      <c r="G2" s="217" t="str">
        <f>Proyecto!K2</f>
        <v>Código: GC-F-015</v>
      </c>
      <c r="H2" s="218"/>
    </row>
    <row r="3" spans="2:8" ht="19.5" customHeight="1" thickBot="1" x14ac:dyDescent="0.25">
      <c r="B3" s="66"/>
      <c r="C3" s="223" t="s">
        <v>115</v>
      </c>
      <c r="D3" s="224"/>
      <c r="E3" s="224"/>
      <c r="F3" s="224"/>
      <c r="G3" s="219" t="str">
        <f>Proyecto!K3</f>
        <v>Fecha: 17 de septiembre de 2014</v>
      </c>
      <c r="H3" s="220"/>
    </row>
    <row r="4" spans="2:8" ht="19.5" customHeight="1" thickBot="1" x14ac:dyDescent="0.25">
      <c r="B4" s="66"/>
      <c r="C4" s="223" t="s">
        <v>116</v>
      </c>
      <c r="D4" s="224"/>
      <c r="E4" s="224"/>
      <c r="F4" s="224"/>
      <c r="G4" s="221" t="str">
        <f>Proyecto!K4</f>
        <v>Versión 001</v>
      </c>
      <c r="H4" s="222"/>
    </row>
    <row r="5" spans="2:8" ht="21.75" customHeight="1" thickBot="1" x14ac:dyDescent="0.25">
      <c r="B5" s="68"/>
      <c r="C5" s="223" t="s">
        <v>117</v>
      </c>
      <c r="D5" s="224"/>
      <c r="E5" s="224"/>
      <c r="F5" s="224"/>
      <c r="G5" s="219" t="s">
        <v>148</v>
      </c>
      <c r="H5" s="220"/>
    </row>
    <row r="6" spans="2:8" ht="21" customHeight="1" x14ac:dyDescent="0.2"/>
    <row r="7" spans="2:8" ht="22.5" customHeight="1" x14ac:dyDescent="0.2">
      <c r="B7" s="212" t="s">
        <v>73</v>
      </c>
      <c r="C7" s="213"/>
      <c r="D7" s="213"/>
      <c r="E7" s="213"/>
      <c r="F7" s="213"/>
      <c r="G7" s="213"/>
      <c r="H7" s="213"/>
    </row>
    <row r="8" spans="2:8" ht="84" customHeight="1" x14ac:dyDescent="0.2">
      <c r="B8" s="186" t="s">
        <v>128</v>
      </c>
      <c r="C8" s="214"/>
      <c r="D8" s="214"/>
      <c r="E8" s="214"/>
      <c r="F8" s="214"/>
      <c r="G8" s="214"/>
      <c r="H8" s="214"/>
    </row>
    <row r="9" spans="2:8" x14ac:dyDescent="0.2">
      <c r="B9" s="62"/>
    </row>
    <row r="11" spans="2:8" ht="22.5" customHeight="1" x14ac:dyDescent="0.2">
      <c r="B11" s="215" t="s">
        <v>70</v>
      </c>
      <c r="C11" s="216"/>
      <c r="E11" s="212" t="s">
        <v>72</v>
      </c>
      <c r="F11" s="213"/>
      <c r="G11" s="213"/>
      <c r="H11" s="213"/>
    </row>
    <row r="13" spans="2:8" ht="20.25" customHeight="1" x14ac:dyDescent="0.2">
      <c r="B13" s="36" t="s">
        <v>6</v>
      </c>
      <c r="C13" s="36" t="s">
        <v>71</v>
      </c>
      <c r="D13" s="63"/>
      <c r="E13" s="36" t="s">
        <v>6</v>
      </c>
      <c r="F13" s="36" t="s">
        <v>71</v>
      </c>
      <c r="G13" s="36" t="s">
        <v>69</v>
      </c>
      <c r="H13" s="36" t="s">
        <v>161</v>
      </c>
    </row>
    <row r="14" spans="2:8" s="85" customFormat="1" ht="34.5" customHeight="1" x14ac:dyDescent="0.2">
      <c r="B14" s="86" t="s">
        <v>164</v>
      </c>
      <c r="C14" s="22" t="s">
        <v>59</v>
      </c>
      <c r="E14" s="86" t="s">
        <v>205</v>
      </c>
      <c r="F14" s="115"/>
      <c r="G14" s="88"/>
      <c r="H14" s="89"/>
    </row>
    <row r="15" spans="2:8" s="85" customFormat="1" ht="32.25" customHeight="1" x14ac:dyDescent="0.2">
      <c r="B15" s="86" t="s">
        <v>201</v>
      </c>
      <c r="C15" s="22" t="s">
        <v>60</v>
      </c>
      <c r="E15" s="90"/>
      <c r="F15" s="91"/>
      <c r="G15" s="91"/>
      <c r="H15" s="91"/>
    </row>
    <row r="16" spans="2:8" s="85" customFormat="1" ht="48.75" customHeight="1" x14ac:dyDescent="0.2">
      <c r="B16" s="120" t="s">
        <v>202</v>
      </c>
      <c r="C16" s="86" t="s">
        <v>162</v>
      </c>
      <c r="E16" s="92"/>
      <c r="F16" s="93"/>
      <c r="G16" s="93"/>
      <c r="H16" s="93"/>
    </row>
    <row r="17" spans="2:3" ht="32.25" customHeight="1" x14ac:dyDescent="0.2">
      <c r="B17" s="120" t="s">
        <v>169</v>
      </c>
      <c r="C17" s="121" t="s">
        <v>141</v>
      </c>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verticalCentered="1"/>
  <pageMargins left="0.39370078740157483" right="0.39370078740157483" top="0.74803149606299213" bottom="0.74803149606299213" header="0.31496062992125984" footer="0.31496062992125984"/>
  <pageSetup paperSize="5" scale="86"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90" zoomScaleNormal="90" workbookViewId="0">
      <selection activeCell="F22" sqref="F22"/>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64"/>
      <c r="C2" s="223" t="s">
        <v>114</v>
      </c>
      <c r="D2" s="224"/>
      <c r="E2" s="224"/>
      <c r="F2" s="224"/>
      <c r="G2" s="217" t="str">
        <f>Proyecto!K2</f>
        <v>Código: GC-F-015</v>
      </c>
      <c r="H2" s="225"/>
      <c r="I2" s="225"/>
      <c r="J2" s="225"/>
      <c r="K2" s="225"/>
      <c r="L2" s="218"/>
      <c r="U2" s="16"/>
    </row>
    <row r="3" spans="1:21" s="18" customFormat="1" ht="23.25" customHeight="1" thickBot="1" x14ac:dyDescent="0.25">
      <c r="B3" s="66"/>
      <c r="C3" s="223" t="s">
        <v>115</v>
      </c>
      <c r="D3" s="224"/>
      <c r="E3" s="224"/>
      <c r="F3" s="224"/>
      <c r="G3" s="219" t="str">
        <f>Proyecto!K3</f>
        <v>Fecha: 17 de septiembre de 2014</v>
      </c>
      <c r="H3" s="226"/>
      <c r="I3" s="226"/>
      <c r="J3" s="226"/>
      <c r="K3" s="226"/>
      <c r="L3" s="220"/>
      <c r="U3" s="16"/>
    </row>
    <row r="4" spans="1:21" s="18" customFormat="1" ht="24" customHeight="1" thickBot="1" x14ac:dyDescent="0.25">
      <c r="B4" s="66"/>
      <c r="C4" s="223" t="s">
        <v>116</v>
      </c>
      <c r="D4" s="224"/>
      <c r="E4" s="224"/>
      <c r="F4" s="224"/>
      <c r="G4" s="221" t="str">
        <f>Proyecto!K4</f>
        <v>Versión 001</v>
      </c>
      <c r="H4" s="227"/>
      <c r="I4" s="227"/>
      <c r="J4" s="227"/>
      <c r="K4" s="227"/>
      <c r="L4" s="222"/>
      <c r="U4" s="16"/>
    </row>
    <row r="5" spans="1:21" s="18" customFormat="1" ht="22.5" customHeight="1" thickBot="1" x14ac:dyDescent="0.25">
      <c r="B5" s="68"/>
      <c r="C5" s="223" t="s">
        <v>117</v>
      </c>
      <c r="D5" s="224"/>
      <c r="E5" s="224"/>
      <c r="F5" s="224"/>
      <c r="G5" s="219" t="s">
        <v>149</v>
      </c>
      <c r="H5" s="226"/>
      <c r="I5" s="226"/>
      <c r="J5" s="226"/>
      <c r="K5" s="226"/>
      <c r="L5" s="220"/>
      <c r="U5" s="16"/>
    </row>
    <row r="6" spans="1:21" ht="5.25" customHeight="1" x14ac:dyDescent="0.2">
      <c r="A6" s="7" t="str">
        <f>Proyecto!$E$7</f>
        <v>Sistema de soporte a la toma de decisiones en los procesos mercantiles (SIARELIS - Robot) fase II</v>
      </c>
      <c r="B6" s="17"/>
      <c r="C6" s="17"/>
      <c r="D6" s="17"/>
      <c r="E6" s="17"/>
      <c r="F6" s="17"/>
    </row>
    <row r="7" spans="1:21" ht="29.25" customHeight="1" x14ac:dyDescent="0.2">
      <c r="B7" s="35" t="s">
        <v>0</v>
      </c>
      <c r="C7" s="203" t="str">
        <f>Proyecto!$E$7</f>
        <v>Sistema de soporte a la toma de decisiones en los procesos mercantiles (SIARELIS - Robot) fase II</v>
      </c>
      <c r="D7" s="203"/>
      <c r="E7" s="203"/>
      <c r="F7" s="203"/>
      <c r="U7" s="1"/>
    </row>
    <row r="8" spans="1:21" x14ac:dyDescent="0.2">
      <c r="B8" s="18"/>
    </row>
    <row r="10" spans="1:21" ht="18" customHeight="1" x14ac:dyDescent="0.2">
      <c r="B10" s="35" t="s">
        <v>81</v>
      </c>
      <c r="C10" s="24" t="s">
        <v>86</v>
      </c>
    </row>
    <row r="11" spans="1:21" ht="6" customHeight="1" x14ac:dyDescent="0.2"/>
    <row r="12" spans="1:21" ht="18" customHeight="1" x14ac:dyDescent="0.2">
      <c r="B12" s="35" t="s">
        <v>46</v>
      </c>
      <c r="C12" s="94" t="s">
        <v>180</v>
      </c>
    </row>
    <row r="13" spans="1:21" ht="6" customHeight="1" x14ac:dyDescent="0.2"/>
    <row r="14" spans="1:21" ht="18" customHeight="1" x14ac:dyDescent="0.2">
      <c r="B14" s="35" t="s">
        <v>47</v>
      </c>
      <c r="C14" s="24" t="s">
        <v>179</v>
      </c>
    </row>
    <row r="15" spans="1:21" ht="6" customHeight="1" x14ac:dyDescent="0.2"/>
    <row r="16" spans="1:21" ht="51.6" customHeight="1" x14ac:dyDescent="0.2">
      <c r="B16" s="35" t="s">
        <v>43</v>
      </c>
      <c r="C16" s="149" t="s">
        <v>198</v>
      </c>
    </row>
    <row r="17" spans="2:3" ht="6" customHeight="1" x14ac:dyDescent="0.2"/>
    <row r="18" spans="2:3" ht="18" customHeight="1" x14ac:dyDescent="0.2">
      <c r="B18" s="35" t="s">
        <v>44</v>
      </c>
      <c r="C18" s="23"/>
    </row>
    <row r="19" spans="2:3" ht="6" customHeight="1" x14ac:dyDescent="0.2"/>
    <row r="20" spans="2:3" ht="18" customHeight="1" x14ac:dyDescent="0.2">
      <c r="B20" s="35" t="s">
        <v>45</v>
      </c>
      <c r="C20" s="2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17"/>
  <sheetViews>
    <sheetView showGridLines="0" topLeftCell="A7" zoomScale="90" zoomScaleNormal="90" workbookViewId="0">
      <selection activeCell="F15" sqref="F15"/>
    </sheetView>
  </sheetViews>
  <sheetFormatPr baseColWidth="10" defaultColWidth="11.42578125" defaultRowHeight="12" x14ac:dyDescent="0.2"/>
  <cols>
    <col min="1" max="1" width="2.42578125" style="1" customWidth="1"/>
    <col min="2" max="2" width="14.5703125" style="1" customWidth="1"/>
    <col min="3" max="3" width="30.7109375" style="1" customWidth="1"/>
    <col min="4" max="4" width="40.42578125" style="1" customWidth="1"/>
    <col min="5" max="5" width="23.140625" style="1" customWidth="1"/>
    <col min="6" max="6" width="41.5703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241"/>
      <c r="C2" s="242"/>
      <c r="D2" s="232" t="s">
        <v>114</v>
      </c>
      <c r="E2" s="233"/>
      <c r="F2" s="233"/>
      <c r="G2" s="234"/>
      <c r="H2" s="65" t="str">
        <f>Proyecto!K2</f>
        <v>Código: GC-F-015</v>
      </c>
      <c r="P2" s="16"/>
    </row>
    <row r="3" spans="2:16" s="12" customFormat="1" ht="23.25" customHeight="1" thickBot="1" x14ac:dyDescent="0.25">
      <c r="B3" s="243"/>
      <c r="C3" s="231"/>
      <c r="D3" s="235" t="s">
        <v>115</v>
      </c>
      <c r="E3" s="236"/>
      <c r="F3" s="236"/>
      <c r="G3" s="237"/>
      <c r="H3" s="69" t="str">
        <f>Proyecto!K3</f>
        <v>Fecha: 17 de septiembre de 2014</v>
      </c>
      <c r="P3" s="16"/>
    </row>
    <row r="4" spans="2:16" s="12" customFormat="1" ht="24" customHeight="1" thickBot="1" x14ac:dyDescent="0.25">
      <c r="B4" s="243"/>
      <c r="C4" s="231"/>
      <c r="D4" s="238" t="s">
        <v>116</v>
      </c>
      <c r="E4" s="239"/>
      <c r="F4" s="239"/>
      <c r="G4" s="240"/>
      <c r="H4" s="67" t="str">
        <f>Proyecto!K4</f>
        <v>Versión 001</v>
      </c>
      <c r="P4" s="16"/>
    </row>
    <row r="5" spans="2:16" s="12" customFormat="1" ht="22.5" customHeight="1" thickBot="1" x14ac:dyDescent="0.25">
      <c r="B5" s="244"/>
      <c r="C5" s="245"/>
      <c r="D5" s="235" t="s">
        <v>117</v>
      </c>
      <c r="E5" s="236"/>
      <c r="F5" s="236"/>
      <c r="G5" s="237"/>
      <c r="H5" s="69" t="s">
        <v>150</v>
      </c>
      <c r="P5" s="16"/>
    </row>
    <row r="6" spans="2:16" ht="5.25" customHeight="1" x14ac:dyDescent="0.2">
      <c r="B6" s="5"/>
      <c r="C6" s="5"/>
      <c r="D6" s="5"/>
      <c r="E6" s="5"/>
      <c r="F6" s="20"/>
      <c r="G6" s="5"/>
      <c r="H6" s="5"/>
    </row>
    <row r="7" spans="2:16" ht="29.25" customHeight="1" x14ac:dyDescent="0.2">
      <c r="B7" s="151" t="s">
        <v>0</v>
      </c>
      <c r="C7" s="151"/>
      <c r="D7" s="203" t="str">
        <f>Proyecto!$E$7</f>
        <v>Sistema de soporte a la toma de decisiones en los procesos mercantiles (SIARELIS - Robot) fase II</v>
      </c>
      <c r="E7" s="203"/>
      <c r="F7" s="203"/>
      <c r="G7" s="203"/>
      <c r="H7" s="203"/>
      <c r="P7" s="1"/>
    </row>
    <row r="8" spans="2:16" customFormat="1" ht="19.5" customHeight="1" x14ac:dyDescent="0.2"/>
    <row r="9" spans="2:16" ht="30" customHeight="1" x14ac:dyDescent="0.2">
      <c r="B9" s="228" t="s">
        <v>36</v>
      </c>
      <c r="C9" s="229"/>
      <c r="D9" s="229"/>
      <c r="E9" s="229"/>
      <c r="F9" s="229"/>
      <c r="G9" s="229"/>
      <c r="H9" s="229"/>
    </row>
    <row r="10" spans="2:16" ht="9.75" customHeight="1" x14ac:dyDescent="0.2">
      <c r="B10" s="231"/>
      <c r="C10" s="231"/>
      <c r="D10" s="231"/>
      <c r="E10" s="231"/>
      <c r="F10" s="231"/>
      <c r="G10" s="231"/>
      <c r="H10" s="231"/>
      <c r="P10" s="1"/>
    </row>
    <row r="11" spans="2:16" ht="25.5" customHeight="1" x14ac:dyDescent="0.2">
      <c r="B11" s="204" t="s">
        <v>6</v>
      </c>
      <c r="C11" s="204"/>
      <c r="D11" s="31" t="s">
        <v>7</v>
      </c>
      <c r="E11" s="33" t="s">
        <v>67</v>
      </c>
      <c r="F11" s="31" t="s">
        <v>11</v>
      </c>
      <c r="G11" s="31" t="s">
        <v>89</v>
      </c>
      <c r="H11" s="31" t="s">
        <v>8</v>
      </c>
      <c r="P11" s="1"/>
    </row>
    <row r="12" spans="2:16" ht="45.75" customHeight="1" x14ac:dyDescent="0.2">
      <c r="B12" s="191" t="s">
        <v>164</v>
      </c>
      <c r="C12" s="230"/>
      <c r="D12" s="84" t="s">
        <v>165</v>
      </c>
      <c r="E12" s="87" t="s">
        <v>166</v>
      </c>
      <c r="F12" s="88" t="s">
        <v>167</v>
      </c>
      <c r="G12" s="87" t="s">
        <v>87</v>
      </c>
      <c r="H12" s="87" t="s">
        <v>64</v>
      </c>
      <c r="O12" s="2"/>
      <c r="P12" s="1"/>
    </row>
    <row r="13" spans="2:16" ht="45.75" customHeight="1" x14ac:dyDescent="0.2">
      <c r="B13" s="191" t="s">
        <v>201</v>
      </c>
      <c r="C13" s="230"/>
      <c r="D13" s="117" t="s">
        <v>193</v>
      </c>
      <c r="E13" s="118"/>
      <c r="F13" s="88" t="s">
        <v>213</v>
      </c>
      <c r="G13" s="118" t="s">
        <v>87</v>
      </c>
      <c r="H13" s="118" t="s">
        <v>64</v>
      </c>
      <c r="O13" s="2"/>
      <c r="P13" s="1"/>
    </row>
    <row r="14" spans="2:16" ht="45.75" customHeight="1" x14ac:dyDescent="0.2">
      <c r="B14" s="191" t="s">
        <v>169</v>
      </c>
      <c r="C14" s="230"/>
      <c r="D14" s="117" t="s">
        <v>170</v>
      </c>
      <c r="E14" s="118"/>
      <c r="F14" s="88" t="s">
        <v>182</v>
      </c>
      <c r="G14" s="118" t="s">
        <v>87</v>
      </c>
      <c r="H14" s="118" t="s">
        <v>64</v>
      </c>
      <c r="O14" s="2"/>
      <c r="P14" s="1"/>
    </row>
    <row r="15" spans="2:16" ht="45.75" customHeight="1" x14ac:dyDescent="0.2">
      <c r="B15" s="191" t="s">
        <v>178</v>
      </c>
      <c r="C15" s="230"/>
      <c r="D15" s="123" t="s">
        <v>181</v>
      </c>
      <c r="E15" s="124"/>
      <c r="F15" s="88"/>
      <c r="G15" s="124" t="s">
        <v>88</v>
      </c>
      <c r="H15" s="124" t="s">
        <v>64</v>
      </c>
      <c r="O15" s="2"/>
      <c r="P15" s="1"/>
    </row>
    <row r="16" spans="2:16" ht="45.75" customHeight="1" x14ac:dyDescent="0.2">
      <c r="B16" s="191" t="s">
        <v>183</v>
      </c>
      <c r="C16" s="230"/>
      <c r="D16" s="123" t="s">
        <v>206</v>
      </c>
      <c r="E16" s="124"/>
      <c r="F16" s="88" t="s">
        <v>186</v>
      </c>
      <c r="G16" s="124" t="s">
        <v>87</v>
      </c>
      <c r="H16" s="124" t="s">
        <v>64</v>
      </c>
      <c r="O16" s="2"/>
      <c r="P16" s="1"/>
    </row>
    <row r="17" spans="2:16" ht="42.75" customHeight="1" x14ac:dyDescent="0.2">
      <c r="B17" s="185" t="s">
        <v>184</v>
      </c>
      <c r="C17" s="185"/>
      <c r="D17" s="84" t="s">
        <v>207</v>
      </c>
      <c r="E17" s="114"/>
      <c r="F17" s="88" t="s">
        <v>185</v>
      </c>
      <c r="G17" s="87" t="s">
        <v>87</v>
      </c>
      <c r="H17" s="87" t="s">
        <v>64</v>
      </c>
      <c r="O17" s="2"/>
      <c r="P17" s="1"/>
    </row>
  </sheetData>
  <mergeCells count="16">
    <mergeCell ref="D2:G2"/>
    <mergeCell ref="D3:G3"/>
    <mergeCell ref="D4:G4"/>
    <mergeCell ref="D5:G5"/>
    <mergeCell ref="B2:C5"/>
    <mergeCell ref="B7:C7"/>
    <mergeCell ref="D7:H7"/>
    <mergeCell ref="B9:H9"/>
    <mergeCell ref="B17:C17"/>
    <mergeCell ref="B12:C12"/>
    <mergeCell ref="B11:C11"/>
    <mergeCell ref="B10:H10"/>
    <mergeCell ref="B13:C13"/>
    <mergeCell ref="B14:C14"/>
    <mergeCell ref="B16:C16"/>
    <mergeCell ref="B15:C15"/>
  </mergeCells>
  <conditionalFormatting sqref="D11:D16">
    <cfRule type="cellIs" dxfId="16" priority="31" stopIfTrue="1" operator="equal">
      <formula>"Alto"</formula>
    </cfRule>
    <cfRule type="cellIs" dxfId="15" priority="32" stopIfTrue="1" operator="equal">
      <formula>"Medio"</formula>
    </cfRule>
    <cfRule type="cellIs" dxfId="14" priority="33" stopIfTrue="1" operator="equal">
      <formula>"Bajo"</formula>
    </cfRule>
  </conditionalFormatting>
  <conditionalFormatting sqref="D17">
    <cfRule type="cellIs" dxfId="13" priority="4" stopIfTrue="1" operator="equal">
      <formula>"Alto"</formula>
    </cfRule>
    <cfRule type="cellIs" dxfId="12" priority="5" stopIfTrue="1" operator="equal">
      <formula>"Medio"</formula>
    </cfRule>
    <cfRule type="cellIs" dxfId="11" priority="6" stopIfTrue="1" operator="equal">
      <formula>"Bajo"</formula>
    </cfRule>
  </conditionalFormatting>
  <dataValidations count="1">
    <dataValidation type="whole" allowBlank="1" showInputMessage="1" showErrorMessage="1" sqref="I9:N9 F18:N65494">
      <formula1>1</formula1>
      <formula2>5</formula2>
    </dataValidation>
  </dataValidations>
  <hyperlinks>
    <hyperlink ref="F12" r:id="rId1"/>
    <hyperlink ref="F14" r:id="rId2"/>
    <hyperlink ref="F17" r:id="rId3"/>
    <hyperlink ref="F16" r:id="rId4"/>
    <hyperlink ref="F13" r:id="rId5"/>
  </hyperlinks>
  <printOptions horizontalCentered="1" verticalCentered="1"/>
  <pageMargins left="0.39370078740157483" right="0.39370078740157483" top="0.74803149606299213" bottom="0.74803149606299213" header="0.31496062992125984" footer="0.31496062992125984"/>
  <pageSetup scale="66" fitToHeight="0" orientation="landscape" r:id="rId6"/>
  <drawing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G12:G17</xm:sqref>
        </x14:dataValidation>
        <x14:dataValidation type="list" allowBlank="1" showInputMessage="1" showErrorMessage="1">
          <x14:formula1>
            <xm:f>'No tocar'!$K$5:$K$7</xm:f>
          </x14:formula1>
          <xm:sqref>H12:H17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3"/>
  <sheetViews>
    <sheetView showGridLines="0" topLeftCell="A6" zoomScale="90" zoomScaleNormal="90" workbookViewId="0">
      <selection activeCell="F23" sqref="F2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64"/>
      <c r="C2" s="223" t="s">
        <v>114</v>
      </c>
      <c r="D2" s="224"/>
      <c r="E2" s="224"/>
      <c r="F2" s="224"/>
      <c r="G2" s="71" t="str">
        <f>Proyecto!K2</f>
        <v>Código: GC-F-015</v>
      </c>
      <c r="H2" s="70"/>
      <c r="P2" s="16"/>
    </row>
    <row r="3" spans="2:16" s="12" customFormat="1" ht="23.25" customHeight="1" thickBot="1" x14ac:dyDescent="0.25">
      <c r="B3" s="66"/>
      <c r="C3" s="223" t="s">
        <v>115</v>
      </c>
      <c r="D3" s="224"/>
      <c r="E3" s="224"/>
      <c r="F3" s="224"/>
      <c r="G3" s="69" t="str">
        <f>Proyecto!K3</f>
        <v>Fecha: 17 de septiembre de 2014</v>
      </c>
      <c r="H3" s="70"/>
      <c r="P3" s="16"/>
    </row>
    <row r="4" spans="2:16" s="12" customFormat="1" ht="24" customHeight="1" thickBot="1" x14ac:dyDescent="0.25">
      <c r="B4" s="66"/>
      <c r="C4" s="223" t="s">
        <v>116</v>
      </c>
      <c r="D4" s="224"/>
      <c r="E4" s="224"/>
      <c r="F4" s="224"/>
      <c r="G4" s="69" t="str">
        <f>Proyecto!K4</f>
        <v>Versión 001</v>
      </c>
      <c r="H4" s="70"/>
      <c r="P4" s="16"/>
    </row>
    <row r="5" spans="2:16" s="12" customFormat="1" ht="22.5" customHeight="1" thickBot="1" x14ac:dyDescent="0.25">
      <c r="B5" s="68"/>
      <c r="C5" s="223" t="s">
        <v>117</v>
      </c>
      <c r="D5" s="224"/>
      <c r="E5" s="224"/>
      <c r="F5" s="224"/>
      <c r="G5" s="72" t="s">
        <v>151</v>
      </c>
      <c r="H5" s="70"/>
      <c r="P5" s="16"/>
    </row>
    <row r="6" spans="2:16" ht="5.25" customHeight="1" x14ac:dyDescent="0.2">
      <c r="B6" s="5"/>
      <c r="C6" s="5"/>
      <c r="D6" s="20"/>
      <c r="E6" s="5"/>
      <c r="F6" s="5"/>
    </row>
    <row r="7" spans="2:16" ht="29.25" customHeight="1" x14ac:dyDescent="0.2">
      <c r="B7" s="35" t="s">
        <v>0</v>
      </c>
      <c r="C7" s="249" t="str">
        <f>Proyecto!$E$7</f>
        <v>Sistema de soporte a la toma de decisiones en los procesos mercantiles (SIARELIS - Robot) fase II</v>
      </c>
      <c r="D7" s="249"/>
      <c r="E7" s="249"/>
      <c r="F7" s="249"/>
      <c r="G7" s="29"/>
      <c r="P7" s="1"/>
    </row>
    <row r="8" spans="2:16" ht="6.75" customHeight="1" x14ac:dyDescent="0.2">
      <c r="B8" s="8"/>
      <c r="C8" s="9"/>
      <c r="D8" s="9"/>
      <c r="E8" s="9"/>
      <c r="F8" s="9"/>
      <c r="P8" s="1"/>
    </row>
    <row r="9" spans="2:16" x14ac:dyDescent="0.2">
      <c r="B9" s="160"/>
      <c r="C9" s="160"/>
    </row>
    <row r="10" spans="2:16" ht="20.25" customHeight="1" x14ac:dyDescent="0.2">
      <c r="B10" s="246" t="s">
        <v>16</v>
      </c>
      <c r="C10" s="247"/>
      <c r="D10" s="247"/>
      <c r="E10" s="247"/>
      <c r="F10" s="247"/>
      <c r="G10" s="248"/>
    </row>
    <row r="11" spans="2:16" customFormat="1" ht="15" customHeight="1" x14ac:dyDescent="0.2"/>
    <row r="12" spans="2:16" ht="24.75" customHeight="1" x14ac:dyDescent="0.2">
      <c r="B12" s="32" t="s">
        <v>82</v>
      </c>
      <c r="C12" s="34" t="s">
        <v>17</v>
      </c>
      <c r="D12" s="34" t="s">
        <v>18</v>
      </c>
      <c r="E12" s="34" t="s">
        <v>19</v>
      </c>
      <c r="F12" s="34" t="s">
        <v>20</v>
      </c>
      <c r="G12" s="34" t="s">
        <v>21</v>
      </c>
    </row>
    <row r="13" spans="2:16" ht="52.5" customHeight="1" x14ac:dyDescent="0.2">
      <c r="B13" s="119" t="s">
        <v>208</v>
      </c>
      <c r="C13" s="83" t="s">
        <v>94</v>
      </c>
      <c r="D13" s="82" t="s">
        <v>140</v>
      </c>
      <c r="E13" s="82" t="s">
        <v>112</v>
      </c>
      <c r="F13" s="82" t="s">
        <v>168</v>
      </c>
      <c r="G13" s="82" t="s">
        <v>136</v>
      </c>
    </row>
    <row r="14" spans="2:16" ht="51" customHeight="1" x14ac:dyDescent="0.2">
      <c r="B14" s="116" t="s">
        <v>201</v>
      </c>
      <c r="C14" s="83" t="s">
        <v>94</v>
      </c>
      <c r="D14" s="82" t="s">
        <v>137</v>
      </c>
      <c r="E14" s="82" t="s">
        <v>112</v>
      </c>
      <c r="F14" s="82" t="s">
        <v>202</v>
      </c>
      <c r="G14" s="82" t="s">
        <v>138</v>
      </c>
    </row>
    <row r="15" spans="2:16" ht="71.25" customHeight="1" x14ac:dyDescent="0.2">
      <c r="B15" s="116" t="s">
        <v>201</v>
      </c>
      <c r="C15" s="83" t="s">
        <v>94</v>
      </c>
      <c r="D15" s="82" t="s">
        <v>139</v>
      </c>
      <c r="E15" s="82" t="s">
        <v>106</v>
      </c>
      <c r="F15" s="109" t="s">
        <v>187</v>
      </c>
      <c r="G15" s="82" t="s">
        <v>138</v>
      </c>
    </row>
    <row r="17" spans="3:3" ht="12.75" x14ac:dyDescent="0.2">
      <c r="C17" s="27"/>
    </row>
    <row r="18" spans="3:3" ht="12.75" x14ac:dyDescent="0.2">
      <c r="C18" s="27"/>
    </row>
    <row r="19" spans="3:3" ht="12.75" x14ac:dyDescent="0.2">
      <c r="C19" s="30"/>
    </row>
    <row r="20" spans="3:3" ht="12.75" x14ac:dyDescent="0.2">
      <c r="C20" s="30"/>
    </row>
    <row r="21" spans="3:3" ht="12.75" x14ac:dyDescent="0.2">
      <c r="C21" s="30"/>
    </row>
    <row r="22" spans="3:3" ht="12.75" x14ac:dyDescent="0.2">
      <c r="C22" s="30"/>
    </row>
    <row r="23" spans="3:3" ht="12.75" x14ac:dyDescent="0.2">
      <c r="C23" s="30"/>
    </row>
  </sheetData>
  <mergeCells count="7">
    <mergeCell ref="B10:G10"/>
    <mergeCell ref="B9:C9"/>
    <mergeCell ref="C7:F7"/>
    <mergeCell ref="C2:F2"/>
    <mergeCell ref="C3:F3"/>
    <mergeCell ref="C4:F4"/>
    <mergeCell ref="C5:F5"/>
  </mergeCells>
  <dataValidations count="1">
    <dataValidation type="whole" allowBlank="1" showInputMessage="1" showErrorMessage="1" sqref="E9 E16:E65501 G16:G65501 G11 G9 H9:N65501">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3"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'http://intranet/Users/NiniRa/NINROD/Planeación Estratégica 2016/[Difusión procedimiento para resolución de objeciones en garantías mobiliarias.xlsx]No tocar'!#REF!</xm:f>
          </x14:formula1>
          <xm:sqref>E13:E15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topLeftCell="A3" zoomScale="90" zoomScaleNormal="90" workbookViewId="0">
      <selection activeCell="G19" sqref="G19"/>
    </sheetView>
  </sheetViews>
  <sheetFormatPr baseColWidth="10" defaultColWidth="11.42578125" defaultRowHeight="12" x14ac:dyDescent="0.2"/>
  <cols>
    <col min="1" max="1" width="2.42578125" style="1" customWidth="1"/>
    <col min="2" max="2" width="30.7109375" style="1" customWidth="1"/>
    <col min="3" max="3" width="26.7109375" style="1" customWidth="1"/>
    <col min="4" max="4" width="28.7109375" style="1" customWidth="1"/>
    <col min="5" max="5" width="29.42578125" style="1" customWidth="1"/>
    <col min="6" max="6" width="42.570312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64"/>
      <c r="C2" s="223" t="s">
        <v>114</v>
      </c>
      <c r="D2" s="224"/>
      <c r="E2" s="224"/>
      <c r="F2" s="224"/>
      <c r="G2" s="217" t="str">
        <f>Proyecto!K2</f>
        <v>Código: GC-F-015</v>
      </c>
      <c r="H2" s="218"/>
      <c r="J2" s="11"/>
      <c r="K2" s="11"/>
      <c r="L2" s="11"/>
      <c r="M2" s="15"/>
      <c r="W2" s="16"/>
    </row>
    <row r="3" spans="2:23" s="12" customFormat="1" ht="23.25" customHeight="1" thickBot="1" x14ac:dyDescent="0.25">
      <c r="B3" s="66"/>
      <c r="C3" s="223" t="s">
        <v>115</v>
      </c>
      <c r="D3" s="224"/>
      <c r="E3" s="224"/>
      <c r="F3" s="224"/>
      <c r="G3" s="219" t="str">
        <f>Proyecto!K3</f>
        <v>Fecha: 17 de septiembre de 2014</v>
      </c>
      <c r="H3" s="220"/>
      <c r="J3" s="11"/>
      <c r="K3" s="11"/>
      <c r="L3" s="11"/>
      <c r="M3" s="15"/>
      <c r="W3" s="16"/>
    </row>
    <row r="4" spans="2:23" s="12" customFormat="1" ht="24" customHeight="1" thickBot="1" x14ac:dyDescent="0.25">
      <c r="B4" s="66"/>
      <c r="C4" s="223" t="s">
        <v>116</v>
      </c>
      <c r="D4" s="224"/>
      <c r="E4" s="224"/>
      <c r="F4" s="224"/>
      <c r="G4" s="221" t="str">
        <f>Proyecto!K4</f>
        <v>Versión 001</v>
      </c>
      <c r="H4" s="222"/>
      <c r="J4" s="11"/>
      <c r="M4" s="15"/>
      <c r="W4" s="16"/>
    </row>
    <row r="5" spans="2:23" s="12" customFormat="1" ht="22.5" customHeight="1" thickBot="1" x14ac:dyDescent="0.25">
      <c r="B5" s="68"/>
      <c r="C5" s="223" t="s">
        <v>117</v>
      </c>
      <c r="D5" s="224"/>
      <c r="E5" s="224"/>
      <c r="F5" s="224"/>
      <c r="G5" s="219" t="s">
        <v>152</v>
      </c>
      <c r="H5" s="220"/>
      <c r="J5" s="11"/>
      <c r="M5" s="11"/>
      <c r="W5" s="16"/>
    </row>
    <row r="6" spans="2:23" ht="5.25" customHeight="1" x14ac:dyDescent="0.2">
      <c r="B6" s="5"/>
      <c r="C6" s="5"/>
      <c r="D6" s="5"/>
      <c r="E6" s="5"/>
      <c r="F6" s="5"/>
      <c r="G6" s="5"/>
      <c r="H6" s="5"/>
    </row>
    <row r="7" spans="2:23" ht="29.25" customHeight="1" x14ac:dyDescent="0.2">
      <c r="B7" s="37" t="s">
        <v>0</v>
      </c>
      <c r="C7" s="203" t="str">
        <f>Proyecto!$E$7</f>
        <v>Sistema de soporte a la toma de decisiones en los procesos mercantiles (SIARELIS - Robot) fase II</v>
      </c>
      <c r="D7" s="203"/>
      <c r="E7" s="203"/>
      <c r="F7" s="203"/>
      <c r="G7" s="203"/>
      <c r="H7" s="203"/>
      <c r="W7" s="1"/>
    </row>
    <row r="9" spans="2:23" ht="15" customHeight="1" x14ac:dyDescent="0.2">
      <c r="B9" s="207" t="s">
        <v>9</v>
      </c>
      <c r="C9" s="207"/>
      <c r="D9" s="207"/>
      <c r="E9" s="207"/>
      <c r="F9" s="207"/>
      <c r="G9" s="207"/>
      <c r="H9" s="207"/>
    </row>
    <row r="10" spans="2:23" customFormat="1" ht="15" customHeight="1" x14ac:dyDescent="0.2"/>
    <row r="11" spans="2:23" ht="33.75" customHeight="1" x14ac:dyDescent="0.2">
      <c r="B11" s="204" t="s">
        <v>83</v>
      </c>
      <c r="C11" s="204"/>
      <c r="D11" s="31" t="s">
        <v>27</v>
      </c>
      <c r="E11" s="31" t="s">
        <v>10</v>
      </c>
      <c r="F11" s="38" t="s">
        <v>12</v>
      </c>
      <c r="G11" s="31" t="s">
        <v>13</v>
      </c>
      <c r="H11" s="31" t="s">
        <v>113</v>
      </c>
    </row>
    <row r="12" spans="2:23" ht="104.25" customHeight="1" x14ac:dyDescent="0.2">
      <c r="B12" s="250"/>
      <c r="C12" s="251"/>
      <c r="D12" s="126"/>
      <c r="E12" s="126"/>
      <c r="F12" s="126"/>
      <c r="G12" s="127"/>
      <c r="H12" s="126"/>
    </row>
  </sheetData>
  <mergeCells count="12">
    <mergeCell ref="B12:C12"/>
    <mergeCell ref="B9:H9"/>
    <mergeCell ref="B11:C11"/>
    <mergeCell ref="C7:H7"/>
    <mergeCell ref="C2:F2"/>
    <mergeCell ref="G2:H2"/>
    <mergeCell ref="C3:F3"/>
    <mergeCell ref="G3:H3"/>
    <mergeCell ref="C4:F4"/>
    <mergeCell ref="G4:H4"/>
    <mergeCell ref="C5:F5"/>
    <mergeCell ref="G5:H5"/>
  </mergeCells>
  <conditionalFormatting sqref="E12">
    <cfRule type="cellIs" dxfId="10" priority="16" stopIfTrue="1" operator="equal">
      <formula>"Alto"</formula>
    </cfRule>
    <cfRule type="cellIs" dxfId="9" priority="17" stopIfTrue="1" operator="equal">
      <formula>"Medio"</formula>
    </cfRule>
    <cfRule type="cellIs" dxfId="8" priority="18" stopIfTrue="1" operator="equal">
      <formula>"Bajo"</formula>
    </cfRule>
  </conditionalFormatting>
  <dataValidations count="1">
    <dataValidation type="whole" allowBlank="1" showInputMessage="1" showErrorMessage="1" sqref="F8:G8 F13:G65495 I8:M65495 O8:U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8"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verageRating xmlns="http://schemas.microsoft.com/sharepoint/v3" xsi:nil="true"/>
    <Comentarios xmlns="ff8e3638-9d45-4162-afb4-6d390653d547" xsi:nil="true"/>
    <Fase xmlns="ff8e3638-9d45-4162-afb4-6d390653d547">a. Ficha Téncnica</Fase>
  </documentManagement>
</p:properties>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CD46FF-15CE-4B87-962F-49D7241576E1}">
  <ds:schemaRefs>
    <ds:schemaRef ds:uri="http://schemas.microsoft.com/office/2006/metadata/properties"/>
    <ds:schemaRef ds:uri="http://schemas.microsoft.com/sharepoint/v3"/>
    <ds:schemaRef ds:uri="http://schemas.microsoft.com/sharepoint/v4"/>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ff8e3638-9d45-4162-afb4-6d390653d547"/>
    <ds:schemaRef ds:uri="http://www.w3.org/XML/1998/namespace"/>
    <ds:schemaRef ds:uri="http://purl.org/dc/dcmitype/"/>
  </ds:schemaRefs>
</ds:datastoreItem>
</file>

<file path=customXml/itemProps2.xml><?xml version="1.0" encoding="utf-8"?>
<ds:datastoreItem xmlns:ds="http://schemas.openxmlformats.org/officeDocument/2006/customXml" ds:itemID="{E0794F32-36FC-47BF-9649-474BECB60300}">
  <ds:schemaRefs>
    <ds:schemaRef ds:uri="office.server.policy"/>
  </ds:schemaRefs>
</ds:datastoreItem>
</file>

<file path=customXml/itemProps3.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4.xml><?xml version="1.0" encoding="utf-8"?>
<ds:datastoreItem xmlns:ds="http://schemas.openxmlformats.org/officeDocument/2006/customXml" ds:itemID="{79172BD6-575A-494E-B60C-1A45755394D8}">
  <ds:schemaRefs>
    <ds:schemaRef ds:uri="http://schemas.microsoft.com/office/2006/metadata/customXsn"/>
  </ds:schemaRefs>
</ds:datastoreItem>
</file>

<file path=customXml/itemProps5.xml><?xml version="1.0" encoding="utf-8"?>
<ds:datastoreItem xmlns:ds="http://schemas.openxmlformats.org/officeDocument/2006/customXml" ds:itemID="{043EE08D-911A-4767-8004-8958DD9EA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Requerimientos!Área_de_impresión</vt:lpstr>
      <vt:lpstr>Riesgos!Área_de_impresión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N.Johanna Rodríguez A</dc:creator>
  <cp:keywords>NINROD</cp:keywords>
  <cp:lastModifiedBy>Carlos Alberto Cuesta Palacios</cp:lastModifiedBy>
  <cp:lastPrinted>2020-04-29T07:01:59Z</cp:lastPrinted>
  <dcterms:created xsi:type="dcterms:W3CDTF">2009-01-14T13:57:13Z</dcterms:created>
  <dcterms:modified xsi:type="dcterms:W3CDTF">2022-12-21T02:01:32Z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