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drawings/drawing3.xml" ContentType="application/vnd.openxmlformats-officedocument.drawing+xml"/>
  <Override PartName="/xl/worksheets/sheet1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 2019/01_ProyectosEstrategicos y 100 días/1_ProyectosEstrategicos/3_Delegatura_Mercantiles/"/>
    </mc:Choice>
  </mc:AlternateContent>
  <bookViews>
    <workbookView xWindow="0" yWindow="240" windowWidth="13020" windowHeight="7710" tabRatio="776" firstSheet="6"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_xlnm._FilterDatabase" localSheetId="10" hidden="1">'EDT- Actividades'!$A$9:$IA$24</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2">Indicadores!$B$2:$I$13</definedName>
    <definedName name="_xlnm.Print_Area" localSheetId="6">Interesados!$B$2:$H$18</definedName>
    <definedName name="_xlnm.Print_Area" localSheetId="1">'Justificación - Objetivo'!$B$2:$P$13</definedName>
    <definedName name="_xlnm.Print_Area" localSheetId="7">'Plan de comunicaciones'!$B$2:$H$16</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Requerimientos!$B$2:$H$12</definedName>
    <definedName name="_xlnm.Print_Area" localSheetId="11">'Riesgos-Cronograma'!$B$2:$P$17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P14" i="11" l="1"/>
  <c r="R14" i="11" s="1"/>
  <c r="P16" i="11"/>
  <c r="R16" i="11" s="1"/>
  <c r="P17" i="11"/>
  <c r="R17" i="11" s="1"/>
  <c r="P18" i="11"/>
  <c r="P19" i="11"/>
  <c r="R19" i="11" s="1"/>
  <c r="P20" i="11"/>
  <c r="R20" i="11" s="1"/>
  <c r="P21" i="11"/>
  <c r="P22" i="11"/>
  <c r="P23" i="11"/>
  <c r="O11" i="11"/>
  <c r="O12" i="11"/>
  <c r="O13" i="11"/>
  <c r="O14" i="11"/>
  <c r="O15" i="11"/>
  <c r="O16" i="11"/>
  <c r="O17" i="11"/>
  <c r="O18" i="11"/>
  <c r="R18" i="11" s="1"/>
  <c r="O19" i="11"/>
  <c r="O20" i="11"/>
  <c r="O21" i="11"/>
  <c r="O22" i="11"/>
  <c r="O23" i="11"/>
  <c r="O10" i="11"/>
  <c r="R24" i="11" l="1"/>
  <c r="D7" i="11"/>
  <c r="J21" i="11" l="1"/>
  <c r="J22" i="11"/>
  <c r="J11" i="11" l="1"/>
  <c r="J12" i="11"/>
  <c r="J13" i="11"/>
  <c r="J14" i="11"/>
  <c r="J15" i="11"/>
  <c r="J16" i="11"/>
  <c r="J17" i="11"/>
  <c r="J18" i="11"/>
  <c r="J19" i="11"/>
  <c r="J20" i="11"/>
  <c r="J23" i="11"/>
  <c r="J10" i="11"/>
  <c r="B24" i="11" l="1"/>
  <c r="M4" i="9" l="1"/>
  <c r="M3" i="9"/>
  <c r="M2" i="9"/>
  <c r="L4" i="11"/>
  <c r="L3" i="11"/>
  <c r="L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 r="F24" i="1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<sst xmlns="http://schemas.openxmlformats.org/spreadsheetml/2006/main" count="405" uniqueCount="265">
  <si>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</si>
  <si>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</si>
  <si>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</si>
  <si>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</si>
  <si>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</si>
  <si>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</si>
  <si>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</si>
  <si>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</si>
  <si>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</si>
  <si>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</si>
  <si>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</si>
  <si>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</si>
  <si>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</si>
  <si>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</si>
  <si>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</si>
  <si>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</si>
  <si>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</si>
  <si>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</si>
  <si>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</si>
  <si>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</si>
  <si>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</si>
  <si>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</si>
  <si>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</si>
  <si>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</si>
  <si>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</si>
  <si>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</si>
  <si>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</si>
  <si>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</si>
  <si>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</si>
  <si>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</si>
  <si>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</si>
  <si>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</si>
  <si>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</si>
  <si>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</si>
  <si>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</si>
  <si>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</si>
  <si>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</si>
  <si>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</si>
  <si>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</si>
  <si>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</si>
  <si>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</si>
  <si>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</si>
  <si>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</si>
  <si>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</si>
  <si>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</si>
  <si>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</si>
  <si>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</si>
  <si>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</si>
  <si>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</si>
  <si>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</si>
  <si>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</si>
  <si>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</si>
  <si>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</si>
  <si>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</si>
  <si>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</si>
  <si>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</si>
  <si>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</si>
  <si>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</si>
  <si>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</si>
  <si>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</si>
  <si>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</si>
  <si>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</si>
  <si>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</si>
  <si>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</si>
  <si>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</si>
  <si>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</si>
  <si>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</si>
  <si>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</si>
  <si>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</si>
  <si>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</si>
  <si>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</si>
  <si>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</si>
  <si>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</si>
  <si>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</si>
  <si>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</si>
  <si>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</si>
  <si>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</si>
  <si>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</si>
  <si>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</si>
  <si>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</si>
  <si>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NO APLICA</t>
  </si>
  <si>
    <t>NO APLICA - PRESUPUESTO DE INVERSIÓN</t>
  </si>
  <si>
    <t>NOMBRE DE INTERESADO</t>
  </si>
  <si>
    <t>DESCRIPCIÓN DEL REQUERIMIENTO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</si>
  <si>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</si>
  <si>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</si>
  <si>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</si>
  <si>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</si>
  <si>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</si>
  <si>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</si>
  <si>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</si>
  <si>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</si>
  <si>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</si>
  <si>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</si>
  <si>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</si>
  <si>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</si>
  <si>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</si>
  <si>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</si>
  <si>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</si>
  <si>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</si>
  <si>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</si>
  <si>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</si>
  <si>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</si>
  <si>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</si>
  <si>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</si>
  <si>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</si>
  <si>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</si>
  <si>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</si>
  <si>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</si>
  <si>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</si>
  <si>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</si>
  <si>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</si>
  <si>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</si>
  <si>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</si>
  <si>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</si>
  <si>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SISTEMA DE GESTION INTEGRADO</t>
  </si>
  <si>
    <t>PROCESO: GESTION INTEGRAL</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</si>
  <si>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</si>
  <si>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</si>
  <si>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</si>
  <si>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</si>
  <si>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</si>
  <si>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</si>
  <si>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</si>
  <si>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</si>
  <si>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</si>
  <si>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</si>
  <si>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</si>
  <si>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</si>
  <si>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PESO DE 
LA ACTIVIDAD</t>
  </si>
  <si>
    <t>OBJETIVO DEL PROYECTO (Generales y específicos)</t>
  </si>
  <si>
    <t>%</t>
  </si>
  <si>
    <t>Gerente de Proyecto</t>
  </si>
  <si>
    <t>• Proponer el proyecto y ubicarlo en la estrategia de la entidad.
• Promover el proyecto y buscar el apoyo necesario al interior de la entidad para el desarrollo del mismo. 
• Gestionar la consecución de los recursos necesarios para el desarrollo del proyecto.
• Tomar decisiones claves en el proyecto.
• Orientar al gerente de proyecto y equipo cuando se desvíen por falta de información. 
• Autorizar el cierre del proyecto, entregando previamente  a la entidad los productos finales del proyecto.</t>
  </si>
  <si>
    <t>• Participar en la planificación del proyecto: Definir los objetivos del proyecto y el plan de trabajo (EDT - estructura detallada de actividades) y productos entregables.
• Identificar a las partes interesadas (Stakeholders) del proyecto.
• Elaborar y ejecutar el plan de comunicaciones del proyecto.
• Identificar y gestionar los riesgos del proyecto.
• Coordinar al equipo de trabajo del proyecto.
• Realizar el seguimiento al desarrollo del plan de trabajo definido (ejecución de actividades y entregables).
• Gestionar los recursos asignados al proyecto. 
• Liderar el proceso de gestión del cambio que se requiera para el desarrollo del proyecto. 
• Participar en la toma de decisiones respecto a los cambios que requiera el proyecto.
• Comunicar al patrocinador (Sponsor) las novedades generadas al interior del proyecto.
• Informar a las partes interesadas en el proyecto los cambios y decisiones que afectan la planificación del proyecto.
• Participar en la solución imprevistos con las partes interesadas y el equipo del proyecto.</t>
  </si>
  <si>
    <t>• Recolectar y articular todos los requerimientos  y necesidades del patrocinador (Sponsor) y de las partes interesadas (Stakeholders) del proyecto.
• Coordinar al equipo de trabajo asignado al interior del proyecto.
• Ejecutar oportunamente las actividades asignadas y relacionadas con el desarrollo del proyecto.
• Reportar al gerente de proyecto los avances y dificultades respecto a la ejecución del plan de trabajo propuesto. 
• Comunicar oportunamente al gerente de proyecto las novedades generadas en los diferentes frentes de trabajo.
• Asistir al gerente del proyecto en el logro de los objetivos propuestos para el proyecto.
• Revisar y validar que el producto final cumple con requerimientos y  los criterios de aceptación definidos.
• Asegurar que las partes interesadas (Stakeholders) y el patrocinador (Sponsor) aprueben los entregables del proyecto.
• Participar en la elaboración y ejecución del plan de pruebas de aceptación de producto (cuando se requiera).
• Participar en la elaboración y ejecución del plan de capacitación (cuando se requiera).</t>
  </si>
  <si>
    <t>Hoslander Adlai Saenz Barrera</t>
  </si>
  <si>
    <t>Jefe Oficina Asesora de Planeación</t>
  </si>
  <si>
    <t>2201000 Ext 2079</t>
  </si>
  <si>
    <t>hoslanders@supersociedades.gov.co</t>
  </si>
  <si>
    <t>Citación en Outlook</t>
  </si>
  <si>
    <t>Nini Johanna Rodríguez Álvarez
Hoslander Adlai Saenz Barrera</t>
  </si>
  <si>
    <t>Informar los cambios y decisiones que afectan la planificación del proyecto.</t>
  </si>
  <si>
    <t>Citación en Outlook
Correo electrónico</t>
  </si>
  <si>
    <t>* Orientar metodológicamente al  Gerente de Proyecto en la estructuración del plan de proyecto (las veces que se requiera ejemplo: planeación inicial y control de cambios).
* Realizar el seguimiento al desarrollo del plan de trabajo definido (ejecución de actividades y entregables).</t>
  </si>
  <si>
    <t>Orientar al gerente de proyecto y equipo cuando se desvíen por falta de información y comunicación.</t>
  </si>
  <si>
    <t>Líder Técnico</t>
  </si>
  <si>
    <t>Código: GC-F-015</t>
  </si>
  <si>
    <t>Versión 001</t>
  </si>
  <si>
    <t>Página 1 de 12</t>
  </si>
  <si>
    <t>Página 2 de 12</t>
  </si>
  <si>
    <t>Página 3 de 12</t>
  </si>
  <si>
    <t>Página 4 de 12</t>
  </si>
  <si>
    <t>Página 5 de 12</t>
  </si>
  <si>
    <t>Página 6 de 12</t>
  </si>
  <si>
    <t>Página 7 de 12</t>
  </si>
  <si>
    <t>Página 8 de 12</t>
  </si>
  <si>
    <t>Página 9 de 12</t>
  </si>
  <si>
    <t>Página 10 de 12</t>
  </si>
  <si>
    <t>Página 11 de 12</t>
  </si>
  <si>
    <t>Página 12 de 12</t>
  </si>
  <si>
    <t>NA</t>
  </si>
  <si>
    <t xml:space="preserve">FECHA PROGRAMADA DE INICIO </t>
  </si>
  <si>
    <t>PORCENTAJE DE CUMPLIMIENTO/AVANCE</t>
  </si>
  <si>
    <t>FECHA CIERRE ACTIVIDAD/FECHA SEGUIMIENTO</t>
  </si>
  <si>
    <t>NOMBRE DEL PROYECTO :</t>
  </si>
  <si>
    <t>Peso %</t>
  </si>
  <si>
    <t>Actividad para registrar en el Acuerdo de Gestión</t>
  </si>
  <si>
    <t>Actividades ejecutadas
___________________________
Actividades planeadas</t>
  </si>
  <si>
    <t>• Coordinar las actividades requeridas la contratación del proveedor que estará a cargo del desarrollo de la solución (en los casos que aplique)
• Supervisar el avance y los entregables por parte del proveedor o el ingeniero asignado que estará a cargo del desarrollo de la solución.
• Coordinar las actividades requeridas para realizar la prueba de la solución.
• Retroalimentar al proveedor las fallas presentadas en el funcionamiento de la solución.</t>
  </si>
  <si>
    <t>Maria Victoria Peña Ramirez</t>
  </si>
  <si>
    <t>mariapr@supersociedades.gov.co</t>
  </si>
  <si>
    <t>Coordinadora  Grupo de Jurisdicción Societaria I</t>
  </si>
  <si>
    <t>22010000 Ext 3087</t>
  </si>
  <si>
    <t>* El cronograma se realizara en MS Project y será remitido junto con el presente formato a la Oficina Asesora de Planeación.</t>
  </si>
  <si>
    <t>teléfono</t>
  </si>
  <si>
    <t>Líder funcional</t>
  </si>
  <si>
    <t>Que la información empleada para realizar el análisis del proceso (modelo de operación actual empleado por la Delegatura para dar trámite a los procesos) no sea la idónea.</t>
  </si>
  <si>
    <t>Revisar cuidosamente los periodos que se van a analizar y los casos que se tendrán en cuenta para el respectivo análisis.</t>
  </si>
  <si>
    <t>La simplificación del proceso a través de la implementación de nuevos habilitadores tecnológicos (nuevas aplicaciones)</t>
  </si>
  <si>
    <t>Contratista (Ingeniero Desarrollador)</t>
  </si>
  <si>
    <t>Ingeniero de Desarrollo</t>
  </si>
  <si>
    <t>Parametrización inadecuada de la aplicación (Expediente Digital) debido a la omisión de información en el levantamiento del requerimiento funcional</t>
  </si>
  <si>
    <t>• Identificar toda la información necesaria a tener en cuenta para que la parametrización se haga de manera correcta.
• Contar con la participación del funcionario que conozca las necesidades de la Delegatura para la elaboración del requerimiento funcional</t>
  </si>
  <si>
    <t>Francisco Hernando Ochoa Liévano</t>
  </si>
  <si>
    <t>Mónica Tovar Plazas</t>
  </si>
  <si>
    <t xml:space="preserve">Natalia Jacobo 
Silvana Aroca 
Maria Victoria Peña
</t>
  </si>
  <si>
    <t>Francisco Hernando Ochoa</t>
  </si>
  <si>
    <t>Natalia Jacobo 
Silvana Aroca 
Maria Victoria Peña</t>
  </si>
  <si>
    <t xml:space="preserve">22010000 Ext  </t>
  </si>
  <si>
    <t>Delegado para Procedimientos Mercantiles</t>
  </si>
  <si>
    <t xml:space="preserve">Asesora del Despacho </t>
  </si>
  <si>
    <t>Coordinadora  Grupo de Jurisdicción Societaria II</t>
  </si>
  <si>
    <t>22010000 Ext 4182</t>
  </si>
  <si>
    <t>22010000 Ext 3056</t>
  </si>
  <si>
    <t>22010000 Ext 3068</t>
  </si>
  <si>
    <t>22010000 Ext 3268</t>
  </si>
  <si>
    <t>SilvanaAM@SUPERSOCIEDADES.GOV.CO</t>
  </si>
  <si>
    <t>NataliaJD@SUPERSOCIEDADES.GOV.CO</t>
  </si>
  <si>
    <t>Natalia Jacobo Dueñas</t>
  </si>
  <si>
    <t>Silvana Aroca Morón</t>
  </si>
  <si>
    <t>mtovar@SUPERSOCIEDADES.GOV.CO</t>
  </si>
  <si>
    <t>fochoa@SUPERSOCIEDADES.GOV.CO</t>
  </si>
  <si>
    <t>Francisco Ochoa Lievano</t>
  </si>
  <si>
    <t>Realizar un diagnóstico de la Delegatura</t>
  </si>
  <si>
    <t xml:space="preserve">Cuadro en excel de los procesos en curso actualizado a 31 de enero de 2018 </t>
  </si>
  <si>
    <t>Cuadro en excel adjunto a correo electrónico para la OAP</t>
  </si>
  <si>
    <t>Presentación en powerpoint adjunto a correo electrónico para la OAP</t>
  </si>
  <si>
    <t xml:space="preserve">Elaborar un Modelo de operación ajustado de acuerdo a los resultados históricos alcanzados y el comportamiento proyectado de nuevos procesos. </t>
  </si>
  <si>
    <t xml:space="preserve">Mónica Tovar Plazas </t>
  </si>
  <si>
    <t>Notas de la reunión con el Delegado</t>
  </si>
  <si>
    <t>Notas de la reunión de revisión con el Delegado</t>
  </si>
  <si>
    <t xml:space="preserve">Modelo de operación ajustado de acuerdo a los resultados históricos alcanzados y el comportamiento proyectado de nuevos procesos. </t>
  </si>
  <si>
    <t>Presentación en Powerpoint (Diagnóstico de la Delegatura)</t>
  </si>
  <si>
    <t>Cuadro en excel de los procesos en curso con prioridades de atención por semestre</t>
  </si>
  <si>
    <t>Correo electrónico con Cuadro en excel de los procesos en curso con prioridades de atención por semestre</t>
  </si>
  <si>
    <t xml:space="preserve">Cuadro en excel de los procesos en curso actualizado a 30 de marzo de 2018 </t>
  </si>
  <si>
    <t>Correo electrónico informando sobre las plantillas ajustadas a la Dirección de Informática</t>
  </si>
  <si>
    <t>Correo electrónico con Cuadro en excel de los procesos en curso</t>
  </si>
  <si>
    <t>Correos electrónicos de los jueces al Delegado con Cuadro en excel de los compromisos de los jueces sobre las prioridades de atención y Cuadro de la Delegatura</t>
  </si>
  <si>
    <t>Plantillas ajustadas</t>
  </si>
  <si>
    <t>Cuadro en excel de los procesos en curso con prioridades de atención remitido por cada juez y actividades a realizar.</t>
  </si>
  <si>
    <t>Memorando al Comité de Arquitectura Empresarial</t>
  </si>
  <si>
    <t>Memorando al Comité de Arquitectura Empresarial con los requerimientos específicos</t>
  </si>
  <si>
    <t>Actas de Grupo Primario, Memorandos con solicitudes, Actas de reuniones con otras areas</t>
  </si>
  <si>
    <t>Reportes de avance</t>
  </si>
  <si>
    <t>Analizar los reportes de seguimiento y evaluar los resultados</t>
  </si>
  <si>
    <t xml:space="preserve">Implementación de las acciones de mejora identificadas en el nuevo modelo operativo.
</t>
  </si>
  <si>
    <t>Actas de Grupo Primario, Memorandos con solicitudes, Actas de reuniones con otras áreas.</t>
  </si>
  <si>
    <t>Mejoramiento del modelo operativo de la Delegatura para Procedimientos Mercantiles</t>
  </si>
  <si>
    <t>Mejorar el modelo operativo interno de la Entidad</t>
  </si>
  <si>
    <t xml:space="preserve">
• Descongestión del Despacho (plan de choque)
• Optimización de los procesos internos para reducir tiempos de las etapas procesales
</t>
  </si>
  <si>
    <t>Nubia Xiomara Sepúlveda</t>
  </si>
  <si>
    <t>Nubia Xiomara Sepúlvedo</t>
  </si>
  <si>
    <t>Coordinadora Grupo de Innovación, Desarrollo y Arquitectura de aplicaciones</t>
  </si>
  <si>
    <t>Hoslander</t>
  </si>
  <si>
    <t>Restructurar el modelo de operación de la Delegatura para Procedimientos Mercantiles con el fin de disminuir los tiempos de trámite de las etapas procesales y garantizar la atención eficiente de los procesos judiciales en curso, desde el análisis del modelo actual hasta la identificación de las oportunidades de mejora y seguimiento inicial a su implementación.</t>
  </si>
  <si>
    <t>• Diagnóstico del estado actual del modelo operativo.
• Modelo de operación propuesto de acuerdo a los resultados históricos y al comportamiento proyectado de nuevos procesos. 
• Análisis de brechas (Definición de procesos judiciales cuya terminación debe priorizarse junto con el cronograma de atención por antigüedad, Plantillas ajustadas al modelo de operación, Informes trimestrales de monitoreo del desempeño (post-mejora))</t>
  </si>
  <si>
    <t>Mónica Tovar Plazas
Francisco Ochoa Liévano</t>
  </si>
  <si>
    <t xml:space="preserve">Francisco Ochoa Liévano    Natalia Jacobo 
Silvana Aroca 
Maria Victoria Peña
</t>
  </si>
  <si>
    <t>Correo electrónico o comunicación escrita indicando el borrador de nuevo modelo de operación para comentarios</t>
  </si>
  <si>
    <t>Mónica Tovar Plazas              Susana Hidvegi (o su delegado)</t>
  </si>
  <si>
    <t>Informes al Delegado sobre los resultados obtenidos</t>
  </si>
  <si>
    <t>Documento de  análisis sobre resultado del proyecto</t>
  </si>
  <si>
    <t xml:space="preserve">Lograr niveles superiores de servicio, acompañamiento y atención al usuario (excelencia operacional)
</t>
  </si>
  <si>
    <t xml:space="preserve">Realizar mejoras al modelo de operación actual de los procedimientos mercantiles desde la recepción de la demanda hasta la sentencia de primera instancia </t>
  </si>
  <si>
    <t>Mejoramiento del modelo operativo de la Delegatura para Procedimientos Mercantiles_(ID 61)</t>
  </si>
  <si>
    <t>• Que se cuente con los recursos necesarios para realizar los cambios que se requieran al interior del proceso (modelo de operación actual).</t>
  </si>
  <si>
    <t>Cumplimiento del cronograma de actividades (Ver hoja "EDT - Actividades")_(ID 181)</t>
  </si>
  <si>
    <t>Determinar los procesos en curso y su estado actual_(ID 512)</t>
  </si>
  <si>
    <t>Establecer los recursos disponibles para atender los procesos en curso (otras áreas, auxiliares, ponentes, jueces)_(ID 513)</t>
  </si>
  <si>
    <t>Realizar un análisis histórico de las cargas de la Delegatura y del comportamiento de las distintas variables (demandas, sentencias, ponentes)_(ID 514)</t>
  </si>
  <si>
    <t>Revisar el Modelo de operación definido en el año 2018 y el Manual de Atención de procesos judiciales (análisis del proceso)_(ID 515)</t>
  </si>
  <si>
    <t>Realizar los ajustes al Modelo de operación actual para su socialización (mejoras operativas, tecnológicas y de recurso humano)_(ID 516)</t>
  </si>
  <si>
    <t>Determinación de los procesos judiciales cuya terminación debe priorizarse junto con el cronograma semestral de atención por antigüedad_(ID 517)</t>
  </si>
  <si>
    <t>Reditribución de procesos judiciales por jueces y conformación de grupos de trabajo_(ID 518)</t>
  </si>
  <si>
    <t>Reporte de los jueces a cargo de los procesos cuya terminación debe priorizarse con el cronograma detallado de atención por antigüedad_(ID 519)</t>
  </si>
  <si>
    <t>Ajustar las plantillas de ED a lo definido en el nuevo modelo de operación _(ID 520)</t>
  </si>
  <si>
    <t>Requerimiento al Comité de Arquitectura Empresarial con los ajustes que deben realizarse a Expediente Digital para que el aplicativo se ajuste al nuevo modelo de operación_(ID 521)</t>
  </si>
  <si>
    <t>Presentación de necesidades a las áreas involucradas en el  Modelo operativo _(ID 522)</t>
  </si>
  <si>
    <t>Reporte de los jueces a cargo de los procesos cuya terminación debe priorizarse sobre el cumplimiento del cronograma detallado de atención por antigüedad_(ID 523)</t>
  </si>
  <si>
    <t>Reporte de los jueces a cargo de los procesos cuya terminación debe priorizarse sobre el cumplimiento del cronograma detallado de atención por antigüedad _(ID 524)</t>
  </si>
  <si>
    <t>Monitorear y evaluar el desempeño del modelo de operación (post-mejora) frente a los tiempos de duración de los procesos y a la terminación de los procesos priorizados para definir las metas de disminución de tiempos para las siguientes vigencias _(ID 525)</t>
  </si>
  <si>
    <t>DIAS TOTALES</t>
  </si>
  <si>
    <t>DIAS PLANEADOS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</si>
</sst>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dd/mm/yyyy;@"/>
    <numFmt numFmtId="165" formatCode="[$$-240A]#,##0"/>
    <numFmt numFmtId="166" formatCode="dd\-mm\-yy"/>
    <numFmt numFmtId="167" formatCode="0.0"/>
    <numFmt numFmtId="168" formatCode="[$-80A]dddd\ d&quot; de &quot;mmmm&quot; de &quot;yyyy;@"/>
    <numFmt numFmtId="169" formatCode="[$-240A]dddd\ d&quot; de &quot;mmmm&quot; de &quot;yyyy;@"/>
    <numFmt numFmtId="170" formatCode="0.0%"/>
  </numFmts>
  <fonts count="24"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9"/>
      <color rgb="FFFF0000"/>
      <name val="Arial"/>
      <family val="2"/>
    </font>
    <font>
      <sz val="14"/>
      <name val="Arial"/>
      <family val="2"/>
    </font>
    <font>
      <sz val="10"/>
      <name val="Calibri"/>
      <family val="2"/>
      <scheme val="minor"/>
    </font>
    <font>
      <sz val="10"/>
      <color rgb="FFFF0000"/>
      <name val="Calibri"/>
      <family val="2"/>
      <scheme val="minor"/>
    </font>
    <font>
      <sz val="10"/>
      <color rgb="FF0070C0"/>
      <name val="Calibri"/>
      <family val="2"/>
      <scheme val="minor"/>
    </font>
    <font>
      <sz val="10"/>
      <color rgb="FF0070C0"/>
      <name val="Arial"/>
      <family val="2"/>
    </font>
    <font>
      <b/>
      <sz val="10"/>
      <color rgb="FFFF0000"/>
      <name val="Arial"/>
      <family val="2"/>
    </font>
  </fonts>
  <fills count="12">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s>
  <borders count="5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cellStyleXfs>
  <cellXfs count="313">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2" fontId="17"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0" fillId="4" borderId="0" xfId="0" applyFill="1" applyAlignment="1">
      <alignment vertical="center" wrapText="1"/>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11" fillId="4" borderId="2" xfId="4" applyFill="1" applyBorder="1" applyAlignment="1">
      <alignment horizontal="center" vertical="center" wrapText="1"/>
    </xf>
    <xf numFmtId="0" fontId="0" fillId="4" borderId="2" xfId="0" applyFill="1" applyBorder="1" applyAlignment="1">
      <alignment horizontal="center" vertical="center" wrapText="1"/>
    </xf>
    <xf numFmtId="0" fontId="0" fillId="4" borderId="9" xfId="0" applyFill="1" applyBorder="1" applyAlignment="1">
      <alignment vertical="center" wrapText="1"/>
    </xf>
    <xf numFmtId="0" fontId="0" fillId="4" borderId="9"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2" xfId="0" applyNumberFormat="1" applyFont="1" applyBorder="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lignment horizontal="center" vertical="center"/>
    </xf>
    <xf numFmtId="0" fontId="4" fillId="0" borderId="2" xfId="0" applyFont="1" applyBorder="1" applyAlignment="1">
      <alignment horizontal="left"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0" fillId="4" borderId="2" xfId="0" applyFill="1" applyBorder="1" applyAlignment="1">
      <alignment vertical="center"/>
    </xf>
    <xf numFmtId="0" fontId="0" fillId="4" borderId="0" xfId="0" applyFill="1" applyAlignment="1">
      <alignment vertical="center"/>
    </xf>
    <xf numFmtId="0" fontId="11" fillId="4" borderId="2" xfId="4" applyFont="1" applyFill="1" applyBorder="1" applyAlignment="1">
      <alignment horizontal="center" vertical="center" wrapText="1"/>
    </xf>
    <xf numFmtId="0" fontId="2" fillId="0" borderId="0" xfId="0" applyFont="1" applyBorder="1" applyAlignment="1">
      <alignment horizontal="center" vertical="center"/>
    </xf>
    <xf numFmtId="9" fontId="2"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left" vertical="center" wrapText="1"/>
    </xf>
    <xf numFmtId="167" fontId="2" fillId="4" borderId="0" xfId="0" applyNumberFormat="1" applyFont="1" applyFill="1" applyAlignment="1">
      <alignment horizontal="center" vertical="center" wrapText="1"/>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13" fillId="10"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2" fillId="4" borderId="2" xfId="4"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9" fontId="13" fillId="10" borderId="54"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9" fillId="0" borderId="2" xfId="0" applyFont="1" applyBorder="1" applyAlignment="1">
      <alignment vertical="center" wrapText="1"/>
    </xf>
    <xf numFmtId="170" fontId="13" fillId="10" borderId="54" xfId="0" applyNumberFormat="1" applyFont="1" applyFill="1" applyBorder="1" applyAlignment="1">
      <alignment horizontal="center" vertical="center" wrapText="1"/>
    </xf>
    <xf numFmtId="9" fontId="19" fillId="0" borderId="2" xfId="5" applyFont="1" applyBorder="1" applyAlignment="1">
      <alignment horizontal="center" vertical="center" wrapText="1"/>
    </xf>
    <xf numFmtId="167" fontId="19" fillId="0" borderId="2" xfId="0" applyNumberFormat="1" applyFont="1" applyBorder="1" applyAlignment="1">
      <alignment horizontal="center" vertical="center" wrapText="1"/>
    </xf>
    <xf numFmtId="0" fontId="11" fillId="0" borderId="2" xfId="4" applyBorder="1" applyAlignment="1">
      <alignment horizontal="center" vertical="center"/>
    </xf>
    <xf numFmtId="0" fontId="19" fillId="0" borderId="2" xfId="0" applyFont="1" applyFill="1" applyBorder="1" applyAlignment="1">
      <alignment vertical="center" wrapText="1"/>
    </xf>
    <xf numFmtId="169" fontId="19" fillId="0" borderId="2" xfId="0" applyNumberFormat="1"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2" xfId="5" applyNumberFormat="1" applyFont="1" applyBorder="1" applyAlignment="1">
      <alignment horizontal="center" vertical="center" wrapText="1"/>
    </xf>
    <xf numFmtId="0" fontId="4"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169" fontId="20"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5" applyNumberFormat="1" applyFont="1" applyBorder="1" applyAlignment="1">
      <alignment horizontal="center" vertical="center" wrapText="1"/>
    </xf>
    <xf numFmtId="9" fontId="21" fillId="0" borderId="2" xfId="5" applyFont="1" applyBorder="1" applyAlignment="1">
      <alignment horizontal="center" vertical="center" wrapText="1"/>
    </xf>
    <xf numFmtId="169" fontId="21" fillId="0" borderId="2" xfId="0" applyNumberFormat="1" applyFont="1" applyFill="1" applyBorder="1" applyAlignment="1">
      <alignment horizontal="center" vertical="center" wrapText="1"/>
    </xf>
    <xf numFmtId="167" fontId="21" fillId="0" borderId="2" xfId="0" applyNumberFormat="1"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Fill="1" applyBorder="1" applyAlignment="1">
      <alignment vertical="center" wrapText="1"/>
    </xf>
    <xf numFmtId="0" fontId="22" fillId="0" borderId="0" xfId="0"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2" fillId="0" borderId="2" xfId="0" applyFont="1" applyBorder="1" applyAlignment="1">
      <alignment horizontal="left" vertical="center"/>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2" fillId="0" borderId="2" xfId="0" applyFont="1" applyBorder="1" applyAlignment="1">
      <alignment horizontal="left" vertical="center" wrapText="1"/>
    </xf>
    <xf numFmtId="0" fontId="16" fillId="0" borderId="2" xfId="0" applyFont="1" applyBorder="1" applyAlignment="1">
      <alignment horizontal="left" vertical="center"/>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17"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2" fillId="4" borderId="18"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25" xfId="0" applyFont="1" applyFill="1" applyBorder="1" applyAlignment="1">
      <alignment horizontal="left" vertical="center" wrapText="1"/>
    </xf>
    <xf numFmtId="170" fontId="2" fillId="4" borderId="7" xfId="0" applyNumberFormat="1" applyFont="1" applyFill="1" applyBorder="1" applyAlignment="1">
      <alignment horizontal="center" vertical="center" wrapText="1"/>
    </xf>
    <xf numFmtId="170" fontId="2" fillId="4" borderId="49" xfId="0" applyNumberFormat="1" applyFont="1" applyFill="1" applyBorder="1" applyAlignment="1">
      <alignment horizontal="center" vertical="center" wrapText="1"/>
    </xf>
    <xf numFmtId="170" fontId="2" fillId="4" borderId="54" xfId="0" applyNumberFormat="1" applyFont="1" applyFill="1" applyBorder="1" applyAlignment="1">
      <alignment horizontal="center" vertical="center" wrapText="1"/>
    </xf>
    <xf numFmtId="0" fontId="13" fillId="4" borderId="30" xfId="2" applyFont="1" applyFill="1" applyBorder="1" applyAlignment="1" applyProtection="1">
      <alignment horizontal="center" vertical="center"/>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13" fillId="4" borderId="4" xfId="2" applyFont="1" applyFill="1" applyBorder="1" applyAlignment="1" applyProtection="1">
      <alignment horizontal="center" vertical="center"/>
    </xf>
    <xf numFmtId="0" fontId="13" fillId="4" borderId="36" xfId="2" applyFont="1" applyFill="1" applyBorder="1" applyAlignment="1" applyProtection="1">
      <alignment horizontal="center" vertical="center"/>
    </xf>
    <xf numFmtId="0" fontId="2" fillId="4" borderId="7"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18" fillId="4" borderId="4" xfId="0" applyFont="1" applyFill="1" applyBorder="1" applyAlignment="1">
      <alignment horizontal="left" vertical="center"/>
    </xf>
    <xf numFmtId="0" fontId="18" fillId="4" borderId="3" xfId="0" applyFont="1" applyFill="1" applyBorder="1" applyAlignment="1">
      <alignment horizontal="left" vertical="center"/>
    </xf>
    <xf numFmtId="0" fontId="2" fillId="4" borderId="7" xfId="0" applyFont="1" applyFill="1" applyBorder="1" applyAlignment="1">
      <alignment horizontal="left" vertical="center" wrapText="1"/>
    </xf>
    <xf numFmtId="0" fontId="2" fillId="4" borderId="49" xfId="0" applyFont="1" applyFill="1" applyBorder="1" applyAlignment="1">
      <alignment horizontal="left" vertical="center" wrapText="1"/>
    </xf>
    <xf numFmtId="0" fontId="2" fillId="4" borderId="54"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0" xfId="0"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7" fontId="23" fillId="4" borderId="0" xfId="0" applyNumberFormat="1" applyFont="1" applyFill="1" applyBorder="1" applyAlignment="1">
      <alignment horizontal="center" vertical="center" wrapText="1"/>
    </xf>
    <xf numFmtId="169" fontId="19" fillId="11" borderId="2" xfId="0" applyNumberFormat="1" applyFont="1" applyFill="1" applyBorder="1" applyAlignment="1">
      <alignment horizontal="center" vertical="center" wrapText="1"/>
    </xf>
    <xf numFmtId="169" fontId="20" fillId="11" borderId="2" xfId="0" applyNumberFormat="1"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3">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9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462642</xdr:colOff>
      <xdr:row>6</xdr:row>
      <xdr:rowOff>108858</xdr:rowOff>
    </xdr:from>
    <xdr:to>
      <xdr:col>13</xdr:col>
      <xdr:colOff>1638300</xdr:colOff>
      <xdr:row>9</xdr:row>
      <xdr:rowOff>0</xdr:rowOff>
    </xdr:to>
    <xdr:sp macro="" textlink="">
      <xdr:nvSpPr>
        <xdr:cNvPr id="3" name="Flecha izquierda 2">
          <a:hlinkClick xmlns:r="http://schemas.openxmlformats.org/officeDocument/2006/relationships" r:id="rId1"/>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1127125</xdr:colOff>
      <xdr:row>1</xdr:row>
      <xdr:rowOff>34925</xdr:rowOff>
    </xdr:from>
    <xdr:to>
      <xdr:col>2</xdr:col>
      <xdr:colOff>2044700</xdr:colOff>
      <xdr:row>4</xdr:row>
      <xdr:rowOff>204486</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2225" y="212725"/>
          <a:ext cx="917575" cy="9315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19</xdr:row>
      <xdr:rowOff>0</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16</xdr:row>
      <xdr:rowOff>116417</xdr:rowOff>
    </xdr:from>
    <xdr:to>
      <xdr:col>3</xdr:col>
      <xdr:colOff>1524623</xdr:colOff>
      <xdr:row>24</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niRa/NINROD/Planeaci&#243;n%20Estrat&#233;gica%202016/Difusi&#243;n%20procedimiento%20para%20resoluci&#243;n%20de%20objeciones%20en%20garant&#237;as%20mobili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NataliaJD@SUPERSOCIEDADES.GOV.CO" TargetMode="External"/><Relationship Id="rId7" Type="http://schemas.openxmlformats.org/officeDocument/2006/relationships/drawing" Target="../drawings/drawing7.xml"/><Relationship Id="rId2" Type="http://schemas.openxmlformats.org/officeDocument/2006/relationships/hyperlink" Target="mailto:mariapr@supersociedades.gov.co" TargetMode="External"/><Relationship Id="rId1" Type="http://schemas.openxmlformats.org/officeDocument/2006/relationships/hyperlink" Target="mailto:hoslanders@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fochoa@SUPERSOCIEDADES.GOV.CO" TargetMode="External"/><Relationship Id="rId4" Type="http://schemas.openxmlformats.org/officeDocument/2006/relationships/hyperlink" Target="mailto:mtovar@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opLeftCell="A4" zoomScale="85" zoomScaleNormal="85" workbookViewId="0">
      <selection activeCell="E7" sqref="E7:Q7"/>
    </sheetView>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44"/>
      <c r="B2" s="167"/>
      <c r="C2" s="168"/>
      <c r="D2" s="169" t="s">
        <v>114</v>
      </c>
      <c r="E2" s="170"/>
      <c r="F2" s="170"/>
      <c r="G2" s="170"/>
      <c r="H2" s="170"/>
      <c r="I2" s="170"/>
      <c r="J2" s="171"/>
      <c r="K2" s="157" t="s">
        <v>147</v>
      </c>
      <c r="L2" s="158"/>
      <c r="S2" s="16"/>
    </row>
    <row r="3" spans="1:19" s="13" customFormat="1" ht="23.25" customHeight="1" x14ac:dyDescent="0.2">
      <c r="A3" s="44"/>
      <c r="B3" s="163"/>
      <c r="C3" s="164"/>
      <c r="D3" s="172" t="s">
        <v>115</v>
      </c>
      <c r="E3" s="173"/>
      <c r="F3" s="173"/>
      <c r="G3" s="173"/>
      <c r="H3" s="173"/>
      <c r="I3" s="173"/>
      <c r="J3" s="174"/>
      <c r="K3" s="159" t="s">
        <v>119</v>
      </c>
      <c r="L3" s="160"/>
      <c r="S3" s="16"/>
    </row>
    <row r="4" spans="1:19" s="13" customFormat="1" ht="24" customHeight="1" x14ac:dyDescent="0.2">
      <c r="A4" s="44"/>
      <c r="B4" s="163"/>
      <c r="C4" s="164"/>
      <c r="D4" s="172" t="s">
        <v>116</v>
      </c>
      <c r="E4" s="173"/>
      <c r="F4" s="173"/>
      <c r="G4" s="173"/>
      <c r="H4" s="173"/>
      <c r="I4" s="173"/>
      <c r="J4" s="174"/>
      <c r="K4" s="159" t="s">
        <v>148</v>
      </c>
      <c r="L4" s="160"/>
      <c r="S4" s="16"/>
    </row>
    <row r="5" spans="1:19" s="13" customFormat="1" ht="22.5" customHeight="1" thickBot="1" x14ac:dyDescent="0.25">
      <c r="A5" s="44"/>
      <c r="B5" s="165"/>
      <c r="C5" s="166"/>
      <c r="D5" s="175" t="s">
        <v>117</v>
      </c>
      <c r="E5" s="176"/>
      <c r="F5" s="176"/>
      <c r="G5" s="176"/>
      <c r="H5" s="176"/>
      <c r="I5" s="176"/>
      <c r="J5" s="177"/>
      <c r="K5" s="161" t="s">
        <v>149</v>
      </c>
      <c r="L5" s="162"/>
      <c r="S5" s="16"/>
    </row>
    <row r="6" spans="1:19" ht="5.25" customHeight="1" x14ac:dyDescent="0.2">
      <c r="C6" s="14"/>
      <c r="D6" s="14"/>
      <c r="E6" s="14"/>
      <c r="F6" s="14"/>
      <c r="G6" s="14"/>
      <c r="H6" s="14"/>
      <c r="I6" s="14"/>
    </row>
    <row r="7" spans="1:19" ht="29.25" customHeight="1" x14ac:dyDescent="0.2">
      <c r="C7" s="156" t="s">
        <v>0</v>
      </c>
      <c r="D7" s="156"/>
      <c r="E7" s="178" t="s">
        <v>246</v>
      </c>
      <c r="F7" s="178"/>
      <c r="G7" s="178"/>
      <c r="H7" s="178"/>
      <c r="I7" s="178"/>
      <c r="J7" s="178"/>
      <c r="K7" s="178"/>
      <c r="L7" s="178"/>
      <c r="M7" s="178"/>
      <c r="N7" s="178"/>
      <c r="O7" s="178"/>
      <c r="P7" s="178"/>
      <c r="Q7" s="17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45"/>
      <c r="C10" s="46"/>
      <c r="D10" s="46"/>
      <c r="E10" s="46"/>
      <c r="F10" s="46"/>
      <c r="G10" s="46"/>
      <c r="H10" s="46"/>
      <c r="I10" s="46"/>
      <c r="J10" s="46"/>
      <c r="K10" s="46"/>
      <c r="L10" s="47"/>
    </row>
    <row r="11" spans="1:19" ht="39.950000000000003" customHeight="1" thickBot="1" x14ac:dyDescent="0.25">
      <c r="B11" s="48"/>
      <c r="C11" s="19" t="s">
        <v>34</v>
      </c>
      <c r="D11" s="49"/>
      <c r="E11" s="19" t="s">
        <v>35</v>
      </c>
      <c r="F11" s="49"/>
      <c r="G11" s="19" t="s">
        <v>48</v>
      </c>
      <c r="H11" s="49"/>
      <c r="I11" s="19" t="s">
        <v>68</v>
      </c>
      <c r="J11" s="49"/>
      <c r="K11" s="19" t="s">
        <v>49</v>
      </c>
      <c r="L11" s="50"/>
    </row>
    <row r="12" spans="1:19" ht="15" customHeight="1" thickBot="1" x14ac:dyDescent="0.25">
      <c r="B12" s="48"/>
      <c r="C12" s="49"/>
      <c r="D12" s="49"/>
      <c r="E12" s="49"/>
      <c r="F12" s="49"/>
      <c r="G12" s="49"/>
      <c r="H12" s="49"/>
      <c r="I12" s="49"/>
      <c r="J12" s="49"/>
      <c r="K12" s="49"/>
      <c r="L12" s="50"/>
    </row>
    <row r="13" spans="1:19" ht="39.950000000000003" customHeight="1" thickBot="1" x14ac:dyDescent="0.25">
      <c r="B13" s="48"/>
      <c r="C13" s="19" t="s">
        <v>36</v>
      </c>
      <c r="D13" s="49"/>
      <c r="E13" s="19" t="s">
        <v>37</v>
      </c>
      <c r="F13" s="49"/>
      <c r="G13" s="19" t="s">
        <v>38</v>
      </c>
      <c r="H13" s="49"/>
      <c r="I13" s="19" t="s">
        <v>50</v>
      </c>
      <c r="J13" s="49"/>
      <c r="K13" s="19" t="s">
        <v>39</v>
      </c>
      <c r="L13" s="50"/>
    </row>
    <row r="14" spans="1:19" ht="15" customHeight="1" thickBot="1" x14ac:dyDescent="0.25">
      <c r="B14" s="48"/>
      <c r="C14" s="49"/>
      <c r="D14" s="49"/>
      <c r="E14" s="49"/>
      <c r="F14" s="49"/>
      <c r="G14" s="49"/>
      <c r="H14" s="49"/>
      <c r="I14" s="49"/>
      <c r="J14" s="49"/>
      <c r="K14" s="49"/>
      <c r="L14" s="50"/>
    </row>
    <row r="15" spans="1:19" ht="37.5" customHeight="1" thickBot="1" x14ac:dyDescent="0.25">
      <c r="B15" s="48"/>
      <c r="C15" s="49"/>
      <c r="D15" s="49"/>
      <c r="E15" s="49"/>
      <c r="F15" s="49"/>
      <c r="G15" s="19" t="s">
        <v>40</v>
      </c>
      <c r="H15" s="49"/>
      <c r="I15" s="49"/>
      <c r="J15" s="49"/>
      <c r="K15" s="49"/>
      <c r="L15" s="50"/>
    </row>
    <row r="16" spans="1:19" ht="12.75" thickBot="1" x14ac:dyDescent="0.25">
      <c r="B16" s="51"/>
      <c r="C16" s="52"/>
      <c r="D16" s="52"/>
      <c r="E16" s="52"/>
      <c r="F16" s="52"/>
      <c r="G16" s="52"/>
      <c r="H16" s="52"/>
      <c r="I16" s="52"/>
      <c r="J16" s="52"/>
      <c r="K16" s="52"/>
      <c r="L16" s="5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Q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14" zoomScaleNormal="100" workbookViewId="0">
      <selection activeCell="C25" sqref="C25"/>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7"/>
      <c r="C2" s="238"/>
      <c r="D2" s="258" t="s">
        <v>114</v>
      </c>
      <c r="E2" s="259"/>
      <c r="F2" s="259"/>
      <c r="G2" s="259"/>
      <c r="H2" s="259"/>
      <c r="I2" s="259"/>
      <c r="J2" s="260"/>
      <c r="K2" s="79"/>
      <c r="L2" s="77"/>
      <c r="M2" s="253" t="str">
        <f>Proyecto!K2</f>
        <v>Código: GC-F-015</v>
      </c>
      <c r="N2" s="253"/>
      <c r="O2" s="253"/>
      <c r="P2" s="254"/>
      <c r="R2" s="11"/>
      <c r="S2" s="11"/>
      <c r="T2" s="11"/>
      <c r="U2" s="15"/>
      <c r="AE2" s="16"/>
    </row>
    <row r="3" spans="2:31" s="12" customFormat="1" ht="23.25" customHeight="1" x14ac:dyDescent="0.2">
      <c r="B3" s="239"/>
      <c r="C3" s="240"/>
      <c r="D3" s="261" t="s">
        <v>115</v>
      </c>
      <c r="E3" s="262"/>
      <c r="F3" s="262"/>
      <c r="G3" s="262"/>
      <c r="H3" s="262"/>
      <c r="I3" s="262"/>
      <c r="J3" s="263"/>
      <c r="K3" s="29"/>
      <c r="L3" s="54"/>
      <c r="M3" s="182" t="str">
        <f>Proyecto!K3</f>
        <v>Fecha: 17 de septiembre de 2014</v>
      </c>
      <c r="N3" s="182"/>
      <c r="O3" s="182"/>
      <c r="P3" s="255"/>
      <c r="R3" s="11"/>
      <c r="S3" s="11"/>
      <c r="T3" s="11"/>
      <c r="U3" s="15"/>
      <c r="AE3" s="16"/>
    </row>
    <row r="4" spans="2:31" s="12" customFormat="1" ht="24" customHeight="1" x14ac:dyDescent="0.2">
      <c r="B4" s="239"/>
      <c r="C4" s="240"/>
      <c r="D4" s="261" t="s">
        <v>116</v>
      </c>
      <c r="E4" s="262"/>
      <c r="F4" s="262"/>
      <c r="G4" s="262"/>
      <c r="H4" s="262"/>
      <c r="I4" s="262"/>
      <c r="J4" s="263"/>
      <c r="K4" s="29"/>
      <c r="L4" s="54"/>
      <c r="M4" s="182" t="str">
        <f>Proyecto!K4</f>
        <v>Versión 001</v>
      </c>
      <c r="N4" s="182"/>
      <c r="O4" s="182"/>
      <c r="P4" s="255"/>
      <c r="R4" s="11"/>
      <c r="U4" s="15"/>
      <c r="AE4" s="16"/>
    </row>
    <row r="5" spans="2:31" s="12" customFormat="1" ht="22.5" customHeight="1" thickBot="1" x14ac:dyDescent="0.25">
      <c r="B5" s="241"/>
      <c r="C5" s="242"/>
      <c r="D5" s="264" t="s">
        <v>117</v>
      </c>
      <c r="E5" s="265"/>
      <c r="F5" s="265"/>
      <c r="G5" s="265"/>
      <c r="H5" s="265"/>
      <c r="I5" s="265"/>
      <c r="J5" s="266"/>
      <c r="K5" s="80"/>
      <c r="L5" s="78"/>
      <c r="M5" s="256" t="s">
        <v>158</v>
      </c>
      <c r="N5" s="256"/>
      <c r="O5" s="256"/>
      <c r="P5" s="25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56" t="s">
        <v>0</v>
      </c>
      <c r="C7" s="156"/>
      <c r="D7" s="199" t="str">
        <f>Proyecto!$E$7</f>
        <v>Mejoramiento del modelo operativo de la Delegatura para Procedimientos Mercantiles_(ID 61)</v>
      </c>
      <c r="E7" s="199"/>
      <c r="F7" s="199"/>
      <c r="G7" s="199"/>
      <c r="H7" s="199"/>
      <c r="I7" s="199"/>
      <c r="J7" s="199"/>
      <c r="K7" s="199"/>
      <c r="L7" s="199"/>
      <c r="M7" s="199"/>
      <c r="N7" s="199"/>
      <c r="O7" s="199"/>
      <c r="P7" s="199"/>
      <c r="AE7" s="1"/>
    </row>
    <row r="8" spans="2:31" ht="6.75" customHeight="1" x14ac:dyDescent="0.2">
      <c r="B8" s="8"/>
      <c r="C8" s="8"/>
      <c r="D8" s="9"/>
      <c r="E8" s="9"/>
      <c r="F8" s="9"/>
      <c r="G8" s="9"/>
      <c r="H8" s="9"/>
      <c r="I8" s="9"/>
      <c r="J8" s="9"/>
      <c r="K8" s="9"/>
      <c r="L8" s="9"/>
      <c r="M8" s="9"/>
      <c r="N8" s="9"/>
      <c r="O8" s="9"/>
      <c r="P8" s="9"/>
      <c r="AE8" s="1"/>
    </row>
    <row r="10" spans="2:31" ht="63" customHeight="1" x14ac:dyDescent="0.2">
      <c r="B10" s="156" t="s">
        <v>28</v>
      </c>
      <c r="C10" s="156"/>
      <c r="D10" s="196" t="s">
        <v>236</v>
      </c>
      <c r="E10" s="199"/>
      <c r="F10" s="199"/>
      <c r="G10" s="199"/>
      <c r="H10" s="199"/>
      <c r="I10" s="199"/>
      <c r="J10" s="199"/>
      <c r="K10" s="199"/>
      <c r="L10" s="199"/>
      <c r="M10" s="199"/>
      <c r="N10" s="199"/>
      <c r="O10" s="199"/>
      <c r="P10" s="199"/>
      <c r="AE10" s="1"/>
    </row>
    <row r="12" spans="2:31" ht="32.25" customHeight="1" x14ac:dyDescent="0.2">
      <c r="B12" s="156" t="s">
        <v>29</v>
      </c>
      <c r="C12" s="156"/>
      <c r="D12" s="196" t="s">
        <v>179</v>
      </c>
      <c r="E12" s="196"/>
      <c r="F12" s="196"/>
      <c r="G12" s="196"/>
      <c r="H12" s="196"/>
      <c r="I12" s="196"/>
      <c r="J12" s="196"/>
      <c r="K12" s="196"/>
      <c r="L12" s="196"/>
      <c r="M12" s="196"/>
      <c r="N12" s="196"/>
      <c r="O12" s="196"/>
      <c r="P12" s="196"/>
    </row>
    <row r="13" spans="2:31" ht="6.75" customHeight="1" x14ac:dyDescent="0.2">
      <c r="B13" s="8"/>
      <c r="C13" s="8"/>
      <c r="D13" s="9"/>
      <c r="E13" s="9"/>
      <c r="F13" s="9"/>
      <c r="G13" s="9"/>
      <c r="H13" s="9"/>
      <c r="I13" s="9"/>
      <c r="J13" s="9"/>
      <c r="K13" s="9"/>
      <c r="L13" s="9"/>
      <c r="M13" s="9"/>
      <c r="N13" s="9"/>
      <c r="O13" s="9"/>
      <c r="P13" s="9"/>
      <c r="AE13" s="1"/>
    </row>
    <row r="14" spans="2:31" ht="36" customHeight="1" x14ac:dyDescent="0.2">
      <c r="B14" s="156" t="s">
        <v>30</v>
      </c>
      <c r="C14" s="156"/>
      <c r="D14" s="196" t="s">
        <v>161</v>
      </c>
      <c r="E14" s="196"/>
      <c r="F14" s="196"/>
      <c r="G14" s="196"/>
      <c r="H14" s="196"/>
      <c r="I14" s="196"/>
      <c r="J14" s="196"/>
      <c r="K14" s="196"/>
      <c r="L14" s="196"/>
      <c r="M14" s="196"/>
      <c r="N14" s="196"/>
      <c r="O14" s="196"/>
      <c r="P14" s="196"/>
    </row>
    <row r="15" spans="2:31" ht="6.75" customHeight="1" x14ac:dyDescent="0.2">
      <c r="B15" s="8"/>
      <c r="C15" s="8"/>
      <c r="D15" s="9"/>
      <c r="E15" s="9"/>
      <c r="F15" s="9"/>
      <c r="G15" s="9"/>
      <c r="H15" s="9"/>
      <c r="I15" s="9"/>
      <c r="J15" s="9"/>
      <c r="K15" s="9"/>
      <c r="L15" s="9"/>
      <c r="M15" s="9"/>
      <c r="N15" s="9"/>
      <c r="O15" s="9"/>
      <c r="P15" s="9"/>
      <c r="AE15" s="1"/>
    </row>
    <row r="16" spans="2:31" ht="45.75" customHeight="1" x14ac:dyDescent="0.2">
      <c r="B16" s="156" t="s">
        <v>31</v>
      </c>
      <c r="C16" s="156"/>
      <c r="D16" s="196" t="s">
        <v>247</v>
      </c>
      <c r="E16" s="196"/>
      <c r="F16" s="196"/>
      <c r="G16" s="196"/>
      <c r="H16" s="196"/>
      <c r="I16" s="196"/>
      <c r="J16" s="196"/>
      <c r="K16" s="196"/>
      <c r="L16" s="196"/>
      <c r="M16" s="196"/>
      <c r="N16" s="196"/>
      <c r="O16" s="196"/>
      <c r="P16" s="196"/>
    </row>
    <row r="17" spans="2:31" ht="6.75" customHeight="1" x14ac:dyDescent="0.2">
      <c r="B17" s="8"/>
      <c r="C17" s="8"/>
      <c r="D17" s="9"/>
      <c r="E17" s="9"/>
      <c r="F17" s="9"/>
      <c r="G17" s="9"/>
      <c r="H17" s="9"/>
      <c r="I17" s="9"/>
      <c r="J17" s="9"/>
      <c r="K17" s="9"/>
      <c r="L17" s="9"/>
      <c r="M17" s="9"/>
      <c r="N17" s="9"/>
      <c r="O17" s="9"/>
      <c r="P17" s="9"/>
      <c r="AE17" s="1"/>
    </row>
    <row r="18" spans="2:31" ht="72" customHeight="1" x14ac:dyDescent="0.2">
      <c r="B18" s="156" t="s">
        <v>32</v>
      </c>
      <c r="C18" s="156"/>
      <c r="D18" s="196" t="s">
        <v>237</v>
      </c>
      <c r="E18" s="196"/>
      <c r="F18" s="196"/>
      <c r="G18" s="196"/>
      <c r="H18" s="196"/>
      <c r="I18" s="196"/>
      <c r="J18" s="196"/>
      <c r="K18" s="196"/>
      <c r="L18" s="196"/>
      <c r="M18" s="196"/>
      <c r="N18" s="196"/>
      <c r="O18" s="196"/>
      <c r="P18" s="196"/>
    </row>
    <row r="19" spans="2:31" ht="13.5" customHeight="1" x14ac:dyDescent="0.2">
      <c r="B19" s="8"/>
      <c r="C19" s="8"/>
      <c r="D19" s="9"/>
      <c r="E19" s="9"/>
      <c r="F19" s="9"/>
      <c r="G19" s="9"/>
      <c r="H19" s="9"/>
      <c r="I19" s="9"/>
      <c r="J19" s="9"/>
      <c r="K19" s="9"/>
      <c r="L19" s="9"/>
      <c r="M19" s="9"/>
      <c r="N19" s="9"/>
      <c r="O19" s="9"/>
      <c r="P19" s="9"/>
      <c r="AE19" s="1"/>
    </row>
    <row r="20" spans="2:31" ht="76.5" customHeight="1" x14ac:dyDescent="0.2">
      <c r="B20" s="156" t="s">
        <v>33</v>
      </c>
      <c r="C20" s="156"/>
      <c r="D20" s="196"/>
      <c r="E20" s="196"/>
      <c r="F20" s="196"/>
      <c r="G20" s="196"/>
      <c r="H20" s="196"/>
      <c r="I20" s="196"/>
      <c r="J20" s="196"/>
      <c r="K20" s="196"/>
      <c r="L20" s="196"/>
      <c r="M20" s="196"/>
      <c r="N20" s="196"/>
      <c r="O20" s="196"/>
      <c r="P20" s="196"/>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25"/>
  <sheetViews>
    <sheetView tabSelected="1" topLeftCell="H8" zoomScale="75" zoomScaleNormal="75" workbookViewId="0">
      <selection activeCell="M25" sqref="M25"/>
    </sheetView>
  </sheetViews>
  <sheetFormatPr baseColWidth="10" defaultColWidth="11.42578125" defaultRowHeight="12.75" x14ac:dyDescent="0.2"/>
  <cols>
    <col min="1" max="1" width="23" style="98" customWidth="1"/>
    <col min="2" max="2" width="14.85546875" style="98" customWidth="1"/>
    <col min="3" max="3" width="55.28515625" style="98" customWidth="1"/>
    <col min="4" max="4" width="41.5703125" style="99" customWidth="1"/>
    <col min="5" max="6" width="15" style="98" customWidth="1"/>
    <col min="7" max="7" width="30.42578125" style="98" customWidth="1"/>
    <col min="8" max="8" width="32.5703125" style="98" customWidth="1"/>
    <col min="9" max="9" width="36.42578125" style="98" customWidth="1"/>
    <col min="10" max="10" width="17.42578125" style="98" customWidth="1"/>
    <col min="11" max="11" width="30.7109375" style="98" customWidth="1"/>
    <col min="12" max="12" width="23" style="98" customWidth="1"/>
    <col min="13" max="13" width="29.85546875" style="98" customWidth="1"/>
    <col min="14" max="14" width="32.28515625" style="63" bestFit="1" customWidth="1"/>
    <col min="15" max="15" width="13.7109375" style="98" customWidth="1"/>
    <col min="16" max="16" width="9.5703125" style="98" customWidth="1"/>
    <col min="17" max="234" width="9.140625" style="100" customWidth="1"/>
    <col min="235" max="16384" width="11.42578125" style="100"/>
  </cols>
  <sheetData>
    <row r="1" spans="1:18" ht="13.5" thickBot="1" x14ac:dyDescent="0.25"/>
    <row r="2" spans="1:18" ht="20.100000000000001" customHeight="1" x14ac:dyDescent="0.2">
      <c r="A2" s="100"/>
      <c r="B2" s="100"/>
      <c r="C2" s="277"/>
      <c r="D2" s="276" t="s">
        <v>114</v>
      </c>
      <c r="E2" s="276"/>
      <c r="F2" s="276"/>
      <c r="G2" s="276"/>
      <c r="H2" s="276"/>
      <c r="I2" s="276"/>
      <c r="J2" s="276"/>
      <c r="K2" s="276"/>
      <c r="L2" s="267" t="str">
        <f>Proyecto!K2</f>
        <v>Código: GC-F-015</v>
      </c>
      <c r="M2" s="268"/>
      <c r="N2" s="101"/>
      <c r="O2" s="101"/>
      <c r="P2" s="100"/>
    </row>
    <row r="3" spans="1:18" ht="20.100000000000001" customHeight="1" x14ac:dyDescent="0.2">
      <c r="A3" s="100"/>
      <c r="B3" s="100"/>
      <c r="C3" s="278"/>
      <c r="D3" s="280" t="s">
        <v>115</v>
      </c>
      <c r="E3" s="280"/>
      <c r="F3" s="280"/>
      <c r="G3" s="280"/>
      <c r="H3" s="280"/>
      <c r="I3" s="280"/>
      <c r="J3" s="280"/>
      <c r="K3" s="280"/>
      <c r="L3" s="269" t="str">
        <f>Proyecto!K3</f>
        <v>Fecha: 17 de septiembre de 2014</v>
      </c>
      <c r="M3" s="270"/>
      <c r="N3" s="101"/>
      <c r="O3" s="101"/>
      <c r="P3" s="100"/>
    </row>
    <row r="4" spans="1:18" ht="20.100000000000001" customHeight="1" x14ac:dyDescent="0.2">
      <c r="A4" s="100"/>
      <c r="B4" s="100"/>
      <c r="C4" s="278"/>
      <c r="D4" s="280" t="s">
        <v>116</v>
      </c>
      <c r="E4" s="280"/>
      <c r="F4" s="280"/>
      <c r="G4" s="280"/>
      <c r="H4" s="280"/>
      <c r="I4" s="280"/>
      <c r="J4" s="280"/>
      <c r="K4" s="280"/>
      <c r="L4" s="269" t="str">
        <f>Proyecto!K4</f>
        <v>Versión 001</v>
      </c>
      <c r="M4" s="270"/>
      <c r="N4" s="101"/>
      <c r="O4" s="101"/>
      <c r="P4" s="100"/>
    </row>
    <row r="5" spans="1:18" ht="20.100000000000001" customHeight="1" thickBot="1" x14ac:dyDescent="0.25">
      <c r="A5" s="100"/>
      <c r="B5" s="100"/>
      <c r="C5" s="279"/>
      <c r="D5" s="281" t="s">
        <v>117</v>
      </c>
      <c r="E5" s="281"/>
      <c r="F5" s="281"/>
      <c r="G5" s="281"/>
      <c r="H5" s="281"/>
      <c r="I5" s="281"/>
      <c r="J5" s="281"/>
      <c r="K5" s="281"/>
      <c r="L5" s="271" t="s">
        <v>159</v>
      </c>
      <c r="M5" s="272"/>
      <c r="N5" s="101"/>
      <c r="O5" s="101"/>
      <c r="P5" s="100"/>
    </row>
    <row r="6" spans="1:18" x14ac:dyDescent="0.2">
      <c r="C6" s="102"/>
      <c r="D6" s="103"/>
      <c r="E6" s="102"/>
      <c r="F6" s="102"/>
    </row>
    <row r="7" spans="1:18" ht="22.5" customHeight="1" x14ac:dyDescent="0.2">
      <c r="C7" s="104" t="s">
        <v>165</v>
      </c>
      <c r="D7" s="285" t="str">
        <f>Proyecto!$E$7</f>
        <v>Mejoramiento del modelo operativo de la Delegatura para Procedimientos Mercantiles_(ID 61)</v>
      </c>
      <c r="E7" s="285"/>
      <c r="F7" s="285"/>
      <c r="G7" s="285"/>
      <c r="H7" s="285"/>
      <c r="I7" s="285"/>
      <c r="J7" s="285"/>
      <c r="K7" s="285"/>
      <c r="L7" s="285"/>
      <c r="M7" s="286"/>
      <c r="N7" s="98"/>
    </row>
    <row r="9" spans="1:18" ht="66.75" customHeight="1" x14ac:dyDescent="0.2">
      <c r="A9" s="124" t="s">
        <v>167</v>
      </c>
      <c r="B9" s="124" t="s">
        <v>166</v>
      </c>
      <c r="C9" s="120" t="s">
        <v>75</v>
      </c>
      <c r="D9" s="120" t="s">
        <v>76</v>
      </c>
      <c r="E9" s="120" t="s">
        <v>77</v>
      </c>
      <c r="F9" s="121" t="s">
        <v>129</v>
      </c>
      <c r="G9" s="120" t="s">
        <v>78</v>
      </c>
      <c r="H9" s="122" t="s">
        <v>162</v>
      </c>
      <c r="I9" s="122" t="s">
        <v>84</v>
      </c>
      <c r="J9" s="122" t="s">
        <v>85</v>
      </c>
      <c r="K9" s="121" t="s">
        <v>79</v>
      </c>
      <c r="L9" s="123" t="s">
        <v>164</v>
      </c>
      <c r="M9" s="123" t="s">
        <v>163</v>
      </c>
      <c r="O9" s="98" t="s">
        <v>263</v>
      </c>
      <c r="P9" s="98" t="s">
        <v>264</v>
      </c>
    </row>
    <row r="10" spans="1:18" s="128" customFormat="1" ht="45.75" customHeight="1" x14ac:dyDescent="0.2">
      <c r="A10" s="287" t="s">
        <v>204</v>
      </c>
      <c r="B10" s="273">
        <v>0.15</v>
      </c>
      <c r="C10" s="139" t="s">
        <v>249</v>
      </c>
      <c r="D10" s="139" t="s">
        <v>205</v>
      </c>
      <c r="E10" s="142">
        <v>1</v>
      </c>
      <c r="F10" s="136">
        <v>0.05</v>
      </c>
      <c r="G10" s="134" t="s">
        <v>239</v>
      </c>
      <c r="H10" s="147">
        <v>43480</v>
      </c>
      <c r="I10" s="311">
        <v>43507</v>
      </c>
      <c r="J10" s="137">
        <f>(I10-H10)/7</f>
        <v>3.8571428571428572</v>
      </c>
      <c r="K10" s="139" t="s">
        <v>206</v>
      </c>
      <c r="L10" s="134"/>
      <c r="M10" s="139"/>
      <c r="N10" s="130">
        <v>43555</v>
      </c>
      <c r="O10" s="308">
        <f>+I10-H10</f>
        <v>27</v>
      </c>
      <c r="P10" s="308"/>
      <c r="Q10" s="128">
        <v>5</v>
      </c>
      <c r="R10" s="128">
        <v>5</v>
      </c>
    </row>
    <row r="11" spans="1:18" s="128" customFormat="1" ht="44.25" customHeight="1" x14ac:dyDescent="0.2">
      <c r="A11" s="288"/>
      <c r="B11" s="274"/>
      <c r="C11" s="139" t="s">
        <v>250</v>
      </c>
      <c r="D11" s="139" t="s">
        <v>213</v>
      </c>
      <c r="E11" s="142">
        <v>1</v>
      </c>
      <c r="F11" s="136">
        <v>0.05</v>
      </c>
      <c r="G11" s="134" t="s">
        <v>185</v>
      </c>
      <c r="H11" s="147">
        <v>43480</v>
      </c>
      <c r="I11" s="311">
        <v>43511</v>
      </c>
      <c r="J11" s="137">
        <f t="shared" ref="J11:J23" si="0">(I11-H11)/7</f>
        <v>4.4285714285714288</v>
      </c>
      <c r="K11" s="139" t="s">
        <v>207</v>
      </c>
      <c r="L11" s="134"/>
      <c r="M11" s="139"/>
      <c r="N11" s="130">
        <v>43555</v>
      </c>
      <c r="O11" s="308">
        <f t="shared" ref="O11:O23" si="1">+I11-H11</f>
        <v>31</v>
      </c>
      <c r="P11" s="308"/>
      <c r="Q11" s="128">
        <v>5</v>
      </c>
      <c r="R11" s="128">
        <v>5</v>
      </c>
    </row>
    <row r="12" spans="1:18" s="128" customFormat="1" ht="42" customHeight="1" x14ac:dyDescent="0.2">
      <c r="A12" s="289"/>
      <c r="B12" s="275"/>
      <c r="C12" s="139" t="s">
        <v>251</v>
      </c>
      <c r="D12" s="139" t="s">
        <v>213</v>
      </c>
      <c r="E12" s="142">
        <v>1</v>
      </c>
      <c r="F12" s="136">
        <v>0.05</v>
      </c>
      <c r="G12" s="134" t="s">
        <v>209</v>
      </c>
      <c r="H12" s="140">
        <v>43480</v>
      </c>
      <c r="I12" s="311">
        <v>43511</v>
      </c>
      <c r="J12" s="137">
        <f t="shared" si="0"/>
        <v>4.4285714285714288</v>
      </c>
      <c r="K12" s="139" t="s">
        <v>207</v>
      </c>
      <c r="L12" s="134"/>
      <c r="M12" s="139"/>
      <c r="N12" s="130">
        <v>43555</v>
      </c>
      <c r="O12" s="308">
        <f t="shared" si="1"/>
        <v>31</v>
      </c>
      <c r="P12" s="308"/>
      <c r="Q12" s="128">
        <v>5</v>
      </c>
      <c r="R12" s="128">
        <v>5</v>
      </c>
    </row>
    <row r="13" spans="1:18" s="128" customFormat="1" ht="45.75" customHeight="1" x14ac:dyDescent="0.2">
      <c r="A13" s="287" t="s">
        <v>208</v>
      </c>
      <c r="B13" s="273">
        <v>0.2</v>
      </c>
      <c r="C13" s="139" t="s">
        <v>252</v>
      </c>
      <c r="D13" s="141" t="s">
        <v>211</v>
      </c>
      <c r="E13" s="142">
        <v>1</v>
      </c>
      <c r="F13" s="136">
        <v>0.05</v>
      </c>
      <c r="G13" s="141" t="s">
        <v>238</v>
      </c>
      <c r="H13" s="140">
        <v>43511</v>
      </c>
      <c r="I13" s="311">
        <v>43539</v>
      </c>
      <c r="J13" s="137">
        <f t="shared" si="0"/>
        <v>4</v>
      </c>
      <c r="K13" s="141" t="s">
        <v>210</v>
      </c>
      <c r="L13" s="134"/>
      <c r="M13" s="139"/>
      <c r="N13" s="130">
        <v>43555</v>
      </c>
      <c r="O13" s="308">
        <f t="shared" si="1"/>
        <v>28</v>
      </c>
      <c r="P13" s="308"/>
      <c r="Q13" s="128">
        <v>5</v>
      </c>
      <c r="R13" s="128">
        <v>5</v>
      </c>
    </row>
    <row r="14" spans="1:18" s="155" customFormat="1" ht="51" customHeight="1" x14ac:dyDescent="0.2">
      <c r="A14" s="288"/>
      <c r="B14" s="274"/>
      <c r="C14" s="148" t="s">
        <v>253</v>
      </c>
      <c r="D14" s="148" t="s">
        <v>212</v>
      </c>
      <c r="E14" s="149">
        <v>1</v>
      </c>
      <c r="F14" s="150">
        <v>0.1</v>
      </c>
      <c r="G14" s="148" t="s">
        <v>238</v>
      </c>
      <c r="H14" s="151">
        <v>43511</v>
      </c>
      <c r="I14" s="312">
        <v>43570</v>
      </c>
      <c r="J14" s="152">
        <f t="shared" si="0"/>
        <v>8.4285714285714288</v>
      </c>
      <c r="K14" s="148" t="s">
        <v>240</v>
      </c>
      <c r="L14" s="153"/>
      <c r="M14" s="154"/>
      <c r="N14" s="130">
        <v>43555</v>
      </c>
      <c r="O14" s="308">
        <f t="shared" si="1"/>
        <v>59</v>
      </c>
      <c r="P14" s="308">
        <f t="shared" ref="P11:P23" si="2">+N14-H14</f>
        <v>44</v>
      </c>
      <c r="Q14" s="155">
        <v>10</v>
      </c>
      <c r="R14" s="309">
        <f>(P14*Q14)/O14</f>
        <v>7.4576271186440675</v>
      </c>
    </row>
    <row r="15" spans="1:18" s="128" customFormat="1" ht="60" customHeight="1" x14ac:dyDescent="0.2">
      <c r="A15" s="288"/>
      <c r="B15" s="274"/>
      <c r="C15" s="141" t="s">
        <v>254</v>
      </c>
      <c r="D15" s="141" t="s">
        <v>214</v>
      </c>
      <c r="E15" s="142">
        <v>1</v>
      </c>
      <c r="F15" s="136">
        <v>0.05</v>
      </c>
      <c r="G15" s="141" t="s">
        <v>238</v>
      </c>
      <c r="H15" s="140">
        <v>43511</v>
      </c>
      <c r="I15" s="311">
        <v>43539</v>
      </c>
      <c r="J15" s="137">
        <f t="shared" si="0"/>
        <v>4</v>
      </c>
      <c r="K15" s="141" t="s">
        <v>215</v>
      </c>
      <c r="L15" s="134"/>
      <c r="M15" s="139"/>
      <c r="N15" s="130">
        <v>43555</v>
      </c>
      <c r="O15" s="308">
        <f t="shared" si="1"/>
        <v>28</v>
      </c>
      <c r="P15" s="308"/>
      <c r="Q15" s="128">
        <v>5</v>
      </c>
      <c r="R15" s="128">
        <v>5</v>
      </c>
    </row>
    <row r="16" spans="1:18" s="128" customFormat="1" ht="58.5" customHeight="1" x14ac:dyDescent="0.2">
      <c r="A16" s="282" t="s">
        <v>227</v>
      </c>
      <c r="B16" s="273">
        <v>0.4</v>
      </c>
      <c r="C16" s="139" t="s">
        <v>255</v>
      </c>
      <c r="D16" s="139" t="s">
        <v>216</v>
      </c>
      <c r="E16" s="142">
        <v>1</v>
      </c>
      <c r="F16" s="136">
        <v>0.05</v>
      </c>
      <c r="G16" s="134" t="s">
        <v>185</v>
      </c>
      <c r="H16" s="147">
        <v>43480</v>
      </c>
      <c r="I16" s="311">
        <v>43560</v>
      </c>
      <c r="J16" s="137">
        <f t="shared" si="0"/>
        <v>11.428571428571429</v>
      </c>
      <c r="K16" s="141" t="s">
        <v>218</v>
      </c>
      <c r="L16" s="134"/>
      <c r="M16" s="139"/>
      <c r="N16" s="130">
        <v>43555</v>
      </c>
      <c r="O16" s="308">
        <f t="shared" si="1"/>
        <v>80</v>
      </c>
      <c r="P16" s="308">
        <f t="shared" si="2"/>
        <v>75</v>
      </c>
      <c r="Q16" s="128">
        <v>5</v>
      </c>
      <c r="R16" s="309">
        <f>(P16*Q16)/O16</f>
        <v>4.6875</v>
      </c>
    </row>
    <row r="17" spans="1:18" s="128" customFormat="1" ht="51" customHeight="1" x14ac:dyDescent="0.2">
      <c r="A17" s="283"/>
      <c r="B17" s="274"/>
      <c r="C17" s="141" t="s">
        <v>256</v>
      </c>
      <c r="D17" s="141" t="s">
        <v>221</v>
      </c>
      <c r="E17" s="142">
        <v>4</v>
      </c>
      <c r="F17" s="136">
        <v>0.1</v>
      </c>
      <c r="G17" s="134" t="s">
        <v>186</v>
      </c>
      <c r="H17" s="140">
        <v>43539</v>
      </c>
      <c r="I17" s="311">
        <v>43570</v>
      </c>
      <c r="J17" s="137">
        <f t="shared" si="0"/>
        <v>4.4285714285714288</v>
      </c>
      <c r="K17" s="141" t="s">
        <v>219</v>
      </c>
      <c r="L17" s="134"/>
      <c r="M17" s="139"/>
      <c r="N17" s="130">
        <v>43555</v>
      </c>
      <c r="O17" s="308">
        <f t="shared" si="1"/>
        <v>31</v>
      </c>
      <c r="P17" s="308">
        <f t="shared" si="2"/>
        <v>16</v>
      </c>
      <c r="Q17" s="128">
        <v>10</v>
      </c>
      <c r="R17" s="309">
        <f>(P17*Q17)/O17</f>
        <v>5.161290322580645</v>
      </c>
    </row>
    <row r="18" spans="1:18" s="128" customFormat="1" ht="32.25" customHeight="1" x14ac:dyDescent="0.2">
      <c r="A18" s="283"/>
      <c r="B18" s="274"/>
      <c r="C18" s="139" t="s">
        <v>257</v>
      </c>
      <c r="D18" s="139" t="s">
        <v>220</v>
      </c>
      <c r="E18" s="142">
        <v>1</v>
      </c>
      <c r="F18" s="136">
        <v>0.05</v>
      </c>
      <c r="G18" s="134" t="s">
        <v>241</v>
      </c>
      <c r="H18" s="147">
        <v>43480</v>
      </c>
      <c r="I18" s="311">
        <v>43616</v>
      </c>
      <c r="J18" s="137">
        <f t="shared" si="0"/>
        <v>19.428571428571427</v>
      </c>
      <c r="K18" s="139" t="s">
        <v>217</v>
      </c>
      <c r="L18" s="134"/>
      <c r="M18" s="139"/>
      <c r="N18" s="130">
        <v>43555</v>
      </c>
      <c r="O18" s="308">
        <f t="shared" si="1"/>
        <v>136</v>
      </c>
      <c r="P18" s="308">
        <f t="shared" si="2"/>
        <v>75</v>
      </c>
      <c r="Q18" s="128">
        <v>5</v>
      </c>
      <c r="R18" s="309">
        <f>(P18*Q18)/O18</f>
        <v>2.7573529411764706</v>
      </c>
    </row>
    <row r="19" spans="1:18" s="128" customFormat="1" ht="56.25" customHeight="1" x14ac:dyDescent="0.2">
      <c r="A19" s="283"/>
      <c r="B19" s="274"/>
      <c r="C19" s="139" t="s">
        <v>258</v>
      </c>
      <c r="D19" s="139" t="s">
        <v>222</v>
      </c>
      <c r="E19" s="142">
        <v>1</v>
      </c>
      <c r="F19" s="136">
        <v>0.05</v>
      </c>
      <c r="G19" s="141" t="s">
        <v>238</v>
      </c>
      <c r="H19" s="147">
        <v>43480</v>
      </c>
      <c r="I19" s="311">
        <v>43586</v>
      </c>
      <c r="J19" s="137">
        <f t="shared" si="0"/>
        <v>15.142857142857142</v>
      </c>
      <c r="K19" s="139" t="s">
        <v>223</v>
      </c>
      <c r="L19" s="134"/>
      <c r="M19" s="139"/>
      <c r="N19" s="130">
        <v>43555</v>
      </c>
      <c r="O19" s="308">
        <f t="shared" si="1"/>
        <v>106</v>
      </c>
      <c r="P19" s="308">
        <f t="shared" si="2"/>
        <v>75</v>
      </c>
      <c r="Q19" s="128">
        <v>5</v>
      </c>
      <c r="R19" s="309">
        <f>(P19*Q19)/O19</f>
        <v>3.5377358490566038</v>
      </c>
    </row>
    <row r="20" spans="1:18" s="128" customFormat="1" ht="42" customHeight="1" x14ac:dyDescent="0.2">
      <c r="A20" s="284"/>
      <c r="B20" s="275"/>
      <c r="C20" s="139" t="s">
        <v>259</v>
      </c>
      <c r="D20" s="139" t="s">
        <v>228</v>
      </c>
      <c r="E20" s="142">
        <v>3</v>
      </c>
      <c r="F20" s="136">
        <v>0.1</v>
      </c>
      <c r="G20" s="141" t="s">
        <v>238</v>
      </c>
      <c r="H20" s="140">
        <v>43497</v>
      </c>
      <c r="I20" s="312">
        <v>43798</v>
      </c>
      <c r="J20" s="137">
        <f t="shared" si="0"/>
        <v>43</v>
      </c>
      <c r="K20" s="139" t="s">
        <v>224</v>
      </c>
      <c r="L20" s="134"/>
      <c r="M20" s="139"/>
      <c r="N20" s="130">
        <v>43555</v>
      </c>
      <c r="O20" s="308">
        <f t="shared" si="1"/>
        <v>301</v>
      </c>
      <c r="P20" s="308">
        <f t="shared" si="2"/>
        <v>58</v>
      </c>
      <c r="Q20" s="128">
        <v>10</v>
      </c>
      <c r="R20" s="309">
        <f>(P20*Q20)/O20</f>
        <v>1.9269102990033222</v>
      </c>
    </row>
    <row r="21" spans="1:18" s="128" customFormat="1" ht="54.75" customHeight="1" x14ac:dyDescent="0.2">
      <c r="A21" s="282" t="s">
        <v>226</v>
      </c>
      <c r="B21" s="273">
        <v>0.25</v>
      </c>
      <c r="C21" s="141" t="s">
        <v>260</v>
      </c>
      <c r="D21" s="141" t="s">
        <v>225</v>
      </c>
      <c r="E21" s="142">
        <v>4</v>
      </c>
      <c r="F21" s="136">
        <v>0.1</v>
      </c>
      <c r="G21" s="134" t="s">
        <v>186</v>
      </c>
      <c r="H21" s="140">
        <v>43605</v>
      </c>
      <c r="I21" s="140">
        <v>43621</v>
      </c>
      <c r="J21" s="137">
        <f t="shared" si="0"/>
        <v>2.2857142857142856</v>
      </c>
      <c r="K21" s="141" t="s">
        <v>219</v>
      </c>
      <c r="L21" s="134"/>
      <c r="M21" s="139"/>
      <c r="N21" s="130">
        <v>43555</v>
      </c>
      <c r="O21" s="308">
        <f t="shared" si="1"/>
        <v>16</v>
      </c>
      <c r="P21" s="308">
        <f t="shared" si="2"/>
        <v>-50</v>
      </c>
      <c r="Q21" s="128">
        <v>10</v>
      </c>
    </row>
    <row r="22" spans="1:18" s="128" customFormat="1" ht="54.75" customHeight="1" x14ac:dyDescent="0.2">
      <c r="A22" s="283"/>
      <c r="B22" s="274"/>
      <c r="C22" s="141" t="s">
        <v>261</v>
      </c>
      <c r="D22" s="141" t="s">
        <v>225</v>
      </c>
      <c r="E22" s="142">
        <v>4</v>
      </c>
      <c r="F22" s="136">
        <v>0.1</v>
      </c>
      <c r="G22" s="134" t="s">
        <v>186</v>
      </c>
      <c r="H22" s="147">
        <v>43759</v>
      </c>
      <c r="I22" s="140">
        <v>43774</v>
      </c>
      <c r="J22" s="137">
        <f t="shared" ref="J22" si="3">(I22-H22)/7</f>
        <v>2.1428571428571428</v>
      </c>
      <c r="K22" s="141" t="s">
        <v>219</v>
      </c>
      <c r="L22" s="134"/>
      <c r="M22" s="139"/>
      <c r="N22" s="130">
        <v>43555</v>
      </c>
      <c r="O22" s="308">
        <f t="shared" si="1"/>
        <v>15</v>
      </c>
      <c r="P22" s="308">
        <f t="shared" si="2"/>
        <v>-204</v>
      </c>
      <c r="Q22" s="128">
        <v>10</v>
      </c>
    </row>
    <row r="23" spans="1:18" s="128" customFormat="1" ht="72" customHeight="1" x14ac:dyDescent="0.2">
      <c r="A23" s="284"/>
      <c r="B23" s="275"/>
      <c r="C23" s="139" t="s">
        <v>262</v>
      </c>
      <c r="D23" s="139" t="s">
        <v>243</v>
      </c>
      <c r="E23" s="142">
        <v>1</v>
      </c>
      <c r="F23" s="136">
        <v>0.1</v>
      </c>
      <c r="G23" s="141" t="s">
        <v>185</v>
      </c>
      <c r="H23" s="140">
        <v>43678</v>
      </c>
      <c r="I23" s="140">
        <v>43798</v>
      </c>
      <c r="J23" s="137">
        <f t="shared" si="0"/>
        <v>17.142857142857142</v>
      </c>
      <c r="K23" s="139" t="s">
        <v>242</v>
      </c>
      <c r="L23" s="134"/>
      <c r="M23" s="139"/>
      <c r="N23" s="130">
        <v>43555</v>
      </c>
      <c r="O23" s="308">
        <f t="shared" si="1"/>
        <v>120</v>
      </c>
      <c r="P23" s="308">
        <f t="shared" si="2"/>
        <v>-123</v>
      </c>
      <c r="Q23" s="128">
        <v>10</v>
      </c>
    </row>
    <row r="24" spans="1:18" ht="39" customHeight="1" x14ac:dyDescent="0.2">
      <c r="B24" s="135">
        <f>SUM(B10:B23)</f>
        <v>1</v>
      </c>
      <c r="F24" s="129">
        <f>SUM(F10:F23)</f>
        <v>1</v>
      </c>
      <c r="J24" s="119"/>
      <c r="R24" s="310">
        <f>+R10+R11+R12+R13+R14+R15+R16+R17+R18+R19+R20</f>
        <v>50.528416530461115</v>
      </c>
    </row>
    <row r="25" spans="1:18" x14ac:dyDescent="0.2">
      <c r="J25" s="119"/>
    </row>
  </sheetData>
  <mergeCells count="18">
    <mergeCell ref="B21:B23"/>
    <mergeCell ref="B16:B20"/>
    <mergeCell ref="A16:A20"/>
    <mergeCell ref="A21:A23"/>
    <mergeCell ref="D7:M7"/>
    <mergeCell ref="A10:A12"/>
    <mergeCell ref="B13:B15"/>
    <mergeCell ref="A13:A15"/>
    <mergeCell ref="L2:M2"/>
    <mergeCell ref="L3:M3"/>
    <mergeCell ref="L4:M4"/>
    <mergeCell ref="L5:M5"/>
    <mergeCell ref="B10:B12"/>
    <mergeCell ref="D2:K2"/>
    <mergeCell ref="C2:C5"/>
    <mergeCell ref="D3:K3"/>
    <mergeCell ref="D4:K4"/>
    <mergeCell ref="D5:K5"/>
  </mergeCells>
  <dataValidations count="1">
    <dataValidation type="whole" allowBlank="1" showInputMessage="1" showErrorMessage="1" sqref="G8:L8 G24:L65388">
      <formula1>1</formula1>
      <formula2>5</formula2>
    </dataValidation>
  </dataValidations>
  <printOptions horizontalCentered="1" verticalCentered="1"/>
  <pageMargins left="0.39370078740157483" right="0.39370078740157483" top="0.74803149606299213" bottom="0.74803149606299213" header="0.31496062992125984" footer="0.31496062992125984"/>
  <pageSetup scale="4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G12" sqref="G12:J12"/>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93"/>
      <c r="C2" s="294"/>
      <c r="D2" s="290" t="s">
        <v>114</v>
      </c>
      <c r="E2" s="259"/>
      <c r="F2" s="259"/>
      <c r="G2" s="259"/>
      <c r="H2" s="259"/>
      <c r="I2" s="259"/>
      <c r="J2" s="259"/>
      <c r="K2" s="75"/>
      <c r="L2" s="75"/>
      <c r="M2" s="299" t="str">
        <f>Proyecto!K2</f>
        <v>Código: GC-F-015</v>
      </c>
      <c r="N2" s="253"/>
      <c r="O2" s="253"/>
      <c r="P2" s="254"/>
      <c r="R2" s="11"/>
      <c r="S2" s="11"/>
      <c r="T2" s="11" t="s">
        <v>124</v>
      </c>
      <c r="U2" s="15"/>
      <c r="AE2" s="16"/>
    </row>
    <row r="3" spans="2:31" s="12" customFormat="1" ht="23.25" customHeight="1" x14ac:dyDescent="0.2">
      <c r="B3" s="295"/>
      <c r="C3" s="296"/>
      <c r="D3" s="291" t="s">
        <v>115</v>
      </c>
      <c r="E3" s="262"/>
      <c r="F3" s="262"/>
      <c r="G3" s="262"/>
      <c r="H3" s="262"/>
      <c r="I3" s="262"/>
      <c r="J3" s="262"/>
      <c r="K3" s="74"/>
      <c r="L3" s="74"/>
      <c r="M3" s="300" t="str">
        <f>Proyecto!K3</f>
        <v>Fecha: 17 de septiembre de 2014</v>
      </c>
      <c r="N3" s="182"/>
      <c r="O3" s="182"/>
      <c r="P3" s="255"/>
      <c r="R3" s="11"/>
      <c r="S3" s="11"/>
      <c r="T3" s="11" t="s">
        <v>125</v>
      </c>
      <c r="U3" s="15"/>
      <c r="AE3" s="16"/>
    </row>
    <row r="4" spans="2:31" s="12" customFormat="1" ht="24" customHeight="1" x14ac:dyDescent="0.2">
      <c r="B4" s="295"/>
      <c r="C4" s="296"/>
      <c r="D4" s="291" t="s">
        <v>116</v>
      </c>
      <c r="E4" s="262"/>
      <c r="F4" s="262"/>
      <c r="G4" s="262"/>
      <c r="H4" s="262"/>
      <c r="I4" s="262"/>
      <c r="J4" s="262"/>
      <c r="K4" s="74"/>
      <c r="L4" s="74"/>
      <c r="M4" s="300" t="str">
        <f>Proyecto!K4</f>
        <v>Versión 001</v>
      </c>
      <c r="N4" s="182"/>
      <c r="O4" s="182"/>
      <c r="P4" s="255"/>
      <c r="R4" s="11"/>
      <c r="T4" s="11" t="s">
        <v>126</v>
      </c>
      <c r="U4" s="15"/>
      <c r="AE4" s="16"/>
    </row>
    <row r="5" spans="2:31" s="12" customFormat="1" ht="22.5" customHeight="1" thickBot="1" x14ac:dyDescent="0.25">
      <c r="B5" s="297"/>
      <c r="C5" s="298"/>
      <c r="D5" s="292" t="s">
        <v>117</v>
      </c>
      <c r="E5" s="265"/>
      <c r="F5" s="265"/>
      <c r="G5" s="265"/>
      <c r="H5" s="265"/>
      <c r="I5" s="265"/>
      <c r="J5" s="265"/>
      <c r="K5" s="76"/>
      <c r="L5" s="76"/>
      <c r="M5" s="301" t="s">
        <v>160</v>
      </c>
      <c r="N5" s="256"/>
      <c r="O5" s="256"/>
      <c r="P5" s="257"/>
      <c r="R5" s="11"/>
      <c r="T5" s="11" t="s">
        <v>127</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56" t="s">
        <v>0</v>
      </c>
      <c r="C7" s="156"/>
      <c r="D7" s="199" t="str">
        <f>Proyecto!$E$7</f>
        <v>Mejoramiento del modelo operativo de la Delegatura para Procedimientos Mercantiles_(ID 61)</v>
      </c>
      <c r="E7" s="199"/>
      <c r="F7" s="199"/>
      <c r="G7" s="199"/>
      <c r="H7" s="199"/>
      <c r="I7" s="199"/>
      <c r="J7" s="199"/>
      <c r="K7" s="199"/>
      <c r="L7" s="199"/>
      <c r="M7" s="199"/>
      <c r="N7" s="199"/>
      <c r="O7" s="199"/>
      <c r="P7" s="199"/>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203" t="s">
        <v>22</v>
      </c>
      <c r="C10" s="203"/>
      <c r="D10" s="203"/>
      <c r="E10" s="203"/>
      <c r="F10" s="203"/>
      <c r="G10" s="203"/>
      <c r="H10" s="203"/>
      <c r="I10" s="203"/>
      <c r="J10" s="203"/>
      <c r="K10" s="203"/>
      <c r="L10" s="203"/>
      <c r="M10" s="203"/>
      <c r="N10" s="203"/>
      <c r="O10" s="203"/>
      <c r="P10" s="203"/>
    </row>
    <row r="11" spans="2:31" ht="21.95" customHeight="1" x14ac:dyDescent="0.2">
      <c r="B11" s="200" t="s">
        <v>120</v>
      </c>
      <c r="C11" s="200"/>
      <c r="D11" s="200"/>
      <c r="E11" s="200"/>
      <c r="F11" s="81" t="s">
        <v>121</v>
      </c>
      <c r="G11" s="200" t="s">
        <v>122</v>
      </c>
      <c r="H11" s="200"/>
      <c r="I11" s="200"/>
      <c r="J11" s="200"/>
      <c r="K11" s="82"/>
      <c r="L11" s="82"/>
      <c r="M11" s="200" t="s">
        <v>123</v>
      </c>
      <c r="N11" s="200"/>
      <c r="O11" s="200"/>
      <c r="P11" s="200"/>
    </row>
    <row r="12" spans="2:31" ht="53.25" customHeight="1" x14ac:dyDescent="0.2">
      <c r="B12" s="196" t="s">
        <v>177</v>
      </c>
      <c r="C12" s="196"/>
      <c r="D12" s="196"/>
      <c r="E12" s="196"/>
      <c r="F12" s="133" t="s">
        <v>124</v>
      </c>
      <c r="G12" s="198" t="s">
        <v>178</v>
      </c>
      <c r="H12" s="302"/>
      <c r="I12" s="302"/>
      <c r="J12" s="303"/>
      <c r="K12" s="22"/>
      <c r="L12" s="22"/>
      <c r="M12" s="304" t="s">
        <v>132</v>
      </c>
      <c r="N12" s="304"/>
      <c r="O12" s="304"/>
      <c r="P12" s="304"/>
    </row>
    <row r="13" spans="2:31" ht="60" customHeight="1" x14ac:dyDescent="0.2">
      <c r="B13" s="196" t="s">
        <v>182</v>
      </c>
      <c r="C13" s="196"/>
      <c r="D13" s="196"/>
      <c r="E13" s="196"/>
      <c r="F13" s="133" t="s">
        <v>124</v>
      </c>
      <c r="G13" s="198" t="s">
        <v>183</v>
      </c>
      <c r="H13" s="302"/>
      <c r="I13" s="302"/>
      <c r="J13" s="303"/>
      <c r="K13" s="22"/>
      <c r="L13" s="22"/>
      <c r="M13" s="305" t="s">
        <v>132</v>
      </c>
      <c r="N13" s="306"/>
      <c r="O13" s="306"/>
      <c r="P13" s="307"/>
    </row>
    <row r="15" spans="2:31" ht="21.95" customHeight="1" x14ac:dyDescent="0.2">
      <c r="B15" s="203" t="s">
        <v>23</v>
      </c>
      <c r="C15" s="203"/>
      <c r="D15" s="203"/>
      <c r="E15" s="203"/>
      <c r="F15" s="203"/>
      <c r="G15" s="203"/>
      <c r="H15" s="203"/>
      <c r="I15" s="203"/>
      <c r="J15" s="203"/>
      <c r="K15" s="203"/>
      <c r="L15" s="203"/>
      <c r="M15" s="203"/>
      <c r="N15" s="203"/>
      <c r="O15" s="203"/>
      <c r="P15" s="203"/>
    </row>
    <row r="16" spans="2:31" ht="21.95" customHeight="1" x14ac:dyDescent="0.2">
      <c r="B16" s="196" t="s">
        <v>174</v>
      </c>
      <c r="C16" s="196"/>
      <c r="D16" s="196"/>
      <c r="E16" s="196"/>
      <c r="F16" s="196"/>
      <c r="G16" s="196"/>
      <c r="H16" s="196"/>
      <c r="I16" s="196"/>
      <c r="J16" s="196"/>
      <c r="K16" s="196"/>
      <c r="L16" s="196"/>
      <c r="M16" s="196"/>
      <c r="N16" s="196"/>
      <c r="O16" s="196"/>
      <c r="P16" s="196"/>
    </row>
  </sheetData>
  <mergeCells count="23">
    <mergeCell ref="B13:E13"/>
    <mergeCell ref="G13:J13"/>
    <mergeCell ref="M13:P13"/>
    <mergeCell ref="B15:P15"/>
    <mergeCell ref="B16:P16"/>
    <mergeCell ref="B11:E11"/>
    <mergeCell ref="G11:J11"/>
    <mergeCell ref="M11:P11"/>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2:F13">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4:P14 G14:M14 G17:M65503 G9:M9 Q9:U65503 W9:AC65503">
      <formula1>1</formula1>
      <formula2>5</formula2>
    </dataValidation>
    <dataValidation type="list" allowBlank="1" showInputMessage="1" showErrorMessage="1" sqref="F12:F13">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97</v>
      </c>
      <c r="C4" s="28" t="s">
        <v>56</v>
      </c>
      <c r="E4" s="28" t="s">
        <v>57</v>
      </c>
      <c r="G4" s="28" t="s">
        <v>58</v>
      </c>
      <c r="I4" s="28" t="s">
        <v>62</v>
      </c>
      <c r="K4" s="28" t="s">
        <v>63</v>
      </c>
      <c r="M4" s="28"/>
      <c r="O4" s="28" t="s">
        <v>90</v>
      </c>
      <c r="Q4" s="28" t="s">
        <v>100</v>
      </c>
    </row>
    <row r="5" spans="1:17" x14ac:dyDescent="0.2">
      <c r="A5" t="s">
        <v>98</v>
      </c>
      <c r="C5" s="27" t="s">
        <v>51</v>
      </c>
      <c r="E5" s="27" t="s">
        <v>52</v>
      </c>
      <c r="G5" s="27" t="s">
        <v>59</v>
      </c>
      <c r="I5" s="27" t="s">
        <v>87</v>
      </c>
      <c r="K5" s="27" t="s">
        <v>64</v>
      </c>
      <c r="M5" t="s">
        <v>80</v>
      </c>
      <c r="O5" s="27" t="s">
        <v>91</v>
      </c>
      <c r="Q5" t="s">
        <v>103</v>
      </c>
    </row>
    <row r="6" spans="1:17" x14ac:dyDescent="0.2">
      <c r="A6" t="s">
        <v>99</v>
      </c>
      <c r="C6" s="27" t="s">
        <v>54</v>
      </c>
      <c r="E6" s="27" t="s">
        <v>55</v>
      </c>
      <c r="G6" s="27" t="s">
        <v>60</v>
      </c>
      <c r="I6" s="27" t="s">
        <v>88</v>
      </c>
      <c r="K6" s="27" t="s">
        <v>65</v>
      </c>
      <c r="M6" t="s">
        <v>86</v>
      </c>
      <c r="O6" s="27" t="s">
        <v>92</v>
      </c>
      <c r="Q6" t="s">
        <v>104</v>
      </c>
    </row>
    <row r="7" spans="1:17" x14ac:dyDescent="0.2">
      <c r="C7" s="27" t="s">
        <v>53</v>
      </c>
      <c r="G7" s="27" t="s">
        <v>61</v>
      </c>
      <c r="K7" s="30" t="s">
        <v>66</v>
      </c>
      <c r="O7" s="30" t="s">
        <v>93</v>
      </c>
      <c r="Q7" t="s">
        <v>105</v>
      </c>
    </row>
    <row r="8" spans="1:17" x14ac:dyDescent="0.2">
      <c r="O8" s="30" t="s">
        <v>94</v>
      </c>
      <c r="Q8" t="s">
        <v>106</v>
      </c>
    </row>
    <row r="9" spans="1:17" x14ac:dyDescent="0.2">
      <c r="O9" s="30" t="s">
        <v>95</v>
      </c>
      <c r="Q9" t="s">
        <v>107</v>
      </c>
    </row>
    <row r="10" spans="1:17" x14ac:dyDescent="0.2">
      <c r="O10" s="30" t="s">
        <v>96</v>
      </c>
      <c r="Q10" t="s">
        <v>108</v>
      </c>
    </row>
    <row r="11" spans="1:17" x14ac:dyDescent="0.2">
      <c r="O11" s="30" t="s">
        <v>74</v>
      </c>
      <c r="Q11" t="s">
        <v>109</v>
      </c>
    </row>
    <row r="12" spans="1:17" x14ac:dyDescent="0.2">
      <c r="Q12" t="s">
        <v>110</v>
      </c>
    </row>
    <row r="14" spans="1:17" x14ac:dyDescent="0.2">
      <c r="Q14" s="28" t="s">
        <v>111</v>
      </c>
    </row>
    <row r="15" spans="1:17" x14ac:dyDescent="0.2">
      <c r="Q15" t="s">
        <v>103</v>
      </c>
    </row>
    <row r="16" spans="1:17" x14ac:dyDescent="0.2">
      <c r="Q16" t="s">
        <v>104</v>
      </c>
    </row>
    <row r="17" spans="17:17" x14ac:dyDescent="0.2">
      <c r="Q17" t="s">
        <v>105</v>
      </c>
    </row>
    <row r="18" spans="17:17" x14ac:dyDescent="0.2">
      <c r="Q18" t="s">
        <v>106</v>
      </c>
    </row>
    <row r="19" spans="17:17" x14ac:dyDescent="0.2">
      <c r="Q19" t="s">
        <v>107</v>
      </c>
    </row>
    <row r="20" spans="17:17" x14ac:dyDescent="0.2">
      <c r="Q20" t="s">
        <v>108</v>
      </c>
    </row>
    <row r="21" spans="17:17" x14ac:dyDescent="0.2">
      <c r="Q21" t="s">
        <v>109</v>
      </c>
    </row>
    <row r="22" spans="17:17" x14ac:dyDescent="0.2">
      <c r="Q22" t="s">
        <v>110</v>
      </c>
    </row>
    <row r="23" spans="17:17" x14ac:dyDescent="0.2">
      <c r="Q23" s="27" t="s">
        <v>112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7"/>
  <sheetViews>
    <sheetView showGridLines="0" topLeftCell="A4" zoomScale="90" zoomScaleNormal="90" workbookViewId="0">
      <selection activeCell="G15" sqref="G15"/>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67"/>
      <c r="C2" s="168"/>
      <c r="D2" s="169" t="s">
        <v>114</v>
      </c>
      <c r="E2" s="170"/>
      <c r="F2" s="170"/>
      <c r="G2" s="170"/>
      <c r="H2" s="170"/>
      <c r="I2" s="170"/>
      <c r="J2" s="171"/>
      <c r="K2" s="157" t="s">
        <v>147</v>
      </c>
      <c r="L2" s="197"/>
      <c r="M2" s="157" t="str">
        <f>Proyecto!K2</f>
        <v>Código: GC-F-015</v>
      </c>
      <c r="N2" s="192"/>
      <c r="O2" s="192"/>
      <c r="P2" s="158"/>
      <c r="R2" s="11"/>
      <c r="S2" s="11"/>
      <c r="T2" s="11"/>
      <c r="U2" s="15"/>
      <c r="AE2" s="16"/>
    </row>
    <row r="3" spans="2:31" s="12" customFormat="1" ht="23.25" customHeight="1" x14ac:dyDescent="0.2">
      <c r="B3" s="163"/>
      <c r="C3" s="164"/>
      <c r="D3" s="172" t="s">
        <v>115</v>
      </c>
      <c r="E3" s="173"/>
      <c r="F3" s="173"/>
      <c r="G3" s="173"/>
      <c r="H3" s="173"/>
      <c r="I3" s="173"/>
      <c r="J3" s="174"/>
      <c r="K3" s="159" t="s">
        <v>119</v>
      </c>
      <c r="L3" s="198"/>
      <c r="M3" s="193" t="str">
        <f>Proyecto!K3</f>
        <v>Fecha: 17 de septiembre de 2014</v>
      </c>
      <c r="N3" s="194"/>
      <c r="O3" s="194"/>
      <c r="P3" s="195"/>
      <c r="R3" s="11"/>
      <c r="S3" s="11"/>
      <c r="T3" s="11"/>
      <c r="U3" s="15"/>
      <c r="AE3" s="16"/>
    </row>
    <row r="4" spans="2:31" s="12" customFormat="1" ht="24" customHeight="1" x14ac:dyDescent="0.2">
      <c r="B4" s="163"/>
      <c r="C4" s="164"/>
      <c r="D4" s="172" t="s">
        <v>116</v>
      </c>
      <c r="E4" s="173"/>
      <c r="F4" s="173"/>
      <c r="G4" s="173"/>
      <c r="H4" s="173"/>
      <c r="I4" s="173"/>
      <c r="J4" s="174"/>
      <c r="K4" s="159" t="s">
        <v>148</v>
      </c>
      <c r="L4" s="198"/>
      <c r="M4" s="159" t="str">
        <f>Proyecto!K4</f>
        <v>Versión 001</v>
      </c>
      <c r="N4" s="196"/>
      <c r="O4" s="196"/>
      <c r="P4" s="160"/>
      <c r="R4" s="11"/>
      <c r="U4" s="15"/>
      <c r="AE4" s="16"/>
    </row>
    <row r="5" spans="2:31" s="12" customFormat="1" ht="22.5" customHeight="1" thickBot="1" x14ac:dyDescent="0.25">
      <c r="B5" s="165"/>
      <c r="C5" s="166"/>
      <c r="D5" s="175" t="s">
        <v>117</v>
      </c>
      <c r="E5" s="176"/>
      <c r="F5" s="176"/>
      <c r="G5" s="176"/>
      <c r="H5" s="176"/>
      <c r="I5" s="176"/>
      <c r="J5" s="177"/>
      <c r="K5" s="161" t="s">
        <v>118</v>
      </c>
      <c r="L5" s="191"/>
      <c r="M5" s="183" t="s">
        <v>150</v>
      </c>
      <c r="N5" s="184"/>
      <c r="O5" s="184"/>
      <c r="P5" s="185"/>
      <c r="R5" s="11"/>
      <c r="U5" s="11"/>
      <c r="AE5" s="16"/>
    </row>
    <row r="6" spans="2:31" ht="5.25" customHeight="1" x14ac:dyDescent="0.2">
      <c r="B6" s="5"/>
      <c r="C6" s="5"/>
      <c r="D6" s="5"/>
      <c r="E6" s="5"/>
      <c r="F6" s="5"/>
      <c r="G6" s="5"/>
      <c r="H6" s="5"/>
      <c r="I6" s="5"/>
      <c r="J6" s="5"/>
      <c r="K6" s="5"/>
      <c r="L6" s="5"/>
      <c r="M6" s="5"/>
      <c r="N6" s="5"/>
      <c r="O6" s="5"/>
      <c r="P6" s="5"/>
    </row>
    <row r="7" spans="2:31" ht="30" customHeight="1" x14ac:dyDescent="0.2">
      <c r="B7" s="156" t="s">
        <v>0</v>
      </c>
      <c r="C7" s="156"/>
      <c r="D7" s="178" t="s">
        <v>229</v>
      </c>
      <c r="E7" s="178"/>
      <c r="F7" s="178"/>
      <c r="G7" s="178"/>
      <c r="H7" s="178"/>
      <c r="I7" s="178"/>
      <c r="J7" s="178"/>
      <c r="K7" s="178"/>
      <c r="L7" s="178"/>
      <c r="M7" s="178"/>
      <c r="N7" s="178"/>
      <c r="O7" s="178"/>
      <c r="P7" s="178"/>
      <c r="AE7" s="1"/>
    </row>
    <row r="8" spans="2:31" ht="6.75" customHeight="1" x14ac:dyDescent="0.2">
      <c r="B8" s="8"/>
      <c r="C8" s="8"/>
      <c r="D8" s="115"/>
      <c r="E8" s="115"/>
      <c r="F8" s="115"/>
      <c r="G8" s="115"/>
      <c r="H8" s="115"/>
      <c r="I8" s="115"/>
      <c r="J8" s="115"/>
      <c r="K8" s="115"/>
      <c r="L8" s="115"/>
      <c r="M8" s="115"/>
      <c r="N8" s="115"/>
      <c r="O8" s="115"/>
      <c r="P8" s="115"/>
      <c r="AE8" s="1"/>
    </row>
    <row r="9" spans="2:31" ht="27.75" customHeight="1" x14ac:dyDescent="0.2">
      <c r="B9" s="189" t="s">
        <v>24</v>
      </c>
      <c r="C9" s="190"/>
      <c r="D9" s="186" t="s">
        <v>244</v>
      </c>
      <c r="E9" s="187"/>
      <c r="F9" s="187"/>
      <c r="G9" s="187"/>
      <c r="H9" s="187"/>
      <c r="I9" s="187"/>
      <c r="J9" s="187"/>
      <c r="K9" s="187"/>
      <c r="L9" s="187"/>
      <c r="M9" s="187"/>
      <c r="N9" s="187"/>
      <c r="O9" s="187"/>
      <c r="P9" s="188"/>
      <c r="AE9" s="1"/>
    </row>
    <row r="10" spans="2:31" customFormat="1" ht="7.5" customHeight="1" x14ac:dyDescent="0.2">
      <c r="D10" s="27"/>
      <c r="E10" s="27"/>
      <c r="F10" s="27"/>
      <c r="G10" s="27"/>
      <c r="H10" s="27"/>
      <c r="I10" s="27"/>
      <c r="J10" s="27"/>
      <c r="K10" s="27"/>
      <c r="L10" s="27"/>
      <c r="M10" s="27"/>
      <c r="N10" s="27"/>
      <c r="O10" s="27"/>
      <c r="P10" s="27"/>
    </row>
    <row r="11" spans="2:31" ht="45.75" customHeight="1" x14ac:dyDescent="0.2">
      <c r="B11" s="189" t="s">
        <v>25</v>
      </c>
      <c r="C11" s="190"/>
      <c r="D11" s="181" t="s">
        <v>230</v>
      </c>
      <c r="E11" s="181"/>
      <c r="F11" s="181"/>
      <c r="G11" s="181"/>
      <c r="H11" s="181"/>
      <c r="I11" s="181"/>
      <c r="J11" s="181"/>
      <c r="K11" s="181"/>
      <c r="L11" s="181"/>
      <c r="M11" s="181"/>
      <c r="N11" s="181"/>
      <c r="O11" s="181"/>
      <c r="P11" s="181"/>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79" t="s">
        <v>130</v>
      </c>
      <c r="C13" s="179"/>
      <c r="D13" s="41" t="s">
        <v>1</v>
      </c>
      <c r="E13" s="181" t="s">
        <v>245</v>
      </c>
      <c r="F13" s="181"/>
      <c r="G13" s="181"/>
      <c r="H13" s="181"/>
      <c r="I13" s="181"/>
      <c r="J13" s="181"/>
      <c r="K13" s="181"/>
      <c r="L13" s="181"/>
      <c r="M13" s="181"/>
      <c r="N13" s="181"/>
      <c r="O13" s="181"/>
      <c r="P13" s="181"/>
      <c r="AE13" s="1"/>
    </row>
    <row r="14" spans="2:31" s="43" customFormat="1" ht="21" customHeight="1" x14ac:dyDescent="0.2">
      <c r="B14" s="180"/>
      <c r="C14" s="180"/>
      <c r="D14" s="42" t="s">
        <v>98</v>
      </c>
      <c r="E14" s="181"/>
      <c r="F14" s="181"/>
      <c r="G14" s="181"/>
      <c r="H14" s="181"/>
      <c r="I14" s="181"/>
      <c r="J14" s="181"/>
      <c r="K14" s="181"/>
      <c r="L14" s="181"/>
      <c r="M14" s="181"/>
      <c r="N14" s="181"/>
      <c r="O14" s="181"/>
      <c r="P14" s="181"/>
      <c r="R14" s="11"/>
      <c r="U14" s="11"/>
    </row>
    <row r="16" spans="2:31" ht="22.5" customHeight="1" x14ac:dyDescent="0.2">
      <c r="B16" s="179" t="s">
        <v>130</v>
      </c>
      <c r="C16" s="179"/>
      <c r="D16" s="108" t="s">
        <v>1</v>
      </c>
      <c r="E16" s="181" t="s">
        <v>231</v>
      </c>
      <c r="F16" s="182"/>
      <c r="G16" s="182"/>
      <c r="H16" s="182"/>
      <c r="I16" s="182"/>
      <c r="J16" s="182"/>
      <c r="K16" s="182"/>
      <c r="L16" s="182"/>
      <c r="M16" s="182"/>
      <c r="N16" s="182"/>
      <c r="O16" s="182"/>
      <c r="P16" s="182"/>
      <c r="AE16" s="1"/>
    </row>
    <row r="17" spans="2:21" s="106" customFormat="1" ht="92.25" customHeight="1" x14ac:dyDescent="0.2">
      <c r="B17" s="180"/>
      <c r="C17" s="180"/>
      <c r="D17" s="109" t="s">
        <v>99</v>
      </c>
      <c r="E17" s="182"/>
      <c r="F17" s="182"/>
      <c r="G17" s="182"/>
      <c r="H17" s="182"/>
      <c r="I17" s="182"/>
      <c r="J17" s="182"/>
      <c r="K17" s="182"/>
      <c r="L17" s="182"/>
      <c r="M17" s="182"/>
      <c r="N17" s="182"/>
      <c r="O17" s="182"/>
      <c r="P17" s="182"/>
      <c r="R17" s="11"/>
      <c r="U17" s="11"/>
    </row>
  </sheetData>
  <mergeCells count="26">
    <mergeCell ref="B2:C2"/>
    <mergeCell ref="B3:C3"/>
    <mergeCell ref="B4:C4"/>
    <mergeCell ref="M2:P2"/>
    <mergeCell ref="M3:P3"/>
    <mergeCell ref="M4:P4"/>
    <mergeCell ref="D2:J2"/>
    <mergeCell ref="K2:L2"/>
    <mergeCell ref="D3:J3"/>
    <mergeCell ref="K3:L3"/>
    <mergeCell ref="D4:J4"/>
    <mergeCell ref="K4:L4"/>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G18:M65469 W18:AC65469 W15:AC15 G15:M15 O15:U15 O18:U65469">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90" zoomScaleNormal="90" workbookViewId="0">
      <selection activeCell="O20" sqref="O20"/>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67"/>
      <c r="C2" s="168"/>
      <c r="D2" s="204" t="s">
        <v>114</v>
      </c>
      <c r="E2" s="205"/>
      <c r="F2" s="205"/>
      <c r="G2" s="205"/>
      <c r="H2" s="206"/>
      <c r="I2" s="56" t="str">
        <f>Proyecto!K2</f>
        <v>Código: GC-F-015</v>
      </c>
      <c r="J2" s="25"/>
      <c r="K2" s="25"/>
      <c r="L2" s="25"/>
      <c r="M2" s="55"/>
      <c r="N2" s="55"/>
      <c r="T2" s="16"/>
    </row>
    <row r="3" spans="2:24" s="21" customFormat="1" ht="23.25" customHeight="1" thickBot="1" x14ac:dyDescent="0.25">
      <c r="B3" s="163"/>
      <c r="C3" s="164"/>
      <c r="D3" s="204" t="s">
        <v>115</v>
      </c>
      <c r="E3" s="205"/>
      <c r="F3" s="205"/>
      <c r="G3" s="205"/>
      <c r="H3" s="206"/>
      <c r="I3" s="57" t="str">
        <f>Proyecto!K3</f>
        <v>Fecha: 17 de septiembre de 2014</v>
      </c>
      <c r="J3" s="25"/>
      <c r="K3" s="25"/>
      <c r="L3" s="25"/>
      <c r="M3" s="55"/>
      <c r="N3" s="55"/>
      <c r="T3" s="16"/>
    </row>
    <row r="4" spans="2:24" s="21" customFormat="1" ht="24" customHeight="1" thickBot="1" x14ac:dyDescent="0.25">
      <c r="B4" s="163"/>
      <c r="C4" s="164"/>
      <c r="D4" s="204" t="s">
        <v>116</v>
      </c>
      <c r="E4" s="205"/>
      <c r="F4" s="205"/>
      <c r="G4" s="205"/>
      <c r="H4" s="206"/>
      <c r="I4" s="57" t="str">
        <f>Proyecto!K4</f>
        <v>Versión 001</v>
      </c>
      <c r="J4" s="25"/>
      <c r="K4" s="25"/>
      <c r="L4" s="25"/>
      <c r="M4" s="55"/>
      <c r="N4" s="55"/>
      <c r="T4" s="16"/>
    </row>
    <row r="5" spans="2:24" s="21" customFormat="1" ht="22.5" customHeight="1" thickBot="1" x14ac:dyDescent="0.25">
      <c r="B5" s="165"/>
      <c r="C5" s="166"/>
      <c r="D5" s="207" t="s">
        <v>117</v>
      </c>
      <c r="E5" s="208"/>
      <c r="F5" s="208"/>
      <c r="G5" s="208"/>
      <c r="H5" s="209"/>
      <c r="I5" s="58" t="s">
        <v>151</v>
      </c>
      <c r="J5" s="25"/>
      <c r="K5" s="25"/>
      <c r="L5" s="25"/>
      <c r="M5" s="55"/>
      <c r="N5" s="55"/>
      <c r="T5" s="16"/>
    </row>
    <row r="6" spans="2:24" ht="5.25" customHeight="1" x14ac:dyDescent="0.2">
      <c r="B6" s="20"/>
      <c r="C6" s="20"/>
      <c r="D6" s="20"/>
      <c r="E6" s="20"/>
      <c r="F6" s="20"/>
      <c r="G6" s="40"/>
      <c r="H6" s="20"/>
      <c r="I6" s="20"/>
    </row>
    <row r="7" spans="2:24" x14ac:dyDescent="0.2">
      <c r="B7" s="156" t="s">
        <v>0</v>
      </c>
      <c r="C7" s="156"/>
      <c r="D7" s="199" t="str">
        <f>Proyecto!$E$7</f>
        <v>Mejoramiento del modelo operativo de la Delegatura para Procedimientos Mercantiles_(ID 61)</v>
      </c>
      <c r="E7" s="199"/>
      <c r="F7" s="199"/>
      <c r="G7" s="199"/>
      <c r="H7" s="199"/>
      <c r="I7" s="199"/>
      <c r="X7" s="1"/>
    </row>
    <row r="8" spans="2:24" s="21" customFormat="1" ht="10.5" customHeight="1" x14ac:dyDescent="0.2">
      <c r="B8" s="10"/>
      <c r="C8" s="10"/>
      <c r="D8" s="6"/>
      <c r="E8" s="6"/>
      <c r="F8" s="6"/>
      <c r="G8" s="6"/>
      <c r="H8" s="6"/>
      <c r="I8" s="6"/>
      <c r="N8" s="25"/>
    </row>
    <row r="9" spans="2:24" ht="18.75" customHeight="1" x14ac:dyDescent="0.2">
      <c r="B9" s="203" t="s">
        <v>102</v>
      </c>
      <c r="C9" s="203"/>
      <c r="D9" s="203"/>
      <c r="E9" s="203"/>
      <c r="F9" s="203"/>
      <c r="G9" s="203"/>
      <c r="H9" s="203"/>
      <c r="I9" s="203"/>
      <c r="X9" s="1"/>
    </row>
    <row r="10" spans="2:24" ht="40.5" customHeight="1" x14ac:dyDescent="0.2">
      <c r="B10" s="200" t="s">
        <v>26</v>
      </c>
      <c r="C10" s="200"/>
      <c r="D10" s="182" t="s">
        <v>248</v>
      </c>
      <c r="E10" s="182"/>
      <c r="F10" s="182"/>
      <c r="G10" s="182"/>
      <c r="H10" s="182"/>
      <c r="I10" s="182"/>
      <c r="X10" s="1"/>
    </row>
    <row r="11" spans="2:24" ht="22.5" customHeight="1" x14ac:dyDescent="0.2">
      <c r="B11" s="200" t="s">
        <v>1</v>
      </c>
      <c r="C11" s="200"/>
      <c r="D11" s="200" t="s">
        <v>2</v>
      </c>
      <c r="E11" s="200"/>
      <c r="F11" s="31" t="s">
        <v>3</v>
      </c>
      <c r="G11" s="41" t="s">
        <v>100</v>
      </c>
      <c r="H11" s="41" t="s">
        <v>4</v>
      </c>
      <c r="I11" s="41" t="s">
        <v>101</v>
      </c>
      <c r="X11" s="1"/>
    </row>
    <row r="12" spans="2:24" ht="91.5" customHeight="1" x14ac:dyDescent="0.2">
      <c r="B12" s="202" t="s">
        <v>51</v>
      </c>
      <c r="C12" s="202"/>
      <c r="D12" s="202" t="s">
        <v>131</v>
      </c>
      <c r="E12" s="202"/>
      <c r="F12" s="116">
        <v>1</v>
      </c>
      <c r="G12" s="90" t="s">
        <v>106</v>
      </c>
      <c r="H12" s="90" t="s">
        <v>52</v>
      </c>
      <c r="I12" s="90" t="s">
        <v>168</v>
      </c>
      <c r="X12" s="1"/>
    </row>
    <row r="13" spans="2:24" ht="22.5" customHeight="1" x14ac:dyDescent="0.2">
      <c r="B13" s="200" t="s">
        <v>5</v>
      </c>
      <c r="C13" s="200"/>
      <c r="D13" s="201" t="s">
        <v>132</v>
      </c>
      <c r="E13" s="201"/>
      <c r="F13" s="201"/>
      <c r="G13" s="201"/>
      <c r="H13" s="201"/>
      <c r="I13" s="201"/>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0" zoomScale="90" zoomScaleNormal="90" workbookViewId="0">
      <selection activeCell="D15" sqref="D15"/>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59"/>
      <c r="C2" s="207" t="s">
        <v>114</v>
      </c>
      <c r="D2" s="208"/>
      <c r="E2" s="208"/>
      <c r="F2" s="209"/>
      <c r="G2" s="56" t="str">
        <f>Proyecto!K2</f>
        <v>Código: GC-F-015</v>
      </c>
      <c r="H2" s="11"/>
      <c r="I2" s="11"/>
      <c r="J2" s="15"/>
      <c r="T2" s="16"/>
    </row>
    <row r="3" spans="2:22" s="12" customFormat="1" ht="23.25" customHeight="1" thickBot="1" x14ac:dyDescent="0.25">
      <c r="B3" s="60"/>
      <c r="C3" s="207" t="s">
        <v>115</v>
      </c>
      <c r="D3" s="208"/>
      <c r="E3" s="208"/>
      <c r="F3" s="209"/>
      <c r="G3" s="57" t="str">
        <f>Proyecto!K3</f>
        <v>Fecha: 17 de septiembre de 2014</v>
      </c>
      <c r="H3" s="11"/>
      <c r="I3" s="11"/>
      <c r="J3" s="15"/>
      <c r="T3" s="16"/>
    </row>
    <row r="4" spans="2:22" s="12" customFormat="1" ht="24" customHeight="1" thickBot="1" x14ac:dyDescent="0.25">
      <c r="B4" s="60"/>
      <c r="C4" s="207" t="s">
        <v>116</v>
      </c>
      <c r="D4" s="208"/>
      <c r="E4" s="208"/>
      <c r="F4" s="209"/>
      <c r="G4" s="57" t="str">
        <f>Proyecto!K4</f>
        <v>Versión 001</v>
      </c>
      <c r="J4" s="15"/>
      <c r="T4" s="16"/>
    </row>
    <row r="5" spans="2:22" s="12" customFormat="1" ht="22.5" customHeight="1" thickBot="1" x14ac:dyDescent="0.25">
      <c r="B5" s="61"/>
      <c r="C5" s="207" t="s">
        <v>117</v>
      </c>
      <c r="D5" s="208"/>
      <c r="E5" s="208"/>
      <c r="F5" s="209"/>
      <c r="G5" s="58" t="s">
        <v>152</v>
      </c>
      <c r="J5" s="11"/>
      <c r="T5" s="16"/>
    </row>
    <row r="6" spans="2:22" ht="5.25" customHeight="1" x14ac:dyDescent="0.2">
      <c r="B6" s="5"/>
      <c r="C6" s="20"/>
      <c r="D6" s="5"/>
      <c r="E6" s="5"/>
      <c r="F6" s="5"/>
      <c r="G6" s="5"/>
    </row>
    <row r="7" spans="2:22" ht="29.25" customHeight="1" x14ac:dyDescent="0.2">
      <c r="B7" s="35" t="s">
        <v>0</v>
      </c>
      <c r="C7" s="211" t="str">
        <f>Proyecto!$E$7</f>
        <v>Mejoramiento del modelo operativo de la Delegatura para Procedimientos Mercantiles_(ID 61)</v>
      </c>
      <c r="D7" s="211"/>
      <c r="E7" s="211"/>
      <c r="F7" s="211"/>
      <c r="G7" s="211"/>
      <c r="V7" s="1"/>
    </row>
    <row r="9" spans="2:22" ht="18" customHeight="1" x14ac:dyDescent="0.2">
      <c r="B9" s="203" t="s">
        <v>42</v>
      </c>
      <c r="C9" s="203"/>
      <c r="D9" s="203"/>
      <c r="E9" s="203"/>
      <c r="F9" s="203"/>
      <c r="G9" s="203"/>
    </row>
    <row r="10" spans="2:22" customFormat="1" ht="15" customHeight="1" x14ac:dyDescent="0.2"/>
    <row r="11" spans="2:22" ht="27.75" customHeight="1" x14ac:dyDescent="0.2">
      <c r="B11" s="31" t="s">
        <v>71</v>
      </c>
      <c r="C11" s="31" t="s">
        <v>6</v>
      </c>
      <c r="D11" s="31" t="s">
        <v>14</v>
      </c>
      <c r="E11" s="31" t="s">
        <v>41</v>
      </c>
      <c r="F11" s="203" t="s">
        <v>15</v>
      </c>
      <c r="G11" s="203"/>
    </row>
    <row r="12" spans="2:22" ht="127.5" customHeight="1" x14ac:dyDescent="0.2">
      <c r="B12" s="117" t="s">
        <v>59</v>
      </c>
      <c r="C12" s="117" t="s">
        <v>184</v>
      </c>
      <c r="D12" s="111" t="s">
        <v>133</v>
      </c>
      <c r="E12" s="117" t="s">
        <v>87</v>
      </c>
      <c r="F12" s="210"/>
      <c r="G12" s="210"/>
    </row>
    <row r="13" spans="2:22" ht="218.25" customHeight="1" x14ac:dyDescent="0.2">
      <c r="B13" s="117" t="s">
        <v>60</v>
      </c>
      <c r="C13" s="117" t="s">
        <v>185</v>
      </c>
      <c r="D13" s="111" t="s">
        <v>134</v>
      </c>
      <c r="E13" s="117" t="s">
        <v>87</v>
      </c>
      <c r="F13" s="210"/>
      <c r="G13" s="210"/>
    </row>
    <row r="14" spans="2:22" ht="238.5" customHeight="1" x14ac:dyDescent="0.2">
      <c r="B14" s="117" t="s">
        <v>176</v>
      </c>
      <c r="C14" s="117" t="s">
        <v>186</v>
      </c>
      <c r="D14" s="111" t="s">
        <v>135</v>
      </c>
      <c r="E14" s="117" t="s">
        <v>87</v>
      </c>
      <c r="F14" s="210"/>
      <c r="G14" s="210"/>
    </row>
    <row r="15" spans="2:22" ht="131.25" customHeight="1" x14ac:dyDescent="0.2">
      <c r="B15" s="117" t="s">
        <v>146</v>
      </c>
      <c r="C15" s="117" t="s">
        <v>232</v>
      </c>
      <c r="D15" s="111" t="s">
        <v>169</v>
      </c>
      <c r="E15" s="117" t="s">
        <v>87</v>
      </c>
      <c r="F15" s="210"/>
      <c r="G15" s="210"/>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L65485 N8:T65485 H8:L1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7"/>
  <sheetViews>
    <sheetView topLeftCell="A4" zoomScale="97" zoomScaleNormal="97" workbookViewId="0">
      <selection activeCell="D16" sqref="D16"/>
    </sheetView>
  </sheetViews>
  <sheetFormatPr baseColWidth="10" defaultColWidth="11.42578125" defaultRowHeight="12.75" x14ac:dyDescent="0.2"/>
  <cols>
    <col min="1" max="1" width="5" style="62" customWidth="1"/>
    <col min="2" max="2" width="32.5703125" style="62" customWidth="1"/>
    <col min="3" max="3" width="25" style="62" customWidth="1"/>
    <col min="4" max="4" width="11.42578125" style="62"/>
    <col min="5" max="5" width="40.42578125" style="62" customWidth="1"/>
    <col min="6" max="6" width="20.7109375" style="62" customWidth="1"/>
    <col min="7" max="7" width="25.5703125" style="62" customWidth="1"/>
    <col min="8" max="8" width="15" style="62" customWidth="1"/>
    <col min="9" max="16384" width="11.42578125" style="62"/>
  </cols>
  <sheetData>
    <row r="1" spans="2:8" ht="13.5" thickBot="1" x14ac:dyDescent="0.25"/>
    <row r="2" spans="2:8" ht="18" customHeight="1" thickBot="1" x14ac:dyDescent="0.25">
      <c r="B2" s="65"/>
      <c r="C2" s="223" t="s">
        <v>114</v>
      </c>
      <c r="D2" s="224"/>
      <c r="E2" s="224"/>
      <c r="F2" s="224"/>
      <c r="G2" s="217" t="str">
        <f>Proyecto!K2</f>
        <v>Código: GC-F-015</v>
      </c>
      <c r="H2" s="218"/>
    </row>
    <row r="3" spans="2:8" ht="19.5" customHeight="1" thickBot="1" x14ac:dyDescent="0.25">
      <c r="B3" s="67"/>
      <c r="C3" s="223" t="s">
        <v>115</v>
      </c>
      <c r="D3" s="224"/>
      <c r="E3" s="224"/>
      <c r="F3" s="224"/>
      <c r="G3" s="219" t="str">
        <f>Proyecto!K3</f>
        <v>Fecha: 17 de septiembre de 2014</v>
      </c>
      <c r="H3" s="220"/>
    </row>
    <row r="4" spans="2:8" ht="19.5" customHeight="1" thickBot="1" x14ac:dyDescent="0.25">
      <c r="B4" s="67"/>
      <c r="C4" s="223" t="s">
        <v>116</v>
      </c>
      <c r="D4" s="224"/>
      <c r="E4" s="224"/>
      <c r="F4" s="224"/>
      <c r="G4" s="221" t="str">
        <f>Proyecto!K4</f>
        <v>Versión 001</v>
      </c>
      <c r="H4" s="222"/>
    </row>
    <row r="5" spans="2:8" ht="21.75" customHeight="1" thickBot="1" x14ac:dyDescent="0.25">
      <c r="B5" s="69"/>
      <c r="C5" s="223" t="s">
        <v>117</v>
      </c>
      <c r="D5" s="224"/>
      <c r="E5" s="224"/>
      <c r="F5" s="224"/>
      <c r="G5" s="219" t="s">
        <v>153</v>
      </c>
      <c r="H5" s="220"/>
    </row>
    <row r="6" spans="2:8" ht="21" customHeight="1" x14ac:dyDescent="0.2"/>
    <row r="7" spans="2:8" ht="22.5" customHeight="1" x14ac:dyDescent="0.2">
      <c r="B7" s="212" t="s">
        <v>73</v>
      </c>
      <c r="C7" s="213"/>
      <c r="D7" s="213"/>
      <c r="E7" s="213"/>
      <c r="F7" s="213"/>
      <c r="G7" s="213"/>
      <c r="H7" s="213"/>
    </row>
    <row r="8" spans="2:8" ht="84" customHeight="1" x14ac:dyDescent="0.2">
      <c r="B8" s="182" t="s">
        <v>128</v>
      </c>
      <c r="C8" s="214"/>
      <c r="D8" s="214"/>
      <c r="E8" s="214"/>
      <c r="F8" s="214"/>
      <c r="G8" s="214"/>
      <c r="H8" s="214"/>
    </row>
    <row r="9" spans="2:8" x14ac:dyDescent="0.2">
      <c r="B9" s="63"/>
    </row>
    <row r="11" spans="2:8" ht="22.5" customHeight="1" x14ac:dyDescent="0.2">
      <c r="B11" s="215" t="s">
        <v>70</v>
      </c>
      <c r="C11" s="216"/>
      <c r="E11" s="212" t="s">
        <v>72</v>
      </c>
      <c r="F11" s="213"/>
      <c r="G11" s="213"/>
      <c r="H11" s="213"/>
    </row>
    <row r="13" spans="2:8" ht="20.25" customHeight="1" x14ac:dyDescent="0.2">
      <c r="B13" s="36" t="s">
        <v>6</v>
      </c>
      <c r="C13" s="36" t="s">
        <v>71</v>
      </c>
      <c r="D13" s="64"/>
      <c r="E13" s="36" t="s">
        <v>6</v>
      </c>
      <c r="F13" s="36" t="s">
        <v>71</v>
      </c>
      <c r="G13" s="36" t="s">
        <v>69</v>
      </c>
      <c r="H13" s="36" t="s">
        <v>175</v>
      </c>
    </row>
    <row r="14" spans="2:8" s="88" customFormat="1" ht="34.5" customHeight="1" x14ac:dyDescent="0.2">
      <c r="B14" s="110" t="s">
        <v>187</v>
      </c>
      <c r="C14" s="105" t="s">
        <v>59</v>
      </c>
      <c r="E14" s="89" t="s">
        <v>180</v>
      </c>
      <c r="F14" s="132" t="s">
        <v>181</v>
      </c>
      <c r="G14" s="91"/>
      <c r="H14" s="92"/>
    </row>
    <row r="15" spans="2:8" s="88" customFormat="1" ht="32.25" customHeight="1" x14ac:dyDescent="0.2">
      <c r="B15" s="87" t="s">
        <v>185</v>
      </c>
      <c r="C15" s="105" t="s">
        <v>60</v>
      </c>
      <c r="E15" s="93"/>
      <c r="F15" s="94"/>
      <c r="G15" s="94"/>
      <c r="H15" s="94"/>
    </row>
    <row r="16" spans="2:8" s="88" customFormat="1" ht="48.75" customHeight="1" x14ac:dyDescent="0.2">
      <c r="B16" s="146" t="s">
        <v>188</v>
      </c>
      <c r="C16" s="87" t="s">
        <v>176</v>
      </c>
      <c r="E16" s="95"/>
      <c r="F16" s="96"/>
      <c r="G16" s="96"/>
      <c r="H16" s="96"/>
    </row>
    <row r="17" spans="2:8" ht="35.25" customHeight="1" x14ac:dyDescent="0.2">
      <c r="B17" s="144" t="s">
        <v>232</v>
      </c>
      <c r="C17" s="112" t="s">
        <v>146</v>
      </c>
      <c r="D17" s="113"/>
      <c r="E17" s="113"/>
      <c r="F17" s="113"/>
      <c r="G17" s="113"/>
      <c r="H17" s="113"/>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7" sqref="C7:F7"/>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65"/>
      <c r="C2" s="223" t="s">
        <v>114</v>
      </c>
      <c r="D2" s="224"/>
      <c r="E2" s="224"/>
      <c r="F2" s="224"/>
      <c r="G2" s="217" t="str">
        <f>Proyecto!K2</f>
        <v>Código: GC-F-015</v>
      </c>
      <c r="H2" s="225"/>
      <c r="I2" s="225"/>
      <c r="J2" s="225"/>
      <c r="K2" s="225"/>
      <c r="L2" s="218"/>
      <c r="U2" s="16"/>
    </row>
    <row r="3" spans="1:21" s="18" customFormat="1" ht="23.25" customHeight="1" thickBot="1" x14ac:dyDescent="0.25">
      <c r="B3" s="67"/>
      <c r="C3" s="223" t="s">
        <v>115</v>
      </c>
      <c r="D3" s="224"/>
      <c r="E3" s="224"/>
      <c r="F3" s="224"/>
      <c r="G3" s="219" t="str">
        <f>Proyecto!K3</f>
        <v>Fecha: 17 de septiembre de 2014</v>
      </c>
      <c r="H3" s="226"/>
      <c r="I3" s="226"/>
      <c r="J3" s="226"/>
      <c r="K3" s="226"/>
      <c r="L3" s="220"/>
      <c r="U3" s="16"/>
    </row>
    <row r="4" spans="1:21" s="18" customFormat="1" ht="24" customHeight="1" thickBot="1" x14ac:dyDescent="0.25">
      <c r="B4" s="67"/>
      <c r="C4" s="223" t="s">
        <v>116</v>
      </c>
      <c r="D4" s="224"/>
      <c r="E4" s="224"/>
      <c r="F4" s="224"/>
      <c r="G4" s="221" t="str">
        <f>Proyecto!K4</f>
        <v>Versión 001</v>
      </c>
      <c r="H4" s="227"/>
      <c r="I4" s="227"/>
      <c r="J4" s="227"/>
      <c r="K4" s="227"/>
      <c r="L4" s="222"/>
      <c r="U4" s="16"/>
    </row>
    <row r="5" spans="1:21" s="18" customFormat="1" ht="22.5" customHeight="1" thickBot="1" x14ac:dyDescent="0.25">
      <c r="B5" s="69"/>
      <c r="C5" s="223" t="s">
        <v>117</v>
      </c>
      <c r="D5" s="224"/>
      <c r="E5" s="224"/>
      <c r="F5" s="224"/>
      <c r="G5" s="219" t="s">
        <v>154</v>
      </c>
      <c r="H5" s="226"/>
      <c r="I5" s="226"/>
      <c r="J5" s="226"/>
      <c r="K5" s="226"/>
      <c r="L5" s="220"/>
      <c r="U5" s="16"/>
    </row>
    <row r="6" spans="1:21" ht="5.25" customHeight="1" x14ac:dyDescent="0.2">
      <c r="A6" s="7" t="str">
        <f>Proyecto!$E$7</f>
        <v>Mejoramiento del modelo operativo de la Delegatura para Procedimientos Mercantiles_(ID 61)</v>
      </c>
      <c r="B6" s="17"/>
      <c r="C6" s="17"/>
      <c r="D6" s="17"/>
      <c r="E6" s="17"/>
      <c r="F6" s="17"/>
    </row>
    <row r="7" spans="1:21" ht="29.25" customHeight="1" x14ac:dyDescent="0.2">
      <c r="B7" s="35" t="s">
        <v>0</v>
      </c>
      <c r="C7" s="199" t="str">
        <f>Proyecto!$E$7</f>
        <v>Mejoramiento del modelo operativo de la Delegatura para Procedimientos Mercantiles_(ID 61)</v>
      </c>
      <c r="D7" s="199"/>
      <c r="E7" s="199"/>
      <c r="F7" s="199"/>
      <c r="U7" s="1"/>
    </row>
    <row r="8" spans="1:21" x14ac:dyDescent="0.2">
      <c r="B8" s="18"/>
    </row>
    <row r="10" spans="1:21" ht="18" customHeight="1" x14ac:dyDescent="0.2">
      <c r="B10" s="35" t="s">
        <v>81</v>
      </c>
      <c r="C10" s="24" t="s">
        <v>86</v>
      </c>
    </row>
    <row r="11" spans="1:21" ht="6" customHeight="1" x14ac:dyDescent="0.2"/>
    <row r="12" spans="1:21" ht="18" customHeight="1" x14ac:dyDescent="0.2">
      <c r="B12" s="35" t="s">
        <v>46</v>
      </c>
      <c r="C12" s="97"/>
    </row>
    <row r="13" spans="1:21" ht="6" customHeight="1" x14ac:dyDescent="0.2"/>
    <row r="14" spans="1:21" ht="18" customHeight="1" x14ac:dyDescent="0.2">
      <c r="B14" s="35" t="s">
        <v>47</v>
      </c>
      <c r="C14" s="83"/>
    </row>
    <row r="15" spans="1:21" ht="6" customHeight="1" x14ac:dyDescent="0.2"/>
    <row r="16" spans="1:21" ht="18" customHeight="1" x14ac:dyDescent="0.2">
      <c r="B16" s="35" t="s">
        <v>43</v>
      </c>
      <c r="C16" s="23">
        <v>100000000</v>
      </c>
    </row>
    <row r="17" spans="2:3" ht="6" customHeight="1" x14ac:dyDescent="0.2"/>
    <row r="18" spans="2:3" ht="18" customHeight="1" x14ac:dyDescent="0.2">
      <c r="B18" s="35" t="s">
        <v>44</v>
      </c>
      <c r="C18" s="23"/>
    </row>
    <row r="19" spans="2:3" ht="6" customHeight="1" x14ac:dyDescent="0.2"/>
    <row r="20" spans="2:3" ht="18" customHeight="1" x14ac:dyDescent="0.2">
      <c r="B20" s="35" t="s">
        <v>45</v>
      </c>
      <c r="C20" s="23"/>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8"/>
  <sheetViews>
    <sheetView showGridLines="0" topLeftCell="A10" zoomScale="90" zoomScaleNormal="90" workbookViewId="0">
      <selection activeCell="B15" sqref="B15:C15"/>
    </sheetView>
  </sheetViews>
  <sheetFormatPr baseColWidth="10" defaultColWidth="11.42578125" defaultRowHeight="12" x14ac:dyDescent="0.2"/>
  <cols>
    <col min="1" max="1" width="2.42578125" style="1" customWidth="1"/>
    <col min="2" max="2" width="14.5703125" style="1" customWidth="1"/>
    <col min="3" max="3" width="30.7109375" style="1" customWidth="1"/>
    <col min="4" max="4" width="33" style="1" customWidth="1"/>
    <col min="5" max="5" width="23.140625" style="1" customWidth="1"/>
    <col min="6" max="6" width="41.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37"/>
      <c r="C2" s="238"/>
      <c r="D2" s="228" t="s">
        <v>114</v>
      </c>
      <c r="E2" s="229"/>
      <c r="F2" s="229"/>
      <c r="G2" s="230"/>
      <c r="H2" s="66" t="str">
        <f>Proyecto!K2</f>
        <v>Código: GC-F-015</v>
      </c>
      <c r="P2" s="16"/>
    </row>
    <row r="3" spans="2:16" s="12" customFormat="1" ht="23.25" customHeight="1" thickBot="1" x14ac:dyDescent="0.25">
      <c r="B3" s="239"/>
      <c r="C3" s="240"/>
      <c r="D3" s="231" t="s">
        <v>115</v>
      </c>
      <c r="E3" s="232"/>
      <c r="F3" s="232"/>
      <c r="G3" s="233"/>
      <c r="H3" s="70" t="str">
        <f>Proyecto!K3</f>
        <v>Fecha: 17 de septiembre de 2014</v>
      </c>
      <c r="P3" s="16"/>
    </row>
    <row r="4" spans="2:16" s="12" customFormat="1" ht="24" customHeight="1" thickBot="1" x14ac:dyDescent="0.25">
      <c r="B4" s="239"/>
      <c r="C4" s="240"/>
      <c r="D4" s="234" t="s">
        <v>116</v>
      </c>
      <c r="E4" s="235"/>
      <c r="F4" s="235"/>
      <c r="G4" s="236"/>
      <c r="H4" s="68" t="str">
        <f>Proyecto!K4</f>
        <v>Versión 001</v>
      </c>
      <c r="P4" s="16"/>
    </row>
    <row r="5" spans="2:16" s="12" customFormat="1" ht="22.5" customHeight="1" thickBot="1" x14ac:dyDescent="0.25">
      <c r="B5" s="241"/>
      <c r="C5" s="242"/>
      <c r="D5" s="231" t="s">
        <v>117</v>
      </c>
      <c r="E5" s="232"/>
      <c r="F5" s="232"/>
      <c r="G5" s="233"/>
      <c r="H5" s="70" t="s">
        <v>155</v>
      </c>
      <c r="P5" s="16"/>
    </row>
    <row r="6" spans="2:16" ht="5.25" customHeight="1" x14ac:dyDescent="0.2">
      <c r="B6" s="5"/>
      <c r="C6" s="5"/>
      <c r="D6" s="5"/>
      <c r="E6" s="5"/>
      <c r="F6" s="20"/>
      <c r="G6" s="5"/>
      <c r="H6" s="5"/>
    </row>
    <row r="7" spans="2:16" ht="29.25" customHeight="1" x14ac:dyDescent="0.2">
      <c r="B7" s="156" t="s">
        <v>0</v>
      </c>
      <c r="C7" s="156"/>
      <c r="D7" s="199" t="str">
        <f>Proyecto!$E$7</f>
        <v>Mejoramiento del modelo operativo de la Delegatura para Procedimientos Mercantiles_(ID 61)</v>
      </c>
      <c r="E7" s="199"/>
      <c r="F7" s="199"/>
      <c r="G7" s="199"/>
      <c r="H7" s="199"/>
      <c r="P7" s="1"/>
    </row>
    <row r="8" spans="2:16" customFormat="1" ht="19.5" customHeight="1" x14ac:dyDescent="0.2"/>
    <row r="9" spans="2:16" ht="30" customHeight="1" x14ac:dyDescent="0.2">
      <c r="B9" s="243" t="s">
        <v>36</v>
      </c>
      <c r="C9" s="244"/>
      <c r="D9" s="244"/>
      <c r="E9" s="244"/>
      <c r="F9" s="244"/>
      <c r="G9" s="244"/>
      <c r="H9" s="244"/>
    </row>
    <row r="10" spans="2:16" ht="9.75" customHeight="1" x14ac:dyDescent="0.2">
      <c r="B10" s="240"/>
      <c r="C10" s="240"/>
      <c r="D10" s="240"/>
      <c r="E10" s="240"/>
      <c r="F10" s="240"/>
      <c r="G10" s="240"/>
      <c r="H10" s="240"/>
      <c r="P10" s="1"/>
    </row>
    <row r="11" spans="2:16" ht="25.5" customHeight="1" x14ac:dyDescent="0.2">
      <c r="B11" s="200" t="s">
        <v>6</v>
      </c>
      <c r="C11" s="200"/>
      <c r="D11" s="31" t="s">
        <v>7</v>
      </c>
      <c r="E11" s="33" t="s">
        <v>67</v>
      </c>
      <c r="F11" s="31" t="s">
        <v>11</v>
      </c>
      <c r="G11" s="31" t="s">
        <v>89</v>
      </c>
      <c r="H11" s="31" t="s">
        <v>8</v>
      </c>
      <c r="P11" s="1"/>
    </row>
    <row r="12" spans="2:16" ht="45.75" customHeight="1" x14ac:dyDescent="0.2">
      <c r="B12" s="245" t="s">
        <v>187</v>
      </c>
      <c r="C12" s="246"/>
      <c r="D12" s="87" t="s">
        <v>190</v>
      </c>
      <c r="E12" s="90" t="s">
        <v>194</v>
      </c>
      <c r="F12" s="91" t="s">
        <v>202</v>
      </c>
      <c r="G12" s="90" t="s">
        <v>87</v>
      </c>
      <c r="H12" s="90" t="s">
        <v>64</v>
      </c>
      <c r="O12" s="2"/>
      <c r="P12" s="1"/>
    </row>
    <row r="13" spans="2:16" ht="45.75" customHeight="1" x14ac:dyDescent="0.2">
      <c r="B13" s="245" t="s">
        <v>185</v>
      </c>
      <c r="C13" s="246"/>
      <c r="D13" s="144" t="s">
        <v>191</v>
      </c>
      <c r="E13" s="145" t="s">
        <v>193</v>
      </c>
      <c r="F13" s="91" t="s">
        <v>201</v>
      </c>
      <c r="G13" s="145" t="s">
        <v>87</v>
      </c>
      <c r="H13" s="145" t="s">
        <v>64</v>
      </c>
      <c r="O13" s="2"/>
      <c r="P13" s="1"/>
    </row>
    <row r="14" spans="2:16" ht="45.75" customHeight="1" x14ac:dyDescent="0.2">
      <c r="B14" s="245" t="s">
        <v>199</v>
      </c>
      <c r="C14" s="246"/>
      <c r="D14" s="144" t="s">
        <v>191</v>
      </c>
      <c r="E14" s="145" t="s">
        <v>195</v>
      </c>
      <c r="F14" s="91" t="s">
        <v>198</v>
      </c>
      <c r="G14" s="145" t="s">
        <v>87</v>
      </c>
      <c r="H14" s="145" t="s">
        <v>64</v>
      </c>
      <c r="O14" s="2"/>
      <c r="P14" s="1"/>
    </row>
    <row r="15" spans="2:16" ht="45.75" customHeight="1" x14ac:dyDescent="0.2">
      <c r="B15" s="245" t="s">
        <v>200</v>
      </c>
      <c r="C15" s="246"/>
      <c r="D15" s="146" t="s">
        <v>192</v>
      </c>
      <c r="E15" s="145" t="s">
        <v>196</v>
      </c>
      <c r="F15" s="91" t="s">
        <v>197</v>
      </c>
      <c r="G15" s="145" t="s">
        <v>87</v>
      </c>
      <c r="H15" s="145" t="s">
        <v>64</v>
      </c>
      <c r="O15" s="2"/>
      <c r="P15" s="1"/>
    </row>
    <row r="16" spans="2:16" ht="42" customHeight="1" x14ac:dyDescent="0.2">
      <c r="B16" s="245" t="s">
        <v>170</v>
      </c>
      <c r="C16" s="246"/>
      <c r="D16" s="111" t="s">
        <v>172</v>
      </c>
      <c r="E16" s="127" t="s">
        <v>173</v>
      </c>
      <c r="F16" s="138" t="s">
        <v>171</v>
      </c>
      <c r="G16" s="90" t="s">
        <v>87</v>
      </c>
      <c r="H16" s="90" t="s">
        <v>64</v>
      </c>
      <c r="O16" s="2"/>
      <c r="P16" s="1"/>
    </row>
    <row r="17" spans="2:16" ht="48.75" customHeight="1" x14ac:dyDescent="0.2">
      <c r="B17" s="245" t="s">
        <v>233</v>
      </c>
      <c r="C17" s="246"/>
      <c r="D17" s="131" t="s">
        <v>234</v>
      </c>
      <c r="E17" s="132" t="s">
        <v>189</v>
      </c>
      <c r="F17" s="91"/>
      <c r="G17" s="90" t="s">
        <v>87</v>
      </c>
      <c r="H17" s="90" t="s">
        <v>65</v>
      </c>
      <c r="O17" s="2"/>
      <c r="P17" s="1"/>
    </row>
    <row r="18" spans="2:16" ht="42.75" customHeight="1" x14ac:dyDescent="0.2">
      <c r="B18" s="202" t="s">
        <v>136</v>
      </c>
      <c r="C18" s="202"/>
      <c r="D18" s="87" t="s">
        <v>137</v>
      </c>
      <c r="E18" s="126" t="s">
        <v>138</v>
      </c>
      <c r="F18" s="114" t="s">
        <v>139</v>
      </c>
      <c r="G18" s="90" t="s">
        <v>87</v>
      </c>
      <c r="H18" s="90" t="s">
        <v>65</v>
      </c>
      <c r="O18" s="2"/>
      <c r="P18" s="1"/>
    </row>
  </sheetData>
  <mergeCells count="17">
    <mergeCell ref="B7:C7"/>
    <mergeCell ref="D7:H7"/>
    <mergeCell ref="B9:H9"/>
    <mergeCell ref="B18:C18"/>
    <mergeCell ref="B12:C12"/>
    <mergeCell ref="B11:C11"/>
    <mergeCell ref="B10:H10"/>
    <mergeCell ref="B16:C16"/>
    <mergeCell ref="B17:C17"/>
    <mergeCell ref="B13:C13"/>
    <mergeCell ref="B14:C14"/>
    <mergeCell ref="B15:C15"/>
    <mergeCell ref="D2:G2"/>
    <mergeCell ref="D3:G3"/>
    <mergeCell ref="D4:G4"/>
    <mergeCell ref="D5:G5"/>
    <mergeCell ref="B2:C5"/>
  </mergeCells>
  <conditionalFormatting sqref="D17 D11:D14">
    <cfRule type="cellIs" dxfId="12" priority="31" stopIfTrue="1" operator="equal">
      <formula>"Alto"</formula>
    </cfRule>
    <cfRule type="cellIs" dxfId="11" priority="32" stopIfTrue="1" operator="equal">
      <formula>"Medio"</formula>
    </cfRule>
    <cfRule type="cellIs" dxfId="10" priority="33" stopIfTrue="1" operator="equal">
      <formula>"Bajo"</formula>
    </cfRule>
  </conditionalFormatting>
  <conditionalFormatting sqref="D18">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dataValidations count="1">
    <dataValidation type="whole" allowBlank="1" showInputMessage="1" showErrorMessage="1" sqref="I9:N9 F19:N65495">
      <formula1>1</formula1>
      <formula2>5</formula2>
    </dataValidation>
  </dataValidations>
  <hyperlinks>
    <hyperlink ref="F18" r:id="rId1"/>
    <hyperlink ref="F16" r:id="rId2"/>
    <hyperlink ref="F14" r:id="rId3"/>
    <hyperlink ref="F13" r:id="rId4"/>
    <hyperlink ref="F12" r:id="rId5"/>
  </hyperlinks>
  <pageMargins left="0.39370078740157483" right="0.39370078740157483" top="0.74803149606299213" bottom="0.74803149606299213" header="0.31496062992125984" footer="0.31496062992125984"/>
  <pageSetup scale="70" fitToHeight="0" orientation="landscape" r:id="rId6"/>
  <drawing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G12:G18</xm:sqref>
        </x14:dataValidation>
        <x14:dataValidation type="list" allowBlank="1" showInputMessage="1" showErrorMessage="1">
          <x14:formula1>
            <xm:f>'No tocar'!$K$5:$K$7</xm:f>
          </x14:formula1>
          <xm:sqref>H12:H18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zoomScale="90" zoomScaleNormal="90" workbookViewId="0">
      <selection activeCell="F13" sqref="F13"/>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65"/>
      <c r="C2" s="223" t="s">
        <v>114</v>
      </c>
      <c r="D2" s="224"/>
      <c r="E2" s="224"/>
      <c r="F2" s="224"/>
      <c r="G2" s="72" t="str">
        <f>Proyecto!K2</f>
        <v>Código: GC-F-015</v>
      </c>
      <c r="H2" s="71"/>
      <c r="P2" s="16"/>
    </row>
    <row r="3" spans="2:16" s="12" customFormat="1" ht="23.25" customHeight="1" thickBot="1" x14ac:dyDescent="0.25">
      <c r="B3" s="67"/>
      <c r="C3" s="223" t="s">
        <v>115</v>
      </c>
      <c r="D3" s="224"/>
      <c r="E3" s="224"/>
      <c r="F3" s="224"/>
      <c r="G3" s="70" t="str">
        <f>Proyecto!K3</f>
        <v>Fecha: 17 de septiembre de 2014</v>
      </c>
      <c r="H3" s="71"/>
      <c r="P3" s="16"/>
    </row>
    <row r="4" spans="2:16" s="12" customFormat="1" ht="24" customHeight="1" thickBot="1" x14ac:dyDescent="0.25">
      <c r="B4" s="67"/>
      <c r="C4" s="223" t="s">
        <v>116</v>
      </c>
      <c r="D4" s="224"/>
      <c r="E4" s="224"/>
      <c r="F4" s="224"/>
      <c r="G4" s="70" t="str">
        <f>Proyecto!K4</f>
        <v>Versión 001</v>
      </c>
      <c r="H4" s="71"/>
      <c r="P4" s="16"/>
    </row>
    <row r="5" spans="2:16" s="12" customFormat="1" ht="22.5" customHeight="1" thickBot="1" x14ac:dyDescent="0.25">
      <c r="B5" s="69"/>
      <c r="C5" s="223" t="s">
        <v>117</v>
      </c>
      <c r="D5" s="224"/>
      <c r="E5" s="224"/>
      <c r="F5" s="224"/>
      <c r="G5" s="73" t="s">
        <v>156</v>
      </c>
      <c r="H5" s="71"/>
      <c r="P5" s="16"/>
    </row>
    <row r="6" spans="2:16" ht="5.25" customHeight="1" x14ac:dyDescent="0.2">
      <c r="B6" s="5"/>
      <c r="C6" s="5"/>
      <c r="D6" s="20"/>
      <c r="E6" s="5"/>
      <c r="F6" s="5"/>
    </row>
    <row r="7" spans="2:16" ht="29.25" customHeight="1" x14ac:dyDescent="0.2">
      <c r="B7" s="35" t="s">
        <v>0</v>
      </c>
      <c r="C7" s="250" t="str">
        <f>Proyecto!$E$7</f>
        <v>Mejoramiento del modelo operativo de la Delegatura para Procedimientos Mercantiles_(ID 61)</v>
      </c>
      <c r="D7" s="250"/>
      <c r="E7" s="250"/>
      <c r="F7" s="250"/>
      <c r="G7" s="29"/>
      <c r="P7" s="1"/>
    </row>
    <row r="8" spans="2:16" ht="6.75" customHeight="1" x14ac:dyDescent="0.2">
      <c r="B8" s="8"/>
      <c r="C8" s="9"/>
      <c r="D8" s="9"/>
      <c r="E8" s="9"/>
      <c r="F8" s="9"/>
      <c r="P8" s="1"/>
    </row>
    <row r="9" spans="2:16" x14ac:dyDescent="0.2">
      <c r="B9" s="164"/>
      <c r="C9" s="164"/>
    </row>
    <row r="10" spans="2:16" ht="20.25" customHeight="1" x14ac:dyDescent="0.2">
      <c r="B10" s="247" t="s">
        <v>16</v>
      </c>
      <c r="C10" s="248"/>
      <c r="D10" s="248"/>
      <c r="E10" s="248"/>
      <c r="F10" s="248"/>
      <c r="G10" s="249"/>
    </row>
    <row r="11" spans="2:16" customFormat="1" ht="15" customHeight="1" x14ac:dyDescent="0.2"/>
    <row r="12" spans="2:16" ht="24.75" customHeight="1" x14ac:dyDescent="0.2">
      <c r="B12" s="32" t="s">
        <v>82</v>
      </c>
      <c r="C12" s="34" t="s">
        <v>17</v>
      </c>
      <c r="D12" s="34" t="s">
        <v>18</v>
      </c>
      <c r="E12" s="34" t="s">
        <v>19</v>
      </c>
      <c r="F12" s="34" t="s">
        <v>20</v>
      </c>
      <c r="G12" s="34" t="s">
        <v>21</v>
      </c>
    </row>
    <row r="13" spans="2:16" ht="52.5" customHeight="1" x14ac:dyDescent="0.2">
      <c r="B13" s="143" t="s">
        <v>185</v>
      </c>
      <c r="C13" s="86" t="s">
        <v>94</v>
      </c>
      <c r="D13" s="84" t="s">
        <v>145</v>
      </c>
      <c r="E13" s="84" t="s">
        <v>112</v>
      </c>
      <c r="F13" s="84" t="s">
        <v>203</v>
      </c>
      <c r="G13" s="84" t="s">
        <v>140</v>
      </c>
    </row>
    <row r="14" spans="2:16" ht="51" customHeight="1" x14ac:dyDescent="0.2">
      <c r="B14" s="143" t="s">
        <v>188</v>
      </c>
      <c r="C14" s="86" t="s">
        <v>94</v>
      </c>
      <c r="D14" s="84" t="s">
        <v>142</v>
      </c>
      <c r="E14" s="84" t="s">
        <v>112</v>
      </c>
      <c r="F14" s="84" t="s">
        <v>185</v>
      </c>
      <c r="G14" s="84" t="s">
        <v>143</v>
      </c>
    </row>
    <row r="15" spans="2:16" ht="71.25" customHeight="1" x14ac:dyDescent="0.2">
      <c r="B15" s="143" t="s">
        <v>203</v>
      </c>
      <c r="C15" s="86" t="s">
        <v>94</v>
      </c>
      <c r="D15" s="84" t="s">
        <v>144</v>
      </c>
      <c r="E15" s="84" t="s">
        <v>106</v>
      </c>
      <c r="F15" s="118" t="s">
        <v>141</v>
      </c>
      <c r="G15" s="84" t="s">
        <v>143</v>
      </c>
    </row>
    <row r="17" spans="3:3" ht="12.75" x14ac:dyDescent="0.2">
      <c r="C17" s="27"/>
    </row>
    <row r="18" spans="3:3" ht="12.75" x14ac:dyDescent="0.2">
      <c r="C18" s="27"/>
    </row>
    <row r="19" spans="3:3" ht="12.75" x14ac:dyDescent="0.2">
      <c r="C19" s="30"/>
    </row>
    <row r="20" spans="3:3" ht="12.75" x14ac:dyDescent="0.2">
      <c r="C20" s="30"/>
    </row>
    <row r="21" spans="3:3" ht="12.75" x14ac:dyDescent="0.2">
      <c r="C21" s="30"/>
    </row>
    <row r="22" spans="3:3" ht="12.75" x14ac:dyDescent="0.2">
      <c r="C22" s="30"/>
    </row>
    <row r="23" spans="3:3" ht="12.75" x14ac:dyDescent="0.2">
      <c r="C23"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6:E65501 G16:G65501 G11 G9 H9:N65501">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E13:E15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D21" sqref="D21"/>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570312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65"/>
      <c r="C2" s="223" t="s">
        <v>114</v>
      </c>
      <c r="D2" s="224"/>
      <c r="E2" s="224"/>
      <c r="F2" s="224"/>
      <c r="G2" s="217" t="str">
        <f>Proyecto!K2</f>
        <v>Código: GC-F-015</v>
      </c>
      <c r="H2" s="218"/>
      <c r="J2" s="11"/>
      <c r="K2" s="11"/>
      <c r="L2" s="11"/>
      <c r="M2" s="15"/>
      <c r="W2" s="16"/>
    </row>
    <row r="3" spans="2:23" s="12" customFormat="1" ht="23.25" customHeight="1" thickBot="1" x14ac:dyDescent="0.25">
      <c r="B3" s="67"/>
      <c r="C3" s="223" t="s">
        <v>115</v>
      </c>
      <c r="D3" s="224"/>
      <c r="E3" s="224"/>
      <c r="F3" s="224"/>
      <c r="G3" s="219" t="str">
        <f>Proyecto!K3</f>
        <v>Fecha: 17 de septiembre de 2014</v>
      </c>
      <c r="H3" s="220"/>
      <c r="J3" s="11"/>
      <c r="K3" s="11"/>
      <c r="L3" s="11"/>
      <c r="M3" s="15"/>
      <c r="W3" s="16"/>
    </row>
    <row r="4" spans="2:23" s="12" customFormat="1" ht="24" customHeight="1" thickBot="1" x14ac:dyDescent="0.25">
      <c r="B4" s="67"/>
      <c r="C4" s="223" t="s">
        <v>116</v>
      </c>
      <c r="D4" s="224"/>
      <c r="E4" s="224"/>
      <c r="F4" s="224"/>
      <c r="G4" s="221" t="str">
        <f>Proyecto!K4</f>
        <v>Versión 001</v>
      </c>
      <c r="H4" s="222"/>
      <c r="J4" s="11"/>
      <c r="M4" s="15"/>
      <c r="W4" s="16"/>
    </row>
    <row r="5" spans="2:23" s="12" customFormat="1" ht="22.5" customHeight="1" thickBot="1" x14ac:dyDescent="0.25">
      <c r="B5" s="69"/>
      <c r="C5" s="223" t="s">
        <v>117</v>
      </c>
      <c r="D5" s="224"/>
      <c r="E5" s="224"/>
      <c r="F5" s="224"/>
      <c r="G5" s="219" t="s">
        <v>157</v>
      </c>
      <c r="H5" s="220"/>
      <c r="J5" s="11"/>
      <c r="M5" s="11"/>
      <c r="W5" s="16"/>
    </row>
    <row r="6" spans="2:23" ht="5.25" customHeight="1" x14ac:dyDescent="0.2">
      <c r="B6" s="5"/>
      <c r="C6" s="5"/>
      <c r="D6" s="5"/>
      <c r="E6" s="5"/>
      <c r="F6" s="5"/>
      <c r="G6" s="5"/>
      <c r="H6" s="5"/>
    </row>
    <row r="7" spans="2:23" ht="29.25" customHeight="1" x14ac:dyDescent="0.2">
      <c r="B7" s="38" t="s">
        <v>0</v>
      </c>
      <c r="C7" s="199" t="str">
        <f>Proyecto!$E$7</f>
        <v>Mejoramiento del modelo operativo de la Delegatura para Procedimientos Mercantiles_(ID 61)</v>
      </c>
      <c r="D7" s="199"/>
      <c r="E7" s="199"/>
      <c r="F7" s="199"/>
      <c r="G7" s="199"/>
      <c r="H7" s="199"/>
      <c r="W7" s="1"/>
    </row>
    <row r="9" spans="2:23" ht="15" customHeight="1" x14ac:dyDescent="0.2">
      <c r="B9" s="203" t="s">
        <v>9</v>
      </c>
      <c r="C9" s="203"/>
      <c r="D9" s="203"/>
      <c r="E9" s="203"/>
      <c r="F9" s="203"/>
      <c r="G9" s="203"/>
      <c r="H9" s="203"/>
    </row>
    <row r="10" spans="2:23" customFormat="1" ht="15" customHeight="1" x14ac:dyDescent="0.2"/>
    <row r="11" spans="2:23" ht="33.75" customHeight="1" x14ac:dyDescent="0.2">
      <c r="B11" s="200" t="s">
        <v>83</v>
      </c>
      <c r="C11" s="200"/>
      <c r="D11" s="31" t="s">
        <v>27</v>
      </c>
      <c r="E11" s="31" t="s">
        <v>10</v>
      </c>
      <c r="F11" s="39" t="s">
        <v>12</v>
      </c>
      <c r="G11" s="31" t="s">
        <v>13</v>
      </c>
      <c r="H11" s="31" t="s">
        <v>113</v>
      </c>
    </row>
    <row r="12" spans="2:23" ht="85.5" customHeight="1" x14ac:dyDescent="0.2">
      <c r="B12" s="251" t="s">
        <v>235</v>
      </c>
      <c r="C12" s="252"/>
      <c r="D12" s="107"/>
      <c r="E12" s="107" t="s">
        <v>203</v>
      </c>
      <c r="F12" s="125"/>
      <c r="G12" s="37"/>
      <c r="H12" s="85"/>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6" priority="16" stopIfTrue="1" operator="equal">
      <formula>"Alto"</formula>
    </cfRule>
    <cfRule type="cellIs" dxfId="5" priority="17" stopIfTrue="1" operator="equal">
      <formula>"Medio"</formula>
    </cfRule>
    <cfRule type="cellIs" dxfId="4" priority="18" stopIfTrue="1" operator="equal">
      <formula>"Bajo"</formula>
    </cfRule>
  </conditionalFormatting>
  <dataValidations count="1">
    <dataValidation type="whole" allowBlank="1" showInputMessage="1" showErrorMessage="1" sqref="F8:G8 F13:G65495 I8:M65495 O8:U65495">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9BD856378E2A8346B294CC53C8E4A2F9" ma:contentTypeVersion="1" ma:contentTypeDescription="Crear nuevo documento." ma:contentTypeScope="" ma:versionID="9eb0a140e1b7485bdab060b27b30aee9">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NV5X2DCNMZXR-24195345-8</_dlc_DocId>
    <_dlc_DocIdUrl xmlns="0948c079-19c9-4a36-bb7d-d65ca794eba7">
      <Url>https://www.supersociedades.gov.co/nuestra_entidad/Planeacion/_layouts/15/DocIdRedir.aspx?ID=NV5X2DCNMZXR-24195345-8</Url>
      <Description>NV5X2DCNMZXR-24195345-8</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3EE08D-911A-4767-8004-8958DD9EA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794F32-36FC-47BF-9649-474BECB60300}">
  <ds:schemaRefs>
    <ds:schemaRef ds:uri="office.server.policy"/>
  </ds:schemaRefs>
</ds:datastoreItem>
</file>

<file path=customXml/itemProps3.xml><?xml version="1.0" encoding="utf-8"?>
<ds:datastoreItem xmlns:ds="http://schemas.openxmlformats.org/officeDocument/2006/customXml" ds:itemID="{10FB30D3-DE41-490C-8C6E-791EBC31BDEA}"/>
</file>

<file path=customXml/itemProps4.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ff8e3638-9d45-4162-afb4-6d390653d547"/>
    <ds:schemaRef ds:uri="http://www.w3.org/XML/1998/namespace"/>
  </ds:schemaRefs>
</ds:datastoreItem>
</file>

<file path=customXml/itemProps5.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6.xml><?xml version="1.0" encoding="utf-8"?>
<ds:datastoreItem xmlns:ds="http://schemas.openxmlformats.org/officeDocument/2006/customXml" ds:itemID="{BA51160E-CB37-4C76-BDFB-070E181B33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N.Johanna Rodríguez A</dc:creator>
  <cp:keywords>NINROD</cp:keywords>
  <cp:lastModifiedBy>Nini Johanna Rodríguez Álvarez</cp:lastModifiedBy>
  <cp:lastPrinted>2016-08-29T20:42:44Z</cp:lastPrinted>
  <dcterms:created xsi:type="dcterms:W3CDTF">2009-01-14T13:57:13Z</dcterms:created>
  <dcterms:modified xsi:type="dcterms:W3CDTF">2019-05-06T14:20:57Z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0x0101009BD856378E2A8346B294CC53C8E4A2F9</vt:lpwstr>
  </property>
  <property fmtid="{D5CDD505-2E9C-101B-9397-08002B2CF9AE}" pid="3" name="eDOCS AutoSave">
    <vt:lpwstr>20190506092055987</vt:lpwstr>
  </property>
  <property fmtid="{D5CDD505-2E9C-101B-9397-08002B2CF9AE}" pid="4" name="_dlc_DocIdItemGuid">
    <vt:lpwstr>36853a0a-39cb-4d52-bfb9-cb12caa9bc2a</vt:lpwstr>
  </property>
</Properties>
</file>