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2.xml" ContentType="application/vnd.openxmlformats-officedocument.drawing+xml"/>
  <Override PartName="/xl/drawings/drawing11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worksheets/sheet1.xml" ContentType="application/vnd.openxmlformats-officedocument.spreadsheetml.worksheet+xml"/>
  <Override PartName="/xl/drawings/drawing7.xml" ContentType="application/vnd.openxmlformats-officedocument.drawing+xml"/>
  <Override PartName="/xl/drawings/drawing3.xml" ContentType="application/vnd.openxmlformats-officedocument.drawing+xml"/>
  <Override PartName="/xl/worksheets/sheet13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4.xml" ContentType="application/vnd.openxmlformats-officedocument.drawing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worksheets/sheet9.xml" ContentType="application/vnd.openxmlformats-officedocument.spreadsheetml.worksheet+xml"/>
  <Override PartName="/xl/worksheets/sheet12.xml" ContentType="application/vnd.openxmlformats-officedocument.spreadsheetml.workshee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comments5.xml" ContentType="application/vnd.openxmlformats-officedocument.spreadsheetml.comments+xml"/>
  <Override PartName="/docProps/custom.xml" ContentType="application/vnd.openxmlformats-officedocument.custom-properties+xml"/>
  <Override PartName="/xl/comments9.xml" ContentType="application/vnd.openxmlformats-officedocument.spreadsheetml.comments+xml"/>
  <Override PartName="/xl/comments3.xml" ContentType="application/vnd.openxmlformats-officedocument.spreadsheetml.comments+xml"/>
  <Override PartName="/xl/comments8.xml" ContentType="application/vnd.openxmlformats-officedocument.spreadsheetml.comments+xml"/>
  <Override PartName="/xl/comments4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comments2.xml" ContentType="application/vnd.openxmlformats-officedocument.spreadsheetml.comments+xml"/>
  <Override PartName="/customXml/itemProps6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://intranet/DSS/OAP/DOCS/Documentos/Año 2019/01_ProyectosEstrategicos y 100 días/1_ProyectosEstrategicos/3_Delegatura_Mercantiles/"/>
    </mc:Choice>
  </mc:AlternateContent>
  <bookViews>
    <workbookView xWindow="0" yWindow="240" windowWidth="13020" windowHeight="7710" tabRatio="776" firstSheet="5" activeTab="10"/>
  </bookViews>
  <sheets>
    <sheet name="Proyecto" sheetId="10" r:id="rId1"/>
    <sheet name="Justificación - Objetivo" sheetId="2" r:id="rId2"/>
    <sheet name="Indicadores" sheetId="3" r:id="rId3"/>
    <sheet name="Recursos Humanos" sheetId="5" r:id="rId4"/>
    <sheet name="Comunicaciones internas" sheetId="16" r:id="rId5"/>
    <sheet name="Recursos Financieros" sheetId="12" r:id="rId6"/>
    <sheet name="Interesados" sheetId="6" r:id="rId7"/>
    <sheet name="Plan de comunicaciones" sheetId="7" r:id="rId8"/>
    <sheet name="Requerimientos" sheetId="4" r:id="rId9"/>
    <sheet name="Alcance" sheetId="8" r:id="rId10"/>
    <sheet name="EDT- Actividades" sheetId="11" r:id="rId11"/>
    <sheet name="Riesgos-Cronograma" sheetId="9" r:id="rId12"/>
    <sheet name="No tocar" sheetId="15" state="hidden" r:id="rId13"/>
  </sheets>
  <externalReferences>
    <externalReference r:id="rId14"/>
  </externalReferences>
  <definedNames>
    <definedName name="_xlnm._FilterDatabase" localSheetId="10" hidden="1">'EDT- Actividades'!$A$9:$IA$26</definedName>
    <definedName name="Activos" localSheetId="9">#REF!</definedName>
    <definedName name="Activos" localSheetId="10">#REF!</definedName>
    <definedName name="Activos" localSheetId="2">#REF!</definedName>
    <definedName name="Activos" localSheetId="6">#REF!</definedName>
    <definedName name="Activos" localSheetId="7">#REF!</definedName>
    <definedName name="Activos" localSheetId="0">#REF!</definedName>
    <definedName name="Activos" localSheetId="5">#REF!</definedName>
    <definedName name="Activos" localSheetId="3">#REF!</definedName>
    <definedName name="Activos" localSheetId="11">#REF!</definedName>
    <definedName name="Activos">#REF!</definedName>
    <definedName name="ActivosP1" localSheetId="9">#REF!</definedName>
    <definedName name="ActivosP1" localSheetId="10">#REF!</definedName>
    <definedName name="ActivosP1" localSheetId="2">#REF!</definedName>
    <definedName name="ActivosP1" localSheetId="6">#REF!</definedName>
    <definedName name="ActivosP1" localSheetId="7">#REF!</definedName>
    <definedName name="ActivosP1" localSheetId="0">#REF!</definedName>
    <definedName name="ActivosP1" localSheetId="5">#REF!</definedName>
    <definedName name="ActivosP1" localSheetId="3">#REF!</definedName>
    <definedName name="ActivosP1" localSheetId="11">#REF!</definedName>
    <definedName name="ActivosP1">#REF!</definedName>
    <definedName name="ActivosP10" localSheetId="9">#REF!</definedName>
    <definedName name="ActivosP10" localSheetId="10">#REF!</definedName>
    <definedName name="ActivosP10" localSheetId="2">#REF!</definedName>
    <definedName name="ActivosP10" localSheetId="6">#REF!</definedName>
    <definedName name="ActivosP10" localSheetId="7">#REF!</definedName>
    <definedName name="ActivosP10" localSheetId="0">#REF!</definedName>
    <definedName name="ActivosP10" localSheetId="5">#REF!</definedName>
    <definedName name="ActivosP10" localSheetId="3">#REF!</definedName>
    <definedName name="ActivosP10" localSheetId="11">#REF!</definedName>
    <definedName name="ActivosP10">#REF!</definedName>
    <definedName name="ActivosP11" localSheetId="9">#REF!</definedName>
    <definedName name="ActivosP11" localSheetId="10">#REF!</definedName>
    <definedName name="ActivosP11" localSheetId="2">#REF!</definedName>
    <definedName name="ActivosP11" localSheetId="6">#REF!</definedName>
    <definedName name="ActivosP11" localSheetId="7">#REF!</definedName>
    <definedName name="ActivosP11" localSheetId="0">#REF!</definedName>
    <definedName name="ActivosP11" localSheetId="5">#REF!</definedName>
    <definedName name="ActivosP11" localSheetId="3">#REF!</definedName>
    <definedName name="ActivosP11" localSheetId="11">#REF!</definedName>
    <definedName name="ActivosP11">#REF!</definedName>
    <definedName name="Activosp11000" localSheetId="9">#REF!</definedName>
    <definedName name="Activosp11000" localSheetId="10">#REF!</definedName>
    <definedName name="Activosp11000" localSheetId="2">#REF!</definedName>
    <definedName name="Activosp11000" localSheetId="6">#REF!</definedName>
    <definedName name="Activosp11000" localSheetId="7">#REF!</definedName>
    <definedName name="Activosp11000" localSheetId="0">#REF!</definedName>
    <definedName name="Activosp11000" localSheetId="5">#REF!</definedName>
    <definedName name="Activosp11000" localSheetId="3">#REF!</definedName>
    <definedName name="Activosp11000" localSheetId="11">#REF!</definedName>
    <definedName name="Activosp11000">#REF!</definedName>
    <definedName name="ActivosP12" localSheetId="9">#REF!</definedName>
    <definedName name="ActivosP12" localSheetId="10">#REF!</definedName>
    <definedName name="ActivosP12" localSheetId="2">#REF!</definedName>
    <definedName name="ActivosP12" localSheetId="6">#REF!</definedName>
    <definedName name="ActivosP12" localSheetId="7">#REF!</definedName>
    <definedName name="ActivosP12" localSheetId="0">#REF!</definedName>
    <definedName name="ActivosP12" localSheetId="5">#REF!</definedName>
    <definedName name="ActivosP12" localSheetId="3">#REF!</definedName>
    <definedName name="ActivosP12" localSheetId="11">#REF!</definedName>
    <definedName name="ActivosP12">#REF!</definedName>
    <definedName name="ActivosP2" localSheetId="9">#REF!</definedName>
    <definedName name="ActivosP2" localSheetId="10">#REF!</definedName>
    <definedName name="ActivosP2" localSheetId="2">#REF!</definedName>
    <definedName name="ActivosP2" localSheetId="6">#REF!</definedName>
    <definedName name="ActivosP2" localSheetId="7">#REF!</definedName>
    <definedName name="ActivosP2" localSheetId="0">#REF!</definedName>
    <definedName name="ActivosP2" localSheetId="5">#REF!</definedName>
    <definedName name="ActivosP2" localSheetId="3">#REF!</definedName>
    <definedName name="ActivosP2" localSheetId="11">#REF!</definedName>
    <definedName name="ActivosP2">#REF!</definedName>
    <definedName name="ActivosP3" localSheetId="9">#REF!</definedName>
    <definedName name="ActivosP3" localSheetId="10">#REF!</definedName>
    <definedName name="ActivosP3" localSheetId="2">#REF!</definedName>
    <definedName name="ActivosP3" localSheetId="6">#REF!</definedName>
    <definedName name="ActivosP3" localSheetId="7">#REF!</definedName>
    <definedName name="ActivosP3" localSheetId="0">#REF!</definedName>
    <definedName name="ActivosP3" localSheetId="5">#REF!</definedName>
    <definedName name="ActivosP3" localSheetId="3">#REF!</definedName>
    <definedName name="ActivosP3" localSheetId="11">#REF!</definedName>
    <definedName name="ActivosP3">#REF!</definedName>
    <definedName name="ActivosP4" localSheetId="9">#REF!</definedName>
    <definedName name="ActivosP4" localSheetId="10">#REF!</definedName>
    <definedName name="ActivosP4" localSheetId="2">#REF!</definedName>
    <definedName name="ActivosP4" localSheetId="6">#REF!</definedName>
    <definedName name="ActivosP4" localSheetId="7">#REF!</definedName>
    <definedName name="ActivosP4" localSheetId="0">#REF!</definedName>
    <definedName name="ActivosP4" localSheetId="5">#REF!</definedName>
    <definedName name="ActivosP4" localSheetId="3">#REF!</definedName>
    <definedName name="ActivosP4" localSheetId="11">#REF!</definedName>
    <definedName name="ActivosP4">#REF!</definedName>
    <definedName name="ActivosP5" localSheetId="9">#REF!</definedName>
    <definedName name="ActivosP5" localSheetId="10">#REF!</definedName>
    <definedName name="ActivosP5" localSheetId="2">#REF!</definedName>
    <definedName name="ActivosP5" localSheetId="6">#REF!</definedName>
    <definedName name="ActivosP5" localSheetId="7">#REF!</definedName>
    <definedName name="ActivosP5" localSheetId="0">#REF!</definedName>
    <definedName name="ActivosP5" localSheetId="5">#REF!</definedName>
    <definedName name="ActivosP5" localSheetId="3">#REF!</definedName>
    <definedName name="ActivosP5" localSheetId="11">#REF!</definedName>
    <definedName name="ActivosP5">#REF!</definedName>
    <definedName name="ActivosP6" localSheetId="9">#REF!</definedName>
    <definedName name="ActivosP6" localSheetId="10">#REF!</definedName>
    <definedName name="ActivosP6" localSheetId="2">#REF!</definedName>
    <definedName name="ActivosP6" localSheetId="6">#REF!</definedName>
    <definedName name="ActivosP6" localSheetId="7">#REF!</definedName>
    <definedName name="ActivosP6" localSheetId="0">#REF!</definedName>
    <definedName name="ActivosP6" localSheetId="5">#REF!</definedName>
    <definedName name="ActivosP6" localSheetId="3">#REF!</definedName>
    <definedName name="ActivosP6" localSheetId="11">#REF!</definedName>
    <definedName name="ActivosP6">#REF!</definedName>
    <definedName name="ActivosP7" localSheetId="9">#REF!</definedName>
    <definedName name="ActivosP7" localSheetId="10">#REF!</definedName>
    <definedName name="ActivosP7" localSheetId="2">#REF!</definedName>
    <definedName name="ActivosP7" localSheetId="6">#REF!</definedName>
    <definedName name="ActivosP7" localSheetId="7">#REF!</definedName>
    <definedName name="ActivosP7" localSheetId="0">#REF!</definedName>
    <definedName name="ActivosP7" localSheetId="5">#REF!</definedName>
    <definedName name="ActivosP7" localSheetId="3">#REF!</definedName>
    <definedName name="ActivosP7" localSheetId="11">#REF!</definedName>
    <definedName name="ActivosP7">#REF!</definedName>
    <definedName name="ActivosP8" localSheetId="9">#REF!</definedName>
    <definedName name="ActivosP8" localSheetId="10">#REF!</definedName>
    <definedName name="ActivosP8" localSheetId="2">#REF!</definedName>
    <definedName name="ActivosP8" localSheetId="6">#REF!</definedName>
    <definedName name="ActivosP8" localSheetId="7">#REF!</definedName>
    <definedName name="ActivosP8" localSheetId="0">#REF!</definedName>
    <definedName name="ActivosP8" localSheetId="5">#REF!</definedName>
    <definedName name="ActivosP8" localSheetId="3">#REF!</definedName>
    <definedName name="ActivosP8" localSheetId="11">#REF!</definedName>
    <definedName name="ActivosP8">#REF!</definedName>
    <definedName name="ActivosP9" localSheetId="9">#REF!</definedName>
    <definedName name="ActivosP9" localSheetId="10">#REF!</definedName>
    <definedName name="ActivosP9" localSheetId="2">#REF!</definedName>
    <definedName name="ActivosP9" localSheetId="6">#REF!</definedName>
    <definedName name="ActivosP9" localSheetId="7">#REF!</definedName>
    <definedName name="ActivosP9" localSheetId="0">#REF!</definedName>
    <definedName name="ActivosP9" localSheetId="5">#REF!</definedName>
    <definedName name="ActivosP9" localSheetId="3">#REF!</definedName>
    <definedName name="ActivosP9" localSheetId="11">#REF!</definedName>
    <definedName name="ActivosP9">#REF!</definedName>
    <definedName name="_xlnm.Print_Area" localSheetId="9">Alcance!$B$2:$P$8</definedName>
    <definedName name="_xlnm.Print_Area" localSheetId="2">Indicadores!$B$2:$I$13</definedName>
    <definedName name="_xlnm.Print_Area" localSheetId="6">Interesados!$B$2:$H$16</definedName>
    <definedName name="_xlnm.Print_Area" localSheetId="1">'Justificación - Objetivo'!$B$2:$P$13</definedName>
    <definedName name="_xlnm.Print_Area" localSheetId="7">'Plan de comunicaciones'!$B$2:$H$16</definedName>
    <definedName name="_xlnm.Print_Area" localSheetId="0">Proyecto!$C$2:$I$8</definedName>
    <definedName name="_xlnm.Print_Area" localSheetId="5">'Recursos Financieros'!$B$2:$F$8</definedName>
    <definedName name="_xlnm.Print_Area" localSheetId="3">'Recursos Humanos'!$B$2:$G$15</definedName>
    <definedName name="_xlnm.Print_Area" localSheetId="8">Requerimientos!$B$2:$H$12</definedName>
    <definedName name="_xlnm.Print_Area" localSheetId="11">'Riesgos-Cronograma'!$B$2:$P$17</definedName>
    <definedName name="Consulta__L" localSheetId="9">#REF!</definedName>
    <definedName name="Consulta__L" localSheetId="10">#REF!</definedName>
    <definedName name="Consulta__L" localSheetId="2">#REF!</definedName>
    <definedName name="Consulta__L" localSheetId="6">#REF!</definedName>
    <definedName name="Consulta__L" localSheetId="7">#REF!</definedName>
    <definedName name="Consulta__L" localSheetId="0">#REF!</definedName>
    <definedName name="Consulta__L" localSheetId="5">#REF!</definedName>
    <definedName name="Consulta__L" localSheetId="3">#REF!</definedName>
    <definedName name="Consulta__L" localSheetId="11">#REF!</definedName>
    <definedName name="Consulta__L">#REF!</definedName>
    <definedName name="gloria" localSheetId="9">#REF!</definedName>
    <definedName name="gloria" localSheetId="10">#REF!</definedName>
    <definedName name="gloria" localSheetId="2">#REF!</definedName>
    <definedName name="gloria" localSheetId="6">#REF!</definedName>
    <definedName name="gloria" localSheetId="7">#REF!</definedName>
    <definedName name="gloria" localSheetId="0">#REF!</definedName>
    <definedName name="gloria" localSheetId="5">#REF!</definedName>
    <definedName name="gloria" localSheetId="3">#REF!</definedName>
    <definedName name="gloria" localSheetId="11">#REF!</definedName>
    <definedName name="gloria">#REF!</definedName>
    <definedName name="pl" localSheetId="9">#REF!</definedName>
    <definedName name="pl" localSheetId="10">#REF!</definedName>
    <definedName name="pl" localSheetId="2">#REF!</definedName>
    <definedName name="pl" localSheetId="6">#REF!</definedName>
    <definedName name="pl" localSheetId="7">#REF!</definedName>
    <definedName name="pl" localSheetId="0">#REF!</definedName>
    <definedName name="pl" localSheetId="5">#REF!</definedName>
    <definedName name="pl" localSheetId="3">#REF!</definedName>
    <definedName name="pl" localSheetId="11">#REF!</definedName>
    <definedName name="pl">#REF!</definedName>
  </definedNames>
  <calcPr calcId="152511"/>
</workbook>
</file>

<file path=xl/calcChain.xml><?xml version="1.0" encoding="utf-8"?>
<calcChain xmlns="http://schemas.openxmlformats.org/spreadsheetml/2006/main">
  <c r="J18" i="11" l="1"/>
  <c r="O18" i="11"/>
  <c r="P18" i="11"/>
  <c r="B16" i="11"/>
  <c r="R10" i="11" l="1"/>
  <c r="P11" i="11"/>
  <c r="P12" i="11"/>
  <c r="P13" i="11"/>
  <c r="P14" i="11"/>
  <c r="P15" i="11"/>
  <c r="P16" i="11"/>
  <c r="P17" i="11"/>
  <c r="P19" i="11"/>
  <c r="P21" i="11"/>
  <c r="P22" i="11"/>
  <c r="P24" i="11"/>
  <c r="P25" i="11"/>
  <c r="P10" i="11"/>
  <c r="O11" i="11"/>
  <c r="O12" i="11"/>
  <c r="O13" i="11"/>
  <c r="O14" i="11"/>
  <c r="O15" i="11"/>
  <c r="O16" i="11"/>
  <c r="R16" i="11" s="1"/>
  <c r="O17" i="11"/>
  <c r="O19" i="11"/>
  <c r="O21" i="11"/>
  <c r="O22" i="11"/>
  <c r="O24" i="11"/>
  <c r="O25" i="11"/>
  <c r="O10" i="11"/>
  <c r="R19" i="11" l="1"/>
  <c r="R27" i="11"/>
  <c r="J19" i="11"/>
  <c r="J17" i="11"/>
  <c r="J16" i="11"/>
  <c r="J11" i="11" l="1"/>
  <c r="J12" i="11"/>
  <c r="J13" i="11"/>
  <c r="J14" i="11"/>
  <c r="J15" i="11"/>
  <c r="J21" i="11"/>
  <c r="J22" i="11"/>
  <c r="J24" i="11"/>
  <c r="J25" i="11"/>
  <c r="B24" i="11"/>
  <c r="B12" i="11"/>
  <c r="B10" i="11"/>
  <c r="D7" i="2" l="1"/>
  <c r="F26" i="11" l="1"/>
  <c r="B26" i="11" l="1"/>
  <c r="J10" i="11" l="1"/>
  <c r="M4" i="9" l="1"/>
  <c r="M3" i="9"/>
  <c r="M2" i="9"/>
  <c r="L4" i="11"/>
  <c r="L3" i="11"/>
  <c r="L2" i="11"/>
  <c r="M4" i="8"/>
  <c r="M3" i="8"/>
  <c r="M2" i="8"/>
  <c r="G4" i="4"/>
  <c r="G3" i="4"/>
  <c r="G2" i="4"/>
  <c r="G4" i="7"/>
  <c r="G3" i="7"/>
  <c r="G2" i="7"/>
  <c r="H4" i="6"/>
  <c r="H3" i="6"/>
  <c r="H2" i="6"/>
  <c r="G4" i="12"/>
  <c r="G3" i="12"/>
  <c r="G2" i="12"/>
  <c r="G4" i="16"/>
  <c r="G3" i="16"/>
  <c r="G2" i="16"/>
  <c r="G4" i="5"/>
  <c r="G3" i="5"/>
  <c r="G2" i="5"/>
  <c r="I4" i="3"/>
  <c r="I3" i="3"/>
  <c r="I2" i="3"/>
  <c r="M4" i="2"/>
  <c r="M3" i="2"/>
  <c r="M2" i="2"/>
  <c r="C7" i="12" l="1"/>
  <c r="C7" i="5"/>
  <c r="A6" i="12"/>
  <c r="D7" i="11" l="1"/>
  <c r="D7" i="9" l="1"/>
  <c r="C7" i="7"/>
  <c r="D7" i="8"/>
  <c r="C7" i="4"/>
  <c r="D7" i="6"/>
  <c r="D7" i="3"/>
</calcChain>
</file>

<file path=xl/comments1.xml><?xml version="1.0" encoding="utf-8"?>
<comments xmlns="http://schemas.openxmlformats.org/spreadsheetml/2006/main">
  <authors>
    <author>RONIN</author>
  </authors>
  <commentList>
    <comment ref="B9" authorId="0" shapeId="0">
      <text>
        <r>
          <rPr>
            <b/>
            <sz val="9"/>
            <color indexed="81"/>
            <rFont val="Tahoma"/>
            <family val="2"/>
          </rPr>
          <t>OBJETIVO ESTRATÉGICO:</t>
        </r>
        <r>
          <rPr>
            <sz val="9"/>
            <color indexed="81"/>
            <rFont val="Tahoma"/>
            <family val="2"/>
          </rPr>
          <t xml:space="preserve">
Incluir el objetivo estratégico al que apunta el proyecto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 xml:space="preserve">ESTRATEGIA:
</t>
        </r>
        <r>
          <rPr>
            <sz val="9"/>
            <color indexed="81"/>
            <rFont val="Tahoma"/>
            <family val="2"/>
          </rPr>
          <t>Incluir la estrategia en la que está incluido el proyecto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OBJETIVOS DE PROYECTO:</t>
        </r>
        <r>
          <rPr>
            <sz val="9"/>
            <color indexed="81"/>
            <rFont val="Tahoma"/>
            <family val="2"/>
          </rPr>
          <t xml:space="preserve">
Incluir los objetivos que debe cumplir el proyecto
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TIPO:</t>
        </r>
        <r>
          <rPr>
            <sz val="9"/>
            <color indexed="81"/>
            <rFont val="Tahoma"/>
            <family val="2"/>
          </rPr>
          <t xml:space="preserve">
Definir si el objetivo es general o específico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OBJETIVOS DE PROYECTO:</t>
        </r>
        <r>
          <rPr>
            <sz val="9"/>
            <color indexed="81"/>
            <rFont val="Tahoma"/>
            <family val="2"/>
          </rPr>
          <t xml:space="preserve">
Incluir los objetivos que debe cumplir el proyecto
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>TIPO:</t>
        </r>
        <r>
          <rPr>
            <sz val="9"/>
            <color indexed="81"/>
            <rFont val="Tahoma"/>
            <family val="2"/>
          </rPr>
          <t xml:space="preserve">
Definir si el objetivo es general o específico</t>
        </r>
      </text>
    </comment>
  </commentList>
</comments>
</file>

<file path=xl/comments2.xml><?xml version="1.0" encoding="utf-8"?>
<comments xmlns="http://schemas.openxmlformats.org/spreadsheetml/2006/main">
  <authors>
    <author>RONIN</author>
    <author>Juan Camilo Correa Jimenez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DESCRIPCIÓN:</t>
        </r>
        <r>
          <rPr>
            <sz val="9"/>
            <color indexed="81"/>
            <rFont val="Tahoma"/>
            <family val="2"/>
          </rPr>
          <t xml:space="preserve">
Hacer una descripción de lo que se quiere medir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 xml:space="preserve">TIPO:
</t>
        </r>
        <r>
          <rPr>
            <sz val="9"/>
            <color indexed="81"/>
            <rFont val="Tahoma"/>
            <family val="2"/>
          </rPr>
          <t xml:space="preserve">Definir el tipo de indicador:
- Eficacia: Expresa el logro de los objetivos
- Eficiencia: Permite establecer la relación de productividad en el uso de los recursos
- Efectividad: Seguimiento del impacto de los logros alcanzados
</t>
        </r>
      </text>
    </comment>
    <comment ref="D11" authorId="1" shapeId="0">
      <text>
        <r>
          <rPr>
            <b/>
            <sz val="9"/>
            <color indexed="81"/>
            <rFont val="Tahoma"/>
            <family val="2"/>
          </rPr>
          <t>UNIDAD DE MEDIDA:</t>
        </r>
        <r>
          <rPr>
            <sz val="9"/>
            <color indexed="81"/>
            <rFont val="Tahoma"/>
            <family val="2"/>
          </rPr>
          <t xml:space="preserve">
Indica la escala o métrica a usar (%, procesos, unidades, documentos)</t>
        </r>
      </text>
    </comment>
    <comment ref="F11" authorId="1" shapeId="0">
      <text>
        <r>
          <rPr>
            <b/>
            <sz val="9"/>
            <color indexed="81"/>
            <rFont val="Tahoma"/>
            <family val="2"/>
          </rPr>
          <t>META:</t>
        </r>
        <r>
          <rPr>
            <sz val="9"/>
            <color indexed="81"/>
            <rFont val="Tahoma"/>
            <family val="2"/>
          </rPr>
          <t xml:space="preserve">
Valor que se quiere alcanzar (100%, 3 procesos, 5 unidades, 3 documentos)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FRECUENCIA DE MEDIDA:</t>
        </r>
        <r>
          <rPr>
            <sz val="9"/>
            <color indexed="81"/>
            <rFont val="Tahoma"/>
            <family val="2"/>
          </rPr>
          <t xml:space="preserve">
Indicar cada cuanto tiempo hay que tomar la medición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TENDENCIA:</t>
        </r>
        <r>
          <rPr>
            <sz val="9"/>
            <color indexed="81"/>
            <rFont val="Tahoma"/>
            <family val="2"/>
          </rPr>
          <t xml:space="preserve">
Indicar si la medición acumulada del indicador debe ascender o descender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FÓRMULA DEL INDICADOR:</t>
        </r>
        <r>
          <rPr>
            <sz val="9"/>
            <color indexed="81"/>
            <rFont val="Tahoma"/>
            <family val="2"/>
          </rPr>
          <t xml:space="preserve">
Indicar si se realiza por medio de encuesta, descripción de la fórmula a utilizar o por otro medio de medida 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RESPONSABLE DE LA MEDICIÓN:</t>
        </r>
        <r>
          <rPr>
            <sz val="9"/>
            <color indexed="81"/>
            <rFont val="Tahoma"/>
            <family val="2"/>
          </rPr>
          <t xml:space="preserve">
Definir la persona encargada de tomar los datos, calcular el indicador y reportar a los interesados</t>
        </r>
      </text>
    </comment>
  </commentList>
</comments>
</file>

<file path=xl/comments3.xml><?xml version="1.0" encoding="utf-8"?>
<comments xmlns="http://schemas.openxmlformats.org/spreadsheetml/2006/main">
  <authors>
    <author>RONIN</author>
  </authors>
  <commentList>
    <comment ref="B11" authorId="0" shapeId="0">
      <text>
        <r>
          <rPr>
            <b/>
            <sz val="9"/>
            <color indexed="81"/>
            <rFont val="Tahoma"/>
            <family val="2"/>
          </rPr>
          <t>ROL:</t>
        </r>
        <r>
          <rPr>
            <sz val="9"/>
            <color indexed="81"/>
            <rFont val="Tahoma"/>
            <family val="2"/>
          </rPr>
          <t xml:space="preserve">
Indicar el rol de la persona dentro del proyecto (NO es el cargo dentro de la organización)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RESPONSABILIDADES:</t>
        </r>
        <r>
          <rPr>
            <sz val="9"/>
            <color indexed="81"/>
            <rFont val="Tahoma"/>
            <family val="2"/>
          </rPr>
          <t xml:space="preserve">
Incluir las responsabilidades de la persona dentro del proyecto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 xml:space="preserve">INT. - EXT.
</t>
        </r>
        <r>
          <rPr>
            <sz val="9"/>
            <color indexed="81"/>
            <rFont val="Tahoma"/>
            <family val="2"/>
          </rPr>
          <t>Indicar si la persona pertenece a la Superintendencia o es externa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CAPACIDADES:</t>
        </r>
        <r>
          <rPr>
            <sz val="9"/>
            <color indexed="81"/>
            <rFont val="Tahoma"/>
            <family val="2"/>
          </rPr>
          <t xml:space="preserve">
Enumerar las capacidades necesarias para desarrollar las responsabilidades asignadas</t>
        </r>
      </text>
    </comment>
  </commentList>
</comments>
</file>

<file path=xl/comments4.xml><?xml version="1.0" encoding="utf-8"?>
<comments xmlns="http://schemas.openxmlformats.org/spreadsheetml/2006/main">
  <authors>
    <author>RONIN</author>
  </authors>
  <commentList>
    <comment ref="B11" authorId="0" shapeId="0">
      <text>
        <r>
          <rPr>
            <b/>
            <sz val="9"/>
            <color indexed="81"/>
            <rFont val="Tahoma"/>
            <family val="2"/>
          </rPr>
          <t>EQUIPO DE PROYECTO DE LA SUPERINTENDENCIA</t>
        </r>
        <r>
          <rPr>
            <sz val="9"/>
            <color indexed="81"/>
            <rFont val="Tahoma"/>
            <family val="2"/>
          </rPr>
          <t xml:space="preserve">
Enumerar las personas de la Superintendencia que participarán en el desarrollo del proyecto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 xml:space="preserve">EQUIPO DE PROYECTO DEL PROVEEDOR:
</t>
        </r>
        <r>
          <rPr>
            <sz val="9"/>
            <color indexed="81"/>
            <rFont val="Tahoma"/>
            <family val="2"/>
          </rPr>
          <t>Enumerar las personas del proveedor que participarán en el desarrollo del proyecto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</rPr>
          <t xml:space="preserve">ROL:
</t>
        </r>
        <r>
          <rPr>
            <sz val="9"/>
            <color indexed="81"/>
            <rFont val="Tahoma"/>
            <family val="2"/>
          </rPr>
          <t>Indicar el rol de la persona dentro del proyecto (NO es el cargo dentro de la organización)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ROL:</t>
        </r>
        <r>
          <rPr>
            <sz val="9"/>
            <color indexed="81"/>
            <rFont val="Tahoma"/>
            <family val="2"/>
          </rPr>
          <t xml:space="preserve">
Indicar el rol de la persona dentro del proyecto (NO es el cargo dentro de la organización)</t>
        </r>
      </text>
    </comment>
  </commentList>
</comments>
</file>

<file path=xl/comments5.xml><?xml version="1.0" encoding="utf-8"?>
<comments xmlns="http://schemas.openxmlformats.org/spreadsheetml/2006/main">
  <authors>
    <author>RONIN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 xml:space="preserve">NO APLICA-PRESUPUESTO DE INVERSIÓN:
</t>
        </r>
        <r>
          <rPr>
            <sz val="9"/>
            <color indexed="81"/>
            <rFont val="Tahoma"/>
            <family val="2"/>
          </rPr>
          <t xml:space="preserve">Indicar si el presupuesto se hace con presupuesto de inversión o no
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Nº DE CDP:</t>
        </r>
        <r>
          <rPr>
            <sz val="9"/>
            <color indexed="81"/>
            <rFont val="Tahoma"/>
            <family val="2"/>
          </rPr>
          <t xml:space="preserve">
xxxxx</t>
        </r>
      </text>
    </comment>
    <comment ref="B14" authorId="0" shapeId="0">
      <text>
        <r>
          <rPr>
            <b/>
            <sz val="9"/>
            <color indexed="81"/>
            <rFont val="Tahoma"/>
            <family val="2"/>
          </rPr>
          <t xml:space="preserve">NÚMERO DE OBLIGACIÓN:
</t>
        </r>
        <r>
          <rPr>
            <sz val="9"/>
            <color indexed="81"/>
            <rFont val="Tahoma"/>
            <family val="2"/>
          </rPr>
          <t xml:space="preserve">XXXX
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APROPIACIÓN INICIAL:</t>
        </r>
        <r>
          <rPr>
            <sz val="9"/>
            <color indexed="81"/>
            <rFont val="Tahoma"/>
            <family val="2"/>
          </rPr>
          <t xml:space="preserve">
XXX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VALOR COMPROMETIDO:</t>
        </r>
        <r>
          <rPr>
            <sz val="9"/>
            <color indexed="81"/>
            <rFont val="Tahoma"/>
            <family val="2"/>
          </rPr>
          <t xml:space="preserve">
XXXX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VALOR OBLIGADO:</t>
        </r>
        <r>
          <rPr>
            <sz val="9"/>
            <color indexed="81"/>
            <rFont val="Tahoma"/>
            <family val="2"/>
          </rPr>
          <t xml:space="preserve">
XXXXXX</t>
        </r>
      </text>
    </comment>
  </commentList>
</comments>
</file>

<file path=xl/comments6.xml><?xml version="1.0" encoding="utf-8"?>
<comments xmlns="http://schemas.openxmlformats.org/spreadsheetml/2006/main">
  <authors>
    <author>RONIN</author>
  </authors>
  <commentList>
    <comment ref="B9" authorId="0" shapeId="0">
      <text>
        <r>
          <rPr>
            <b/>
            <sz val="9"/>
            <color indexed="81"/>
            <rFont val="Tahoma"/>
            <family val="2"/>
          </rPr>
          <t>INTERESADOS:</t>
        </r>
        <r>
          <rPr>
            <sz val="9"/>
            <color indexed="81"/>
            <rFont val="Tahoma"/>
            <family val="2"/>
          </rPr>
          <t xml:space="preserve">
Personas, grupos u organizaciones involucrados en el proyecto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CARGO:</t>
        </r>
        <r>
          <rPr>
            <sz val="9"/>
            <color indexed="81"/>
            <rFont val="Tahoma"/>
            <family val="2"/>
          </rPr>
          <t xml:space="preserve">
Cargo  de la persona dentro de la organización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INTERNO-EXTERNO:</t>
        </r>
        <r>
          <rPr>
            <sz val="9"/>
            <color indexed="81"/>
            <rFont val="Tahoma"/>
            <family val="2"/>
          </rPr>
          <t xml:space="preserve">
Indicar si la persona pertenece a la Superintendencia o es externa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RONIN:</t>
        </r>
        <r>
          <rPr>
            <sz val="9"/>
            <color indexed="81"/>
            <rFont val="Tahoma"/>
            <family val="2"/>
          </rPr>
          <t xml:space="preserve">
Definir si la persona, respeto al proyecto está:
- a favor
- en contra
- neutral</t>
        </r>
      </text>
    </comment>
  </commentList>
</comments>
</file>

<file path=xl/comments7.xml><?xml version="1.0" encoding="utf-8"?>
<comments xmlns="http://schemas.openxmlformats.org/spreadsheetml/2006/main">
  <authors>
    <author>RONIN</author>
  </authors>
  <commentList>
    <comment ref="C12" authorId="0" shapeId="0">
      <text>
        <r>
          <rPr>
            <b/>
            <sz val="9"/>
            <color indexed="81"/>
            <rFont val="Tahoma"/>
            <family val="2"/>
          </rPr>
          <t>TIPO DE COMUNICACIÓN:</t>
        </r>
        <r>
          <rPr>
            <sz val="9"/>
            <color indexed="81"/>
            <rFont val="Tahoma"/>
            <family val="2"/>
          </rPr>
          <t xml:space="preserve">
Indicar si la comunicación se realizará mediante:
- Mail
- Oficio
- Memorando
- Reunión
- Telefónica
- Electrónica (mediante la web)
- Electrónica
- Acto administrativo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OBJETIVO:</t>
        </r>
        <r>
          <rPr>
            <sz val="9"/>
            <color indexed="81"/>
            <rFont val="Tahoma"/>
            <family val="2"/>
          </rPr>
          <t xml:space="preserve">
Indicar qué se pretende lograr con la comunicación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FRECUENCIA:</t>
        </r>
        <r>
          <rPr>
            <sz val="9"/>
            <color indexed="81"/>
            <rFont val="Tahoma"/>
            <family val="2"/>
          </rPr>
          <t xml:space="preserve">
Indicar cada cuanto se produce la comunicación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RESPONSABLE:</t>
        </r>
        <r>
          <rPr>
            <sz val="9"/>
            <color indexed="81"/>
            <rFont val="Tahoma"/>
            <family val="2"/>
          </rPr>
          <t xml:space="preserve">
Indicar quien debe realizar la comunicación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ENTREGABLE:</t>
        </r>
        <r>
          <rPr>
            <sz val="9"/>
            <color indexed="81"/>
            <rFont val="Tahoma"/>
            <family val="2"/>
          </rPr>
          <t xml:space="preserve">
Indicar cual es soporte de la comunicación</t>
        </r>
      </text>
    </comment>
  </commentList>
</comments>
</file>

<file path=xl/comments8.xml><?xml version="1.0" encoding="utf-8"?>
<comments xmlns="http://schemas.openxmlformats.org/spreadsheetml/2006/main">
  <authors>
    <author>RONIN</author>
  </authors>
  <commentList>
    <comment ref="B11" authorId="0" shapeId="0">
      <text>
        <r>
          <rPr>
            <b/>
            <sz val="9"/>
            <color indexed="81"/>
            <rFont val="Tahoma"/>
            <family val="2"/>
          </rPr>
          <t>DESCRIPCIÓN DEL REQUERIMIENTO:</t>
        </r>
        <r>
          <rPr>
            <sz val="9"/>
            <color indexed="81"/>
            <rFont val="Tahoma"/>
            <family val="2"/>
          </rPr>
          <t xml:space="preserve">
Incluir una descripción del requerimiento del solicitante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CÓDIGO REQUERIMIENTO:</t>
        </r>
        <r>
          <rPr>
            <sz val="9"/>
            <color indexed="81"/>
            <rFont val="Tahoma"/>
            <family val="2"/>
          </rPr>
          <t xml:space="preserve">
Incluir un código para facilitar el seguimiento del requerimiento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ALCANCE DEL PROYECTO / ENTREGABLE AFECTADO:</t>
        </r>
        <r>
          <rPr>
            <sz val="9"/>
            <color indexed="81"/>
            <rFont val="Tahoma"/>
            <family val="2"/>
          </rPr>
          <t xml:space="preserve">
Indicar si es un requerimiento que afecte a la totalidad del proyecto o a un entregable y especificar a cual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FECHA DE CUMPLIMIENTO:</t>
        </r>
        <r>
          <rPr>
            <sz val="9"/>
            <color indexed="81"/>
            <rFont val="Tahoma"/>
            <family val="2"/>
          </rPr>
          <t xml:space="preserve">
Indiar cuando se espera que el requerimiento se realice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CRITERIO DE ACEPTACIÓN:</t>
        </r>
        <r>
          <rPr>
            <sz val="9"/>
            <color indexed="81"/>
            <rFont val="Tahoma"/>
            <family val="2"/>
          </rPr>
          <t xml:space="preserve">
Indicar cual es el criterio especificado por el solicitante para dar por válido el requerimiento</t>
        </r>
      </text>
    </comment>
  </commentList>
</comments>
</file>

<file path=xl/comments9.xml><?xml version="1.0" encoding="utf-8"?>
<comments xmlns="http://schemas.openxmlformats.org/spreadsheetml/2006/main">
  <authors>
    <author>RONIN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DESCRIPCIÓN DEL ALCANCE:</t>
        </r>
        <r>
          <rPr>
            <sz val="9"/>
            <color indexed="81"/>
            <rFont val="Tahoma"/>
            <family val="2"/>
          </rPr>
          <t xml:space="preserve">
Incluir la descripción del alcance del proyecto, tanto del producto como la forma de relizarlo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EXCLUSIONES DEL PROYECTO:</t>
        </r>
        <r>
          <rPr>
            <sz val="9"/>
            <color indexed="81"/>
            <rFont val="Tahoma"/>
            <family val="2"/>
          </rPr>
          <t xml:space="preserve">
Identificar lo que no incluye el proyecto</t>
        </r>
      </text>
    </comment>
    <comment ref="B14" authorId="0" shapeId="0">
      <text>
        <r>
          <rPr>
            <b/>
            <sz val="9"/>
            <color indexed="81"/>
            <rFont val="Tahoma"/>
            <family val="2"/>
          </rPr>
          <t>RESTRICCIONES DEL PROYECTO:</t>
        </r>
        <r>
          <rPr>
            <sz val="9"/>
            <color indexed="81"/>
            <rFont val="Tahoma"/>
            <family val="2"/>
          </rPr>
          <t xml:space="preserve">
Enumerar las limitantes asociadas con el alcance del proyecto que restringen las opciones del proyecto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SUPUESTOS DEL PROYECTO:</t>
        </r>
        <r>
          <rPr>
            <sz val="9"/>
            <color indexed="81"/>
            <rFont val="Tahoma"/>
            <family val="2"/>
          </rPr>
          <t xml:space="preserve">
Enumeran las suposiciones asociadas con el alcance del proyecto y el impacto potencial de las mismas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ENTREGABLES DEL PROYECTO:</t>
        </r>
        <r>
          <rPr>
            <sz val="9"/>
            <color indexed="81"/>
            <rFont val="Tahoma"/>
            <family val="2"/>
          </rPr>
          <t xml:space="preserve">
Incluyen tanto el producto final (producto o servicios) como los productos de soporte (informes y documentación)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CRITERIOS DE ACEPTACIÓN DEL PRODUCTO:</t>
        </r>
        <r>
          <rPr>
            <sz val="9"/>
            <color indexed="81"/>
            <rFont val="Tahoma"/>
            <family val="2"/>
          </rPr>
          <t xml:space="preserve">
Definición de las características para el recibo a satisfacción de los productos, servicios o resultados del proyecto</t>
        </r>
      </text>
    </comment>
  </commentList>
</comments>
</file>

<file path=xl/sharedStrings.xml><?xml version="1.0" encoding="utf-8"?>
<sst xmlns="http://schemas.openxmlformats.org/spreadsheetml/2006/main" count="404" uniqueCount="275">
  <si>
    <t xml:space="preserve">NOMBRE DEL PROYECTO </t>
  </si>
  <si>
    <t>TIPO</t>
  </si>
  <si>
    <t>UNIDAD DE MEDIDA</t>
  </si>
  <si>
    <t>META</t>
  </si>
  <si>
    <t>TENDENCIA</t>
  </si>
  <si>
    <t>RESPONSABLE DE LA MEDICION</t>
  </si>
  <si>
    <t>NOMBRE</t>
  </si>
  <si>
    <t>CARGO</t>
  </si>
  <si>
    <t>POSICION FRENTE AL PROYECTO</t>
  </si>
  <si>
    <t>REQUERIMIENTOS DEL PROYECTO</t>
  </si>
  <si>
    <t>NOMBRE DEL SOLICITANTE</t>
  </si>
  <si>
    <t>CORREO ELECTRONICO</t>
  </si>
  <si>
    <t>ALCANCE DEL PROYECTO / ENTREGABLE AFECTADO</t>
  </si>
  <si>
    <t>FECHA DE CUMPLIMIENTO</t>
  </si>
  <si>
    <t>RESPONSABILIDADES</t>
  </si>
  <si>
    <t>CAPACIDADES</t>
  </si>
  <si>
    <t>PLAN DE COMUNICACIÓN</t>
  </si>
  <si>
    <t>TIPO DE COMUNICACIÓN</t>
  </si>
  <si>
    <t>OBJETIVO</t>
  </si>
  <si>
    <t>FRECUENCIA</t>
  </si>
  <si>
    <t>RESPONSABLE</t>
  </si>
  <si>
    <t>ENTREGABLE</t>
  </si>
  <si>
    <t>GESTION DE RIESGOS DEL PROYECTO</t>
  </si>
  <si>
    <t>CRONOGRAMA DE ACTIVIDADES</t>
  </si>
  <si>
    <t>* El cronograma se realizara en MS Project y sera remitido junto con el presente formato a la Oficina Asesora de Planeacion.</t>
  </si>
  <si>
    <t>OBJETIVO ESTRATÉGICO</t>
  </si>
  <si>
    <t>ESTRATEGIA</t>
  </si>
  <si>
    <t>DESCRIPCIÓN</t>
  </si>
  <si>
    <t>CÓDIGO REQUERIMIENTO</t>
  </si>
  <si>
    <t>DESCRIPCIÓN DEL ALCANCE</t>
  </si>
  <si>
    <t>EXCLUSIONES DEL PROYECTO</t>
  </si>
  <si>
    <t>RESTRICCIONES DEL PROYECTO</t>
  </si>
  <si>
    <t>SUPUESTOS DEL PROYECTO</t>
  </si>
  <si>
    <t>ENTREGABLES DEL PROYECTO</t>
  </si>
  <si>
    <t>CRITERIOS DE ACEPTACIÓN DEL PRODUCTO</t>
  </si>
  <si>
    <t>JUSTIFICACIÓN - OBJETIVO</t>
  </si>
  <si>
    <t>INDICADORES</t>
  </si>
  <si>
    <t>INTERESADOS</t>
  </si>
  <si>
    <t>REQUERIMIENTOS</t>
  </si>
  <si>
    <t>ALCANCE</t>
  </si>
  <si>
    <t>PLAN DE COMUNICACIONES</t>
  </si>
  <si>
    <t>RIESGOS - CRONOGRAMA</t>
  </si>
  <si>
    <t>INT.-EXT.</t>
  </si>
  <si>
    <t xml:space="preserve">RECURSOS HUMANOS  </t>
  </si>
  <si>
    <t>APROPIACION INICIAL</t>
  </si>
  <si>
    <t>VALOR COMPROMETIDO</t>
  </si>
  <si>
    <t>VALOR OBLIGADO</t>
  </si>
  <si>
    <t>NUMERO DE CDP</t>
  </si>
  <si>
    <t>NÚMERO DE OBLIGACIÓN</t>
  </si>
  <si>
    <t>RECURSOS HUMANOS</t>
  </si>
  <si>
    <t>RECURSOS FINANCIEROS</t>
  </si>
  <si>
    <t>EDT-ACTIVIDADES</t>
  </si>
  <si>
    <t>Eficacia</t>
  </si>
  <si>
    <t>Ascendente</t>
  </si>
  <si>
    <t>Efectividad</t>
  </si>
  <si>
    <t>Eficiencia</t>
  </si>
  <si>
    <t>Descendente</t>
  </si>
  <si>
    <t>Tipos de indicadores</t>
  </si>
  <si>
    <t>Tendencia de indicador</t>
  </si>
  <si>
    <t>Roles</t>
  </si>
  <si>
    <t>Patrocinador</t>
  </si>
  <si>
    <t>Gerente</t>
  </si>
  <si>
    <t>Lider funcional</t>
  </si>
  <si>
    <t>interno - externo</t>
  </si>
  <si>
    <t>Posicion en el proyecto</t>
  </si>
  <si>
    <t>A favor</t>
  </si>
  <si>
    <t>Neutral</t>
  </si>
  <si>
    <t>En contra</t>
  </si>
  <si>
    <t>TELEFONO</t>
  </si>
  <si>
    <t>COMUNICACIONES INTERNAS</t>
  </si>
  <si>
    <t>mail</t>
  </si>
  <si>
    <t>EQUIPO DE PROYECTO DE LA SUPERINTENDENCIA</t>
  </si>
  <si>
    <t>ROL</t>
  </si>
  <si>
    <t>EQUIPO DE PROYECTO DEL PROVEEDOR</t>
  </si>
  <si>
    <t>Gestión de las comunicaciones entre los equipos de trabajo</t>
  </si>
  <si>
    <t>Acto administrativo</t>
  </si>
  <si>
    <t>ACTIVIDADES</t>
  </si>
  <si>
    <t xml:space="preserve">ENTREGABLES </t>
  </si>
  <si>
    <t>METAS</t>
  </si>
  <si>
    <t>RESPONSABLES</t>
  </si>
  <si>
    <t>EVIDENCIA Ó AVANCES  DE LOS ENTREGABLES</t>
  </si>
  <si>
    <t>NO APLICA</t>
  </si>
  <si>
    <t>NO APLICA - PRESUPUESTO DE INVERSIÓN</t>
  </si>
  <si>
    <t>NOMBRE DE INTERESADO</t>
  </si>
  <si>
    <t>DESCRIPCIÓN DEL REQUERIMIENTO</t>
  </si>
  <si>
    <t>telefono</t>
  </si>
  <si>
    <t>FECHA PROGRAMADA DE FINALIZACIÓN</t>
  </si>
  <si>
    <t>DURACIÓN DE LA ACTIVIDAD (Semanas)</t>
  </si>
  <si>
    <t>PRESUPUESTO DE INVERSIÓN</t>
  </si>
  <si>
    <t>Interno</t>
  </si>
  <si>
    <t>Externo</t>
  </si>
  <si>
    <t>INTERNO - EXTERNO</t>
  </si>
  <si>
    <t>Tipo de comunicación</t>
  </si>
  <si>
    <t>Mail</t>
  </si>
  <si>
    <t>Oficio</t>
  </si>
  <si>
    <t>Memorando</t>
  </si>
  <si>
    <t>Reunión</t>
  </si>
  <si>
    <t>Telefónica</t>
  </si>
  <si>
    <t>Electrónica</t>
  </si>
  <si>
    <t>Tipo de objetivo</t>
  </si>
  <si>
    <t>GENERAL</t>
  </si>
  <si>
    <t>ESPECIFICO</t>
  </si>
  <si>
    <t>FRECUENCIA DE MEDIDA</t>
  </si>
  <si>
    <t>FÓRMULA DEL INDICADOR</t>
  </si>
  <si>
    <t>INDICADOR</t>
  </si>
  <si>
    <t>Diario</t>
  </si>
  <si>
    <t>Semanal</t>
  </si>
  <si>
    <t>Quincenal</t>
  </si>
  <si>
    <t>Mensual</t>
  </si>
  <si>
    <t>Bimensual</t>
  </si>
  <si>
    <t>Trimestral</t>
  </si>
  <si>
    <t>Semestral</t>
  </si>
  <si>
    <t>Anual</t>
  </si>
  <si>
    <t>FRECUENCIA DE COMUNICACIÓN</t>
  </si>
  <si>
    <t>Según requerimiento</t>
  </si>
  <si>
    <t>CRITERIO DE ACEPTACIÓN</t>
  </si>
  <si>
    <t>SUPERINTENDENCIA DE SOCIEDADES</t>
  </si>
  <si>
    <t>Codigo: GC-F-015</t>
  </si>
  <si>
    <t>SISTEMA DE GESTION INTEGRADO</t>
  </si>
  <si>
    <t>PROCESO: GESTION INTEGRAL</t>
  </si>
  <si>
    <t>Version 001</t>
  </si>
  <si>
    <t>FORMATO: PLANEACION DE PROYECTOS</t>
  </si>
  <si>
    <t>Pagina 1 de 1</t>
  </si>
  <si>
    <t>Fecha: 17 de septiembre de 2014</t>
  </si>
  <si>
    <t>DESCRIPCION</t>
  </si>
  <si>
    <t>EVALUACION</t>
  </si>
  <si>
    <t>ACTIVIDADES DE MITIGACION</t>
  </si>
  <si>
    <t>RESPONSABLE DE GESTIONAR EL RIESGO</t>
  </si>
  <si>
    <t>Bajo</t>
  </si>
  <si>
    <t>Medio</t>
  </si>
  <si>
    <t>Alto</t>
  </si>
  <si>
    <t>Extremo</t>
  </si>
  <si>
    <t>Las comunicaciones entre el equipo de trabajo se desarrollarán de la siguiente manera:
* Radicación oficial, según las directrices de Gestión Documental para la entrega de memorandos, facturas e informes de desarrollo del proyecto.
* Correo electrónico para intercambio de información del proyecto y su avance, entre el personal de la Superintendencia y el proveedor.
* Reuniones virtuales (a través de herramienta de videoconferencia) y presenciales
* Llamada a teléfono fijo (entidad) y móvil (proveedor).
* Actas de seguimiento de proyecto</t>
  </si>
  <si>
    <t>PESO DE 
LA ACTIVIDAD</t>
  </si>
  <si>
    <t>OBJETIVO DEL PROYECTO (Generales y específicos)</t>
  </si>
  <si>
    <t>%</t>
  </si>
  <si>
    <t>Gerente de Proyecto</t>
  </si>
  <si>
    <t>• Proponer el proyecto y ubicarlo en la estrategia de la entidad.
• Promover el proyecto y buscar el apoyo necesario al interior de la entidad para el desarrollo del mismo. 
• Gestionar la consecución de los recursos necesarios para el desarrollo del proyecto.
• Tomar decisiones claves en el proyecto.
• Orientar al gerente de proyecto y equipo cuando se desvíen por falta de información. 
• Autorizar el cierre del proyecto, entregando previamente  a la entidad los productos finales del proyecto.</t>
  </si>
  <si>
    <t>• Participar en la planificación del proyecto: Definir los objetivos del proyecto y el plan de trabajo (EDT - estructura detallada de actividades) y productos entregables.
• Identificar a las partes interesadas (Stakeholders) del proyecto.
• Elaborar y ejecutar el plan de comunicaciones del proyecto.
• Identificar y gestionar los riesgos del proyecto.
• Coordinar al equipo de trabajo del proyecto.
• Realizar el seguimiento al desarrollo del plan de trabajo definido (ejecución de actividades y entregables).
• Gestionar los recursos asignados al proyecto. 
• Liderar el proceso de gestión del cambio que se requiera para el desarrollo del proyecto. 
• Participar en la toma de decisiones respecto a los cambios que requiera el proyecto.
• Comunicar al patrocinador (Sponsor) las novedades generadas al interior del proyecto.
• Informar a las partes interesadas en el proyecto los cambios y decisiones que afectan la planificación del proyecto.
• Participar en la solución imprevistos con las partes interesadas y el equipo del proyecto.</t>
  </si>
  <si>
    <t>• Recolectar y articular todos los requerimientos  y necesidades del patrocinador (Sponsor) y de las partes interesadas (Stakeholders) del proyecto.
• Coordinar al equipo de trabajo asignado al interior del proyecto.
• Ejecutar oportunamente las actividades asignadas y relacionadas con el desarrollo del proyecto.
• Reportar al gerente de proyecto los avances y dificultades respecto a la ejecución del plan de trabajo propuesto. 
• Comunicar oportunamente al gerente de proyecto las novedades generadas en los diferentes frentes de trabajo.
• Asistir al gerente del proyecto en el logro de los objetivos propuestos para el proyecto.
• Revisar y validar que el producto final cumple con requerimientos y  los criterios de aceptación definidos.
• Asegurar que las partes interesadas (Stakeholders) y el patrocinador (Sponsor) aprueben los entregables del proyecto.
• Participar en la elaboración y ejecución del plan de pruebas de aceptación de producto (cuando se requiera).
• Participar en la elaboración y ejecución del plan de capacitación (cuando se requiera).</t>
  </si>
  <si>
    <t>Hoslander Adlai Saenz Barrera</t>
  </si>
  <si>
    <t>Jefe Oficina Asesora de Planeación</t>
  </si>
  <si>
    <t>2201000 Ext 2079</t>
  </si>
  <si>
    <t>hoslanders@supersociedades.gov.co</t>
  </si>
  <si>
    <t>Citación en Outlook</t>
  </si>
  <si>
    <t>Nini Johanna Rodríguez Álvarez
Hoslander Adlai Saenz Barrera</t>
  </si>
  <si>
    <t>Informar los cambios y decisiones que afectan la planificación del proyecto.</t>
  </si>
  <si>
    <t>Citación en Outlook
Correo electrónico</t>
  </si>
  <si>
    <t>* Orientar metodológicamente al  Gerente de Proyecto en la estructuración del plan de proyecto (las veces que se requiera ejemplo: planeación inicial y control de cambios).
* Realizar el seguimiento al desarrollo del plan de trabajo definido (ejecución de actividades y entregables).</t>
  </si>
  <si>
    <t>Orientar al gerente de proyecto y equipo cuando se desvíen por falta de información y comunicación.</t>
  </si>
  <si>
    <t>Líder Técnico</t>
  </si>
  <si>
    <t>Código: GC-F-015</t>
  </si>
  <si>
    <t>Versión 001</t>
  </si>
  <si>
    <t>Página 1 de 12</t>
  </si>
  <si>
    <t>Página 2 de 12</t>
  </si>
  <si>
    <t>Página 3 de 12</t>
  </si>
  <si>
    <t>Página 4 de 12</t>
  </si>
  <si>
    <t>Página 5 de 12</t>
  </si>
  <si>
    <t>Página 6 de 12</t>
  </si>
  <si>
    <t>Página 7 de 12</t>
  </si>
  <si>
    <t>Página 8 de 12</t>
  </si>
  <si>
    <t>Página 9 de 12</t>
  </si>
  <si>
    <t>Página 10 de 12</t>
  </si>
  <si>
    <t>Página 11 de 12</t>
  </si>
  <si>
    <t>Página 12 de 12</t>
  </si>
  <si>
    <t>NA</t>
  </si>
  <si>
    <t>Realizar el seguimiento periódico al desarrollo del plan de trabajo definido (ejecución de actividades y entregables con evidencia).</t>
  </si>
  <si>
    <t xml:space="preserve">FECHA PROGRAMADA DE INICIO </t>
  </si>
  <si>
    <t>Comité de Arquitectura Empresarial</t>
  </si>
  <si>
    <t>Dirección de Informática y Desarrollo</t>
  </si>
  <si>
    <t>Concepto de conformidad emitido por el usuario</t>
  </si>
  <si>
    <t>PORCENTAJE DE CUMPLIMIENTO/AVANCE</t>
  </si>
  <si>
    <t>FECHA CIERRE ACTIVIDAD/FECHA SEGUIMIENTO</t>
  </si>
  <si>
    <t>El desarrollo de otras soluciones que cubran una necesidad diferente a la necesidad expuesta en el requerimiento enviado al comité técnico de arquitectura empresarial</t>
  </si>
  <si>
    <t>solución funcionando en ambiente productivo</t>
  </si>
  <si>
    <t>Que los funcionarios a cargo del levantamiento de las necesidades y los requerimientos (funcionales y no funcionales) no entreguen  oportunamente la información requerida, ocasionado retrasos en el desarrollo de la solución.</t>
  </si>
  <si>
    <t>NOMBRE DEL PROYECTO :</t>
  </si>
  <si>
    <t>Peso %</t>
  </si>
  <si>
    <t>Actividad para registrar en el Acuerdo de Gestión</t>
  </si>
  <si>
    <t>• Identificar toda la información necesaria a tener en cuenta para que la solución cuente con las funcionalidades que se requieren.
• Contar con la participación del funcionario que conozca las necesidades de la Delegatura para la elboración de los requerimientos de la solución.</t>
  </si>
  <si>
    <t>Director de Informática y Desarrollo</t>
  </si>
  <si>
    <t>carlosa@supersociedades.gov.co</t>
  </si>
  <si>
    <t>Actividades ejecutadas
___________________________
Actividades planeadas</t>
  </si>
  <si>
    <t>• Coordinar las actividades requeridas la contratación del proveedor que estará a cargo del desarrollo de la solución (en los casos que aplique)
• Supervisar el avance y los entregables por parte del proveedor o el ingeniero asignado que estará a cargo del desarrollo de la solución.
• Coordinar las actividades requeridas para realizar la prueba de la solución.
• Retroalimentar al proveedor las fallas presentadas en el funcionamiento de la solución.</t>
  </si>
  <si>
    <t>Carlos Alberto Orrego</t>
  </si>
  <si>
    <t>Claudia Lorela Díaz Speranza</t>
  </si>
  <si>
    <t>Carlos Alberto Orrego
Claudia Lorela Díaz Speranza</t>
  </si>
  <si>
    <t>carloso@supersociedades.gov.co</t>
  </si>
  <si>
    <t>claudialorelad@supersociedades.gov.co</t>
  </si>
  <si>
    <t>Que el requerimiento enviado al comité técnico de arquitectura empresarial contempla todas las necesidades a cubrir con los ajustes realizados.</t>
  </si>
  <si>
    <t>Coordinador Centro de Conciliación y Arbitraje</t>
  </si>
  <si>
    <t>Funcionario Centro de Conciliación y Arbitraje</t>
  </si>
  <si>
    <t>Elaborar y divulgar guía de orientación para facilitar el proceso al usuario</t>
  </si>
  <si>
    <t>Ajuste inadecuado de las funcionalidades debido a la omisión de información en el levantamiento de los requerimientos funcionales</t>
  </si>
  <si>
    <t>Guía de orientación al usuario elaborada</t>
  </si>
  <si>
    <t>Francisco Hernando Ochoa</t>
  </si>
  <si>
    <t>Francisco Hernando Ochoa Liévano</t>
  </si>
  <si>
    <t>Delegado para Procedimientos Mercantiles</t>
  </si>
  <si>
    <t>22010000 Ext 3056</t>
  </si>
  <si>
    <t>fochoa@supersociedades.gov.co</t>
  </si>
  <si>
    <t>22010000 Ext 1190</t>
  </si>
  <si>
    <t>22010000 Ext 1198</t>
  </si>
  <si>
    <t>Virtualización de los servicios de conciliación y arbitraje a nivel nacional.
Fortalecimiento de las sedes del Centro de Conciliación y Arbitraje mediante la adecuación de la infraestructura física de la Intendencia Regional de Medellín</t>
  </si>
  <si>
    <t>Mónica Tovar Plazas</t>
  </si>
  <si>
    <t>Marisol Castiblanco y Juan Esteban Rojas</t>
  </si>
  <si>
    <t>Descripción funcional de la solución (requerimientos técnicos y funcionales)</t>
  </si>
  <si>
    <t>Comunicación escrita con requerimientos presentados al Comité de Arquitectura Empresarial</t>
  </si>
  <si>
    <t>Impr Pant de la solución (funcionalidades ajustadas) en ambiente de prueba</t>
  </si>
  <si>
    <t>Retroalimentación de los resultados obtenidos en las pruebas</t>
  </si>
  <si>
    <t>Funcionalidades ajustadas en ambiente de prueba</t>
  </si>
  <si>
    <t>Solución probada por el usuario</t>
  </si>
  <si>
    <t>Incidentes corregidos</t>
  </si>
  <si>
    <t>Documento que contiene la guía de orientación al usuario elaborada</t>
  </si>
  <si>
    <t>Impr Pant de la solución (funcionalidades ajustadas) en ambiente productivo</t>
  </si>
  <si>
    <t>Salas adecuadas</t>
  </si>
  <si>
    <t>Documentos que soportan la adecuación de las salas</t>
  </si>
  <si>
    <t>Descripción de las adecuaciones requeridas</t>
  </si>
  <si>
    <t>Comunicación escrita con descripción de las adecuaciones requeridas</t>
  </si>
  <si>
    <t>Juan Esteban Rojas</t>
  </si>
  <si>
    <t>Notas de Comité de Arquitectura Empresarial en el cual se estudió el requerimiento</t>
  </si>
  <si>
    <t xml:space="preserve">Desde la identificación de las necesidades de los servicios que se requieren virtualizar, hasta la puesta en producción de la solución.
Desde la identificación de las necesidades de adecuación física y tecnológica que requieren las áreas para la prestación del servicio, hasta la entrega de áreas adecuadas para tal fin.
</t>
  </si>
  <si>
    <t>Identificar las funcionalidades que se requieren ajustar para la virtualización de los servicios de conciliación y arbitraje ofrecidos por el Centro</t>
  </si>
  <si>
    <t>Ajustar las funcionalidades que se requieran para para la virtualización de los servicios de conciliación y arbitraje ofrecidos por el Centro</t>
  </si>
  <si>
    <t>Selección de la o las intendencias regionales</t>
  </si>
  <si>
    <t>Correo electrónico</t>
  </si>
  <si>
    <t>Solicitud de concepto al Ministerio</t>
  </si>
  <si>
    <t>Delegado de Procedimientos Mercantiles</t>
  </si>
  <si>
    <t>Derecho de petición de consulta al Ministerio de Justicia</t>
  </si>
  <si>
    <t>Estudio de factibilidad Centro con sedes</t>
  </si>
  <si>
    <t>URL de servicios publicada en la página web de la entidad. URL de guía publicada en la página web de la entidad. Captura de Pantalla de Promoción en redes sociales.</t>
  </si>
  <si>
    <t>Servícios y guía de orientación al usuario divulgados</t>
  </si>
  <si>
    <t xml:space="preserve">Contar con empresas competitivas, productivas y perdurables
</t>
  </si>
  <si>
    <t xml:space="preserve">Facilitar la gestión y vigilancia de las empresas en Colombia
</t>
  </si>
  <si>
    <t xml:space="preserve">Objetivo del proyecto: 
Prestar los servicios de conciliación y arbitraje mediante medios tecnológicos que permitan la cercanía virtual entre las partes y el centro para la resolución de conflictos. 
Realizar la adecuación física y tecnológica que requieren las áreas para la prestación del servicio en las intendencias regionales de Cali, Medellín y Barranquilla.
Implementación del expediente digital en los procesos arbitrales.
</t>
  </si>
  <si>
    <t>Mario Otero</t>
  </si>
  <si>
    <t>22010000 Ext 3300</t>
  </si>
  <si>
    <t>Descripción funcional de la solución (requerimientos técnicos y funcionales) 
Solución funcionando en ambiente productivo (servicios virtualizados)
Áreas adecuadas para la prestación del servicio de conciliación.
Guía de orientación para facilitar el proceso al usuario</t>
  </si>
  <si>
    <t>Promoción y Fortalecimiento del Centro de Conciliación y Arbitraje como mecanismo óptimo para resolver conflictos societarios a nivel nacional_ ID-60</t>
  </si>
  <si>
    <t>Cumplimiento del cronograma de actividades (Ver hoja "EDT - Actividades") __(ID 179)</t>
  </si>
  <si>
    <t>Identificar las funcionalidades que se requieren ajustar _(ID 499)</t>
  </si>
  <si>
    <t>Estudiar el requerimiento en el Comité Técnico de Arquitectura Empresarial_(ID 500)</t>
  </si>
  <si>
    <t>Acta con registro de las observaciones y comentarios emitidos por el Comité de Arquitectura Empresarial</t>
  </si>
  <si>
    <t>Solicitar un concepto al Ministerio de Justicia sobre la viabilidad, en el marco de la autorización vigente, de prestar los servicios del centro de conciliación y arbitraje a través de las intendencias regionales de la Superintendencia de Sociedades_(ID 505)</t>
  </si>
  <si>
    <t>Dias planeados</t>
  </si>
  <si>
    <t>días corridos</t>
  </si>
  <si>
    <t>Avance P'laneado</t>
  </si>
  <si>
    <t>realizado</t>
  </si>
  <si>
    <t>Fortalecer el servicio de Conciliación en las intendencias regionales seleccionadas</t>
  </si>
  <si>
    <t>Certificados de capacitación</t>
  </si>
  <si>
    <t xml:space="preserve">
Claudia Lorela Díaz Speranza</t>
  </si>
  <si>
    <t xml:space="preserve">
Claudia Lorela Díaz Speranza 
Mónica Tovar Plazas</t>
  </si>
  <si>
    <t xml:space="preserve">Juan Esteban Rojas
</t>
  </si>
  <si>
    <t xml:space="preserve">
Claudia Lorela Díaz Speranza 
Asesor de Comunicaciones</t>
  </si>
  <si>
    <t>Comunicaciones Supersociedades
Delegado para Procedimientos Mercantiles</t>
  </si>
  <si>
    <r>
      <t xml:space="preserve">Elaborar guía de orientación para facilitar el proceso al usuario_(ID 510): </t>
    </r>
    <r>
      <rPr>
        <i/>
        <sz val="12"/>
        <color rgb="FFFF0000"/>
        <rFont val="Arial"/>
        <family val="2"/>
      </rPr>
      <t>depende del funcionamiento de la segunda versión de BPM</t>
    </r>
  </si>
  <si>
    <r>
      <t xml:space="preserve">Divulgar la guía de orientación para facilitar el proceso al usuario_(ID 511): </t>
    </r>
    <r>
      <rPr>
        <i/>
        <sz val="12"/>
        <color rgb="FFFF0000"/>
        <rFont val="Arial"/>
        <family val="2"/>
      </rPr>
      <t>depende del funcionamiento de la segunda versión de BPM</t>
    </r>
  </si>
  <si>
    <t>Nueva: Realizar promoción del servicio de conciliación en las intendencias regionales</t>
  </si>
  <si>
    <t>Pendiente definir</t>
  </si>
  <si>
    <t>Intendentes Regionales (3 intendentes)
Funcionarios de las intendencias regionales (1 a 2 funcionarios por intendencia)</t>
  </si>
  <si>
    <t>Preguntar a JERB</t>
  </si>
  <si>
    <r>
      <t xml:space="preserve">Antes: En caso de recibir una respuesta negativa, solicitar al Ministerio de Justicia la respectiva  autorización para la prestación de los servicios de conciliación y arbitraje en las intendencias regionales seleccionadas_(ID 506). </t>
    </r>
    <r>
      <rPr>
        <sz val="12"/>
        <color rgb="FF0070C0"/>
        <rFont val="Arial"/>
        <family val="2"/>
      </rPr>
      <t>Ahora: En caso de recibir una respuesta negativa, determinar las medidas a seguir para cumplir los compromisos establecidos en el documento CONPES</t>
    </r>
  </si>
  <si>
    <t>Propuesta presentada al Delegado</t>
  </si>
  <si>
    <r>
      <t xml:space="preserve">Claudia Lorela Díaz Speranza
</t>
    </r>
    <r>
      <rPr>
        <sz val="12"/>
        <color rgb="FF0000FF"/>
        <rFont val="Arial"/>
        <family val="2"/>
      </rPr>
      <t>Maria Teresa Gil G.</t>
    </r>
  </si>
  <si>
    <r>
      <rPr>
        <sz val="12"/>
        <color rgb="FFFF0000"/>
        <rFont val="Arial"/>
        <family val="2"/>
      </rPr>
      <t>Eliminar</t>
    </r>
    <r>
      <rPr>
        <sz val="12"/>
        <rFont val="Arial"/>
        <family val="2"/>
      </rPr>
      <t>: Definir las intendencias regionales en las que se realizará la adecuación de la infraestructura física_(ID 507)</t>
    </r>
  </si>
  <si>
    <t>Superintendente de Sociedades
Delegado Procedimeintos Mercantiles</t>
  </si>
  <si>
    <t>Correo con aprobación y plan de trabajo</t>
  </si>
  <si>
    <t xml:space="preserve">Nuevo: Revisar y aprobar la propuesta y elaborar el plan de trabajo </t>
  </si>
  <si>
    <t>Nuevo: Tomar capacitación en conciliación por una entidad avalada por el Ministerio de Justicia y Derecho, capacitación dirigida a los intendentes y funcionarios seleccionados en las intendencias correspondientes</t>
  </si>
  <si>
    <t>Pendiente por definir</t>
  </si>
  <si>
    <r>
      <t xml:space="preserve">Diseñar la solución y ajustar las funcionalidades de acuerdo a las directrices impartidas_(ID 501) </t>
    </r>
    <r>
      <rPr>
        <sz val="12"/>
        <color rgb="FFFF0000"/>
        <rFont val="Arial"/>
        <family val="2"/>
      </rPr>
      <t>Revisar con la DID</t>
    </r>
  </si>
  <si>
    <r>
      <t xml:space="preserve">Realizar las pruebas de usabilidad y funcionalidad de la solución y emitir el concepto o novedades encontradas_(ID 502) </t>
    </r>
    <r>
      <rPr>
        <sz val="12"/>
        <color rgb="FFFF0000"/>
        <rFont val="Arial"/>
        <family val="2"/>
      </rPr>
      <t>Revisar con la DID</t>
    </r>
  </si>
  <si>
    <r>
      <t xml:space="preserve">Realizar los ajustes requeridos y entregar nuevamente para realizar las pruebas de aceptación _(ID 503) </t>
    </r>
    <r>
      <rPr>
        <sz val="12"/>
        <color rgb="FFFF0000"/>
        <rFont val="Arial"/>
        <family val="2"/>
      </rPr>
      <t>Revisar con la DID</t>
    </r>
  </si>
  <si>
    <r>
      <t xml:space="preserve">Puesta de la solución (funcionalidades ajustadas) en ambiente productivo _(ID 504) </t>
    </r>
    <r>
      <rPr>
        <sz val="12"/>
        <color rgb="FFFF0000"/>
        <rFont val="Arial"/>
        <family val="2"/>
      </rPr>
      <t>Revisar con la DID</t>
    </r>
  </si>
  <si>
    <r>
      <t xml:space="preserve">Identificar las adecuaciones que requieren las salas empleadas para prestar el servicio de conciliación en las intendencias regionales seleccionadas _(ID 508) </t>
    </r>
    <r>
      <rPr>
        <sz val="12"/>
        <color rgb="FFFF0000"/>
        <rFont val="Arial"/>
        <family val="2"/>
      </rPr>
      <t>Revisar con Juan Esteban Rojas</t>
    </r>
  </si>
  <si>
    <r>
      <t xml:space="preserve">Realizar las obras de adecuación a las salas de conciliación, de acuerdo a las recomendaciones realizadas_(ID 509) </t>
    </r>
    <r>
      <rPr>
        <sz val="12"/>
        <color rgb="FFFF0000"/>
        <rFont val="Arial"/>
        <family val="2"/>
      </rPr>
      <t>Revisar con Juan Esteban Rojas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</si>
</sst>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/mm/yyyy;@"/>
    <numFmt numFmtId="165" formatCode="[$$-240A]#,##0"/>
    <numFmt numFmtId="166" formatCode="dd\-mm\-yy"/>
    <numFmt numFmtId="167" formatCode="0.0"/>
    <numFmt numFmtId="168" formatCode="[$-80A]dddd\ d&quot; de &quot;mmmm&quot; de &quot;yyyy;@"/>
    <numFmt numFmtId="169" formatCode="[$-240A]dddd\ d&quot; de &quot;mmmm&quot; de &quot;yyyy;@"/>
    <numFmt numFmtId="170" formatCode="0.0%"/>
  </numFmts>
  <fonts count="28" x14ac:knownFonts="1">
    <font>
      <sz val="10"/>
      <name val="Arial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9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color theme="10"/>
      <name val="Arial"/>
      <family val="2"/>
    </font>
    <font>
      <b/>
      <u/>
      <sz val="10"/>
      <color theme="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color rgb="FFFF000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color rgb="FF0000FF"/>
      <name val="Arial"/>
      <family val="2"/>
    </font>
    <font>
      <sz val="9"/>
      <color theme="1"/>
      <name val="Arial"/>
      <family val="2"/>
    </font>
    <font>
      <sz val="12"/>
      <color rgb="FFFF0000"/>
      <name val="Arial"/>
      <family val="2"/>
    </font>
    <font>
      <b/>
      <sz val="16"/>
      <color rgb="FFFF0000"/>
      <name val="Arial"/>
      <family val="2"/>
    </font>
    <font>
      <sz val="12"/>
      <color theme="1"/>
      <name val="Arial"/>
      <family val="2"/>
    </font>
    <font>
      <sz val="12"/>
      <color rgb="FF0070C0"/>
      <name val="Arial"/>
      <family val="2"/>
    </font>
    <font>
      <i/>
      <sz val="12"/>
      <color rgb="FFFF0000"/>
      <name val="Arial"/>
      <family val="2"/>
    </font>
    <font>
      <b/>
      <sz val="12"/>
      <color rgb="FF0000FF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23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FF33"/>
        <bgColor indexed="64"/>
      </patternFill>
    </fill>
  </fills>
  <borders count="59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3" fillId="0" borderId="1" applyNumberFormat="0" applyFill="0" applyAlignment="0" applyProtection="0"/>
    <xf numFmtId="0" fontId="11" fillId="0" borderId="0" applyNumberFormat="0" applyFill="0" applyBorder="0" applyAlignment="0" applyProtection="0"/>
    <xf numFmtId="9" fontId="15" fillId="0" borderId="0" applyFont="0" applyFill="0" applyBorder="0" applyAlignment="0" applyProtection="0"/>
  </cellStyleXfs>
  <cellXfs count="375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6" fillId="0" borderId="0" xfId="2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2" applyFont="1" applyFill="1" applyBorder="1" applyAlignment="1" applyProtection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/>
    <xf numFmtId="0" fontId="6" fillId="0" borderId="0" xfId="2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2" fillId="5" borderId="6" xfId="4" applyFont="1" applyFill="1" applyBorder="1" applyAlignment="1">
      <alignment horizontal="center" vertical="center"/>
    </xf>
    <xf numFmtId="0" fontId="6" fillId="0" borderId="0" xfId="2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/>
    <xf numFmtId="0" fontId="2" fillId="6" borderId="2" xfId="0" applyFont="1" applyFill="1" applyBorder="1"/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Fill="1" applyBorder="1"/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0" borderId="0" xfId="2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7" xfId="0" applyFont="1" applyBorder="1" applyAlignment="1">
      <alignment vertical="center" wrapText="1"/>
    </xf>
    <xf numFmtId="0" fontId="4" fillId="0" borderId="38" xfId="0" applyFont="1" applyBorder="1" applyAlignment="1">
      <alignment vertical="center" wrapText="1"/>
    </xf>
    <xf numFmtId="0" fontId="4" fillId="0" borderId="3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0" fillId="4" borderId="0" xfId="0" applyFill="1"/>
    <xf numFmtId="0" fontId="2" fillId="4" borderId="0" xfId="0" applyFont="1" applyFill="1"/>
    <xf numFmtId="0" fontId="13" fillId="4" borderId="0" xfId="0" applyFont="1" applyFill="1" applyAlignment="1">
      <alignment horizontal="center" vertical="center"/>
    </xf>
    <xf numFmtId="0" fontId="4" fillId="4" borderId="10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  <xf numFmtId="0" fontId="4" fillId="4" borderId="13" xfId="0" applyFont="1" applyFill="1" applyBorder="1" applyAlignment="1">
      <alignment vertical="center" wrapText="1"/>
    </xf>
    <xf numFmtId="0" fontId="4" fillId="4" borderId="14" xfId="0" applyFont="1" applyFill="1" applyBorder="1" applyAlignment="1">
      <alignment vertical="center" wrapText="1"/>
    </xf>
    <xf numFmtId="0" fontId="4" fillId="4" borderId="15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vertical="center" wrapText="1"/>
    </xf>
    <xf numFmtId="0" fontId="4" fillId="4" borderId="0" xfId="0" applyFont="1" applyFill="1" applyBorder="1" applyAlignment="1">
      <alignment vertical="center" wrapText="1"/>
    </xf>
    <xf numFmtId="0" fontId="4" fillId="4" borderId="52" xfId="0" applyFont="1" applyFill="1" applyBorder="1" applyAlignment="1">
      <alignment vertical="center" wrapText="1"/>
    </xf>
    <xf numFmtId="0" fontId="4" fillId="4" borderId="53" xfId="0" applyFont="1" applyFill="1" applyBorder="1" applyAlignment="1">
      <alignment vertical="center" wrapText="1"/>
    </xf>
    <xf numFmtId="0" fontId="7" fillId="0" borderId="0" xfId="2" applyFont="1" applyFill="1" applyBorder="1" applyAlignment="1" applyProtection="1">
      <alignment vertical="center"/>
    </xf>
    <xf numFmtId="0" fontId="7" fillId="0" borderId="11" xfId="2" applyFont="1" applyFill="1" applyBorder="1" applyAlignment="1" applyProtection="1">
      <alignment vertical="center"/>
    </xf>
    <xf numFmtId="0" fontId="7" fillId="0" borderId="16" xfId="2" applyFont="1" applyFill="1" applyBorder="1" applyAlignment="1" applyProtection="1">
      <alignment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2" fontId="17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0" fillId="4" borderId="0" xfId="0" applyFill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1" fillId="4" borderId="2" xfId="4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9" xfId="0" applyFill="1" applyBorder="1" applyAlignment="1">
      <alignment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0" xfId="0" applyFill="1" applyBorder="1" applyAlignment="1">
      <alignment vertical="center" wrapText="1"/>
    </xf>
    <xf numFmtId="0" fontId="0" fillId="4" borderId="0" xfId="0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vertical="center" wrapText="1"/>
    </xf>
    <xf numFmtId="0" fontId="13" fillId="4" borderId="0" xfId="2" applyFont="1" applyFill="1" applyBorder="1" applyAlignment="1" applyProtection="1">
      <alignment horizontal="center" vertical="center"/>
    </xf>
    <xf numFmtId="0" fontId="13" fillId="4" borderId="0" xfId="2" applyFont="1" applyFill="1" applyBorder="1" applyAlignment="1" applyProtection="1">
      <alignment vertical="center"/>
    </xf>
    <xf numFmtId="0" fontId="13" fillId="4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0" fillId="4" borderId="2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11" fillId="4" borderId="2" xfId="4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9" fontId="2" fillId="4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67" fontId="2" fillId="4" borderId="0" xfId="0" applyNumberFormat="1" applyFont="1" applyFill="1" applyAlignment="1">
      <alignment horizontal="center" vertical="center" wrapText="1"/>
    </xf>
    <xf numFmtId="170" fontId="2" fillId="4" borderId="0" xfId="0" applyNumberFormat="1" applyFont="1" applyFill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170" fontId="19" fillId="0" borderId="2" xfId="5" applyNumberFormat="1" applyFont="1" applyBorder="1" applyAlignment="1">
      <alignment horizontal="center" vertical="center" wrapText="1"/>
    </xf>
    <xf numFmtId="169" fontId="19" fillId="0" borderId="2" xfId="0" applyNumberFormat="1" applyFont="1" applyFill="1" applyBorder="1" applyAlignment="1">
      <alignment horizontal="center" vertical="center" wrapText="1"/>
    </xf>
    <xf numFmtId="167" fontId="19" fillId="0" borderId="2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19" fillId="4" borderId="0" xfId="0" applyFont="1" applyFill="1" applyAlignment="1">
      <alignment horizontal="center" vertical="center" wrapText="1"/>
    </xf>
    <xf numFmtId="168" fontId="20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4" borderId="0" xfId="0" applyFont="1" applyFill="1"/>
    <xf numFmtId="0" fontId="19" fillId="4" borderId="0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4" borderId="2" xfId="4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1" fillId="0" borderId="2" xfId="4" applyBorder="1" applyAlignment="1">
      <alignment horizontal="center" vertical="center"/>
    </xf>
    <xf numFmtId="167" fontId="19" fillId="4" borderId="0" xfId="0" applyNumberFormat="1" applyFont="1" applyFill="1" applyAlignment="1">
      <alignment horizontal="center" vertical="center" wrapText="1"/>
    </xf>
    <xf numFmtId="170" fontId="7" fillId="10" borderId="54" xfId="0" applyNumberFormat="1" applyFont="1" applyFill="1" applyBorder="1" applyAlignment="1">
      <alignment horizontal="center" vertical="center" wrapText="1"/>
    </xf>
    <xf numFmtId="9" fontId="7" fillId="10" borderId="54" xfId="0" applyNumberFormat="1" applyFont="1" applyFill="1" applyBorder="1" applyAlignment="1">
      <alignment horizontal="center" vertical="center" wrapText="1"/>
    </xf>
    <xf numFmtId="169" fontId="19" fillId="0" borderId="2" xfId="0" applyNumberFormat="1" applyFont="1" applyFill="1" applyBorder="1" applyAlignment="1">
      <alignment horizontal="left" vertical="center" wrapText="1"/>
    </xf>
    <xf numFmtId="0" fontId="19" fillId="0" borderId="19" xfId="0" applyFont="1" applyFill="1" applyBorder="1" applyAlignment="1">
      <alignment horizontal="left" vertical="center" wrapText="1"/>
    </xf>
    <xf numFmtId="0" fontId="19" fillId="0" borderId="19" xfId="0" applyFont="1" applyBorder="1" applyAlignment="1">
      <alignment horizontal="center" vertical="center" wrapText="1"/>
    </xf>
    <xf numFmtId="170" fontId="19" fillId="0" borderId="19" xfId="5" applyNumberFormat="1" applyFont="1" applyBorder="1" applyAlignment="1">
      <alignment horizontal="center" vertical="center" wrapText="1"/>
    </xf>
    <xf numFmtId="169" fontId="19" fillId="0" borderId="19" xfId="0" applyNumberFormat="1" applyFont="1" applyFill="1" applyBorder="1" applyAlignment="1">
      <alignment horizontal="center" vertical="center" wrapText="1"/>
    </xf>
    <xf numFmtId="167" fontId="19" fillId="0" borderId="19" xfId="0" applyNumberFormat="1" applyFont="1" applyBorder="1" applyAlignment="1">
      <alignment horizontal="center" vertical="center" wrapText="1"/>
    </xf>
    <xf numFmtId="0" fontId="19" fillId="0" borderId="20" xfId="0" applyFont="1" applyBorder="1" applyAlignment="1">
      <alignment vertical="center" wrapText="1"/>
    </xf>
    <xf numFmtId="0" fontId="19" fillId="0" borderId="22" xfId="0" applyFont="1" applyBorder="1" applyAlignment="1">
      <alignment vertical="center" wrapText="1"/>
    </xf>
    <xf numFmtId="0" fontId="19" fillId="0" borderId="24" xfId="0" applyFont="1" applyFill="1" applyBorder="1" applyAlignment="1">
      <alignment horizontal="left" vertical="center" wrapText="1"/>
    </xf>
    <xf numFmtId="0" fontId="19" fillId="0" borderId="24" xfId="0" applyFont="1" applyBorder="1" applyAlignment="1">
      <alignment horizontal="center" vertical="center" wrapText="1"/>
    </xf>
    <xf numFmtId="170" fontId="19" fillId="0" borderId="24" xfId="5" applyNumberFormat="1" applyFont="1" applyBorder="1" applyAlignment="1">
      <alignment horizontal="center" vertical="center" wrapText="1"/>
    </xf>
    <xf numFmtId="169" fontId="19" fillId="0" borderId="24" xfId="0" applyNumberFormat="1" applyFont="1" applyFill="1" applyBorder="1" applyAlignment="1">
      <alignment horizontal="center" vertical="center" wrapText="1"/>
    </xf>
    <xf numFmtId="167" fontId="19" fillId="0" borderId="24" xfId="0" applyNumberFormat="1" applyFont="1" applyBorder="1" applyAlignment="1">
      <alignment horizontal="center" vertical="center" wrapText="1"/>
    </xf>
    <xf numFmtId="0" fontId="19" fillId="0" borderId="25" xfId="0" applyFont="1" applyBorder="1" applyAlignment="1">
      <alignment vertical="center" wrapText="1"/>
    </xf>
    <xf numFmtId="0" fontId="13" fillId="10" borderId="7" xfId="0" applyFont="1" applyFill="1" applyBorder="1" applyAlignment="1">
      <alignment horizontal="center" vertical="center" wrapText="1"/>
    </xf>
    <xf numFmtId="0" fontId="14" fillId="8" borderId="7" xfId="0" applyFont="1" applyFill="1" applyBorder="1" applyAlignment="1" applyProtection="1">
      <alignment horizontal="center" vertical="center" wrapText="1"/>
    </xf>
    <xf numFmtId="9" fontId="14" fillId="8" borderId="7" xfId="0" applyNumberFormat="1" applyFont="1" applyFill="1" applyBorder="1" applyAlignment="1" applyProtection="1">
      <alignment horizontal="center" vertical="center" wrapText="1"/>
    </xf>
    <xf numFmtId="166" fontId="14" fillId="8" borderId="7" xfId="0" applyNumberFormat="1" applyFont="1" applyFill="1" applyBorder="1" applyAlignment="1" applyProtection="1">
      <alignment horizontal="center" vertical="center" wrapText="1"/>
    </xf>
    <xf numFmtId="0" fontId="14" fillId="9" borderId="7" xfId="0" applyFont="1" applyFill="1" applyBorder="1" applyAlignment="1" applyProtection="1">
      <alignment horizontal="center" vertical="center" wrapText="1"/>
    </xf>
    <xf numFmtId="0" fontId="19" fillId="0" borderId="7" xfId="0" applyFont="1" applyFill="1" applyBorder="1" applyAlignment="1">
      <alignment horizontal="left" vertical="center" wrapText="1"/>
    </xf>
    <xf numFmtId="0" fontId="19" fillId="0" borderId="7" xfId="0" applyFont="1" applyBorder="1" applyAlignment="1">
      <alignment horizontal="center" vertical="center" wrapText="1"/>
    </xf>
    <xf numFmtId="170" fontId="19" fillId="0" borderId="7" xfId="5" applyNumberFormat="1" applyFont="1" applyBorder="1" applyAlignment="1">
      <alignment horizontal="center" vertical="center" wrapText="1"/>
    </xf>
    <xf numFmtId="169" fontId="19" fillId="0" borderId="7" xfId="0" applyNumberFormat="1" applyFont="1" applyFill="1" applyBorder="1" applyAlignment="1">
      <alignment horizontal="center" vertical="center" wrapText="1"/>
    </xf>
    <xf numFmtId="167" fontId="19" fillId="0" borderId="7" xfId="0" applyNumberFormat="1" applyFont="1" applyBorder="1" applyAlignment="1">
      <alignment horizontal="center" vertical="center" wrapText="1"/>
    </xf>
    <xf numFmtId="0" fontId="19" fillId="0" borderId="57" xfId="0" applyFont="1" applyBorder="1" applyAlignment="1">
      <alignment vertical="center" wrapText="1"/>
    </xf>
    <xf numFmtId="0" fontId="19" fillId="0" borderId="54" xfId="0" applyFont="1" applyFill="1" applyBorder="1" applyAlignment="1">
      <alignment horizontal="left" vertical="center" wrapText="1"/>
    </xf>
    <xf numFmtId="0" fontId="19" fillId="0" borderId="54" xfId="0" applyFont="1" applyBorder="1" applyAlignment="1">
      <alignment horizontal="center" vertical="center" wrapText="1"/>
    </xf>
    <xf numFmtId="170" fontId="19" fillId="0" borderId="54" xfId="5" applyNumberFormat="1" applyFont="1" applyBorder="1" applyAlignment="1">
      <alignment horizontal="center" vertical="center" wrapText="1"/>
    </xf>
    <xf numFmtId="169" fontId="19" fillId="0" borderId="54" xfId="0" applyNumberFormat="1" applyFont="1" applyFill="1" applyBorder="1" applyAlignment="1">
      <alignment horizontal="center" vertical="center" wrapText="1"/>
    </xf>
    <xf numFmtId="167" fontId="19" fillId="0" borderId="54" xfId="0" applyNumberFormat="1" applyFont="1" applyBorder="1" applyAlignment="1">
      <alignment horizontal="center" vertical="center" wrapText="1"/>
    </xf>
    <xf numFmtId="0" fontId="19" fillId="0" borderId="58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1" fontId="19" fillId="0" borderId="0" xfId="0" applyNumberFormat="1" applyFont="1" applyFill="1" applyBorder="1" applyAlignment="1">
      <alignment horizontal="center" vertical="center" wrapText="1"/>
    </xf>
    <xf numFmtId="169" fontId="19" fillId="12" borderId="24" xfId="0" applyNumberFormat="1" applyFont="1" applyFill="1" applyBorder="1" applyAlignment="1">
      <alignment horizontal="center" vertical="center" wrapText="1"/>
    </xf>
    <xf numFmtId="1" fontId="19" fillId="4" borderId="0" xfId="0" applyNumberFormat="1" applyFont="1" applyFill="1" applyBorder="1" applyAlignment="1">
      <alignment horizontal="center" vertical="center" wrapText="1"/>
    </xf>
    <xf numFmtId="167" fontId="19" fillId="0" borderId="0" xfId="0" applyNumberFormat="1" applyFont="1" applyFill="1" applyBorder="1" applyAlignment="1">
      <alignment horizontal="center" vertical="center" wrapText="1"/>
    </xf>
    <xf numFmtId="1" fontId="23" fillId="4" borderId="0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/>
    </xf>
    <xf numFmtId="0" fontId="16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8" xfId="2" applyFont="1" applyFill="1" applyBorder="1" applyAlignment="1" applyProtection="1">
      <alignment horizontal="center" vertical="center"/>
    </xf>
    <xf numFmtId="0" fontId="6" fillId="0" borderId="19" xfId="2" applyFont="1" applyFill="1" applyBorder="1" applyAlignment="1" applyProtection="1">
      <alignment horizontal="center" vertical="center"/>
    </xf>
    <xf numFmtId="0" fontId="6" fillId="0" borderId="26" xfId="2" applyFont="1" applyFill="1" applyBorder="1" applyAlignment="1" applyProtection="1">
      <alignment horizontal="center" vertical="center"/>
    </xf>
    <xf numFmtId="0" fontId="6" fillId="0" borderId="21" xfId="2" applyFont="1" applyFill="1" applyBorder="1" applyAlignment="1" applyProtection="1">
      <alignment horizontal="center" vertical="center"/>
    </xf>
    <xf numFmtId="0" fontId="6" fillId="0" borderId="2" xfId="2" applyFont="1" applyFill="1" applyBorder="1" applyAlignment="1" applyProtection="1">
      <alignment horizontal="center" vertical="center"/>
    </xf>
    <xf numFmtId="0" fontId="6" fillId="0" borderId="5" xfId="2" applyFont="1" applyFill="1" applyBorder="1" applyAlignment="1" applyProtection="1">
      <alignment horizontal="center" vertical="center"/>
    </xf>
    <xf numFmtId="0" fontId="6" fillId="0" borderId="23" xfId="2" applyFont="1" applyFill="1" applyBorder="1" applyAlignment="1" applyProtection="1">
      <alignment horizontal="center" vertical="center"/>
    </xf>
    <xf numFmtId="0" fontId="6" fillId="0" borderId="24" xfId="2" applyFont="1" applyFill="1" applyBorder="1" applyAlignment="1" applyProtection="1">
      <alignment horizontal="center" vertical="center"/>
    </xf>
    <xf numFmtId="0" fontId="6" fillId="0" borderId="27" xfId="2" applyFont="1" applyFill="1" applyBorder="1" applyAlignment="1" applyProtection="1">
      <alignment horizontal="center" vertical="center"/>
    </xf>
    <xf numFmtId="0" fontId="4" fillId="0" borderId="19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6" fillId="0" borderId="28" xfId="2" applyFont="1" applyFill="1" applyBorder="1" applyAlignment="1" applyProtection="1">
      <alignment horizontal="center" vertical="center"/>
    </xf>
    <xf numFmtId="0" fontId="6" fillId="0" borderId="30" xfId="2" applyFont="1" applyFill="1" applyBorder="1" applyAlignment="1" applyProtection="1">
      <alignment horizontal="center" vertical="center"/>
    </xf>
    <xf numFmtId="0" fontId="6" fillId="0" borderId="29" xfId="2" applyFont="1" applyFill="1" applyBorder="1" applyAlignment="1" applyProtection="1">
      <alignment horizontal="center" vertical="center"/>
    </xf>
    <xf numFmtId="0" fontId="6" fillId="0" borderId="31" xfId="2" applyFont="1" applyFill="1" applyBorder="1" applyAlignment="1" applyProtection="1">
      <alignment horizontal="center" vertical="center"/>
    </xf>
    <xf numFmtId="0" fontId="6" fillId="0" borderId="40" xfId="2" applyFont="1" applyFill="1" applyBorder="1" applyAlignment="1" applyProtection="1">
      <alignment horizontal="center" vertical="center"/>
    </xf>
    <xf numFmtId="0" fontId="6" fillId="0" borderId="32" xfId="2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14" fillId="3" borderId="8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left" vertical="center" wrapText="1"/>
    </xf>
    <xf numFmtId="0" fontId="4" fillId="4" borderId="42" xfId="0" applyFont="1" applyFill="1" applyBorder="1" applyAlignment="1">
      <alignment horizontal="left" vertical="center" wrapText="1"/>
    </xf>
    <xf numFmtId="0" fontId="4" fillId="4" borderId="43" xfId="0" applyFont="1" applyFill="1" applyBorder="1" applyAlignment="1">
      <alignment horizontal="left" vertical="center" wrapText="1"/>
    </xf>
    <xf numFmtId="0" fontId="4" fillId="4" borderId="44" xfId="0" applyFont="1" applyFill="1" applyBorder="1" applyAlignment="1">
      <alignment horizontal="left" vertical="center" wrapText="1"/>
    </xf>
    <xf numFmtId="0" fontId="4" fillId="4" borderId="45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6" fillId="4" borderId="31" xfId="2" applyFont="1" applyFill="1" applyBorder="1" applyAlignment="1" applyProtection="1">
      <alignment horizontal="center" vertical="center"/>
    </xf>
    <xf numFmtId="0" fontId="6" fillId="4" borderId="40" xfId="2" applyFont="1" applyFill="1" applyBorder="1" applyAlignment="1" applyProtection="1">
      <alignment horizontal="center" vertical="center"/>
    </xf>
    <xf numFmtId="0" fontId="4" fillId="4" borderId="47" xfId="0" applyFont="1" applyFill="1" applyBorder="1" applyAlignment="1">
      <alignment horizontal="left" vertical="center" wrapText="1"/>
    </xf>
    <xf numFmtId="0" fontId="4" fillId="4" borderId="48" xfId="0" applyFont="1" applyFill="1" applyBorder="1" applyAlignment="1">
      <alignment horizontal="left" vertical="center" wrapText="1"/>
    </xf>
    <xf numFmtId="0" fontId="4" fillId="4" borderId="49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6" fillId="4" borderId="41" xfId="2" applyFont="1" applyFill="1" applyBorder="1" applyAlignment="1" applyProtection="1">
      <alignment horizontal="center" vertical="center"/>
    </xf>
    <xf numFmtId="0" fontId="6" fillId="4" borderId="47" xfId="2" applyFont="1" applyFill="1" applyBorder="1" applyAlignment="1" applyProtection="1">
      <alignment horizontal="center" vertical="center"/>
    </xf>
    <xf numFmtId="0" fontId="6" fillId="4" borderId="42" xfId="2" applyFont="1" applyFill="1" applyBorder="1" applyAlignment="1" applyProtection="1">
      <alignment horizontal="center" vertical="center"/>
    </xf>
    <xf numFmtId="0" fontId="6" fillId="4" borderId="43" xfId="2" applyFont="1" applyFill="1" applyBorder="1" applyAlignment="1" applyProtection="1">
      <alignment horizontal="center" vertical="center"/>
    </xf>
    <xf numFmtId="0" fontId="6" fillId="4" borderId="48" xfId="2" applyFont="1" applyFill="1" applyBorder="1" applyAlignment="1" applyProtection="1">
      <alignment horizontal="center" vertical="center"/>
    </xf>
    <xf numFmtId="0" fontId="6" fillId="4" borderId="44" xfId="2" applyFont="1" applyFill="1" applyBorder="1" applyAlignment="1" applyProtection="1">
      <alignment horizontal="center" vertical="center"/>
    </xf>
    <xf numFmtId="0" fontId="6" fillId="4" borderId="45" xfId="2" applyFont="1" applyFill="1" applyBorder="1" applyAlignment="1" applyProtection="1">
      <alignment horizontal="center" vertical="center"/>
    </xf>
    <xf numFmtId="0" fontId="6" fillId="4" borderId="49" xfId="2" applyFont="1" applyFill="1" applyBorder="1" applyAlignment="1" applyProtection="1">
      <alignment horizontal="center" vertical="center"/>
    </xf>
    <xf numFmtId="0" fontId="6" fillId="4" borderId="46" xfId="2" applyFont="1" applyFill="1" applyBorder="1" applyAlignment="1" applyProtection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19" xfId="0" applyFont="1" applyFill="1" applyBorder="1" applyAlignment="1">
      <alignment horizontal="left" vertical="center" wrapText="1"/>
    </xf>
    <xf numFmtId="0" fontId="4" fillId="4" borderId="20" xfId="0" applyFont="1" applyFill="1" applyBorder="1" applyAlignment="1">
      <alignment horizontal="left" vertical="center" wrapText="1"/>
    </xf>
    <xf numFmtId="0" fontId="4" fillId="4" borderId="22" xfId="0" applyFont="1" applyFill="1" applyBorder="1" applyAlignment="1">
      <alignment horizontal="left" vertical="center" wrapText="1"/>
    </xf>
    <xf numFmtId="0" fontId="4" fillId="4" borderId="24" xfId="0" applyFont="1" applyFill="1" applyBorder="1" applyAlignment="1">
      <alignment horizontal="left" vertical="center" wrapText="1"/>
    </xf>
    <xf numFmtId="0" fontId="4" fillId="4" borderId="25" xfId="0" applyFont="1" applyFill="1" applyBorder="1" applyAlignment="1">
      <alignment horizontal="left" vertical="center" wrapText="1"/>
    </xf>
    <xf numFmtId="0" fontId="6" fillId="4" borderId="18" xfId="2" applyFont="1" applyFill="1" applyBorder="1" applyAlignment="1" applyProtection="1">
      <alignment horizontal="center" vertical="center"/>
    </xf>
    <xf numFmtId="0" fontId="6" fillId="4" borderId="19" xfId="2" applyFont="1" applyFill="1" applyBorder="1" applyAlignment="1" applyProtection="1">
      <alignment horizontal="center" vertical="center"/>
    </xf>
    <xf numFmtId="0" fontId="6" fillId="4" borderId="20" xfId="2" applyFont="1" applyFill="1" applyBorder="1" applyAlignment="1" applyProtection="1">
      <alignment horizontal="center" vertical="center"/>
    </xf>
    <xf numFmtId="0" fontId="6" fillId="4" borderId="21" xfId="2" applyFont="1" applyFill="1" applyBorder="1" applyAlignment="1" applyProtection="1">
      <alignment horizontal="center" vertical="center"/>
    </xf>
    <xf numFmtId="0" fontId="6" fillId="4" borderId="2" xfId="2" applyFont="1" applyFill="1" applyBorder="1" applyAlignment="1" applyProtection="1">
      <alignment horizontal="center" vertical="center"/>
    </xf>
    <xf numFmtId="0" fontId="6" fillId="4" borderId="22" xfId="2" applyFont="1" applyFill="1" applyBorder="1" applyAlignment="1" applyProtection="1">
      <alignment horizontal="center" vertical="center"/>
    </xf>
    <xf numFmtId="0" fontId="6" fillId="4" borderId="23" xfId="2" applyFont="1" applyFill="1" applyBorder="1" applyAlignment="1" applyProtection="1">
      <alignment horizontal="center" vertical="center"/>
    </xf>
    <xf numFmtId="0" fontId="6" fillId="4" borderId="24" xfId="2" applyFont="1" applyFill="1" applyBorder="1" applyAlignment="1" applyProtection="1">
      <alignment horizontal="center" vertical="center"/>
    </xf>
    <xf numFmtId="0" fontId="6" fillId="4" borderId="25" xfId="2" applyFont="1" applyFill="1" applyBorder="1" applyAlignment="1" applyProtection="1">
      <alignment horizontal="center" vertical="center"/>
    </xf>
    <xf numFmtId="0" fontId="21" fillId="0" borderId="2" xfId="0" applyFont="1" applyBorder="1" applyAlignment="1">
      <alignment horizontal="left" vertical="center" wrapText="1"/>
    </xf>
    <xf numFmtId="170" fontId="19" fillId="4" borderId="47" xfId="0" applyNumberFormat="1" applyFont="1" applyFill="1" applyBorder="1" applyAlignment="1">
      <alignment horizontal="center" vertical="center" wrapText="1"/>
    </xf>
    <xf numFmtId="170" fontId="19" fillId="4" borderId="56" xfId="0" applyNumberFormat="1" applyFont="1" applyFill="1" applyBorder="1" applyAlignment="1">
      <alignment horizontal="center" vertical="center" wrapText="1"/>
    </xf>
    <xf numFmtId="0" fontId="7" fillId="11" borderId="41" xfId="0" applyFont="1" applyFill="1" applyBorder="1" applyAlignment="1">
      <alignment horizontal="left" vertical="center" wrapText="1"/>
    </xf>
    <xf numFmtId="0" fontId="7" fillId="11" borderId="55" xfId="0" applyFont="1" applyFill="1" applyBorder="1" applyAlignment="1">
      <alignment horizontal="left" vertical="center" wrapText="1"/>
    </xf>
    <xf numFmtId="170" fontId="19" fillId="4" borderId="49" xfId="0" applyNumberFormat="1" applyFont="1" applyFill="1" applyBorder="1" applyAlignment="1">
      <alignment horizontal="center" vertical="center" wrapText="1"/>
    </xf>
    <xf numFmtId="0" fontId="7" fillId="11" borderId="45" xfId="0" applyFont="1" applyFill="1" applyBorder="1" applyAlignment="1">
      <alignment horizontal="left" vertical="center" wrapText="1"/>
    </xf>
    <xf numFmtId="170" fontId="19" fillId="4" borderId="54" xfId="0" applyNumberFormat="1" applyFont="1" applyFill="1" applyBorder="1" applyAlignment="1">
      <alignment horizontal="center" vertical="center" wrapText="1"/>
    </xf>
    <xf numFmtId="0" fontId="19" fillId="4" borderId="24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left" vertical="center"/>
    </xf>
    <xf numFmtId="0" fontId="18" fillId="4" borderId="3" xfId="0" applyFont="1" applyFill="1" applyBorder="1" applyAlignment="1">
      <alignment horizontal="left" vertical="center"/>
    </xf>
    <xf numFmtId="0" fontId="13" fillId="4" borderId="30" xfId="2" applyFont="1" applyFill="1" applyBorder="1" applyAlignment="1" applyProtection="1">
      <alignment horizontal="center" vertical="center"/>
    </xf>
    <xf numFmtId="0" fontId="2" fillId="4" borderId="37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0" fontId="13" fillId="4" borderId="4" xfId="2" applyFont="1" applyFill="1" applyBorder="1" applyAlignment="1" applyProtection="1">
      <alignment horizontal="center" vertical="center"/>
    </xf>
    <xf numFmtId="0" fontId="13" fillId="4" borderId="36" xfId="2" applyFont="1" applyFill="1" applyBorder="1" applyAlignment="1" applyProtection="1">
      <alignment horizontal="center" vertical="center"/>
    </xf>
    <xf numFmtId="0" fontId="2" fillId="4" borderId="18" xfId="0" applyFont="1" applyFill="1" applyBorder="1" applyAlignment="1">
      <alignment horizontal="left" vertical="center" wrapText="1"/>
    </xf>
    <xf numFmtId="0" fontId="2" fillId="4" borderId="20" xfId="0" applyFont="1" applyFill="1" applyBorder="1" applyAlignment="1">
      <alignment horizontal="left" vertical="center" wrapText="1"/>
    </xf>
    <xf numFmtId="0" fontId="2" fillId="4" borderId="21" xfId="0" applyFont="1" applyFill="1" applyBorder="1" applyAlignment="1">
      <alignment horizontal="left" vertical="center" wrapText="1"/>
    </xf>
    <xf numFmtId="0" fontId="2" fillId="4" borderId="22" xfId="0" applyFont="1" applyFill="1" applyBorder="1" applyAlignment="1">
      <alignment horizontal="left" vertical="center" wrapText="1"/>
    </xf>
    <xf numFmtId="0" fontId="2" fillId="4" borderId="23" xfId="0" applyFont="1" applyFill="1" applyBorder="1" applyAlignment="1">
      <alignment horizontal="left" vertical="center" wrapText="1"/>
    </xf>
    <xf numFmtId="0" fontId="2" fillId="4" borderId="25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4" borderId="50" xfId="2" applyFont="1" applyFill="1" applyBorder="1" applyAlignment="1" applyProtection="1">
      <alignment horizontal="center" vertical="center"/>
    </xf>
    <xf numFmtId="0" fontId="6" fillId="4" borderId="3" xfId="2" applyFont="1" applyFill="1" applyBorder="1" applyAlignment="1" applyProtection="1">
      <alignment horizontal="center" vertical="center"/>
    </xf>
    <xf numFmtId="0" fontId="6" fillId="4" borderId="51" xfId="2" applyFont="1" applyFill="1" applyBorder="1" applyAlignment="1" applyProtection="1">
      <alignment horizontal="center" vertical="center"/>
    </xf>
    <xf numFmtId="0" fontId="4" fillId="4" borderId="18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left" vertical="center" wrapText="1"/>
    </xf>
    <xf numFmtId="0" fontId="4" fillId="4" borderId="21" xfId="0" applyFont="1" applyFill="1" applyBorder="1" applyAlignment="1">
      <alignment horizontal="left" vertical="center" wrapText="1"/>
    </xf>
    <xf numFmtId="0" fontId="4" fillId="4" borderId="23" xfId="0" applyFont="1" applyFill="1" applyBorder="1" applyAlignment="1">
      <alignment horizontal="left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left" vertical="center" wrapText="1"/>
    </xf>
    <xf numFmtId="0" fontId="20" fillId="4" borderId="2" xfId="0" applyFont="1" applyFill="1" applyBorder="1" applyAlignment="1">
      <alignment horizontal="left" vertical="center" wrapText="1"/>
    </xf>
    <xf numFmtId="170" fontId="19" fillId="4" borderId="7" xfId="0" applyNumberFormat="1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center" wrapText="1"/>
    </xf>
    <xf numFmtId="170" fontId="24" fillId="0" borderId="2" xfId="5" applyNumberFormat="1" applyFont="1" applyBorder="1" applyAlignment="1">
      <alignment horizontal="center" vertical="center" wrapText="1"/>
    </xf>
    <xf numFmtId="167" fontId="24" fillId="0" borderId="2" xfId="0" applyNumberFormat="1" applyFont="1" applyBorder="1" applyAlignment="1">
      <alignment horizontal="center" vertical="center" wrapText="1"/>
    </xf>
    <xf numFmtId="0" fontId="24" fillId="0" borderId="20" xfId="0" applyFont="1" applyBorder="1" applyAlignment="1">
      <alignment vertical="center" wrapText="1"/>
    </xf>
    <xf numFmtId="0" fontId="24" fillId="0" borderId="2" xfId="0" applyFont="1" applyBorder="1" applyAlignment="1">
      <alignment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7" xfId="0" applyFont="1" applyBorder="1" applyAlignment="1">
      <alignment horizontal="center" vertical="center" wrapText="1"/>
    </xf>
    <xf numFmtId="170" fontId="24" fillId="0" borderId="7" xfId="5" applyNumberFormat="1" applyFont="1" applyBorder="1" applyAlignment="1">
      <alignment horizontal="center" vertical="center" wrapText="1"/>
    </xf>
    <xf numFmtId="167" fontId="24" fillId="0" borderId="7" xfId="0" applyNumberFormat="1" applyFont="1" applyBorder="1" applyAlignment="1">
      <alignment horizontal="center" vertical="center" wrapText="1"/>
    </xf>
    <xf numFmtId="0" fontId="24" fillId="0" borderId="42" xfId="0" applyFont="1" applyBorder="1" applyAlignment="1">
      <alignment vertical="center" wrapText="1"/>
    </xf>
    <xf numFmtId="0" fontId="24" fillId="0" borderId="7" xfId="0" applyFont="1" applyBorder="1" applyAlignment="1">
      <alignment vertical="center" wrapText="1"/>
    </xf>
    <xf numFmtId="168" fontId="22" fillId="0" borderId="0" xfId="0" applyNumberFormat="1" applyFont="1" applyFill="1" applyBorder="1" applyAlignment="1">
      <alignment horizontal="center" vertical="center" wrapText="1"/>
    </xf>
    <xf numFmtId="1" fontId="22" fillId="0" borderId="0" xfId="0" applyNumberFormat="1" applyFont="1" applyFill="1" applyBorder="1" applyAlignment="1">
      <alignment horizontal="center" vertical="center" wrapText="1"/>
    </xf>
    <xf numFmtId="0" fontId="22" fillId="4" borderId="0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170" fontId="20" fillId="0" borderId="2" xfId="5" applyNumberFormat="1" applyFont="1" applyBorder="1" applyAlignment="1">
      <alignment horizontal="center" vertical="center" wrapText="1"/>
    </xf>
    <xf numFmtId="0" fontId="20" fillId="0" borderId="54" xfId="0" applyFont="1" applyFill="1" applyBorder="1" applyAlignment="1">
      <alignment horizontal="left" vertical="center" wrapText="1"/>
    </xf>
    <xf numFmtId="169" fontId="20" fillId="0" borderId="2" xfId="0" applyNumberFormat="1" applyFont="1" applyFill="1" applyBorder="1" applyAlignment="1">
      <alignment horizontal="center" vertical="center" wrapText="1"/>
    </xf>
    <xf numFmtId="169" fontId="20" fillId="0" borderId="7" xfId="0" applyNumberFormat="1" applyFont="1" applyFill="1" applyBorder="1" applyAlignment="1">
      <alignment horizontal="center" vertical="center" wrapText="1"/>
    </xf>
    <xf numFmtId="167" fontId="20" fillId="0" borderId="7" xfId="0" applyNumberFormat="1" applyFont="1" applyBorder="1" applyAlignment="1">
      <alignment horizontal="center" vertical="center" wrapText="1"/>
    </xf>
    <xf numFmtId="0" fontId="20" fillId="0" borderId="20" xfId="0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1" fontId="20" fillId="0" borderId="0" xfId="0" applyNumberFormat="1" applyFont="1" applyFill="1" applyBorder="1" applyAlignment="1">
      <alignment horizontal="center" vertical="center" wrapText="1"/>
    </xf>
    <xf numFmtId="1" fontId="20" fillId="4" borderId="0" xfId="0" applyNumberFormat="1" applyFont="1" applyFill="1" applyBorder="1" applyAlignment="1">
      <alignment horizontal="center" vertical="center" wrapText="1"/>
    </xf>
    <xf numFmtId="167" fontId="20" fillId="0" borderId="0" xfId="0" applyNumberFormat="1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 wrapText="1"/>
    </xf>
    <xf numFmtId="0" fontId="27" fillId="11" borderId="7" xfId="0" applyFont="1" applyFill="1" applyBorder="1" applyAlignment="1">
      <alignment horizontal="left" vertical="center" wrapText="1"/>
    </xf>
    <xf numFmtId="0" fontId="27" fillId="11" borderId="49" xfId="0" applyFont="1" applyFill="1" applyBorder="1" applyAlignment="1">
      <alignment horizontal="left" vertical="center" wrapText="1"/>
    </xf>
    <xf numFmtId="0" fontId="27" fillId="11" borderId="54" xfId="0" applyFont="1" applyFill="1" applyBorder="1" applyAlignment="1">
      <alignment horizontal="left" vertical="center" wrapText="1"/>
    </xf>
    <xf numFmtId="169" fontId="20" fillId="0" borderId="24" xfId="0" applyNumberFormat="1" applyFont="1" applyFill="1" applyBorder="1" applyAlignment="1">
      <alignment horizontal="center" vertical="center" wrapText="1"/>
    </xf>
    <xf numFmtId="0" fontId="19" fillId="4" borderId="0" xfId="0" applyFont="1" applyFill="1" applyBorder="1" applyAlignment="1">
      <alignment horizontal="left" vertical="center" wrapText="1"/>
    </xf>
    <xf numFmtId="169" fontId="19" fillId="12" borderId="19" xfId="0" applyNumberFormat="1" applyFont="1" applyFill="1" applyBorder="1" applyAlignment="1">
      <alignment horizontal="center" vertical="center" wrapText="1"/>
    </xf>
    <xf numFmtId="170" fontId="20" fillId="10" borderId="2" xfId="5" applyNumberFormat="1" applyFont="1" applyFill="1" applyBorder="1" applyAlignment="1">
      <alignment horizontal="center" vertical="center" wrapText="1"/>
    </xf>
  </cellXfs>
  <cellStyles count="6">
    <cellStyle name="Hipervínculo" xfId="4" builtinId="8"/>
    <cellStyle name="Neutral" xfId="1" builtinId="28" customBuiltin="1"/>
    <cellStyle name="Normal" xfId="0" builtinId="0"/>
    <cellStyle name="Normal 2" xfId="2"/>
    <cellStyle name="Porcentaje" xfId="5" builtinId="5"/>
    <cellStyle name="Total" xfId="3" builtinId="25" customBuiltin="1"/>
  </cellStyles>
  <dxfs count="13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6" tint="-0.499984740745262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C0000"/>
        </patternFill>
      </fill>
    </dxf>
    <dxf>
      <font>
        <b/>
        <i val="0"/>
        <color theme="0"/>
      </font>
      <fill>
        <patternFill>
          <bgColor theme="6" tint="-0.499984740745262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C0000"/>
        </patternFill>
      </fill>
    </dxf>
    <dxf>
      <font>
        <b/>
        <i val="0"/>
        <color theme="0"/>
      </font>
      <fill>
        <patternFill>
          <bgColor theme="6" tint="-0.499984740745262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C0000"/>
        </patternFill>
      </fill>
    </dxf>
  </dxfs>
  <tableStyles count="0" defaultTableStyle="TableStyleMedium9" defaultPivotStyle="PivotStyleLight16"/>
  <colors>
    <mruColors>
      <color rgb="FF0000FF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23" Type="http://schemas.openxmlformats.org/officeDocument/2006/relationships/customXml" Target="../customXml/item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Proyecto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Proyect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235326</xdr:colOff>
      <xdr:row>1</xdr:row>
      <xdr:rowOff>67235</xdr:rowOff>
    </xdr:from>
    <xdr:to>
      <xdr:col>2</xdr:col>
      <xdr:colOff>1322296</xdr:colOff>
      <xdr:row>4</xdr:row>
      <xdr:rowOff>251308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444" y="549088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529166</xdr:colOff>
      <xdr:row>22</xdr:row>
      <xdr:rowOff>42334</xdr:rowOff>
    </xdr:from>
    <xdr:to>
      <xdr:col>5</xdr:col>
      <xdr:colOff>1492872</xdr:colOff>
      <xdr:row>30</xdr:row>
      <xdr:rowOff>33619</xdr:rowOff>
    </xdr:to>
    <xdr:sp macro="" textlink="">
      <xdr:nvSpPr>
        <xdr:cNvPr id="3" name="Flecha izquierda 2">
          <a:hlinkClick xmlns:r="http://schemas.openxmlformats.org/officeDocument/2006/relationships" r:id="rId1"/>
        </xdr:cNvPr>
        <xdr:cNvSpPr/>
      </xdr:nvSpPr>
      <xdr:spPr>
        <a:xfrm>
          <a:off x="5789083" y="5577417"/>
          <a:ext cx="963706" cy="11766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804334</xdr:colOff>
      <xdr:row>1</xdr:row>
      <xdr:rowOff>63499</xdr:rowOff>
    </xdr:from>
    <xdr:to>
      <xdr:col>2</xdr:col>
      <xdr:colOff>917637</xdr:colOff>
      <xdr:row>4</xdr:row>
      <xdr:rowOff>235743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084" y="222249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462642</xdr:colOff>
      <xdr:row>6</xdr:row>
      <xdr:rowOff>108858</xdr:rowOff>
    </xdr:from>
    <xdr:to>
      <xdr:col>13</xdr:col>
      <xdr:colOff>1638300</xdr:colOff>
      <xdr:row>9</xdr:row>
      <xdr:rowOff>0</xdr:rowOff>
    </xdr:to>
    <xdr:sp macro="" textlink="">
      <xdr:nvSpPr>
        <xdr:cNvPr id="3" name="Flecha izquierda 2">
          <a:hlinkClick xmlns:r="http://schemas.openxmlformats.org/officeDocument/2006/relationships" r:id="rId1"/>
        </xdr:cNvPr>
        <xdr:cNvSpPr/>
      </xdr:nvSpPr>
      <xdr:spPr>
        <a:xfrm>
          <a:off x="21925642" y="1467758"/>
          <a:ext cx="1175658" cy="119924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2</xdr:col>
      <xdr:colOff>1127125</xdr:colOff>
      <xdr:row>1</xdr:row>
      <xdr:rowOff>34925</xdr:rowOff>
    </xdr:from>
    <xdr:to>
      <xdr:col>2</xdr:col>
      <xdr:colOff>2044700</xdr:colOff>
      <xdr:row>4</xdr:row>
      <xdr:rowOff>204486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2225" y="212725"/>
          <a:ext cx="917575" cy="9315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984249</xdr:colOff>
      <xdr:row>18</xdr:row>
      <xdr:rowOff>2</xdr:rowOff>
    </xdr:from>
    <xdr:to>
      <xdr:col>6</xdr:col>
      <xdr:colOff>402789</xdr:colOff>
      <xdr:row>25</xdr:row>
      <xdr:rowOff>139453</xdr:rowOff>
    </xdr:to>
    <xdr:sp macro="" textlink="">
      <xdr:nvSpPr>
        <xdr:cNvPr id="3" name="Flecha izquierda 2">
          <a:hlinkClick xmlns:r="http://schemas.openxmlformats.org/officeDocument/2006/relationships" r:id="rId1"/>
        </xdr:cNvPr>
        <xdr:cNvSpPr/>
      </xdr:nvSpPr>
      <xdr:spPr>
        <a:xfrm>
          <a:off x="5418666" y="4974169"/>
          <a:ext cx="963706" cy="1176617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402168</xdr:colOff>
      <xdr:row>1</xdr:row>
      <xdr:rowOff>52917</xdr:rowOff>
    </xdr:from>
    <xdr:to>
      <xdr:col>2</xdr:col>
      <xdr:colOff>515471</xdr:colOff>
      <xdr:row>4</xdr:row>
      <xdr:rowOff>225161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8" y="211667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340048</xdr:colOff>
      <xdr:row>1</xdr:row>
      <xdr:rowOff>43714</xdr:rowOff>
    </xdr:from>
    <xdr:to>
      <xdr:col>21</xdr:col>
      <xdr:colOff>493438</xdr:colOff>
      <xdr:row>4</xdr:row>
      <xdr:rowOff>271054</xdr:rowOff>
    </xdr:to>
    <xdr:sp macro="" textlink="">
      <xdr:nvSpPr>
        <xdr:cNvPr id="4" name="Flecha izquierda 3">
          <a:hlinkClick xmlns:r="http://schemas.openxmlformats.org/officeDocument/2006/relationships" r:id="rId1"/>
        </xdr:cNvPr>
        <xdr:cNvSpPr/>
      </xdr:nvSpPr>
      <xdr:spPr>
        <a:xfrm>
          <a:off x="12024048" y="191881"/>
          <a:ext cx="968307" cy="116925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391584</xdr:colOff>
      <xdr:row>1</xdr:row>
      <xdr:rowOff>52916</xdr:rowOff>
    </xdr:from>
    <xdr:to>
      <xdr:col>2</xdr:col>
      <xdr:colOff>504887</xdr:colOff>
      <xdr:row>4</xdr:row>
      <xdr:rowOff>225160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334" y="211666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212912</xdr:colOff>
      <xdr:row>4</xdr:row>
      <xdr:rowOff>235322</xdr:rowOff>
    </xdr:from>
    <xdr:to>
      <xdr:col>14</xdr:col>
      <xdr:colOff>336177</xdr:colOff>
      <xdr:row>9</xdr:row>
      <xdr:rowOff>190500</xdr:rowOff>
    </xdr:to>
    <xdr:sp macro="" textlink="">
      <xdr:nvSpPr>
        <xdr:cNvPr id="3" name="Flecha izquierda 2">
          <a:hlinkClick xmlns:r="http://schemas.openxmlformats.org/officeDocument/2006/relationships" r:id="rId1"/>
        </xdr:cNvPr>
        <xdr:cNvSpPr/>
      </xdr:nvSpPr>
      <xdr:spPr>
        <a:xfrm>
          <a:off x="12147177" y="1322293"/>
          <a:ext cx="963706" cy="11766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412750</xdr:colOff>
      <xdr:row>1</xdr:row>
      <xdr:rowOff>63500</xdr:rowOff>
    </xdr:from>
    <xdr:to>
      <xdr:col>2</xdr:col>
      <xdr:colOff>526053</xdr:colOff>
      <xdr:row>4</xdr:row>
      <xdr:rowOff>235744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22250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48683</xdr:colOff>
      <xdr:row>0</xdr:row>
      <xdr:rowOff>0</xdr:rowOff>
    </xdr:from>
    <xdr:to>
      <xdr:col>12</xdr:col>
      <xdr:colOff>197473</xdr:colOff>
      <xdr:row>4</xdr:row>
      <xdr:rowOff>90769</xdr:rowOff>
    </xdr:to>
    <xdr:sp macro="" textlink="">
      <xdr:nvSpPr>
        <xdr:cNvPr id="3" name="Flecha izquierda 2">
          <a:hlinkClick xmlns:r="http://schemas.openxmlformats.org/officeDocument/2006/relationships" r:id="rId1"/>
        </xdr:cNvPr>
        <xdr:cNvSpPr/>
      </xdr:nvSpPr>
      <xdr:spPr>
        <a:xfrm>
          <a:off x="12039600" y="0"/>
          <a:ext cx="963706" cy="118085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603251</xdr:colOff>
      <xdr:row>1</xdr:row>
      <xdr:rowOff>63499</xdr:rowOff>
    </xdr:from>
    <xdr:to>
      <xdr:col>1</xdr:col>
      <xdr:colOff>1690221</xdr:colOff>
      <xdr:row>4</xdr:row>
      <xdr:rowOff>235743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222249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119684</xdr:colOff>
      <xdr:row>0</xdr:row>
      <xdr:rowOff>92351</xdr:rowOff>
    </xdr:from>
    <xdr:to>
      <xdr:col>9</xdr:col>
      <xdr:colOff>322633</xdr:colOff>
      <xdr:row>5</xdr:row>
      <xdr:rowOff>459345</xdr:rowOff>
    </xdr:to>
    <xdr:sp macro="" textlink="">
      <xdr:nvSpPr>
        <xdr:cNvPr id="3" name="Flecha izquierda 2">
          <a:hlinkClick xmlns:r="http://schemas.openxmlformats.org/officeDocument/2006/relationships" r:id="rId1"/>
        </xdr:cNvPr>
        <xdr:cNvSpPr/>
      </xdr:nvSpPr>
      <xdr:spPr>
        <a:xfrm>
          <a:off x="11624227" y="92351"/>
          <a:ext cx="964949" cy="180816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555073</xdr:colOff>
      <xdr:row>1</xdr:row>
      <xdr:rowOff>33131</xdr:rowOff>
    </xdr:from>
    <xdr:to>
      <xdr:col>1</xdr:col>
      <xdr:colOff>1476245</xdr:colOff>
      <xdr:row>4</xdr:row>
      <xdr:rowOff>248478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377" y="207066"/>
          <a:ext cx="921172" cy="94421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11</xdr:row>
      <xdr:rowOff>114300</xdr:rowOff>
    </xdr:from>
    <xdr:to>
      <xdr:col>5</xdr:col>
      <xdr:colOff>1335181</xdr:colOff>
      <xdr:row>19</xdr:row>
      <xdr:rowOff>71719</xdr:rowOff>
    </xdr:to>
    <xdr:sp macro="" textlink="">
      <xdr:nvSpPr>
        <xdr:cNvPr id="3" name="Flecha izquierda 2">
          <a:hlinkClick xmlns:r="http://schemas.openxmlformats.org/officeDocument/2006/relationships" r:id="rId1"/>
        </xdr:cNvPr>
        <xdr:cNvSpPr/>
      </xdr:nvSpPr>
      <xdr:spPr>
        <a:xfrm>
          <a:off x="6419850" y="2238375"/>
          <a:ext cx="963706" cy="11766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709084</xdr:colOff>
      <xdr:row>1</xdr:row>
      <xdr:rowOff>63501</xdr:rowOff>
    </xdr:from>
    <xdr:to>
      <xdr:col>1</xdr:col>
      <xdr:colOff>1796054</xdr:colOff>
      <xdr:row>4</xdr:row>
      <xdr:rowOff>235745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834" y="222251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898071</xdr:colOff>
      <xdr:row>17</xdr:row>
      <xdr:rowOff>0</xdr:rowOff>
    </xdr:from>
    <xdr:to>
      <xdr:col>5</xdr:col>
      <xdr:colOff>718777</xdr:colOff>
      <xdr:row>24</xdr:row>
      <xdr:rowOff>60833</xdr:rowOff>
    </xdr:to>
    <xdr:sp macro="" textlink="">
      <xdr:nvSpPr>
        <xdr:cNvPr id="3" name="Flecha izquierda 2">
          <a:hlinkClick xmlns:r="http://schemas.openxmlformats.org/officeDocument/2006/relationships" r:id="rId1"/>
        </xdr:cNvPr>
        <xdr:cNvSpPr/>
      </xdr:nvSpPr>
      <xdr:spPr>
        <a:xfrm>
          <a:off x="5170714" y="6082393"/>
          <a:ext cx="963706" cy="11766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751417</xdr:colOff>
      <xdr:row>1</xdr:row>
      <xdr:rowOff>63499</xdr:rowOff>
    </xdr:from>
    <xdr:to>
      <xdr:col>2</xdr:col>
      <xdr:colOff>864720</xdr:colOff>
      <xdr:row>4</xdr:row>
      <xdr:rowOff>235743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167" y="222249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560917</xdr:colOff>
      <xdr:row>16</xdr:row>
      <xdr:rowOff>116417</xdr:rowOff>
    </xdr:from>
    <xdr:to>
      <xdr:col>3</xdr:col>
      <xdr:colOff>1524623</xdr:colOff>
      <xdr:row>24</xdr:row>
      <xdr:rowOff>107703</xdr:rowOff>
    </xdr:to>
    <xdr:sp macro="" textlink="">
      <xdr:nvSpPr>
        <xdr:cNvPr id="3" name="Flecha izquierda 2">
          <a:hlinkClick xmlns:r="http://schemas.openxmlformats.org/officeDocument/2006/relationships" r:id="rId1"/>
        </xdr:cNvPr>
        <xdr:cNvSpPr/>
      </xdr:nvSpPr>
      <xdr:spPr>
        <a:xfrm>
          <a:off x="6011334" y="5577417"/>
          <a:ext cx="963706" cy="11766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772585</xdr:colOff>
      <xdr:row>1</xdr:row>
      <xdr:rowOff>63499</xdr:rowOff>
    </xdr:from>
    <xdr:to>
      <xdr:col>1</xdr:col>
      <xdr:colOff>1859555</xdr:colOff>
      <xdr:row>4</xdr:row>
      <xdr:rowOff>235743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335" y="222249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179917</xdr:colOff>
      <xdr:row>6</xdr:row>
      <xdr:rowOff>95250</xdr:rowOff>
    </xdr:from>
    <xdr:to>
      <xdr:col>13</xdr:col>
      <xdr:colOff>328707</xdr:colOff>
      <xdr:row>11</xdr:row>
      <xdr:rowOff>23034</xdr:rowOff>
    </xdr:to>
    <xdr:sp macro="" textlink="">
      <xdr:nvSpPr>
        <xdr:cNvPr id="4" name="Flecha izquierda 3">
          <a:hlinkClick xmlns:r="http://schemas.openxmlformats.org/officeDocument/2006/relationships" r:id="rId1"/>
        </xdr:cNvPr>
        <xdr:cNvSpPr/>
      </xdr:nvSpPr>
      <xdr:spPr>
        <a:xfrm>
          <a:off x="11228917" y="1545167"/>
          <a:ext cx="963707" cy="126128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508000</xdr:colOff>
      <xdr:row>1</xdr:row>
      <xdr:rowOff>63499</xdr:rowOff>
    </xdr:from>
    <xdr:to>
      <xdr:col>1</xdr:col>
      <xdr:colOff>1594970</xdr:colOff>
      <xdr:row>4</xdr:row>
      <xdr:rowOff>235743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2249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niRa/NINROD/Planeaci&#243;n%20Estrat&#233;gica%202016/Difusi&#243;n%20procedimiento%20para%20resoluci&#243;n%20de%20objeciones%20en%20garant&#237;as%20mobiliari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to"/>
      <sheetName val="Justificación - Objetivo"/>
      <sheetName val="Indicadores"/>
      <sheetName val="Recursos Humanos"/>
      <sheetName val="Comunicaciones internas"/>
      <sheetName val="Recursos Financieros"/>
      <sheetName val="Interesados"/>
      <sheetName val="Plan de comunicaciones"/>
      <sheetName val="Requerimientos"/>
      <sheetName val="Alcance"/>
      <sheetName val="EDT- Actividades"/>
      <sheetName val="Riesgos-Cronograma"/>
      <sheetName val="No toc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6.vml"/><Relationship Id="rId3" Type="http://schemas.openxmlformats.org/officeDocument/2006/relationships/hyperlink" Target="mailto:carlosa@supersociedades.gov.co" TargetMode="External"/><Relationship Id="rId7" Type="http://schemas.openxmlformats.org/officeDocument/2006/relationships/drawing" Target="../drawings/drawing7.xml"/><Relationship Id="rId2" Type="http://schemas.openxmlformats.org/officeDocument/2006/relationships/hyperlink" Target="mailto:fochoa@supersociedades.gov.co" TargetMode="External"/><Relationship Id="rId1" Type="http://schemas.openxmlformats.org/officeDocument/2006/relationships/hyperlink" Target="mailto:hoslanders@supersociedades.gov.co" TargetMode="External"/><Relationship Id="rId6" Type="http://schemas.openxmlformats.org/officeDocument/2006/relationships/printerSettings" Target="../printerSettings/printerSettings7.bin"/><Relationship Id="rId5" Type="http://schemas.openxmlformats.org/officeDocument/2006/relationships/hyperlink" Target="mailto:claudialorelad@supersociedades.gov.co" TargetMode="External"/><Relationship Id="rId4" Type="http://schemas.openxmlformats.org/officeDocument/2006/relationships/hyperlink" Target="mailto:CarlosO@SUPERSOCIEDADES.GOV.CO" TargetMode="External"/><Relationship Id="rId9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S25"/>
  <sheetViews>
    <sheetView showGridLines="0" topLeftCell="A7" zoomScale="85" zoomScaleNormal="85" workbookViewId="0">
      <selection activeCell="B23" sqref="B23"/>
    </sheetView>
  </sheetViews>
  <sheetFormatPr baseColWidth="10" defaultColWidth="11.42578125" defaultRowHeight="12" x14ac:dyDescent="0.2"/>
  <cols>
    <col min="1" max="1" width="11.42578125" style="1"/>
    <col min="2" max="2" width="3.28515625" style="1" customWidth="1"/>
    <col min="3" max="3" width="26.5703125" style="1" bestFit="1" customWidth="1"/>
    <col min="4" max="4" width="3.7109375" style="1" customWidth="1"/>
    <col min="5" max="5" width="26.7109375" style="1" bestFit="1" customWidth="1"/>
    <col min="6" max="6" width="3.7109375" style="1" customWidth="1"/>
    <col min="7" max="7" width="26.85546875" style="1" bestFit="1" customWidth="1"/>
    <col min="8" max="8" width="3.7109375" style="1" customWidth="1"/>
    <col min="9" max="9" width="28.42578125" style="1" customWidth="1"/>
    <col min="10" max="10" width="3.7109375" style="1" customWidth="1"/>
    <col min="11" max="11" width="27" style="1" customWidth="1"/>
    <col min="12" max="12" width="2.7109375" style="1" customWidth="1"/>
    <col min="13" max="14" width="7.7109375" style="1" customWidth="1"/>
    <col min="15" max="16" width="5.7109375" style="1" hidden="1" customWidth="1"/>
    <col min="17" max="17" width="10.7109375" style="1" customWidth="1"/>
    <col min="18" max="18" width="20.7109375" style="1" customWidth="1"/>
    <col min="19" max="19" width="9.140625" style="2" customWidth="1"/>
    <col min="20" max="240" width="9.140625" style="1" customWidth="1"/>
    <col min="241" max="16384" width="11.42578125" style="1"/>
  </cols>
  <sheetData>
    <row r="1" spans="1:19" ht="37.5" customHeight="1" thickBot="1" x14ac:dyDescent="0.25"/>
    <row r="2" spans="1:19" s="13" customFormat="1" ht="26.25" customHeight="1" x14ac:dyDescent="0.2">
      <c r="A2" s="44"/>
      <c r="B2" s="196"/>
      <c r="C2" s="197"/>
      <c r="D2" s="198" t="s">
        <v>116</v>
      </c>
      <c r="E2" s="199"/>
      <c r="F2" s="199"/>
      <c r="G2" s="199"/>
      <c r="H2" s="199"/>
      <c r="I2" s="199"/>
      <c r="J2" s="200"/>
      <c r="K2" s="186" t="s">
        <v>151</v>
      </c>
      <c r="L2" s="187"/>
      <c r="S2" s="16"/>
    </row>
    <row r="3" spans="1:19" s="13" customFormat="1" ht="23.25" customHeight="1" x14ac:dyDescent="0.2">
      <c r="A3" s="44"/>
      <c r="B3" s="192"/>
      <c r="C3" s="193"/>
      <c r="D3" s="201" t="s">
        <v>118</v>
      </c>
      <c r="E3" s="202"/>
      <c r="F3" s="202"/>
      <c r="G3" s="202"/>
      <c r="H3" s="202"/>
      <c r="I3" s="202"/>
      <c r="J3" s="203"/>
      <c r="K3" s="188" t="s">
        <v>123</v>
      </c>
      <c r="L3" s="189"/>
      <c r="S3" s="16"/>
    </row>
    <row r="4" spans="1:19" s="13" customFormat="1" ht="24" customHeight="1" x14ac:dyDescent="0.2">
      <c r="A4" s="44"/>
      <c r="B4" s="192"/>
      <c r="C4" s="193"/>
      <c r="D4" s="201" t="s">
        <v>119</v>
      </c>
      <c r="E4" s="202"/>
      <c r="F4" s="202"/>
      <c r="G4" s="202"/>
      <c r="H4" s="202"/>
      <c r="I4" s="202"/>
      <c r="J4" s="203"/>
      <c r="K4" s="188" t="s">
        <v>152</v>
      </c>
      <c r="L4" s="189"/>
      <c r="S4" s="16"/>
    </row>
    <row r="5" spans="1:19" s="13" customFormat="1" ht="22.5" customHeight="1" thickBot="1" x14ac:dyDescent="0.25">
      <c r="A5" s="44"/>
      <c r="B5" s="194"/>
      <c r="C5" s="195"/>
      <c r="D5" s="204" t="s">
        <v>121</v>
      </c>
      <c r="E5" s="205"/>
      <c r="F5" s="205"/>
      <c r="G5" s="205"/>
      <c r="H5" s="205"/>
      <c r="I5" s="205"/>
      <c r="J5" s="206"/>
      <c r="K5" s="190" t="s">
        <v>153</v>
      </c>
      <c r="L5" s="191"/>
      <c r="S5" s="16"/>
    </row>
    <row r="6" spans="1:19" ht="5.25" customHeight="1" x14ac:dyDescent="0.2">
      <c r="C6" s="14"/>
      <c r="D6" s="14"/>
      <c r="E6" s="14"/>
      <c r="F6" s="14"/>
      <c r="G6" s="14"/>
      <c r="H6" s="14"/>
      <c r="I6" s="14"/>
    </row>
    <row r="7" spans="1:19" ht="29.25" customHeight="1" x14ac:dyDescent="0.2">
      <c r="C7" s="183" t="s">
        <v>0</v>
      </c>
      <c r="D7" s="183"/>
      <c r="E7" s="184" t="s">
        <v>237</v>
      </c>
      <c r="F7" s="185"/>
      <c r="G7" s="185"/>
      <c r="H7" s="185"/>
      <c r="I7" s="185"/>
      <c r="J7" s="185"/>
      <c r="K7" s="185"/>
      <c r="S7" s="1"/>
    </row>
    <row r="8" spans="1:19" ht="6.75" customHeight="1" x14ac:dyDescent="0.2">
      <c r="C8" s="8"/>
      <c r="D8" s="8"/>
      <c r="E8" s="9"/>
      <c r="F8" s="9"/>
      <c r="G8" s="9"/>
      <c r="H8" s="9"/>
      <c r="I8" s="9"/>
      <c r="S8" s="1"/>
    </row>
    <row r="9" spans="1:19" ht="6.75" customHeight="1" thickBot="1" x14ac:dyDescent="0.25">
      <c r="C9" s="8"/>
      <c r="D9" s="8"/>
      <c r="E9" s="9"/>
      <c r="F9" s="9"/>
      <c r="G9" s="9"/>
      <c r="H9" s="9"/>
      <c r="I9" s="9"/>
      <c r="S9" s="1"/>
    </row>
    <row r="10" spans="1:19" ht="12.75" thickBot="1" x14ac:dyDescent="0.25">
      <c r="B10" s="45"/>
      <c r="C10" s="46"/>
      <c r="D10" s="46"/>
      <c r="E10" s="46"/>
      <c r="F10" s="46"/>
      <c r="G10" s="46"/>
      <c r="H10" s="46"/>
      <c r="I10" s="46"/>
      <c r="J10" s="46"/>
      <c r="K10" s="46"/>
      <c r="L10" s="47"/>
    </row>
    <row r="11" spans="1:19" ht="39.950000000000003" customHeight="1" thickBot="1" x14ac:dyDescent="0.25">
      <c r="B11" s="48"/>
      <c r="C11" s="19" t="s">
        <v>35</v>
      </c>
      <c r="D11" s="49"/>
      <c r="E11" s="19" t="s">
        <v>36</v>
      </c>
      <c r="F11" s="49"/>
      <c r="G11" s="19" t="s">
        <v>49</v>
      </c>
      <c r="H11" s="49"/>
      <c r="I11" s="19" t="s">
        <v>69</v>
      </c>
      <c r="J11" s="49"/>
      <c r="K11" s="19" t="s">
        <v>50</v>
      </c>
      <c r="L11" s="50"/>
    </row>
    <row r="12" spans="1:19" ht="15" customHeight="1" thickBot="1" x14ac:dyDescent="0.25">
      <c r="B12" s="48"/>
      <c r="C12" s="49"/>
      <c r="D12" s="49"/>
      <c r="E12" s="49"/>
      <c r="F12" s="49"/>
      <c r="G12" s="49"/>
      <c r="H12" s="49"/>
      <c r="I12" s="49"/>
      <c r="J12" s="49"/>
      <c r="K12" s="49"/>
      <c r="L12" s="50"/>
    </row>
    <row r="13" spans="1:19" ht="39.950000000000003" customHeight="1" thickBot="1" x14ac:dyDescent="0.25">
      <c r="B13" s="48"/>
      <c r="C13" s="19" t="s">
        <v>37</v>
      </c>
      <c r="D13" s="49"/>
      <c r="E13" s="19" t="s">
        <v>38</v>
      </c>
      <c r="F13" s="49"/>
      <c r="G13" s="19" t="s">
        <v>39</v>
      </c>
      <c r="H13" s="49"/>
      <c r="I13" s="19" t="s">
        <v>51</v>
      </c>
      <c r="J13" s="49"/>
      <c r="K13" s="19" t="s">
        <v>40</v>
      </c>
      <c r="L13" s="50"/>
    </row>
    <row r="14" spans="1:19" ht="15" customHeight="1" thickBot="1" x14ac:dyDescent="0.25">
      <c r="B14" s="48"/>
      <c r="C14" s="49"/>
      <c r="D14" s="49"/>
      <c r="E14" s="49"/>
      <c r="F14" s="49"/>
      <c r="G14" s="49"/>
      <c r="H14" s="49"/>
      <c r="I14" s="49"/>
      <c r="J14" s="49"/>
      <c r="K14" s="49"/>
      <c r="L14" s="50"/>
    </row>
    <row r="15" spans="1:19" ht="37.5" customHeight="1" thickBot="1" x14ac:dyDescent="0.25">
      <c r="B15" s="48"/>
      <c r="C15" s="49"/>
      <c r="D15" s="49"/>
      <c r="E15" s="49"/>
      <c r="F15" s="49"/>
      <c r="G15" s="19" t="s">
        <v>41</v>
      </c>
      <c r="H15" s="49"/>
      <c r="I15" s="49"/>
      <c r="J15" s="49"/>
      <c r="K15" s="49"/>
      <c r="L15" s="50"/>
    </row>
    <row r="16" spans="1:19" ht="12.75" thickBot="1" x14ac:dyDescent="0.25">
      <c r="B16" s="51"/>
      <c r="C16" s="52"/>
      <c r="D16" s="52"/>
      <c r="E16" s="52"/>
      <c r="F16" s="52"/>
      <c r="G16" s="52"/>
      <c r="H16" s="52"/>
      <c r="I16" s="52"/>
      <c r="J16" s="52"/>
      <c r="K16" s="52"/>
      <c r="L16" s="53"/>
    </row>
    <row r="17" ht="37.5" customHeight="1" x14ac:dyDescent="0.2"/>
    <row r="19" ht="37.5" customHeight="1" x14ac:dyDescent="0.2"/>
    <row r="21" ht="37.5" customHeight="1" x14ac:dyDescent="0.2"/>
    <row r="23" ht="37.5" customHeight="1" x14ac:dyDescent="0.2"/>
    <row r="25" ht="37.5" customHeight="1" x14ac:dyDescent="0.2"/>
  </sheetData>
  <mergeCells count="14">
    <mergeCell ref="C7:D7"/>
    <mergeCell ref="E7:K7"/>
    <mergeCell ref="K2:L2"/>
    <mergeCell ref="K3:L3"/>
    <mergeCell ref="K4:L4"/>
    <mergeCell ref="K5:L5"/>
    <mergeCell ref="B3:C3"/>
    <mergeCell ref="B4:C4"/>
    <mergeCell ref="B5:C5"/>
    <mergeCell ref="B2:C2"/>
    <mergeCell ref="D2:J2"/>
    <mergeCell ref="D3:J3"/>
    <mergeCell ref="D4:J4"/>
    <mergeCell ref="D5:J5"/>
  </mergeCells>
  <dataValidations count="1">
    <dataValidation type="whole" allowBlank="1" showInputMessage="1" showErrorMessage="1" sqref="I12 K12 K16:K65494 I10 L10:Q65494 K10 I16:I65494 I14 K14 J10:J65494 H10:H12 H14:H65494">
      <formula1>1</formula1>
      <formula2>5</formula2>
    </dataValidation>
  </dataValidations>
  <hyperlinks>
    <hyperlink ref="C11" location="'Justificación - Objetivo'!A1" display="JUSTIFICACIÓN - OBJETIVO"/>
    <hyperlink ref="E11" location="Indicadores!Área_de_impresión" display="INDICADORES"/>
    <hyperlink ref="K11" location="'Recursos Financieros'!A1" display="RECURSOS FINANCIEROS"/>
    <hyperlink ref="E13" location="Requerimientos!Área_de_impresión" display="REQUERIMIENTOS"/>
    <hyperlink ref="G13" location="Alcance!Área_de_impresión" display="ALCANCE"/>
    <hyperlink ref="K13" location="'Plan de comunicaciones'!Área_de_impresión" display="PLAN DE COMUNICACIONES"/>
    <hyperlink ref="I13" location="'EDT- Actividades'!A1" display="EDT-Actividades"/>
    <hyperlink ref="C13" location="Interesados!Área_de_impresión" display="INTERESADOS"/>
    <hyperlink ref="G15" location="'Riesgos-Cronograma'!Área_de_impresión" display="RIESGOS - CRONOGRAMA"/>
    <hyperlink ref="I11" location="'Comunicaciones internas'!A1" display="COMUNICACIONES INTERNAS"/>
    <hyperlink ref="G11" location="'Recursos Humanos'!Área_de_impresión" display="RECURSOS HUMANOS"/>
  </hyperlinks>
  <pageMargins left="0.39370078740157483" right="0.39370078740157483" top="0.74803149606299213" bottom="0.74803149606299213" header="0.31496062992125984" footer="0.31496062992125984"/>
  <pageSetup fitToHeight="0" orientation="landscape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E20"/>
  <sheetViews>
    <sheetView showGridLines="0" topLeftCell="A16" zoomScale="90" zoomScaleNormal="90" workbookViewId="0">
      <selection activeCell="D18" sqref="D18:P18"/>
    </sheetView>
  </sheetViews>
  <sheetFormatPr baseColWidth="10" defaultColWidth="11.42578125" defaultRowHeight="12" x14ac:dyDescent="0.2"/>
  <cols>
    <col min="1" max="1" width="2.42578125" style="1" customWidth="1"/>
    <col min="2" max="2" width="14.5703125" style="1" customWidth="1"/>
    <col min="3" max="3" width="26.42578125" style="1" customWidth="1"/>
    <col min="4" max="4" width="18.28515625" style="1" customWidth="1"/>
    <col min="5" max="5" width="17.140625" style="1" customWidth="1"/>
    <col min="6" max="6" width="23.140625" style="1" customWidth="1"/>
    <col min="7" max="8" width="20.28515625" style="1" customWidth="1"/>
    <col min="9" max="10" width="5.7109375" style="1" customWidth="1"/>
    <col min="11" max="11" width="5.7109375" style="1" hidden="1" customWidth="1"/>
    <col min="12" max="12" width="8.7109375" style="1" hidden="1" customWidth="1"/>
    <col min="13" max="13" width="14.5703125" style="1" customWidth="1"/>
    <col min="14" max="14" width="17.7109375" style="1" customWidth="1"/>
    <col min="15" max="15" width="2.5703125" style="1" customWidth="1"/>
    <col min="16" max="16" width="2.42578125" style="1" customWidth="1"/>
    <col min="17" max="17" width="7.7109375" style="1" customWidth="1"/>
    <col min="18" max="18" width="0.7109375" style="7" customWidth="1"/>
    <col min="19" max="19" width="1" style="1" customWidth="1"/>
    <col min="20" max="20" width="1.5703125" style="1" customWidth="1"/>
    <col min="21" max="21" width="1.140625" style="7" customWidth="1"/>
    <col min="22" max="22" width="20.7109375" style="1" customWidth="1"/>
    <col min="23" max="26" width="7.7109375" style="1" customWidth="1"/>
    <col min="27" max="28" width="5.7109375" style="1" hidden="1" customWidth="1"/>
    <col min="29" max="29" width="10.7109375" style="1" customWidth="1"/>
    <col min="30" max="30" width="20.7109375" style="1" customWidth="1"/>
    <col min="31" max="31" width="9.140625" style="2" customWidth="1"/>
    <col min="32" max="252" width="9.140625" style="1" customWidth="1"/>
    <col min="253" max="16384" width="11.42578125" style="1"/>
  </cols>
  <sheetData>
    <row r="1" spans="2:31" ht="12.75" thickBot="1" x14ac:dyDescent="0.25"/>
    <row r="2" spans="2:31" s="12" customFormat="1" ht="26.25" customHeight="1" x14ac:dyDescent="0.2">
      <c r="B2" s="269"/>
      <c r="C2" s="270"/>
      <c r="D2" s="285" t="s">
        <v>116</v>
      </c>
      <c r="E2" s="286"/>
      <c r="F2" s="286"/>
      <c r="G2" s="286"/>
      <c r="H2" s="286"/>
      <c r="I2" s="286"/>
      <c r="J2" s="287"/>
      <c r="K2" s="79"/>
      <c r="L2" s="77"/>
      <c r="M2" s="280" t="str">
        <f>Proyecto!K2</f>
        <v>Código: GC-F-015</v>
      </c>
      <c r="N2" s="280"/>
      <c r="O2" s="280"/>
      <c r="P2" s="281"/>
      <c r="R2" s="11"/>
      <c r="S2" s="11"/>
      <c r="T2" s="11"/>
      <c r="U2" s="15"/>
      <c r="AE2" s="16"/>
    </row>
    <row r="3" spans="2:31" s="12" customFormat="1" ht="23.25" customHeight="1" x14ac:dyDescent="0.2">
      <c r="B3" s="271"/>
      <c r="C3" s="259"/>
      <c r="D3" s="288" t="s">
        <v>118</v>
      </c>
      <c r="E3" s="289"/>
      <c r="F3" s="289"/>
      <c r="G3" s="289"/>
      <c r="H3" s="289"/>
      <c r="I3" s="289"/>
      <c r="J3" s="290"/>
      <c r="K3" s="29"/>
      <c r="L3" s="54"/>
      <c r="M3" s="217" t="str">
        <f>Proyecto!K3</f>
        <v>Fecha: 17 de septiembre de 2014</v>
      </c>
      <c r="N3" s="217"/>
      <c r="O3" s="217"/>
      <c r="P3" s="282"/>
      <c r="R3" s="11"/>
      <c r="S3" s="11"/>
      <c r="T3" s="11"/>
      <c r="U3" s="15"/>
      <c r="AE3" s="16"/>
    </row>
    <row r="4" spans="2:31" s="12" customFormat="1" ht="24" customHeight="1" x14ac:dyDescent="0.2">
      <c r="B4" s="271"/>
      <c r="C4" s="259"/>
      <c r="D4" s="288" t="s">
        <v>119</v>
      </c>
      <c r="E4" s="289"/>
      <c r="F4" s="289"/>
      <c r="G4" s="289"/>
      <c r="H4" s="289"/>
      <c r="I4" s="289"/>
      <c r="J4" s="290"/>
      <c r="K4" s="29"/>
      <c r="L4" s="54"/>
      <c r="M4" s="217" t="str">
        <f>Proyecto!K4</f>
        <v>Versión 001</v>
      </c>
      <c r="N4" s="217"/>
      <c r="O4" s="217"/>
      <c r="P4" s="282"/>
      <c r="R4" s="11"/>
      <c r="U4" s="15"/>
      <c r="AE4" s="16"/>
    </row>
    <row r="5" spans="2:31" s="12" customFormat="1" ht="22.5" customHeight="1" thickBot="1" x14ac:dyDescent="0.25">
      <c r="B5" s="272"/>
      <c r="C5" s="273"/>
      <c r="D5" s="291" t="s">
        <v>121</v>
      </c>
      <c r="E5" s="292"/>
      <c r="F5" s="292"/>
      <c r="G5" s="292"/>
      <c r="H5" s="292"/>
      <c r="I5" s="292"/>
      <c r="J5" s="293"/>
      <c r="K5" s="80"/>
      <c r="L5" s="78"/>
      <c r="M5" s="283" t="s">
        <v>162</v>
      </c>
      <c r="N5" s="283"/>
      <c r="O5" s="283"/>
      <c r="P5" s="284"/>
      <c r="R5" s="11"/>
      <c r="U5" s="11"/>
      <c r="AE5" s="16"/>
    </row>
    <row r="6" spans="2:31" ht="5.25" customHeight="1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2:31" ht="29.25" customHeight="1" x14ac:dyDescent="0.2">
      <c r="B7" s="183" t="s">
        <v>0</v>
      </c>
      <c r="C7" s="183"/>
      <c r="D7" s="234" t="str">
        <f>Proyecto!$E$7</f>
        <v>Promoción y Fortalecimiento del Centro de Conciliación y Arbitraje como mecanismo óptimo para resolver conflictos societarios a nivel nacional_ ID-60</v>
      </c>
      <c r="E7" s="234"/>
      <c r="F7" s="234"/>
      <c r="G7" s="234"/>
      <c r="H7" s="234"/>
      <c r="I7" s="234"/>
      <c r="J7" s="234"/>
      <c r="K7" s="234"/>
      <c r="L7" s="234"/>
      <c r="M7" s="234"/>
      <c r="N7" s="234"/>
      <c r="O7" s="234"/>
      <c r="P7" s="234"/>
      <c r="AE7" s="1"/>
    </row>
    <row r="8" spans="2:31" ht="6.75" customHeight="1" x14ac:dyDescent="0.2">
      <c r="B8" s="8"/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AE8" s="1"/>
    </row>
    <row r="10" spans="2:31" ht="78" customHeight="1" x14ac:dyDescent="0.2">
      <c r="B10" s="183" t="s">
        <v>29</v>
      </c>
      <c r="C10" s="183"/>
      <c r="D10" s="211" t="s">
        <v>220</v>
      </c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AE10" s="1"/>
    </row>
    <row r="12" spans="2:31" ht="32.25" customHeight="1" x14ac:dyDescent="0.2">
      <c r="B12" s="183" t="s">
        <v>30</v>
      </c>
      <c r="C12" s="183"/>
      <c r="D12" s="294" t="s">
        <v>173</v>
      </c>
      <c r="E12" s="294"/>
      <c r="F12" s="294"/>
      <c r="G12" s="294"/>
      <c r="H12" s="294"/>
      <c r="I12" s="294"/>
      <c r="J12" s="294"/>
      <c r="K12" s="294"/>
      <c r="L12" s="294"/>
      <c r="M12" s="294"/>
      <c r="N12" s="294"/>
      <c r="O12" s="294"/>
      <c r="P12" s="294"/>
    </row>
    <row r="13" spans="2:31" ht="6.75" customHeight="1" x14ac:dyDescent="0.2">
      <c r="B13" s="8"/>
      <c r="C13" s="8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AE13" s="1"/>
    </row>
    <row r="14" spans="2:31" ht="36" customHeight="1" x14ac:dyDescent="0.2">
      <c r="B14" s="183" t="s">
        <v>31</v>
      </c>
      <c r="C14" s="183"/>
      <c r="D14" s="211" t="s">
        <v>165</v>
      </c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</row>
    <row r="15" spans="2:31" ht="6.75" customHeight="1" x14ac:dyDescent="0.2">
      <c r="B15" s="8"/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AE15" s="1"/>
    </row>
    <row r="16" spans="2:31" ht="45.75" customHeight="1" x14ac:dyDescent="0.2">
      <c r="B16" s="183" t="s">
        <v>32</v>
      </c>
      <c r="C16" s="183"/>
      <c r="D16" s="294" t="s">
        <v>189</v>
      </c>
      <c r="E16" s="294"/>
      <c r="F16" s="294"/>
      <c r="G16" s="294"/>
      <c r="H16" s="294"/>
      <c r="I16" s="294"/>
      <c r="J16" s="294"/>
      <c r="K16" s="294"/>
      <c r="L16" s="294"/>
      <c r="M16" s="294"/>
      <c r="N16" s="294"/>
      <c r="O16" s="294"/>
      <c r="P16" s="294"/>
    </row>
    <row r="17" spans="2:31" ht="6.75" customHeight="1" x14ac:dyDescent="0.2">
      <c r="B17" s="8"/>
      <c r="C17" s="8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AE17" s="1"/>
    </row>
    <row r="18" spans="2:31" ht="66" customHeight="1" x14ac:dyDescent="0.2">
      <c r="B18" s="183" t="s">
        <v>33</v>
      </c>
      <c r="C18" s="183"/>
      <c r="D18" s="211" t="s">
        <v>236</v>
      </c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</row>
    <row r="19" spans="2:31" ht="6.75" customHeight="1" x14ac:dyDescent="0.2">
      <c r="B19" s="8"/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AE19" s="1"/>
    </row>
    <row r="20" spans="2:31" ht="90" customHeight="1" x14ac:dyDescent="0.2">
      <c r="B20" s="183" t="s">
        <v>34</v>
      </c>
      <c r="C20" s="183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</row>
  </sheetData>
  <mergeCells count="26">
    <mergeCell ref="D20:P20"/>
    <mergeCell ref="B10:C10"/>
    <mergeCell ref="D10:P10"/>
    <mergeCell ref="B12:C12"/>
    <mergeCell ref="B14:C14"/>
    <mergeCell ref="B16:C16"/>
    <mergeCell ref="B18:C18"/>
    <mergeCell ref="B20:C20"/>
    <mergeCell ref="D18:P18"/>
    <mergeCell ref="D12:P12"/>
    <mergeCell ref="D14:P14"/>
    <mergeCell ref="D16:P16"/>
    <mergeCell ref="B7:C7"/>
    <mergeCell ref="D7:P7"/>
    <mergeCell ref="M2:P2"/>
    <mergeCell ref="M3:P3"/>
    <mergeCell ref="M4:P4"/>
    <mergeCell ref="M5:P5"/>
    <mergeCell ref="B2:C2"/>
    <mergeCell ref="B3:C3"/>
    <mergeCell ref="B4:C4"/>
    <mergeCell ref="B5:C5"/>
    <mergeCell ref="D2:J2"/>
    <mergeCell ref="D3:J3"/>
    <mergeCell ref="D4:J4"/>
    <mergeCell ref="D5:J5"/>
  </mergeCells>
  <dataValidations count="1">
    <dataValidation type="whole" allowBlank="1" showInputMessage="1" showErrorMessage="1" sqref="O20:U65492 O9:U9 G9:M9 W9:AC9 G20:M65492 O11:P11 G11:M11 W14:AC14 G14:M14 O14:U14 O16:U16 W16:AC16 G16:M16 G18:M18 O18:U18 W18:AC18 W20:AC65492 W11:AC12 Q11:U12">
      <formula1>1</formula1>
      <formula2>5</formula2>
    </dataValidation>
  </dataValidations>
  <pageMargins left="0.39370078740157483" right="0.39370078740157483" top="0.74803149606299213" bottom="0.74803149606299213" header="0.31496062992125984" footer="0.31496062992125984"/>
  <pageSetup scale="70" fitToHeight="0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R28"/>
  <sheetViews>
    <sheetView tabSelected="1" topLeftCell="A25" zoomScale="80" zoomScaleNormal="80" workbookViewId="0">
      <selection activeCell="D39" sqref="D39"/>
    </sheetView>
  </sheetViews>
  <sheetFormatPr baseColWidth="10" defaultColWidth="11.42578125" defaultRowHeight="12.75" x14ac:dyDescent="0.2"/>
  <cols>
    <col min="1" max="1" width="31.42578125" style="98" customWidth="1"/>
    <col min="2" max="2" width="12" style="98" customWidth="1"/>
    <col min="3" max="3" width="62.7109375" style="98" customWidth="1"/>
    <col min="4" max="4" width="33.5703125" style="99" customWidth="1"/>
    <col min="5" max="5" width="12.140625" style="98" customWidth="1"/>
    <col min="6" max="6" width="13.85546875" style="98" customWidth="1"/>
    <col min="7" max="7" width="41.42578125" style="98" customWidth="1"/>
    <col min="8" max="8" width="35.28515625" style="98" bestFit="1" customWidth="1"/>
    <col min="9" max="9" width="37" style="98" bestFit="1" customWidth="1"/>
    <col min="10" max="10" width="17.42578125" style="98" customWidth="1"/>
    <col min="11" max="11" width="34.140625" style="98" customWidth="1"/>
    <col min="12" max="12" width="28" style="98" customWidth="1"/>
    <col min="13" max="13" width="14.28515625" style="98" customWidth="1"/>
    <col min="14" max="14" width="33" style="63" hidden="1" customWidth="1"/>
    <col min="15" max="15" width="14.42578125" style="98" hidden="1" customWidth="1"/>
    <col min="16" max="16" width="12.42578125" style="98" hidden="1" customWidth="1"/>
    <col min="17" max="18" width="9.140625" style="100" hidden="1" customWidth="1"/>
    <col min="19" max="235" width="9.140625" style="100" customWidth="1"/>
    <col min="236" max="16384" width="11.42578125" style="100"/>
  </cols>
  <sheetData>
    <row r="1" spans="1:18" ht="13.5" thickBot="1" x14ac:dyDescent="0.25"/>
    <row r="2" spans="1:18" ht="20.100000000000001" customHeight="1" x14ac:dyDescent="0.2">
      <c r="A2" s="100"/>
      <c r="B2" s="100"/>
      <c r="C2" s="306"/>
      <c r="D2" s="305" t="s">
        <v>116</v>
      </c>
      <c r="E2" s="305"/>
      <c r="F2" s="305"/>
      <c r="G2" s="305"/>
      <c r="H2" s="305"/>
      <c r="I2" s="305"/>
      <c r="J2" s="305"/>
      <c r="K2" s="305"/>
      <c r="L2" s="311" t="str">
        <f>Proyecto!K2</f>
        <v>Código: GC-F-015</v>
      </c>
      <c r="M2" s="312"/>
      <c r="N2" s="101"/>
      <c r="O2" s="101"/>
      <c r="P2" s="100"/>
    </row>
    <row r="3" spans="1:18" ht="20.100000000000001" customHeight="1" x14ac:dyDescent="0.2">
      <c r="A3" s="100"/>
      <c r="B3" s="100"/>
      <c r="C3" s="307"/>
      <c r="D3" s="309" t="s">
        <v>118</v>
      </c>
      <c r="E3" s="309"/>
      <c r="F3" s="309"/>
      <c r="G3" s="309"/>
      <c r="H3" s="309"/>
      <c r="I3" s="309"/>
      <c r="J3" s="309"/>
      <c r="K3" s="309"/>
      <c r="L3" s="313" t="str">
        <f>Proyecto!K3</f>
        <v>Fecha: 17 de septiembre de 2014</v>
      </c>
      <c r="M3" s="314"/>
      <c r="N3" s="101"/>
      <c r="O3" s="101"/>
      <c r="P3" s="100"/>
    </row>
    <row r="4" spans="1:18" ht="20.100000000000001" customHeight="1" x14ac:dyDescent="0.2">
      <c r="A4" s="100"/>
      <c r="B4" s="100"/>
      <c r="C4" s="307"/>
      <c r="D4" s="309" t="s">
        <v>119</v>
      </c>
      <c r="E4" s="309"/>
      <c r="F4" s="309"/>
      <c r="G4" s="309"/>
      <c r="H4" s="309"/>
      <c r="I4" s="309"/>
      <c r="J4" s="309"/>
      <c r="K4" s="309"/>
      <c r="L4" s="313" t="str">
        <f>Proyecto!K4</f>
        <v>Versión 001</v>
      </c>
      <c r="M4" s="314"/>
      <c r="N4" s="101"/>
      <c r="O4" s="101"/>
      <c r="P4" s="100"/>
    </row>
    <row r="5" spans="1:18" ht="20.100000000000001" customHeight="1" thickBot="1" x14ac:dyDescent="0.25">
      <c r="A5" s="100"/>
      <c r="B5" s="100"/>
      <c r="C5" s="308"/>
      <c r="D5" s="310" t="s">
        <v>121</v>
      </c>
      <c r="E5" s="310"/>
      <c r="F5" s="310"/>
      <c r="G5" s="310"/>
      <c r="H5" s="310"/>
      <c r="I5" s="310"/>
      <c r="J5" s="310"/>
      <c r="K5" s="310"/>
      <c r="L5" s="315" t="s">
        <v>163</v>
      </c>
      <c r="M5" s="316"/>
      <c r="N5" s="101"/>
      <c r="O5" s="101"/>
      <c r="P5" s="100"/>
    </row>
    <row r="6" spans="1:18" x14ac:dyDescent="0.2">
      <c r="C6" s="102"/>
      <c r="D6" s="103"/>
      <c r="E6" s="102"/>
      <c r="F6" s="102"/>
    </row>
    <row r="7" spans="1:18" ht="22.5" customHeight="1" x14ac:dyDescent="0.2">
      <c r="C7" s="104" t="s">
        <v>176</v>
      </c>
      <c r="D7" s="303" t="str">
        <f>Proyecto!$E$7</f>
        <v>Promoción y Fortalecimiento del Centro de Conciliación y Arbitraje como mecanismo óptimo para resolver conflictos societarios a nivel nacional_ ID-60</v>
      </c>
      <c r="E7" s="303"/>
      <c r="F7" s="303"/>
      <c r="G7" s="303"/>
      <c r="H7" s="303"/>
      <c r="I7" s="303"/>
      <c r="J7" s="303"/>
      <c r="K7" s="303"/>
      <c r="L7" s="303"/>
      <c r="M7" s="304"/>
      <c r="N7" s="98"/>
    </row>
    <row r="9" spans="1:18" ht="66.75" customHeight="1" thickBot="1" x14ac:dyDescent="0.25">
      <c r="A9" s="160" t="s">
        <v>178</v>
      </c>
      <c r="B9" s="160" t="s">
        <v>177</v>
      </c>
      <c r="C9" s="161" t="s">
        <v>76</v>
      </c>
      <c r="D9" s="161" t="s">
        <v>77</v>
      </c>
      <c r="E9" s="161" t="s">
        <v>78</v>
      </c>
      <c r="F9" s="162" t="s">
        <v>133</v>
      </c>
      <c r="G9" s="161" t="s">
        <v>79</v>
      </c>
      <c r="H9" s="163" t="s">
        <v>167</v>
      </c>
      <c r="I9" s="163" t="s">
        <v>86</v>
      </c>
      <c r="J9" s="163" t="s">
        <v>87</v>
      </c>
      <c r="K9" s="162" t="s">
        <v>80</v>
      </c>
      <c r="L9" s="164" t="s">
        <v>172</v>
      </c>
      <c r="M9" s="164" t="s">
        <v>171</v>
      </c>
      <c r="O9" s="98" t="s">
        <v>243</v>
      </c>
      <c r="P9" s="98" t="s">
        <v>244</v>
      </c>
      <c r="R9" s="100" t="s">
        <v>245</v>
      </c>
    </row>
    <row r="10" spans="1:18" s="131" customFormat="1" ht="65.25" customHeight="1" thickBot="1" x14ac:dyDescent="0.25">
      <c r="A10" s="297" t="s">
        <v>221</v>
      </c>
      <c r="B10" s="295">
        <f>SUM(F10:F11)</f>
        <v>0.15000000000000002</v>
      </c>
      <c r="C10" s="147" t="s">
        <v>239</v>
      </c>
      <c r="D10" s="147" t="s">
        <v>205</v>
      </c>
      <c r="E10" s="148">
        <v>1</v>
      </c>
      <c r="F10" s="149">
        <v>0.1</v>
      </c>
      <c r="G10" s="147" t="s">
        <v>249</v>
      </c>
      <c r="H10" s="150">
        <v>43507</v>
      </c>
      <c r="I10" s="373">
        <v>43585</v>
      </c>
      <c r="J10" s="151">
        <f t="shared" ref="J10:J25" si="0">(I10-H10)/7</f>
        <v>11.142857142857142</v>
      </c>
      <c r="K10" s="147" t="s">
        <v>206</v>
      </c>
      <c r="L10" s="152" t="s">
        <v>246</v>
      </c>
      <c r="M10" s="152"/>
      <c r="N10" s="130">
        <v>43555</v>
      </c>
      <c r="O10" s="178">
        <f>+I10-H10</f>
        <v>78</v>
      </c>
      <c r="P10" s="178">
        <f>+N10-H10</f>
        <v>48</v>
      </c>
      <c r="Q10" s="178">
        <v>10</v>
      </c>
      <c r="R10" s="181">
        <f>(P10*Q10)/O10</f>
        <v>6.1538461538461542</v>
      </c>
    </row>
    <row r="11" spans="1:18" s="131" customFormat="1" ht="70.5" customHeight="1" thickBot="1" x14ac:dyDescent="0.25">
      <c r="A11" s="298"/>
      <c r="B11" s="296"/>
      <c r="C11" s="154" t="s">
        <v>240</v>
      </c>
      <c r="D11" s="154" t="s">
        <v>241</v>
      </c>
      <c r="E11" s="155">
        <v>1</v>
      </c>
      <c r="F11" s="156">
        <v>0.05</v>
      </c>
      <c r="G11" s="154" t="s">
        <v>168</v>
      </c>
      <c r="H11" s="157">
        <v>43591</v>
      </c>
      <c r="I11" s="157">
        <v>43616</v>
      </c>
      <c r="J11" s="158">
        <f t="shared" si="0"/>
        <v>3.5714285714285716</v>
      </c>
      <c r="K11" s="154" t="s">
        <v>219</v>
      </c>
      <c r="L11" s="152"/>
      <c r="M11" s="159"/>
      <c r="N11" s="130"/>
      <c r="O11" s="178">
        <f t="shared" ref="O11:O25" si="1">+I11-H11</f>
        <v>25</v>
      </c>
      <c r="P11" s="178">
        <f t="shared" ref="P11:P25" si="2">+N11-H11</f>
        <v>-43591</v>
      </c>
    </row>
    <row r="12" spans="1:18" s="133" customFormat="1" ht="50.25" customHeight="1" thickBot="1" x14ac:dyDescent="0.25">
      <c r="A12" s="297" t="s">
        <v>222</v>
      </c>
      <c r="B12" s="295">
        <f>SUM(F12:F15)</f>
        <v>0.3</v>
      </c>
      <c r="C12" s="147" t="s">
        <v>269</v>
      </c>
      <c r="D12" s="147" t="s">
        <v>209</v>
      </c>
      <c r="E12" s="148">
        <v>1</v>
      </c>
      <c r="F12" s="149">
        <v>0.1</v>
      </c>
      <c r="G12" s="147" t="s">
        <v>169</v>
      </c>
      <c r="H12" s="150">
        <v>43620</v>
      </c>
      <c r="I12" s="150">
        <v>43679</v>
      </c>
      <c r="J12" s="151">
        <f t="shared" si="0"/>
        <v>8.4285714285714288</v>
      </c>
      <c r="K12" s="147" t="s">
        <v>207</v>
      </c>
      <c r="L12" s="152"/>
      <c r="M12" s="152"/>
      <c r="N12" s="130"/>
      <c r="O12" s="178">
        <f t="shared" si="1"/>
        <v>59</v>
      </c>
      <c r="P12" s="178">
        <f t="shared" si="2"/>
        <v>-43620</v>
      </c>
    </row>
    <row r="13" spans="1:18" s="133" customFormat="1" ht="71.25" customHeight="1" thickBot="1" x14ac:dyDescent="0.25">
      <c r="A13" s="300"/>
      <c r="B13" s="299"/>
      <c r="C13" s="123" t="s">
        <v>270</v>
      </c>
      <c r="D13" s="123" t="s">
        <v>210</v>
      </c>
      <c r="E13" s="124">
        <v>1</v>
      </c>
      <c r="F13" s="125">
        <v>0.1</v>
      </c>
      <c r="G13" s="123" t="s">
        <v>249</v>
      </c>
      <c r="H13" s="126">
        <v>43682</v>
      </c>
      <c r="I13" s="126">
        <v>43707</v>
      </c>
      <c r="J13" s="127">
        <f t="shared" si="0"/>
        <v>3.5714285714285716</v>
      </c>
      <c r="K13" s="128" t="s">
        <v>208</v>
      </c>
      <c r="L13" s="152"/>
      <c r="M13" s="153"/>
      <c r="N13" s="130"/>
      <c r="O13" s="178">
        <f t="shared" si="1"/>
        <v>25</v>
      </c>
      <c r="P13" s="178">
        <f t="shared" si="2"/>
        <v>-43682</v>
      </c>
    </row>
    <row r="14" spans="1:18" s="133" customFormat="1" ht="51" customHeight="1" thickBot="1" x14ac:dyDescent="0.25">
      <c r="A14" s="300"/>
      <c r="B14" s="299"/>
      <c r="C14" s="123" t="s">
        <v>271</v>
      </c>
      <c r="D14" s="123" t="s">
        <v>211</v>
      </c>
      <c r="E14" s="124">
        <v>1</v>
      </c>
      <c r="F14" s="125">
        <v>0.05</v>
      </c>
      <c r="G14" s="123" t="s">
        <v>169</v>
      </c>
      <c r="H14" s="126">
        <v>43710</v>
      </c>
      <c r="I14" s="126">
        <v>43721</v>
      </c>
      <c r="J14" s="127">
        <f t="shared" si="0"/>
        <v>1.5714285714285714</v>
      </c>
      <c r="K14" s="146" t="s">
        <v>170</v>
      </c>
      <c r="L14" s="152"/>
      <c r="M14" s="153"/>
      <c r="N14" s="130"/>
      <c r="O14" s="178">
        <f t="shared" si="1"/>
        <v>11</v>
      </c>
      <c r="P14" s="178">
        <f t="shared" si="2"/>
        <v>-43710</v>
      </c>
    </row>
    <row r="15" spans="1:18" s="133" customFormat="1" ht="50.25" customHeight="1" thickBot="1" x14ac:dyDescent="0.25">
      <c r="A15" s="300"/>
      <c r="B15" s="299"/>
      <c r="C15" s="165" t="s">
        <v>272</v>
      </c>
      <c r="D15" s="165" t="s">
        <v>174</v>
      </c>
      <c r="E15" s="166">
        <v>1</v>
      </c>
      <c r="F15" s="167">
        <v>0.05</v>
      </c>
      <c r="G15" s="165" t="s">
        <v>169</v>
      </c>
      <c r="H15" s="168">
        <v>43724</v>
      </c>
      <c r="I15" s="168">
        <v>43746</v>
      </c>
      <c r="J15" s="169">
        <f t="shared" si="0"/>
        <v>3.1428571428571428</v>
      </c>
      <c r="K15" s="165" t="s">
        <v>213</v>
      </c>
      <c r="L15" s="152"/>
      <c r="M15" s="170"/>
      <c r="N15" s="130"/>
      <c r="O15" s="178">
        <f t="shared" si="1"/>
        <v>22</v>
      </c>
      <c r="P15" s="178">
        <f t="shared" si="2"/>
        <v>-43724</v>
      </c>
    </row>
    <row r="16" spans="1:18" s="133" customFormat="1" ht="85.5" customHeight="1" thickBot="1" x14ac:dyDescent="0.25">
      <c r="A16" s="368" t="s">
        <v>247</v>
      </c>
      <c r="B16" s="338">
        <f>SUM(F16:F23)</f>
        <v>0.45000000000000007</v>
      </c>
      <c r="C16" s="123" t="s">
        <v>242</v>
      </c>
      <c r="D16" s="123" t="s">
        <v>225</v>
      </c>
      <c r="E16" s="166">
        <v>1</v>
      </c>
      <c r="F16" s="125">
        <v>0.05</v>
      </c>
      <c r="G16" s="123" t="s">
        <v>250</v>
      </c>
      <c r="H16" s="150">
        <v>43514</v>
      </c>
      <c r="I16" s="373">
        <v>43574</v>
      </c>
      <c r="J16" s="169">
        <f t="shared" si="0"/>
        <v>8.5714285714285712</v>
      </c>
      <c r="K16" s="123" t="s">
        <v>227</v>
      </c>
      <c r="L16" s="152" t="s">
        <v>246</v>
      </c>
      <c r="M16" s="128"/>
      <c r="N16" s="130">
        <v>43555</v>
      </c>
      <c r="O16" s="178">
        <f t="shared" si="1"/>
        <v>60</v>
      </c>
      <c r="P16" s="178">
        <f t="shared" si="2"/>
        <v>41</v>
      </c>
      <c r="Q16" s="180">
        <v>10</v>
      </c>
      <c r="R16" s="181">
        <f>(P16*Q16)/O16</f>
        <v>6.833333333333333</v>
      </c>
    </row>
    <row r="17" spans="1:18" s="133" customFormat="1" ht="114.75" customHeight="1" thickBot="1" x14ac:dyDescent="0.25">
      <c r="A17" s="369"/>
      <c r="B17" s="299"/>
      <c r="C17" s="123" t="s">
        <v>260</v>
      </c>
      <c r="D17" s="355" t="s">
        <v>261</v>
      </c>
      <c r="E17" s="166">
        <v>1</v>
      </c>
      <c r="F17" s="357">
        <v>0.1</v>
      </c>
      <c r="G17" s="123" t="s">
        <v>262</v>
      </c>
      <c r="H17" s="371">
        <v>43556</v>
      </c>
      <c r="I17" s="371">
        <v>43570</v>
      </c>
      <c r="J17" s="169">
        <f t="shared" si="0"/>
        <v>2</v>
      </c>
      <c r="K17" s="123" t="s">
        <v>228</v>
      </c>
      <c r="L17" s="152" t="s">
        <v>246</v>
      </c>
      <c r="M17" s="128"/>
      <c r="N17" s="130"/>
      <c r="O17" s="178">
        <f t="shared" si="1"/>
        <v>14</v>
      </c>
      <c r="P17" s="178">
        <f t="shared" si="2"/>
        <v>-43556</v>
      </c>
    </row>
    <row r="18" spans="1:18" s="133" customFormat="1" ht="67.5" customHeight="1" thickBot="1" x14ac:dyDescent="0.25">
      <c r="A18" s="369"/>
      <c r="B18" s="299"/>
      <c r="C18" s="355" t="s">
        <v>266</v>
      </c>
      <c r="D18" s="372" t="s">
        <v>265</v>
      </c>
      <c r="E18" s="166"/>
      <c r="F18" s="374"/>
      <c r="G18" s="355" t="s">
        <v>264</v>
      </c>
      <c r="H18" s="360">
        <v>43571</v>
      </c>
      <c r="I18" s="371">
        <v>43581</v>
      </c>
      <c r="J18" s="169">
        <f t="shared" si="0"/>
        <v>1.4285714285714286</v>
      </c>
      <c r="K18" s="123"/>
      <c r="L18" s="152" t="s">
        <v>246</v>
      </c>
      <c r="M18" s="128"/>
      <c r="N18" s="130"/>
      <c r="O18" s="178">
        <f t="shared" si="1"/>
        <v>10</v>
      </c>
      <c r="P18" s="178">
        <f t="shared" si="2"/>
        <v>-43571</v>
      </c>
    </row>
    <row r="19" spans="1:18" s="133" customFormat="1" ht="50.25" customHeight="1" thickBot="1" x14ac:dyDescent="0.25">
      <c r="A19" s="369"/>
      <c r="B19" s="299"/>
      <c r="C19" s="123" t="s">
        <v>263</v>
      </c>
      <c r="D19" s="123" t="s">
        <v>223</v>
      </c>
      <c r="E19" s="124">
        <v>1</v>
      </c>
      <c r="F19" s="125">
        <v>0.02</v>
      </c>
      <c r="G19" s="171" t="s">
        <v>226</v>
      </c>
      <c r="H19" s="126">
        <v>43528</v>
      </c>
      <c r="I19" s="179">
        <v>43560</v>
      </c>
      <c r="J19" s="169">
        <f t="shared" si="0"/>
        <v>4.5714285714285712</v>
      </c>
      <c r="K19" s="123" t="s">
        <v>224</v>
      </c>
      <c r="L19" s="152" t="s">
        <v>246</v>
      </c>
      <c r="M19" s="128"/>
      <c r="N19" s="130">
        <v>43555</v>
      </c>
      <c r="O19" s="178">
        <f t="shared" si="1"/>
        <v>32</v>
      </c>
      <c r="P19" s="178">
        <f t="shared" si="2"/>
        <v>27</v>
      </c>
      <c r="Q19" s="180">
        <v>2</v>
      </c>
      <c r="R19" s="181">
        <f>(P19*Q19)/O19</f>
        <v>1.6875</v>
      </c>
    </row>
    <row r="20" spans="1:18" s="367" customFormat="1" ht="77.25" customHeight="1" thickBot="1" x14ac:dyDescent="0.25">
      <c r="A20" s="369"/>
      <c r="B20" s="299"/>
      <c r="C20" s="355" t="s">
        <v>267</v>
      </c>
      <c r="D20" s="355" t="s">
        <v>248</v>
      </c>
      <c r="E20" s="356"/>
      <c r="F20" s="357">
        <v>0.13</v>
      </c>
      <c r="G20" s="358" t="s">
        <v>258</v>
      </c>
      <c r="H20" s="359">
        <v>43648</v>
      </c>
      <c r="I20" s="360">
        <v>43812</v>
      </c>
      <c r="J20" s="361"/>
      <c r="K20" s="355"/>
      <c r="L20" s="362"/>
      <c r="M20" s="363"/>
      <c r="N20" s="130"/>
      <c r="O20" s="364"/>
      <c r="P20" s="364"/>
      <c r="Q20" s="365"/>
      <c r="R20" s="366"/>
    </row>
    <row r="21" spans="1:18" s="354" customFormat="1" ht="72.75" customHeight="1" thickBot="1" x14ac:dyDescent="0.25">
      <c r="A21" s="369"/>
      <c r="B21" s="299"/>
      <c r="C21" s="340" t="s">
        <v>273</v>
      </c>
      <c r="D21" s="340" t="s">
        <v>216</v>
      </c>
      <c r="E21" s="341">
        <v>1</v>
      </c>
      <c r="F21" s="342">
        <v>0.02</v>
      </c>
      <c r="G21" s="340" t="s">
        <v>251</v>
      </c>
      <c r="H21" s="126">
        <v>43563</v>
      </c>
      <c r="I21" s="126">
        <v>43585</v>
      </c>
      <c r="J21" s="343">
        <f t="shared" si="0"/>
        <v>3.1428571428571428</v>
      </c>
      <c r="K21" s="340" t="s">
        <v>217</v>
      </c>
      <c r="L21" s="344" t="s">
        <v>259</v>
      </c>
      <c r="M21" s="345"/>
      <c r="N21" s="352"/>
      <c r="O21" s="353">
        <f t="shared" si="1"/>
        <v>22</v>
      </c>
      <c r="P21" s="353">
        <f t="shared" si="2"/>
        <v>-43563</v>
      </c>
    </row>
    <row r="22" spans="1:18" s="354" customFormat="1" ht="50.25" customHeight="1" x14ac:dyDescent="0.2">
      <c r="A22" s="369"/>
      <c r="B22" s="299"/>
      <c r="C22" s="346" t="s">
        <v>274</v>
      </c>
      <c r="D22" s="346" t="s">
        <v>214</v>
      </c>
      <c r="E22" s="347">
        <v>1</v>
      </c>
      <c r="F22" s="348">
        <v>0.08</v>
      </c>
      <c r="G22" s="346" t="s">
        <v>218</v>
      </c>
      <c r="H22" s="168">
        <v>43605</v>
      </c>
      <c r="I22" s="168">
        <v>43738</v>
      </c>
      <c r="J22" s="349">
        <f>(I22-H22)/7</f>
        <v>19</v>
      </c>
      <c r="K22" s="346" t="s">
        <v>215</v>
      </c>
      <c r="L22" s="350" t="s">
        <v>259</v>
      </c>
      <c r="M22" s="351"/>
      <c r="N22" s="352"/>
      <c r="O22" s="353">
        <f>+I22-H22</f>
        <v>133</v>
      </c>
      <c r="P22" s="353">
        <f>+N22-H22</f>
        <v>-43605</v>
      </c>
    </row>
    <row r="23" spans="1:18" s="133" customFormat="1" ht="50.25" customHeight="1" x14ac:dyDescent="0.2">
      <c r="A23" s="370"/>
      <c r="B23" s="301"/>
      <c r="C23" s="337" t="s">
        <v>256</v>
      </c>
      <c r="D23" s="337" t="s">
        <v>268</v>
      </c>
      <c r="E23" s="335"/>
      <c r="F23" s="125">
        <v>0.05</v>
      </c>
      <c r="G23" s="336" t="s">
        <v>253</v>
      </c>
      <c r="H23" s="339" t="s">
        <v>257</v>
      </c>
      <c r="I23" s="339" t="s">
        <v>257</v>
      </c>
      <c r="J23" s="335"/>
      <c r="K23" s="335"/>
      <c r="L23" s="335"/>
      <c r="M23" s="335"/>
      <c r="N23" s="335"/>
      <c r="O23" s="335"/>
      <c r="P23" s="335"/>
    </row>
    <row r="24" spans="1:18" s="133" customFormat="1" ht="77.25" customHeight="1" thickBot="1" x14ac:dyDescent="0.25">
      <c r="A24" s="300" t="s">
        <v>192</v>
      </c>
      <c r="B24" s="301">
        <f>SUM(F24:F25)</f>
        <v>0.1</v>
      </c>
      <c r="C24" s="171" t="s">
        <v>254</v>
      </c>
      <c r="D24" s="171" t="s">
        <v>194</v>
      </c>
      <c r="E24" s="172">
        <v>1</v>
      </c>
      <c r="F24" s="173">
        <v>0.05</v>
      </c>
      <c r="G24" s="171" t="s">
        <v>249</v>
      </c>
      <c r="H24" s="174">
        <v>43731</v>
      </c>
      <c r="I24" s="174">
        <v>43746</v>
      </c>
      <c r="J24" s="175">
        <f t="shared" si="0"/>
        <v>2.1428571428571428</v>
      </c>
      <c r="K24" s="171" t="s">
        <v>212</v>
      </c>
      <c r="L24" s="176"/>
      <c r="M24" s="176"/>
      <c r="N24" s="130"/>
      <c r="O24" s="178">
        <f t="shared" si="1"/>
        <v>15</v>
      </c>
      <c r="P24" s="178">
        <f t="shared" si="2"/>
        <v>-43731</v>
      </c>
    </row>
    <row r="25" spans="1:18" s="133" customFormat="1" ht="61.5" customHeight="1" thickBot="1" x14ac:dyDescent="0.25">
      <c r="A25" s="298"/>
      <c r="B25" s="302"/>
      <c r="C25" s="154" t="s">
        <v>255</v>
      </c>
      <c r="D25" s="154" t="s">
        <v>230</v>
      </c>
      <c r="E25" s="155">
        <v>1</v>
      </c>
      <c r="F25" s="156">
        <v>0.05</v>
      </c>
      <c r="G25" s="154" t="s">
        <v>252</v>
      </c>
      <c r="H25" s="157">
        <v>43748</v>
      </c>
      <c r="I25" s="157">
        <v>43812</v>
      </c>
      <c r="J25" s="158">
        <f t="shared" si="0"/>
        <v>9.1428571428571423</v>
      </c>
      <c r="K25" s="154" t="s">
        <v>229</v>
      </c>
      <c r="L25" s="152"/>
      <c r="M25" s="159"/>
      <c r="N25" s="130"/>
      <c r="O25" s="178">
        <f t="shared" si="1"/>
        <v>64</v>
      </c>
      <c r="P25" s="178">
        <f t="shared" si="2"/>
        <v>-43748</v>
      </c>
    </row>
    <row r="26" spans="1:18" s="133" customFormat="1" ht="39" customHeight="1" thickBot="1" x14ac:dyDescent="0.25">
      <c r="A26" s="129"/>
      <c r="B26" s="144">
        <f>SUM(B10:B24)</f>
        <v>1.0000000000000002</v>
      </c>
      <c r="C26" s="129"/>
      <c r="D26" s="134"/>
      <c r="E26" s="129"/>
      <c r="F26" s="145">
        <f>SUM(F10:F25)</f>
        <v>1</v>
      </c>
      <c r="G26" s="129"/>
      <c r="H26" s="129"/>
      <c r="I26" s="129"/>
      <c r="J26" s="143"/>
      <c r="K26" s="129"/>
      <c r="L26" s="152"/>
      <c r="M26" s="129"/>
      <c r="N26" s="132"/>
      <c r="O26" s="178"/>
      <c r="P26" s="129"/>
    </row>
    <row r="27" spans="1:18" ht="20.25" x14ac:dyDescent="0.2">
      <c r="J27" s="121"/>
      <c r="L27" s="152"/>
      <c r="R27" s="182">
        <f>+R10+R16+R19</f>
        <v>14.674679487179487</v>
      </c>
    </row>
    <row r="28" spans="1:18" x14ac:dyDescent="0.2">
      <c r="F28" s="122"/>
    </row>
  </sheetData>
  <mergeCells count="18">
    <mergeCell ref="D7:M7"/>
    <mergeCell ref="D2:K2"/>
    <mergeCell ref="C2:C5"/>
    <mergeCell ref="D3:K3"/>
    <mergeCell ref="D4:K4"/>
    <mergeCell ref="D5:K5"/>
    <mergeCell ref="L2:M2"/>
    <mergeCell ref="L3:M3"/>
    <mergeCell ref="L4:M4"/>
    <mergeCell ref="L5:M5"/>
    <mergeCell ref="B10:B11"/>
    <mergeCell ref="A10:A11"/>
    <mergeCell ref="B12:B15"/>
    <mergeCell ref="A12:A15"/>
    <mergeCell ref="A24:A25"/>
    <mergeCell ref="B24:B25"/>
    <mergeCell ref="B16:B23"/>
    <mergeCell ref="A16:A23"/>
  </mergeCells>
  <dataValidations count="1">
    <dataValidation type="whole" allowBlank="1" showInputMessage="1" showErrorMessage="1" sqref="G8:L8 G12 G14:G15 G26:K65390 L28:L65390">
      <formula1>1</formula1>
      <formula2>5</formula2>
    </dataValidation>
  </dataValidations>
  <printOptions horizontalCentered="1" verticalCentered="1"/>
  <pageMargins left="0.39370078740157483" right="0.39370078740157483" top="0.74803149606299213" bottom="0.74803149606299213" header="0.31496062992125984" footer="0.31496062992125984"/>
  <pageSetup scale="48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16"/>
  <sheetViews>
    <sheetView showGridLines="0" zoomScale="90" zoomScaleNormal="90" workbookViewId="0">
      <selection activeCell="F13" sqref="F13"/>
    </sheetView>
  </sheetViews>
  <sheetFormatPr baseColWidth="10" defaultColWidth="11.42578125" defaultRowHeight="12" x14ac:dyDescent="0.2"/>
  <cols>
    <col min="1" max="1" width="2.42578125" style="1" customWidth="1"/>
    <col min="2" max="2" width="14.5703125" style="1" customWidth="1"/>
    <col min="3" max="3" width="14.140625" style="1" customWidth="1"/>
    <col min="4" max="4" width="18.28515625" style="1" customWidth="1"/>
    <col min="5" max="5" width="17.140625" style="1" customWidth="1"/>
    <col min="6" max="6" width="23.140625" style="1" customWidth="1"/>
    <col min="7" max="8" width="20.28515625" style="1" customWidth="1"/>
    <col min="9" max="10" width="5.7109375" style="1" customWidth="1"/>
    <col min="11" max="11" width="5.7109375" style="1" hidden="1" customWidth="1"/>
    <col min="12" max="12" width="8.7109375" style="1" hidden="1" customWidth="1"/>
    <col min="13" max="13" width="14.5703125" style="1" customWidth="1"/>
    <col min="14" max="14" width="17.7109375" style="1" bestFit="1" customWidth="1"/>
    <col min="15" max="15" width="2.5703125" style="1" customWidth="1"/>
    <col min="16" max="16" width="2.42578125" style="1" customWidth="1"/>
    <col min="17" max="17" width="7.7109375" style="1" customWidth="1"/>
    <col min="18" max="18" width="0.7109375" style="7" customWidth="1"/>
    <col min="19" max="19" width="1" style="1" customWidth="1"/>
    <col min="20" max="20" width="1.5703125" style="1" customWidth="1"/>
    <col min="21" max="21" width="1.140625" style="7" customWidth="1"/>
    <col min="22" max="22" width="20.7109375" style="1" customWidth="1"/>
    <col min="23" max="26" width="7.7109375" style="1" customWidth="1"/>
    <col min="27" max="28" width="5.7109375" style="1" hidden="1" customWidth="1"/>
    <col min="29" max="29" width="10.7109375" style="1" customWidth="1"/>
    <col min="30" max="30" width="20.7109375" style="1" customWidth="1"/>
    <col min="31" max="31" width="9.140625" style="2" customWidth="1"/>
    <col min="32" max="252" width="9.140625" style="1" customWidth="1"/>
    <col min="253" max="16384" width="11.42578125" style="1"/>
  </cols>
  <sheetData>
    <row r="1" spans="2:31" ht="12.75" thickBot="1" x14ac:dyDescent="0.25"/>
    <row r="2" spans="2:31" s="12" customFormat="1" ht="26.25" customHeight="1" x14ac:dyDescent="0.2">
      <c r="B2" s="326"/>
      <c r="C2" s="327"/>
      <c r="D2" s="323" t="s">
        <v>116</v>
      </c>
      <c r="E2" s="286"/>
      <c r="F2" s="286"/>
      <c r="G2" s="286"/>
      <c r="H2" s="286"/>
      <c r="I2" s="286"/>
      <c r="J2" s="286"/>
      <c r="K2" s="75"/>
      <c r="L2" s="75"/>
      <c r="M2" s="332" t="str">
        <f>Proyecto!K2</f>
        <v>Código: GC-F-015</v>
      </c>
      <c r="N2" s="280"/>
      <c r="O2" s="280"/>
      <c r="P2" s="281"/>
      <c r="R2" s="11"/>
      <c r="S2" s="11"/>
      <c r="T2" s="11" t="s">
        <v>128</v>
      </c>
      <c r="U2" s="15"/>
      <c r="AE2" s="16"/>
    </row>
    <row r="3" spans="2:31" s="12" customFormat="1" ht="23.25" customHeight="1" x14ac:dyDescent="0.2">
      <c r="B3" s="328"/>
      <c r="C3" s="329"/>
      <c r="D3" s="324" t="s">
        <v>118</v>
      </c>
      <c r="E3" s="289"/>
      <c r="F3" s="289"/>
      <c r="G3" s="289"/>
      <c r="H3" s="289"/>
      <c r="I3" s="289"/>
      <c r="J3" s="289"/>
      <c r="K3" s="74"/>
      <c r="L3" s="74"/>
      <c r="M3" s="333" t="str">
        <f>Proyecto!K3</f>
        <v>Fecha: 17 de septiembre de 2014</v>
      </c>
      <c r="N3" s="217"/>
      <c r="O3" s="217"/>
      <c r="P3" s="282"/>
      <c r="R3" s="11"/>
      <c r="S3" s="11"/>
      <c r="T3" s="11" t="s">
        <v>129</v>
      </c>
      <c r="U3" s="15"/>
      <c r="AE3" s="16"/>
    </row>
    <row r="4" spans="2:31" s="12" customFormat="1" ht="24" customHeight="1" x14ac:dyDescent="0.2">
      <c r="B4" s="328"/>
      <c r="C4" s="329"/>
      <c r="D4" s="324" t="s">
        <v>119</v>
      </c>
      <c r="E4" s="289"/>
      <c r="F4" s="289"/>
      <c r="G4" s="289"/>
      <c r="H4" s="289"/>
      <c r="I4" s="289"/>
      <c r="J4" s="289"/>
      <c r="K4" s="74"/>
      <c r="L4" s="74"/>
      <c r="M4" s="333" t="str">
        <f>Proyecto!K4</f>
        <v>Versión 001</v>
      </c>
      <c r="N4" s="217"/>
      <c r="O4" s="217"/>
      <c r="P4" s="282"/>
      <c r="R4" s="11"/>
      <c r="T4" s="11" t="s">
        <v>130</v>
      </c>
      <c r="U4" s="15"/>
      <c r="AE4" s="16"/>
    </row>
    <row r="5" spans="2:31" s="12" customFormat="1" ht="22.5" customHeight="1" thickBot="1" x14ac:dyDescent="0.25">
      <c r="B5" s="330"/>
      <c r="C5" s="331"/>
      <c r="D5" s="325" t="s">
        <v>121</v>
      </c>
      <c r="E5" s="292"/>
      <c r="F5" s="292"/>
      <c r="G5" s="292"/>
      <c r="H5" s="292"/>
      <c r="I5" s="292"/>
      <c r="J5" s="292"/>
      <c r="K5" s="76"/>
      <c r="L5" s="76"/>
      <c r="M5" s="334" t="s">
        <v>164</v>
      </c>
      <c r="N5" s="283"/>
      <c r="O5" s="283"/>
      <c r="P5" s="284"/>
      <c r="R5" s="11"/>
      <c r="T5" s="11" t="s">
        <v>131</v>
      </c>
      <c r="U5" s="11"/>
      <c r="AE5" s="16"/>
    </row>
    <row r="6" spans="2:31" ht="5.25" customHeight="1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T6" s="7"/>
    </row>
    <row r="7" spans="2:31" ht="29.25" customHeight="1" x14ac:dyDescent="0.2">
      <c r="B7" s="183" t="s">
        <v>0</v>
      </c>
      <c r="C7" s="183"/>
      <c r="D7" s="234" t="str">
        <f>Proyecto!$E$7</f>
        <v>Promoción y Fortalecimiento del Centro de Conciliación y Arbitraje como mecanismo óptimo para resolver conflictos societarios a nivel nacional_ ID-60</v>
      </c>
      <c r="E7" s="234"/>
      <c r="F7" s="234"/>
      <c r="G7" s="234"/>
      <c r="H7" s="234"/>
      <c r="I7" s="234"/>
      <c r="J7" s="234"/>
      <c r="K7" s="234"/>
      <c r="L7" s="234"/>
      <c r="M7" s="234"/>
      <c r="N7" s="234"/>
      <c r="O7" s="234"/>
      <c r="P7" s="234"/>
      <c r="AE7" s="1"/>
    </row>
    <row r="8" spans="2:31" ht="6.75" customHeight="1" x14ac:dyDescent="0.2">
      <c r="B8" s="8"/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AE8" s="1"/>
    </row>
    <row r="10" spans="2:31" ht="21.95" customHeight="1" x14ac:dyDescent="0.2">
      <c r="B10" s="238" t="s">
        <v>22</v>
      </c>
      <c r="C10" s="238"/>
      <c r="D10" s="238"/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8"/>
    </row>
    <row r="11" spans="2:31" ht="21.95" customHeight="1" x14ac:dyDescent="0.2">
      <c r="B11" s="235" t="s">
        <v>124</v>
      </c>
      <c r="C11" s="235"/>
      <c r="D11" s="235"/>
      <c r="E11" s="235"/>
      <c r="F11" s="81" t="s">
        <v>125</v>
      </c>
      <c r="G11" s="235" t="s">
        <v>126</v>
      </c>
      <c r="H11" s="235"/>
      <c r="I11" s="235"/>
      <c r="J11" s="235"/>
      <c r="K11" s="82"/>
      <c r="L11" s="82"/>
      <c r="M11" s="235" t="s">
        <v>127</v>
      </c>
      <c r="N11" s="235"/>
      <c r="O11" s="235"/>
      <c r="P11" s="235"/>
    </row>
    <row r="12" spans="2:31" ht="71.25" customHeight="1" x14ac:dyDescent="0.2">
      <c r="B12" s="211" t="s">
        <v>193</v>
      </c>
      <c r="C12" s="211"/>
      <c r="D12" s="211"/>
      <c r="E12" s="211"/>
      <c r="F12" s="117" t="s">
        <v>129</v>
      </c>
      <c r="G12" s="211" t="s">
        <v>179</v>
      </c>
      <c r="H12" s="211"/>
      <c r="I12" s="211"/>
      <c r="J12" s="211"/>
      <c r="K12" s="116"/>
      <c r="L12" s="116"/>
      <c r="M12" s="322" t="s">
        <v>136</v>
      </c>
      <c r="N12" s="322"/>
      <c r="O12" s="322"/>
      <c r="P12" s="322"/>
    </row>
    <row r="13" spans="2:31" ht="60" customHeight="1" x14ac:dyDescent="0.2">
      <c r="B13" s="211" t="s">
        <v>175</v>
      </c>
      <c r="C13" s="211"/>
      <c r="D13" s="211"/>
      <c r="E13" s="211"/>
      <c r="F13" s="117" t="s">
        <v>129</v>
      </c>
      <c r="G13" s="213" t="s">
        <v>166</v>
      </c>
      <c r="H13" s="317"/>
      <c r="I13" s="317"/>
      <c r="J13" s="318"/>
      <c r="K13" s="22"/>
      <c r="L13" s="22"/>
      <c r="M13" s="319" t="s">
        <v>136</v>
      </c>
      <c r="N13" s="320"/>
      <c r="O13" s="320"/>
      <c r="P13" s="321"/>
    </row>
    <row r="15" spans="2:31" ht="21.95" customHeight="1" x14ac:dyDescent="0.2">
      <c r="B15" s="238" t="s">
        <v>23</v>
      </c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38"/>
      <c r="O15" s="238"/>
      <c r="P15" s="238"/>
    </row>
    <row r="16" spans="2:31" ht="21.95" customHeight="1" x14ac:dyDescent="0.2">
      <c r="B16" s="211" t="s">
        <v>24</v>
      </c>
      <c r="C16" s="211"/>
      <c r="D16" s="211"/>
      <c r="E16" s="211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</row>
  </sheetData>
  <mergeCells count="23">
    <mergeCell ref="D2:J2"/>
    <mergeCell ref="D3:J3"/>
    <mergeCell ref="D4:J4"/>
    <mergeCell ref="D5:J5"/>
    <mergeCell ref="B10:P10"/>
    <mergeCell ref="B2:C5"/>
    <mergeCell ref="M2:P2"/>
    <mergeCell ref="M3:P3"/>
    <mergeCell ref="M4:P4"/>
    <mergeCell ref="M5:P5"/>
    <mergeCell ref="B7:C7"/>
    <mergeCell ref="D7:P7"/>
    <mergeCell ref="B11:E11"/>
    <mergeCell ref="G11:J11"/>
    <mergeCell ref="M11:P11"/>
    <mergeCell ref="B12:E12"/>
    <mergeCell ref="G12:J12"/>
    <mergeCell ref="M12:P12"/>
    <mergeCell ref="B13:E13"/>
    <mergeCell ref="G13:J13"/>
    <mergeCell ref="M13:P13"/>
    <mergeCell ref="B15:P15"/>
    <mergeCell ref="B16:P16"/>
  </mergeCells>
  <conditionalFormatting sqref="F12:F13">
    <cfRule type="containsText" dxfId="3" priority="1" operator="containsText" text="Extremo">
      <formula>NOT(ISERROR(SEARCH("Extremo",F12)))</formula>
    </cfRule>
    <cfRule type="containsText" dxfId="2" priority="2" operator="containsText" text="Alto">
      <formula>NOT(ISERROR(SEARCH("Alto",F12)))</formula>
    </cfRule>
    <cfRule type="containsText" dxfId="1" priority="3" operator="containsText" text="Medio">
      <formula>NOT(ISERROR(SEARCH("Medio",F12)))</formula>
    </cfRule>
    <cfRule type="containsText" dxfId="0" priority="4" operator="containsText" text="Bajo">
      <formula>NOT(ISERROR(SEARCH("Bajo",F12)))</formula>
    </cfRule>
  </conditionalFormatting>
  <dataValidations count="2">
    <dataValidation type="whole" allowBlank="1" showInputMessage="1" showErrorMessage="1" sqref="O17:P65503 O9:P9 O14:P14 G14:M14 G17:M65503 G9:M9 Q9:U65503 W9:AC65503">
      <formula1>1</formula1>
      <formula2>5</formula2>
    </dataValidation>
    <dataValidation type="list" allowBlank="1" showInputMessage="1" showErrorMessage="1" sqref="F12:F13">
      <formula1>$T$2:$T$5</formula1>
    </dataValidation>
  </dataValidations>
  <pageMargins left="0.39370078740157483" right="0.39370078740157483" top="0.74803149606299213" bottom="0.74803149606299213" header="0.31496062992125984" footer="0.31496062992125984"/>
  <pageSetup scale="74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23"/>
  <sheetViews>
    <sheetView topLeftCell="B1" workbookViewId="0">
      <selection activeCell="Q24" sqref="Q24"/>
    </sheetView>
  </sheetViews>
  <sheetFormatPr baseColWidth="10" defaultRowHeight="12.75" x14ac:dyDescent="0.2"/>
  <cols>
    <col min="1" max="1" width="15.140625" customWidth="1"/>
    <col min="2" max="2" width="3.85546875" customWidth="1"/>
    <col min="3" max="3" width="18.140625" bestFit="1" customWidth="1"/>
    <col min="4" max="4" width="2.42578125" customWidth="1"/>
    <col min="5" max="5" width="20.140625" bestFit="1" customWidth="1"/>
    <col min="6" max="6" width="1.5703125" customWidth="1"/>
    <col min="7" max="7" width="12.85546875" bestFit="1" customWidth="1"/>
    <col min="8" max="8" width="2" customWidth="1"/>
    <col min="9" max="9" width="14.42578125" bestFit="1" customWidth="1"/>
    <col min="10" max="10" width="1.42578125" customWidth="1"/>
    <col min="11" max="11" width="20.5703125" bestFit="1" customWidth="1"/>
    <col min="12" max="12" width="3" customWidth="1"/>
    <col min="13" max="13" width="29.140625" bestFit="1" customWidth="1"/>
    <col min="14" max="14" width="2.5703125" customWidth="1"/>
    <col min="15" max="15" width="19.140625" bestFit="1" customWidth="1"/>
    <col min="16" max="16" width="5" customWidth="1"/>
  </cols>
  <sheetData>
    <row r="4" spans="1:17" x14ac:dyDescent="0.2">
      <c r="A4" s="28" t="s">
        <v>99</v>
      </c>
      <c r="C4" s="28" t="s">
        <v>57</v>
      </c>
      <c r="E4" s="28" t="s">
        <v>58</v>
      </c>
      <c r="G4" s="28" t="s">
        <v>59</v>
      </c>
      <c r="I4" s="28" t="s">
        <v>63</v>
      </c>
      <c r="K4" s="28" t="s">
        <v>64</v>
      </c>
      <c r="M4" s="28"/>
      <c r="O4" s="28" t="s">
        <v>92</v>
      </c>
      <c r="Q4" s="28" t="s">
        <v>102</v>
      </c>
    </row>
    <row r="5" spans="1:17" x14ac:dyDescent="0.2">
      <c r="A5" t="s">
        <v>100</v>
      </c>
      <c r="C5" s="27" t="s">
        <v>52</v>
      </c>
      <c r="E5" s="27" t="s">
        <v>53</v>
      </c>
      <c r="G5" s="27" t="s">
        <v>60</v>
      </c>
      <c r="I5" s="27" t="s">
        <v>89</v>
      </c>
      <c r="K5" s="27" t="s">
        <v>65</v>
      </c>
      <c r="M5" t="s">
        <v>81</v>
      </c>
      <c r="O5" s="27" t="s">
        <v>93</v>
      </c>
      <c r="Q5" t="s">
        <v>105</v>
      </c>
    </row>
    <row r="6" spans="1:17" x14ac:dyDescent="0.2">
      <c r="A6" t="s">
        <v>101</v>
      </c>
      <c r="C6" s="27" t="s">
        <v>55</v>
      </c>
      <c r="E6" s="27" t="s">
        <v>56</v>
      </c>
      <c r="G6" s="27" t="s">
        <v>61</v>
      </c>
      <c r="I6" s="27" t="s">
        <v>90</v>
      </c>
      <c r="K6" s="27" t="s">
        <v>66</v>
      </c>
      <c r="M6" t="s">
        <v>88</v>
      </c>
      <c r="O6" s="27" t="s">
        <v>94</v>
      </c>
      <c r="Q6" t="s">
        <v>106</v>
      </c>
    </row>
    <row r="7" spans="1:17" x14ac:dyDescent="0.2">
      <c r="C7" s="27" t="s">
        <v>54</v>
      </c>
      <c r="G7" s="27" t="s">
        <v>62</v>
      </c>
      <c r="K7" s="30" t="s">
        <v>67</v>
      </c>
      <c r="O7" s="30" t="s">
        <v>95</v>
      </c>
      <c r="Q7" t="s">
        <v>107</v>
      </c>
    </row>
    <row r="8" spans="1:17" x14ac:dyDescent="0.2">
      <c r="O8" s="30" t="s">
        <v>96</v>
      </c>
      <c r="Q8" t="s">
        <v>108</v>
      </c>
    </row>
    <row r="9" spans="1:17" x14ac:dyDescent="0.2">
      <c r="O9" s="30" t="s">
        <v>97</v>
      </c>
      <c r="Q9" t="s">
        <v>109</v>
      </c>
    </row>
    <row r="10" spans="1:17" x14ac:dyDescent="0.2">
      <c r="O10" s="30" t="s">
        <v>98</v>
      </c>
      <c r="Q10" t="s">
        <v>110</v>
      </c>
    </row>
    <row r="11" spans="1:17" x14ac:dyDescent="0.2">
      <c r="O11" s="30" t="s">
        <v>75</v>
      </c>
      <c r="Q11" t="s">
        <v>111</v>
      </c>
    </row>
    <row r="12" spans="1:17" x14ac:dyDescent="0.2">
      <c r="Q12" t="s">
        <v>112</v>
      </c>
    </row>
    <row r="14" spans="1:17" x14ac:dyDescent="0.2">
      <c r="Q14" s="28" t="s">
        <v>113</v>
      </c>
    </row>
    <row r="15" spans="1:17" x14ac:dyDescent="0.2">
      <c r="Q15" t="s">
        <v>105</v>
      </c>
    </row>
    <row r="16" spans="1:17" x14ac:dyDescent="0.2">
      <c r="Q16" t="s">
        <v>106</v>
      </c>
    </row>
    <row r="17" spans="17:17" x14ac:dyDescent="0.2">
      <c r="Q17" t="s">
        <v>107</v>
      </c>
    </row>
    <row r="18" spans="17:17" x14ac:dyDescent="0.2">
      <c r="Q18" t="s">
        <v>108</v>
      </c>
    </row>
    <row r="19" spans="17:17" x14ac:dyDescent="0.2">
      <c r="Q19" t="s">
        <v>109</v>
      </c>
    </row>
    <row r="20" spans="17:17" x14ac:dyDescent="0.2">
      <c r="Q20" t="s">
        <v>110</v>
      </c>
    </row>
    <row r="21" spans="17:17" x14ac:dyDescent="0.2">
      <c r="Q21" t="s">
        <v>111</v>
      </c>
    </row>
    <row r="22" spans="17:17" x14ac:dyDescent="0.2">
      <c r="Q22" t="s">
        <v>112</v>
      </c>
    </row>
    <row r="23" spans="17:17" x14ac:dyDescent="0.2">
      <c r="Q23" s="27" t="s">
        <v>114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E17"/>
  <sheetViews>
    <sheetView showGridLines="0" zoomScale="90" zoomScaleNormal="90" workbookViewId="0">
      <selection activeCell="Q11" sqref="Q11"/>
    </sheetView>
  </sheetViews>
  <sheetFormatPr baseColWidth="10" defaultColWidth="11.42578125" defaultRowHeight="12" x14ac:dyDescent="0.2"/>
  <cols>
    <col min="1" max="1" width="2.42578125" style="1" customWidth="1"/>
    <col min="2" max="2" width="14.5703125" style="1" customWidth="1"/>
    <col min="3" max="3" width="14.140625" style="1" customWidth="1"/>
    <col min="4" max="4" width="14.42578125" style="1" customWidth="1"/>
    <col min="5" max="5" width="17.140625" style="1" customWidth="1"/>
    <col min="6" max="6" width="23.140625" style="1" customWidth="1"/>
    <col min="7" max="8" width="20.28515625" style="1" customWidth="1"/>
    <col min="9" max="10" width="5.7109375" style="1" customWidth="1"/>
    <col min="11" max="11" width="5.7109375" style="1" hidden="1" customWidth="1"/>
    <col min="12" max="12" width="8.7109375" style="1" hidden="1" customWidth="1"/>
    <col min="13" max="13" width="14.5703125" style="1" customWidth="1"/>
    <col min="14" max="14" width="17.7109375" style="1" bestFit="1" customWidth="1"/>
    <col min="15" max="15" width="2.5703125" style="1" customWidth="1"/>
    <col min="16" max="16" width="2.42578125" style="1" customWidth="1"/>
    <col min="17" max="17" width="7.7109375" style="1" customWidth="1"/>
    <col min="18" max="18" width="0.7109375" style="7" customWidth="1"/>
    <col min="19" max="19" width="1" style="1" customWidth="1"/>
    <col min="20" max="20" width="1.5703125" style="1" customWidth="1"/>
    <col min="21" max="21" width="1.140625" style="7" customWidth="1"/>
    <col min="22" max="22" width="20.7109375" style="1" customWidth="1"/>
    <col min="23" max="26" width="7.7109375" style="1" customWidth="1"/>
    <col min="27" max="28" width="5.7109375" style="1" hidden="1" customWidth="1"/>
    <col min="29" max="29" width="10.7109375" style="1" customWidth="1"/>
    <col min="30" max="30" width="20.7109375" style="1" customWidth="1"/>
    <col min="31" max="31" width="9.140625" style="2" customWidth="1"/>
    <col min="32" max="252" width="9.140625" style="1" customWidth="1"/>
    <col min="253" max="16384" width="11.42578125" style="1"/>
  </cols>
  <sheetData>
    <row r="1" spans="2:31" ht="12.75" thickBot="1" x14ac:dyDescent="0.25"/>
    <row r="2" spans="2:31" s="12" customFormat="1" ht="26.25" customHeight="1" x14ac:dyDescent="0.2">
      <c r="B2" s="196"/>
      <c r="C2" s="197"/>
      <c r="D2" s="198" t="s">
        <v>116</v>
      </c>
      <c r="E2" s="199"/>
      <c r="F2" s="199"/>
      <c r="G2" s="199"/>
      <c r="H2" s="199"/>
      <c r="I2" s="199"/>
      <c r="J2" s="200"/>
      <c r="K2" s="186" t="s">
        <v>117</v>
      </c>
      <c r="L2" s="212"/>
      <c r="M2" s="186" t="str">
        <f>Proyecto!K2</f>
        <v>Código: GC-F-015</v>
      </c>
      <c r="N2" s="207"/>
      <c r="O2" s="207"/>
      <c r="P2" s="187"/>
      <c r="R2" s="11"/>
      <c r="S2" s="11"/>
      <c r="T2" s="11"/>
      <c r="U2" s="15"/>
      <c r="AE2" s="16"/>
    </row>
    <row r="3" spans="2:31" s="12" customFormat="1" ht="23.25" customHeight="1" x14ac:dyDescent="0.2">
      <c r="B3" s="192"/>
      <c r="C3" s="193"/>
      <c r="D3" s="201" t="s">
        <v>118</v>
      </c>
      <c r="E3" s="202"/>
      <c r="F3" s="202"/>
      <c r="G3" s="202"/>
      <c r="H3" s="202"/>
      <c r="I3" s="202"/>
      <c r="J3" s="203"/>
      <c r="K3" s="188" t="s">
        <v>123</v>
      </c>
      <c r="L3" s="213"/>
      <c r="M3" s="208" t="str">
        <f>Proyecto!K3</f>
        <v>Fecha: 17 de septiembre de 2014</v>
      </c>
      <c r="N3" s="209"/>
      <c r="O3" s="209"/>
      <c r="P3" s="210"/>
      <c r="R3" s="11"/>
      <c r="S3" s="11"/>
      <c r="T3" s="11"/>
      <c r="U3" s="15"/>
      <c r="AE3" s="16"/>
    </row>
    <row r="4" spans="2:31" s="12" customFormat="1" ht="24" customHeight="1" x14ac:dyDescent="0.2">
      <c r="B4" s="192"/>
      <c r="C4" s="193"/>
      <c r="D4" s="201" t="s">
        <v>119</v>
      </c>
      <c r="E4" s="202"/>
      <c r="F4" s="202"/>
      <c r="G4" s="202"/>
      <c r="H4" s="202"/>
      <c r="I4" s="202"/>
      <c r="J4" s="203"/>
      <c r="K4" s="188" t="s">
        <v>120</v>
      </c>
      <c r="L4" s="213"/>
      <c r="M4" s="188" t="str">
        <f>Proyecto!K4</f>
        <v>Versión 001</v>
      </c>
      <c r="N4" s="211"/>
      <c r="O4" s="211"/>
      <c r="P4" s="189"/>
      <c r="R4" s="11"/>
      <c r="U4" s="15"/>
      <c r="AE4" s="16"/>
    </row>
    <row r="5" spans="2:31" s="12" customFormat="1" ht="22.5" customHeight="1" thickBot="1" x14ac:dyDescent="0.25">
      <c r="B5" s="194"/>
      <c r="C5" s="195"/>
      <c r="D5" s="204" t="s">
        <v>121</v>
      </c>
      <c r="E5" s="205"/>
      <c r="F5" s="205"/>
      <c r="G5" s="205"/>
      <c r="H5" s="205"/>
      <c r="I5" s="205"/>
      <c r="J5" s="206"/>
      <c r="K5" s="190" t="s">
        <v>122</v>
      </c>
      <c r="L5" s="227"/>
      <c r="M5" s="218" t="s">
        <v>154</v>
      </c>
      <c r="N5" s="219"/>
      <c r="O5" s="219"/>
      <c r="P5" s="220"/>
      <c r="R5" s="11"/>
      <c r="U5" s="11"/>
      <c r="AE5" s="16"/>
    </row>
    <row r="6" spans="2:31" ht="5.25" customHeight="1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2:31" ht="30" customHeight="1" x14ac:dyDescent="0.2">
      <c r="B7" s="183" t="s">
        <v>0</v>
      </c>
      <c r="C7" s="183"/>
      <c r="D7" s="221" t="str">
        <f>Proyecto!$E$7</f>
        <v>Promoción y Fortalecimiento del Centro de Conciliación y Arbitraje como mecanismo óptimo para resolver conflictos societarios a nivel nacional_ ID-60</v>
      </c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AE7" s="1"/>
    </row>
    <row r="8" spans="2:31" ht="6.75" customHeight="1" x14ac:dyDescent="0.2">
      <c r="B8" s="8"/>
      <c r="C8" s="8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AE8" s="1"/>
    </row>
    <row r="9" spans="2:31" ht="27.75" customHeight="1" x14ac:dyDescent="0.2">
      <c r="B9" s="225" t="s">
        <v>25</v>
      </c>
      <c r="C9" s="226"/>
      <c r="D9" s="222" t="s">
        <v>231</v>
      </c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4"/>
      <c r="AE9" s="1"/>
    </row>
    <row r="10" spans="2:31" customFormat="1" ht="7.5" customHeight="1" x14ac:dyDescent="0.2"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2:31" ht="54" customHeight="1" x14ac:dyDescent="0.2">
      <c r="B11" s="225" t="s">
        <v>26</v>
      </c>
      <c r="C11" s="226"/>
      <c r="D11" s="216" t="s">
        <v>232</v>
      </c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AE11" s="1"/>
    </row>
    <row r="12" spans="2:31" s="3" customFormat="1" ht="5.25" customHeight="1" x14ac:dyDescent="0.2">
      <c r="B12" s="10"/>
      <c r="C12" s="10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R12" s="11"/>
      <c r="U12" s="11"/>
    </row>
    <row r="13" spans="2:31" ht="40.5" customHeight="1" x14ac:dyDescent="0.2">
      <c r="B13" s="214" t="s">
        <v>134</v>
      </c>
      <c r="C13" s="214"/>
      <c r="D13" s="41" t="s">
        <v>1</v>
      </c>
      <c r="E13" s="216" t="s">
        <v>233</v>
      </c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AE13" s="1"/>
    </row>
    <row r="14" spans="2:31" s="43" customFormat="1" ht="64.5" customHeight="1" x14ac:dyDescent="0.2">
      <c r="B14" s="215"/>
      <c r="C14" s="215"/>
      <c r="D14" s="42" t="s">
        <v>100</v>
      </c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R14" s="11"/>
      <c r="U14" s="11"/>
    </row>
    <row r="16" spans="2:31" ht="22.5" customHeight="1" x14ac:dyDescent="0.2">
      <c r="B16" s="214" t="s">
        <v>134</v>
      </c>
      <c r="C16" s="214"/>
      <c r="D16" s="108" t="s">
        <v>1</v>
      </c>
      <c r="E16" s="216" t="s">
        <v>202</v>
      </c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AE16" s="1"/>
    </row>
    <row r="17" spans="2:21" s="106" customFormat="1" ht="92.25" customHeight="1" x14ac:dyDescent="0.2">
      <c r="B17" s="215"/>
      <c r="C17" s="215"/>
      <c r="D17" s="109" t="s">
        <v>101</v>
      </c>
      <c r="E17" s="217"/>
      <c r="F17" s="217"/>
      <c r="G17" s="217"/>
      <c r="H17" s="217"/>
      <c r="I17" s="217"/>
      <c r="J17" s="217"/>
      <c r="K17" s="217"/>
      <c r="L17" s="217"/>
      <c r="M17" s="217"/>
      <c r="N17" s="217"/>
      <c r="O17" s="217"/>
      <c r="P17" s="217"/>
      <c r="R17" s="11"/>
      <c r="U17" s="11"/>
    </row>
  </sheetData>
  <mergeCells count="26">
    <mergeCell ref="B16:C17"/>
    <mergeCell ref="E16:P17"/>
    <mergeCell ref="M5:P5"/>
    <mergeCell ref="D7:P7"/>
    <mergeCell ref="B5:C5"/>
    <mergeCell ref="D11:P11"/>
    <mergeCell ref="D9:P9"/>
    <mergeCell ref="B7:C7"/>
    <mergeCell ref="B11:C11"/>
    <mergeCell ref="B9:C9"/>
    <mergeCell ref="E13:P14"/>
    <mergeCell ref="B13:C14"/>
    <mergeCell ref="D5:J5"/>
    <mergeCell ref="K5:L5"/>
    <mergeCell ref="B2:C2"/>
    <mergeCell ref="B3:C3"/>
    <mergeCell ref="B4:C4"/>
    <mergeCell ref="M2:P2"/>
    <mergeCell ref="M3:P3"/>
    <mergeCell ref="M4:P4"/>
    <mergeCell ref="D2:J2"/>
    <mergeCell ref="K2:L2"/>
    <mergeCell ref="D3:J3"/>
    <mergeCell ref="K3:L3"/>
    <mergeCell ref="D4:J4"/>
    <mergeCell ref="K4:L4"/>
  </mergeCells>
  <dataValidations count="1">
    <dataValidation type="whole" allowBlank="1" showInputMessage="1" showErrorMessage="1" sqref="G18:M65469 W18:AC65469 W15:AC15 G15:M15 O15:U15 O18:U65469">
      <formula1>1</formula1>
      <formula2>5</formula2>
    </dataValidation>
  </dataValidations>
  <pageMargins left="0.39370078740157483" right="0.39370078740157483" top="0.74803149606299213" bottom="0.74803149606299213" header="0.31496062992125984" footer="0.31496062992125984"/>
  <pageSetup scale="74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'No tocar'!$A$5:$A$6</xm:f>
          </x14:formula1>
          <xm:sqref>D14 D17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B1:X13"/>
  <sheetViews>
    <sheetView showGridLines="0" topLeftCell="A7" zoomScale="90" zoomScaleNormal="90" workbookViewId="0">
      <selection activeCell="F23" sqref="F23"/>
    </sheetView>
  </sheetViews>
  <sheetFormatPr baseColWidth="10" defaultColWidth="11.42578125" defaultRowHeight="12" x14ac:dyDescent="0.2"/>
  <cols>
    <col min="1" max="1" width="2.42578125" style="1" customWidth="1"/>
    <col min="2" max="2" width="14.5703125" style="1" customWidth="1"/>
    <col min="3" max="3" width="14.140625" style="1" customWidth="1"/>
    <col min="4" max="4" width="18.28515625" style="1" customWidth="1"/>
    <col min="5" max="5" width="17.140625" style="1" customWidth="1"/>
    <col min="6" max="7" width="23.140625" style="1" customWidth="1"/>
    <col min="8" max="8" width="20.28515625" style="1" customWidth="1"/>
    <col min="9" max="9" width="37.7109375" style="1" customWidth="1"/>
    <col min="10" max="10" width="7.7109375" style="1" customWidth="1"/>
    <col min="11" max="11" width="0.7109375" style="1" customWidth="1"/>
    <col min="12" max="12" width="1" style="1" customWidth="1"/>
    <col min="13" max="13" width="1.5703125" style="1" customWidth="1"/>
    <col min="14" max="14" width="1.7109375" style="26" customWidth="1"/>
    <col min="15" max="15" width="20.7109375" style="1" customWidth="1"/>
    <col min="16" max="19" width="7.7109375" style="1" customWidth="1"/>
    <col min="20" max="21" width="5.7109375" style="1" hidden="1" customWidth="1"/>
    <col min="22" max="22" width="10.7109375" style="1" customWidth="1"/>
    <col min="23" max="23" width="20.7109375" style="1" customWidth="1"/>
    <col min="24" max="24" width="9.140625" style="2" customWidth="1"/>
    <col min="25" max="245" width="9.140625" style="1" customWidth="1"/>
    <col min="246" max="16384" width="11.42578125" style="1"/>
  </cols>
  <sheetData>
    <row r="1" spans="2:24" ht="12.75" thickBot="1" x14ac:dyDescent="0.25"/>
    <row r="2" spans="2:24" s="21" customFormat="1" ht="26.25" customHeight="1" thickBot="1" x14ac:dyDescent="0.25">
      <c r="B2" s="196"/>
      <c r="C2" s="197"/>
      <c r="D2" s="228" t="s">
        <v>116</v>
      </c>
      <c r="E2" s="229"/>
      <c r="F2" s="229"/>
      <c r="G2" s="229"/>
      <c r="H2" s="230"/>
      <c r="I2" s="56" t="str">
        <f>Proyecto!K2</f>
        <v>Código: GC-F-015</v>
      </c>
      <c r="J2" s="25"/>
      <c r="K2" s="25"/>
      <c r="L2" s="25"/>
      <c r="M2" s="55"/>
      <c r="N2" s="55"/>
      <c r="T2" s="16"/>
    </row>
    <row r="3" spans="2:24" s="21" customFormat="1" ht="23.25" customHeight="1" thickBot="1" x14ac:dyDescent="0.25">
      <c r="B3" s="192"/>
      <c r="C3" s="193"/>
      <c r="D3" s="228" t="s">
        <v>118</v>
      </c>
      <c r="E3" s="229"/>
      <c r="F3" s="229"/>
      <c r="G3" s="229"/>
      <c r="H3" s="230"/>
      <c r="I3" s="57" t="str">
        <f>Proyecto!K3</f>
        <v>Fecha: 17 de septiembre de 2014</v>
      </c>
      <c r="J3" s="25"/>
      <c r="K3" s="25"/>
      <c r="L3" s="25"/>
      <c r="M3" s="55"/>
      <c r="N3" s="55"/>
      <c r="T3" s="16"/>
    </row>
    <row r="4" spans="2:24" s="21" customFormat="1" ht="24" customHeight="1" thickBot="1" x14ac:dyDescent="0.25">
      <c r="B4" s="192"/>
      <c r="C4" s="193"/>
      <c r="D4" s="228" t="s">
        <v>119</v>
      </c>
      <c r="E4" s="229"/>
      <c r="F4" s="229"/>
      <c r="G4" s="229"/>
      <c r="H4" s="230"/>
      <c r="I4" s="57" t="str">
        <f>Proyecto!K4</f>
        <v>Versión 001</v>
      </c>
      <c r="J4" s="25"/>
      <c r="K4" s="25"/>
      <c r="L4" s="25"/>
      <c r="M4" s="55"/>
      <c r="N4" s="55"/>
      <c r="T4" s="16"/>
    </row>
    <row r="5" spans="2:24" s="21" customFormat="1" ht="22.5" customHeight="1" thickBot="1" x14ac:dyDescent="0.25">
      <c r="B5" s="194"/>
      <c r="C5" s="195"/>
      <c r="D5" s="231" t="s">
        <v>121</v>
      </c>
      <c r="E5" s="232"/>
      <c r="F5" s="232"/>
      <c r="G5" s="232"/>
      <c r="H5" s="233"/>
      <c r="I5" s="58" t="s">
        <v>155</v>
      </c>
      <c r="J5" s="25"/>
      <c r="K5" s="25"/>
      <c r="L5" s="25"/>
      <c r="M5" s="55"/>
      <c r="N5" s="55"/>
      <c r="T5" s="16"/>
    </row>
    <row r="6" spans="2:24" ht="5.25" customHeight="1" x14ac:dyDescent="0.2">
      <c r="B6" s="20"/>
      <c r="C6" s="20"/>
      <c r="D6" s="20"/>
      <c r="E6" s="20"/>
      <c r="F6" s="20"/>
      <c r="G6" s="40"/>
      <c r="H6" s="20"/>
      <c r="I6" s="20"/>
    </row>
    <row r="7" spans="2:24" ht="25.5" customHeight="1" x14ac:dyDescent="0.2">
      <c r="B7" s="183" t="s">
        <v>0</v>
      </c>
      <c r="C7" s="183"/>
      <c r="D7" s="234" t="str">
        <f>Proyecto!$E$7</f>
        <v>Promoción y Fortalecimiento del Centro de Conciliación y Arbitraje como mecanismo óptimo para resolver conflictos societarios a nivel nacional_ ID-60</v>
      </c>
      <c r="E7" s="234"/>
      <c r="F7" s="234"/>
      <c r="G7" s="234"/>
      <c r="H7" s="234"/>
      <c r="I7" s="234"/>
      <c r="X7" s="1"/>
    </row>
    <row r="8" spans="2:24" s="21" customFormat="1" ht="10.5" customHeight="1" x14ac:dyDescent="0.2">
      <c r="B8" s="10"/>
      <c r="C8" s="10"/>
      <c r="D8" s="6"/>
      <c r="E8" s="6"/>
      <c r="F8" s="6"/>
      <c r="G8" s="6"/>
      <c r="H8" s="6"/>
      <c r="I8" s="6"/>
      <c r="N8" s="25"/>
    </row>
    <row r="9" spans="2:24" ht="18.75" customHeight="1" x14ac:dyDescent="0.2">
      <c r="B9" s="238" t="s">
        <v>104</v>
      </c>
      <c r="C9" s="238"/>
      <c r="D9" s="238"/>
      <c r="E9" s="238"/>
      <c r="F9" s="238"/>
      <c r="G9" s="238"/>
      <c r="H9" s="238"/>
      <c r="I9" s="238"/>
      <c r="X9" s="1"/>
    </row>
    <row r="10" spans="2:24" ht="40.5" customHeight="1" x14ac:dyDescent="0.2">
      <c r="B10" s="235" t="s">
        <v>27</v>
      </c>
      <c r="C10" s="235"/>
      <c r="D10" s="217" t="s">
        <v>238</v>
      </c>
      <c r="E10" s="217"/>
      <c r="F10" s="217"/>
      <c r="G10" s="217"/>
      <c r="H10" s="217"/>
      <c r="I10" s="217"/>
      <c r="X10" s="1"/>
    </row>
    <row r="11" spans="2:24" ht="22.5" customHeight="1" x14ac:dyDescent="0.2">
      <c r="B11" s="235" t="s">
        <v>1</v>
      </c>
      <c r="C11" s="235"/>
      <c r="D11" s="235" t="s">
        <v>2</v>
      </c>
      <c r="E11" s="235"/>
      <c r="F11" s="31" t="s">
        <v>3</v>
      </c>
      <c r="G11" s="41" t="s">
        <v>102</v>
      </c>
      <c r="H11" s="41" t="s">
        <v>4</v>
      </c>
      <c r="I11" s="41" t="s">
        <v>103</v>
      </c>
      <c r="X11" s="1"/>
    </row>
    <row r="12" spans="2:24" ht="91.5" customHeight="1" x14ac:dyDescent="0.2">
      <c r="B12" s="237" t="s">
        <v>52</v>
      </c>
      <c r="C12" s="237"/>
      <c r="D12" s="237" t="s">
        <v>135</v>
      </c>
      <c r="E12" s="237"/>
      <c r="F12" s="118">
        <v>1</v>
      </c>
      <c r="G12" s="90" t="s">
        <v>108</v>
      </c>
      <c r="H12" s="90" t="s">
        <v>53</v>
      </c>
      <c r="I12" s="90" t="s">
        <v>182</v>
      </c>
      <c r="X12" s="1"/>
    </row>
    <row r="13" spans="2:24" ht="22.5" customHeight="1" x14ac:dyDescent="0.2">
      <c r="B13" s="235" t="s">
        <v>5</v>
      </c>
      <c r="C13" s="235"/>
      <c r="D13" s="236" t="s">
        <v>136</v>
      </c>
      <c r="E13" s="236"/>
      <c r="F13" s="236"/>
      <c r="G13" s="236"/>
      <c r="H13" s="236"/>
      <c r="I13" s="236"/>
      <c r="X13" s="1"/>
    </row>
  </sheetData>
  <mergeCells count="19">
    <mergeCell ref="B7:C7"/>
    <mergeCell ref="D7:I7"/>
    <mergeCell ref="B13:C13"/>
    <mergeCell ref="D13:I13"/>
    <mergeCell ref="B12:C12"/>
    <mergeCell ref="D12:E12"/>
    <mergeCell ref="B9:I9"/>
    <mergeCell ref="B11:C11"/>
    <mergeCell ref="D11:E11"/>
    <mergeCell ref="B10:C10"/>
    <mergeCell ref="D10:I10"/>
    <mergeCell ref="D2:H2"/>
    <mergeCell ref="D3:H3"/>
    <mergeCell ref="D4:H4"/>
    <mergeCell ref="D5:H5"/>
    <mergeCell ref="B2:C2"/>
    <mergeCell ref="B4:C4"/>
    <mergeCell ref="B5:C5"/>
    <mergeCell ref="B3:C3"/>
  </mergeCells>
  <dataValidations count="1">
    <dataValidation type="whole" allowBlank="1" showInputMessage="1" showErrorMessage="1" sqref="H14:H65488 J14:N65488 P14:V65488">
      <formula1>1</formula1>
      <formula2>5</formula2>
    </dataValidation>
  </dataValidations>
  <pageMargins left="0.39370078740157483" right="0.39370078740157483" top="0.74803149606299213" bottom="0.74803149606299213" header="0.31496062992125984" footer="0.31496062992125984"/>
  <pageSetup scale="74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'No tocar'!$E$5:$E$6</xm:f>
          </x14:formula1>
          <xm:sqref>H12</xm:sqref>
        </x14:dataValidation>
        <x14:dataValidation type="list" allowBlank="1" showInputMessage="1" showErrorMessage="1">
          <x14:formula1>
            <xm:f>'No tocar'!$C$5:$C$7</xm:f>
          </x14:formula1>
          <xm:sqref>B12:C12</xm:sqref>
        </x14:dataValidation>
        <x14:dataValidation type="list" allowBlank="1" showInputMessage="1" showErrorMessage="1">
          <x14:formula1>
            <xm:f>'No tocar'!$Q$5:$Q$12</xm:f>
          </x14:formula1>
          <xm:sqref>G12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V15"/>
  <sheetViews>
    <sheetView showGridLines="0" zoomScale="90" zoomScaleNormal="90" workbookViewId="0">
      <selection activeCell="C23" sqref="C23"/>
    </sheetView>
  </sheetViews>
  <sheetFormatPr baseColWidth="10" defaultColWidth="11.42578125" defaultRowHeight="12" x14ac:dyDescent="0.2"/>
  <cols>
    <col min="1" max="1" width="2.42578125" style="1" customWidth="1"/>
    <col min="2" max="2" width="34.28515625" style="1" customWidth="1"/>
    <col min="3" max="3" width="31.7109375" style="1" customWidth="1"/>
    <col min="4" max="4" width="83.140625" style="1" customWidth="1"/>
    <col min="5" max="5" width="16.85546875" style="1" customWidth="1"/>
    <col min="6" max="6" width="5.7109375" style="1" customWidth="1"/>
    <col min="7" max="7" width="49.85546875" style="1" customWidth="1"/>
    <col min="8" max="8" width="7.7109375" style="1" customWidth="1"/>
    <col min="9" max="9" width="0.7109375" style="7" customWidth="1"/>
    <col min="10" max="10" width="1" style="1" customWidth="1"/>
    <col min="11" max="11" width="1.5703125" style="1" customWidth="1"/>
    <col min="12" max="12" width="1.140625" style="7" customWidth="1"/>
    <col min="13" max="13" width="20.7109375" style="1" customWidth="1"/>
    <col min="14" max="17" width="7.7109375" style="1" customWidth="1"/>
    <col min="18" max="19" width="5.7109375" style="1" hidden="1" customWidth="1"/>
    <col min="20" max="20" width="10.7109375" style="1" customWidth="1"/>
    <col min="21" max="21" width="20.7109375" style="1" customWidth="1"/>
    <col min="22" max="22" width="9.140625" style="2" customWidth="1"/>
    <col min="23" max="243" width="9.140625" style="1" customWidth="1"/>
    <col min="244" max="16384" width="11.42578125" style="1"/>
  </cols>
  <sheetData>
    <row r="1" spans="2:22" ht="12.75" thickBot="1" x14ac:dyDescent="0.25"/>
    <row r="2" spans="2:22" s="12" customFormat="1" ht="26.25" customHeight="1" thickBot="1" x14ac:dyDescent="0.25">
      <c r="B2" s="59"/>
      <c r="C2" s="231" t="s">
        <v>116</v>
      </c>
      <c r="D2" s="232"/>
      <c r="E2" s="232"/>
      <c r="F2" s="233"/>
      <c r="G2" s="56" t="str">
        <f>Proyecto!K2</f>
        <v>Código: GC-F-015</v>
      </c>
      <c r="H2" s="11"/>
      <c r="I2" s="11"/>
      <c r="J2" s="15"/>
      <c r="T2" s="16"/>
    </row>
    <row r="3" spans="2:22" s="12" customFormat="1" ht="23.25" customHeight="1" thickBot="1" x14ac:dyDescent="0.25">
      <c r="B3" s="60"/>
      <c r="C3" s="231" t="s">
        <v>118</v>
      </c>
      <c r="D3" s="232"/>
      <c r="E3" s="232"/>
      <c r="F3" s="233"/>
      <c r="G3" s="57" t="str">
        <f>Proyecto!K3</f>
        <v>Fecha: 17 de septiembre de 2014</v>
      </c>
      <c r="H3" s="11"/>
      <c r="I3" s="11"/>
      <c r="J3" s="15"/>
      <c r="T3" s="16"/>
    </row>
    <row r="4" spans="2:22" s="12" customFormat="1" ht="24" customHeight="1" thickBot="1" x14ac:dyDescent="0.25">
      <c r="B4" s="60"/>
      <c r="C4" s="231" t="s">
        <v>119</v>
      </c>
      <c r="D4" s="232"/>
      <c r="E4" s="232"/>
      <c r="F4" s="233"/>
      <c r="G4" s="57" t="str">
        <f>Proyecto!K4</f>
        <v>Versión 001</v>
      </c>
      <c r="J4" s="15"/>
      <c r="T4" s="16"/>
    </row>
    <row r="5" spans="2:22" s="12" customFormat="1" ht="22.5" customHeight="1" thickBot="1" x14ac:dyDescent="0.25">
      <c r="B5" s="61"/>
      <c r="C5" s="231" t="s">
        <v>121</v>
      </c>
      <c r="D5" s="232"/>
      <c r="E5" s="232"/>
      <c r="F5" s="233"/>
      <c r="G5" s="58" t="s">
        <v>156</v>
      </c>
      <c r="J5" s="11"/>
      <c r="T5" s="16"/>
    </row>
    <row r="6" spans="2:22" ht="5.25" customHeight="1" x14ac:dyDescent="0.2">
      <c r="B6" s="5"/>
      <c r="C6" s="20"/>
      <c r="D6" s="5"/>
      <c r="E6" s="5"/>
      <c r="F6" s="5"/>
      <c r="G6" s="5"/>
    </row>
    <row r="7" spans="2:22" ht="29.25" customHeight="1" x14ac:dyDescent="0.2">
      <c r="B7" s="35" t="s">
        <v>0</v>
      </c>
      <c r="C7" s="185" t="str">
        <f>Proyecto!$E$7</f>
        <v>Promoción y Fortalecimiento del Centro de Conciliación y Arbitraje como mecanismo óptimo para resolver conflictos societarios a nivel nacional_ ID-60</v>
      </c>
      <c r="D7" s="185"/>
      <c r="E7" s="185"/>
      <c r="F7" s="185"/>
      <c r="G7" s="185"/>
      <c r="V7" s="1"/>
    </row>
    <row r="9" spans="2:22" ht="18" customHeight="1" x14ac:dyDescent="0.2">
      <c r="B9" s="238" t="s">
        <v>43</v>
      </c>
      <c r="C9" s="238"/>
      <c r="D9" s="238"/>
      <c r="E9" s="238"/>
      <c r="F9" s="238"/>
      <c r="G9" s="238"/>
    </row>
    <row r="10" spans="2:22" customFormat="1" ht="15" customHeight="1" x14ac:dyDescent="0.2"/>
    <row r="11" spans="2:22" ht="27.75" customHeight="1" x14ac:dyDescent="0.2">
      <c r="B11" s="31" t="s">
        <v>72</v>
      </c>
      <c r="C11" s="31" t="s">
        <v>6</v>
      </c>
      <c r="D11" s="31" t="s">
        <v>14</v>
      </c>
      <c r="E11" s="31" t="s">
        <v>42</v>
      </c>
      <c r="F11" s="238" t="s">
        <v>15</v>
      </c>
      <c r="G11" s="238"/>
    </row>
    <row r="12" spans="2:22" ht="127.5" customHeight="1" x14ac:dyDescent="0.2">
      <c r="B12" s="119" t="s">
        <v>60</v>
      </c>
      <c r="C12" s="119" t="s">
        <v>195</v>
      </c>
      <c r="D12" s="111" t="s">
        <v>137</v>
      </c>
      <c r="E12" s="119" t="s">
        <v>89</v>
      </c>
      <c r="F12" s="239"/>
      <c r="G12" s="239"/>
    </row>
    <row r="13" spans="2:22" ht="218.25" customHeight="1" x14ac:dyDescent="0.2">
      <c r="B13" s="119" t="s">
        <v>61</v>
      </c>
      <c r="C13" s="119" t="s">
        <v>203</v>
      </c>
      <c r="D13" s="111" t="s">
        <v>138</v>
      </c>
      <c r="E13" s="119" t="s">
        <v>89</v>
      </c>
      <c r="F13" s="239"/>
      <c r="G13" s="239"/>
    </row>
    <row r="14" spans="2:22" ht="238.5" customHeight="1" x14ac:dyDescent="0.2">
      <c r="B14" s="119" t="s">
        <v>62</v>
      </c>
      <c r="C14" s="119" t="s">
        <v>185</v>
      </c>
      <c r="D14" s="111" t="s">
        <v>139</v>
      </c>
      <c r="E14" s="119" t="s">
        <v>89</v>
      </c>
      <c r="F14" s="239"/>
      <c r="G14" s="239"/>
    </row>
    <row r="15" spans="2:22" ht="131.25" customHeight="1" x14ac:dyDescent="0.2">
      <c r="B15" s="119" t="s">
        <v>150</v>
      </c>
      <c r="C15" s="119" t="s">
        <v>204</v>
      </c>
      <c r="D15" s="111" t="s">
        <v>183</v>
      </c>
      <c r="E15" s="119" t="s">
        <v>89</v>
      </c>
      <c r="F15" s="239"/>
      <c r="G15" s="239"/>
    </row>
  </sheetData>
  <mergeCells count="11">
    <mergeCell ref="F15:G15"/>
    <mergeCell ref="F12:G12"/>
    <mergeCell ref="F13:G13"/>
    <mergeCell ref="F14:G14"/>
    <mergeCell ref="C2:F2"/>
    <mergeCell ref="C3:F3"/>
    <mergeCell ref="C4:F4"/>
    <mergeCell ref="C5:F5"/>
    <mergeCell ref="F11:G11"/>
    <mergeCell ref="C7:G7"/>
    <mergeCell ref="B9:G9"/>
  </mergeCells>
  <dataValidations count="1">
    <dataValidation type="whole" allowBlank="1" showInputMessage="1" showErrorMessage="1" sqref="E8:G8 E16:L65485 N8:T65485 H8:L15">
      <formula1>1</formula1>
      <formula2>5</formula2>
    </dataValidation>
  </dataValidations>
  <pageMargins left="0.39370078740157483" right="0.39370078740157483" top="0.74803149606299213" bottom="0.74803149606299213" header="0.31496062992125984" footer="0.31496062992125984"/>
  <pageSetup scale="74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'No tocar'!$G$5:$G$7</xm:f>
          </x14:formula1>
          <xm:sqref>B12:B14</xm:sqref>
        </x14:dataValidation>
        <x14:dataValidation type="list" allowBlank="1" showInputMessage="1" showErrorMessage="1">
          <x14:formula1>
            <xm:f>'No tocar'!$I$5:$I$6</xm:f>
          </x14:formula1>
          <xm:sqref>E12:E15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B1:H17"/>
  <sheetViews>
    <sheetView topLeftCell="A10" zoomScale="97" zoomScaleNormal="97" workbookViewId="0">
      <selection activeCell="I8" sqref="I8"/>
    </sheetView>
  </sheetViews>
  <sheetFormatPr baseColWidth="10" defaultColWidth="11.42578125" defaultRowHeight="12.75" x14ac:dyDescent="0.2"/>
  <cols>
    <col min="1" max="1" width="5" style="62" customWidth="1"/>
    <col min="2" max="2" width="32.5703125" style="62" customWidth="1"/>
    <col min="3" max="3" width="25" style="62" customWidth="1"/>
    <col min="4" max="4" width="11.42578125" style="62"/>
    <col min="5" max="5" width="40.42578125" style="62" customWidth="1"/>
    <col min="6" max="6" width="20.7109375" style="62" customWidth="1"/>
    <col min="7" max="7" width="25.5703125" style="62" customWidth="1"/>
    <col min="8" max="8" width="15" style="62" customWidth="1"/>
    <col min="9" max="16384" width="11.42578125" style="62"/>
  </cols>
  <sheetData>
    <row r="1" spans="2:8" ht="13.5" thickBot="1" x14ac:dyDescent="0.25"/>
    <row r="2" spans="2:8" ht="18" customHeight="1" thickBot="1" x14ac:dyDescent="0.25">
      <c r="B2" s="65"/>
      <c r="C2" s="251" t="s">
        <v>116</v>
      </c>
      <c r="D2" s="252"/>
      <c r="E2" s="252"/>
      <c r="F2" s="252"/>
      <c r="G2" s="245" t="str">
        <f>Proyecto!K2</f>
        <v>Código: GC-F-015</v>
      </c>
      <c r="H2" s="246"/>
    </row>
    <row r="3" spans="2:8" ht="19.5" customHeight="1" thickBot="1" x14ac:dyDescent="0.25">
      <c r="B3" s="67"/>
      <c r="C3" s="251" t="s">
        <v>118</v>
      </c>
      <c r="D3" s="252"/>
      <c r="E3" s="252"/>
      <c r="F3" s="252"/>
      <c r="G3" s="247" t="str">
        <f>Proyecto!K3</f>
        <v>Fecha: 17 de septiembre de 2014</v>
      </c>
      <c r="H3" s="248"/>
    </row>
    <row r="4" spans="2:8" ht="19.5" customHeight="1" thickBot="1" x14ac:dyDescent="0.25">
      <c r="B4" s="67"/>
      <c r="C4" s="251" t="s">
        <v>119</v>
      </c>
      <c r="D4" s="252"/>
      <c r="E4" s="252"/>
      <c r="F4" s="252"/>
      <c r="G4" s="249" t="str">
        <f>Proyecto!K4</f>
        <v>Versión 001</v>
      </c>
      <c r="H4" s="250"/>
    </row>
    <row r="5" spans="2:8" ht="21.75" customHeight="1" thickBot="1" x14ac:dyDescent="0.25">
      <c r="B5" s="69"/>
      <c r="C5" s="251" t="s">
        <v>121</v>
      </c>
      <c r="D5" s="252"/>
      <c r="E5" s="252"/>
      <c r="F5" s="252"/>
      <c r="G5" s="247" t="s">
        <v>157</v>
      </c>
      <c r="H5" s="248"/>
    </row>
    <row r="6" spans="2:8" ht="21" customHeight="1" x14ac:dyDescent="0.2"/>
    <row r="7" spans="2:8" ht="22.5" customHeight="1" x14ac:dyDescent="0.2">
      <c r="B7" s="240" t="s">
        <v>74</v>
      </c>
      <c r="C7" s="241"/>
      <c r="D7" s="241"/>
      <c r="E7" s="241"/>
      <c r="F7" s="241"/>
      <c r="G7" s="241"/>
      <c r="H7" s="241"/>
    </row>
    <row r="8" spans="2:8" ht="84" customHeight="1" x14ac:dyDescent="0.2">
      <c r="B8" s="217" t="s">
        <v>132</v>
      </c>
      <c r="C8" s="242"/>
      <c r="D8" s="242"/>
      <c r="E8" s="242"/>
      <c r="F8" s="242"/>
      <c r="G8" s="242"/>
      <c r="H8" s="242"/>
    </row>
    <row r="9" spans="2:8" x14ac:dyDescent="0.2">
      <c r="B9" s="63"/>
    </row>
    <row r="11" spans="2:8" ht="22.5" customHeight="1" x14ac:dyDescent="0.2">
      <c r="B11" s="243" t="s">
        <v>71</v>
      </c>
      <c r="C11" s="244"/>
      <c r="E11" s="240" t="s">
        <v>73</v>
      </c>
      <c r="F11" s="241"/>
      <c r="G11" s="241"/>
      <c r="H11" s="241"/>
    </row>
    <row r="13" spans="2:8" ht="20.25" customHeight="1" x14ac:dyDescent="0.2">
      <c r="B13" s="36" t="s">
        <v>6</v>
      </c>
      <c r="C13" s="36" t="s">
        <v>72</v>
      </c>
      <c r="D13" s="64"/>
      <c r="E13" s="36" t="s">
        <v>6</v>
      </c>
      <c r="F13" s="36" t="s">
        <v>72</v>
      </c>
      <c r="G13" s="36" t="s">
        <v>70</v>
      </c>
      <c r="H13" s="36" t="s">
        <v>85</v>
      </c>
    </row>
    <row r="14" spans="2:8" s="88" customFormat="1" ht="34.5" customHeight="1" x14ac:dyDescent="0.2">
      <c r="B14" s="110" t="s">
        <v>195</v>
      </c>
      <c r="C14" s="105" t="s">
        <v>60</v>
      </c>
      <c r="E14" s="89"/>
      <c r="F14" s="90"/>
      <c r="G14" s="91"/>
      <c r="H14" s="92"/>
    </row>
    <row r="15" spans="2:8" s="88" customFormat="1" ht="32.25" customHeight="1" x14ac:dyDescent="0.2">
      <c r="B15" s="87" t="s">
        <v>184</v>
      </c>
      <c r="C15" s="105" t="s">
        <v>61</v>
      </c>
      <c r="E15" s="93"/>
      <c r="F15" s="94"/>
      <c r="G15" s="94"/>
      <c r="H15" s="94"/>
    </row>
    <row r="16" spans="2:8" s="88" customFormat="1" ht="33.75" customHeight="1" x14ac:dyDescent="0.2">
      <c r="B16" s="87" t="s">
        <v>185</v>
      </c>
      <c r="C16" s="87" t="s">
        <v>62</v>
      </c>
      <c r="E16" s="95"/>
      <c r="F16" s="96"/>
      <c r="G16" s="96"/>
      <c r="H16" s="96"/>
    </row>
    <row r="17" spans="2:8" ht="57.75" customHeight="1" x14ac:dyDescent="0.2">
      <c r="B17" s="140" t="s">
        <v>204</v>
      </c>
      <c r="C17" s="112" t="s">
        <v>150</v>
      </c>
      <c r="D17" s="113"/>
      <c r="E17" s="113"/>
      <c r="F17" s="113"/>
      <c r="G17" s="113"/>
      <c r="H17" s="113"/>
    </row>
  </sheetData>
  <mergeCells count="12">
    <mergeCell ref="E11:H11"/>
    <mergeCell ref="B7:H7"/>
    <mergeCell ref="B8:H8"/>
    <mergeCell ref="B11:C11"/>
    <mergeCell ref="G2:H2"/>
    <mergeCell ref="G3:H3"/>
    <mergeCell ref="G4:H4"/>
    <mergeCell ref="G5:H5"/>
    <mergeCell ref="C2:F2"/>
    <mergeCell ref="C3:F3"/>
    <mergeCell ref="C4:F4"/>
    <mergeCell ref="C5:F5"/>
  </mergeCells>
  <pageMargins left="0.7" right="0.7" top="0.75" bottom="0.75" header="0.3" footer="0.3"/>
  <pageSetup paperSize="11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'No tocar'!$G$5:$G$7</xm:f>
          </x14:formula1>
          <xm:sqref>C14:C16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20"/>
  <sheetViews>
    <sheetView showGridLines="0" zoomScale="90" zoomScaleNormal="90" workbookViewId="0">
      <selection activeCell="B33" sqref="B33"/>
    </sheetView>
  </sheetViews>
  <sheetFormatPr baseColWidth="10" defaultColWidth="11.42578125" defaultRowHeight="12" x14ac:dyDescent="0.2"/>
  <cols>
    <col min="1" max="1" width="2.42578125" style="1" customWidth="1"/>
    <col min="2" max="2" width="37.140625" style="1" customWidth="1"/>
    <col min="3" max="3" width="39.42578125" style="1" customWidth="1"/>
    <col min="4" max="4" width="8.85546875" style="1" customWidth="1"/>
    <col min="5" max="5" width="5.7109375" style="1" customWidth="1"/>
    <col min="6" max="6" width="39.7109375" style="1" customWidth="1"/>
    <col min="7" max="7" width="7.7109375" style="1" customWidth="1"/>
    <col min="8" max="8" width="0.7109375" style="7" customWidth="1"/>
    <col min="9" max="9" width="1" style="1" customWidth="1"/>
    <col min="10" max="10" width="1.5703125" style="1" customWidth="1"/>
    <col min="11" max="11" width="1.140625" style="7" customWidth="1"/>
    <col min="12" max="12" width="16.7109375" style="1" customWidth="1"/>
    <col min="13" max="16" width="7.7109375" style="1" customWidth="1"/>
    <col min="17" max="18" width="5.7109375" style="1" hidden="1" customWidth="1"/>
    <col min="19" max="19" width="10.7109375" style="1" customWidth="1"/>
    <col min="20" max="20" width="20.7109375" style="1" customWidth="1"/>
    <col min="21" max="21" width="9.140625" style="2" customWidth="1"/>
    <col min="22" max="242" width="9.140625" style="1" customWidth="1"/>
    <col min="243" max="16384" width="11.42578125" style="1"/>
  </cols>
  <sheetData>
    <row r="1" spans="1:21" ht="12.75" thickBot="1" x14ac:dyDescent="0.25"/>
    <row r="2" spans="1:21" s="18" customFormat="1" ht="26.25" customHeight="1" thickBot="1" x14ac:dyDescent="0.25">
      <c r="B2" s="65"/>
      <c r="C2" s="251" t="s">
        <v>116</v>
      </c>
      <c r="D2" s="252"/>
      <c r="E2" s="252"/>
      <c r="F2" s="252"/>
      <c r="G2" s="245" t="str">
        <f>Proyecto!K2</f>
        <v>Código: GC-F-015</v>
      </c>
      <c r="H2" s="253"/>
      <c r="I2" s="253"/>
      <c r="J2" s="253"/>
      <c r="K2" s="253"/>
      <c r="L2" s="246"/>
      <c r="U2" s="16"/>
    </row>
    <row r="3" spans="1:21" s="18" customFormat="1" ht="23.25" customHeight="1" thickBot="1" x14ac:dyDescent="0.25">
      <c r="B3" s="67"/>
      <c r="C3" s="251" t="s">
        <v>118</v>
      </c>
      <c r="D3" s="252"/>
      <c r="E3" s="252"/>
      <c r="F3" s="252"/>
      <c r="G3" s="247" t="str">
        <f>Proyecto!K3</f>
        <v>Fecha: 17 de septiembre de 2014</v>
      </c>
      <c r="H3" s="254"/>
      <c r="I3" s="254"/>
      <c r="J3" s="254"/>
      <c r="K3" s="254"/>
      <c r="L3" s="248"/>
      <c r="U3" s="16"/>
    </row>
    <row r="4" spans="1:21" s="18" customFormat="1" ht="24" customHeight="1" thickBot="1" x14ac:dyDescent="0.25">
      <c r="B4" s="67"/>
      <c r="C4" s="251" t="s">
        <v>119</v>
      </c>
      <c r="D4" s="252"/>
      <c r="E4" s="252"/>
      <c r="F4" s="252"/>
      <c r="G4" s="249" t="str">
        <f>Proyecto!K4</f>
        <v>Versión 001</v>
      </c>
      <c r="H4" s="255"/>
      <c r="I4" s="255"/>
      <c r="J4" s="255"/>
      <c r="K4" s="255"/>
      <c r="L4" s="250"/>
      <c r="U4" s="16"/>
    </row>
    <row r="5" spans="1:21" s="18" customFormat="1" ht="22.5" customHeight="1" thickBot="1" x14ac:dyDescent="0.25">
      <c r="B5" s="69"/>
      <c r="C5" s="251" t="s">
        <v>121</v>
      </c>
      <c r="D5" s="252"/>
      <c r="E5" s="252"/>
      <c r="F5" s="252"/>
      <c r="G5" s="247" t="s">
        <v>158</v>
      </c>
      <c r="H5" s="254"/>
      <c r="I5" s="254"/>
      <c r="J5" s="254"/>
      <c r="K5" s="254"/>
      <c r="L5" s="248"/>
      <c r="U5" s="16"/>
    </row>
    <row r="6" spans="1:21" ht="5.25" customHeight="1" x14ac:dyDescent="0.2">
      <c r="A6" s="7" t="str">
        <f>Proyecto!$E$7</f>
        <v>Promoción y Fortalecimiento del Centro de Conciliación y Arbitraje como mecanismo óptimo para resolver conflictos societarios a nivel nacional_ ID-60</v>
      </c>
      <c r="B6" s="17"/>
      <c r="C6" s="17"/>
      <c r="D6" s="17"/>
      <c r="E6" s="17"/>
      <c r="F6" s="17"/>
    </row>
    <row r="7" spans="1:21" ht="29.25" customHeight="1" x14ac:dyDescent="0.2">
      <c r="B7" s="35" t="s">
        <v>0</v>
      </c>
      <c r="C7" s="234" t="str">
        <f>Proyecto!$E$7</f>
        <v>Promoción y Fortalecimiento del Centro de Conciliación y Arbitraje como mecanismo óptimo para resolver conflictos societarios a nivel nacional_ ID-60</v>
      </c>
      <c r="D7" s="234"/>
      <c r="E7" s="234"/>
      <c r="F7" s="234"/>
      <c r="U7" s="1"/>
    </row>
    <row r="8" spans="1:21" x14ac:dyDescent="0.2">
      <c r="B8" s="18"/>
    </row>
    <row r="10" spans="1:21" ht="18" customHeight="1" x14ac:dyDescent="0.2">
      <c r="B10" s="35" t="s">
        <v>82</v>
      </c>
      <c r="C10" s="24" t="s">
        <v>88</v>
      </c>
    </row>
    <row r="11" spans="1:21" ht="6" customHeight="1" x14ac:dyDescent="0.2"/>
    <row r="12" spans="1:21" ht="18" customHeight="1" x14ac:dyDescent="0.2">
      <c r="B12" s="35" t="s">
        <v>47</v>
      </c>
      <c r="C12" s="97"/>
    </row>
    <row r="13" spans="1:21" ht="6" customHeight="1" x14ac:dyDescent="0.2"/>
    <row r="14" spans="1:21" ht="18" customHeight="1" x14ac:dyDescent="0.2">
      <c r="B14" s="35" t="s">
        <v>48</v>
      </c>
      <c r="C14" s="83"/>
    </row>
    <row r="15" spans="1:21" ht="6" customHeight="1" x14ac:dyDescent="0.2"/>
    <row r="16" spans="1:21" ht="18" customHeight="1" x14ac:dyDescent="0.2">
      <c r="B16" s="35" t="s">
        <v>44</v>
      </c>
      <c r="C16" s="23">
        <v>600000000</v>
      </c>
    </row>
    <row r="17" spans="2:3" ht="6" customHeight="1" x14ac:dyDescent="0.2"/>
    <row r="18" spans="2:3" ht="18" customHeight="1" x14ac:dyDescent="0.2">
      <c r="B18" s="35" t="s">
        <v>45</v>
      </c>
      <c r="C18" s="23"/>
    </row>
    <row r="19" spans="2:3" ht="6" customHeight="1" x14ac:dyDescent="0.2"/>
    <row r="20" spans="2:3" ht="18" customHeight="1" x14ac:dyDescent="0.2">
      <c r="B20" s="35" t="s">
        <v>46</v>
      </c>
      <c r="C20" s="23"/>
    </row>
  </sheetData>
  <mergeCells count="9">
    <mergeCell ref="G2:L2"/>
    <mergeCell ref="G3:L3"/>
    <mergeCell ref="G4:L4"/>
    <mergeCell ref="G5:L5"/>
    <mergeCell ref="C7:F7"/>
    <mergeCell ref="C2:F2"/>
    <mergeCell ref="C3:F3"/>
    <mergeCell ref="C4:F4"/>
    <mergeCell ref="C5:F5"/>
  </mergeCells>
  <dataValidations count="1">
    <dataValidation type="whole" allowBlank="1" showInputMessage="1" showErrorMessage="1" sqref="M8:S65493 D8:K65493">
      <formula1>1</formula1>
      <formula2>5</formula2>
    </dataValidation>
  </dataValidations>
  <pageMargins left="0.39370078740157483" right="0.39370078740157483" top="0.74803149606299213" bottom="0.74803149606299213" header="0.31496062992125984" footer="0.31496062992125984"/>
  <pageSetup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'No tocar'!$M$5:$M$6</xm:f>
          </x14:formula1>
          <xm:sqref>C10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B1:P16"/>
  <sheetViews>
    <sheetView showGridLines="0" topLeftCell="A10" zoomScale="90" zoomScaleNormal="90" workbookViewId="0">
      <selection activeCell="F24" sqref="F24"/>
    </sheetView>
  </sheetViews>
  <sheetFormatPr baseColWidth="10" defaultColWidth="11.42578125" defaultRowHeight="12" x14ac:dyDescent="0.2"/>
  <cols>
    <col min="1" max="1" width="2.42578125" style="1" customWidth="1"/>
    <col min="2" max="2" width="14.5703125" style="1" customWidth="1"/>
    <col min="3" max="3" width="30.7109375" style="1" customWidth="1"/>
    <col min="4" max="4" width="33" style="1" customWidth="1"/>
    <col min="5" max="5" width="23.140625" style="1" customWidth="1"/>
    <col min="6" max="6" width="41.5703125" style="1" customWidth="1"/>
    <col min="7" max="7" width="17.42578125" style="1" bestFit="1" customWidth="1"/>
    <col min="8" max="8" width="31.140625" style="1" customWidth="1"/>
    <col min="9" max="11" width="7.7109375" style="1" customWidth="1"/>
    <col min="12" max="13" width="5.7109375" style="1" hidden="1" customWidth="1"/>
    <col min="14" max="14" width="10.7109375" style="1" customWidth="1"/>
    <col min="15" max="15" width="20.7109375" style="1" customWidth="1"/>
    <col min="16" max="16" width="9.140625" style="2" customWidth="1"/>
    <col min="17" max="237" width="9.140625" style="1" customWidth="1"/>
    <col min="238" max="16384" width="11.42578125" style="1"/>
  </cols>
  <sheetData>
    <row r="1" spans="2:16" ht="12.75" thickBot="1" x14ac:dyDescent="0.25"/>
    <row r="2" spans="2:16" s="12" customFormat="1" ht="26.25" customHeight="1" thickBot="1" x14ac:dyDescent="0.25">
      <c r="B2" s="269"/>
      <c r="C2" s="270"/>
      <c r="D2" s="260" t="s">
        <v>116</v>
      </c>
      <c r="E2" s="261"/>
      <c r="F2" s="261"/>
      <c r="G2" s="262"/>
      <c r="H2" s="66" t="str">
        <f>Proyecto!K2</f>
        <v>Código: GC-F-015</v>
      </c>
      <c r="P2" s="16"/>
    </row>
    <row r="3" spans="2:16" s="12" customFormat="1" ht="23.25" customHeight="1" thickBot="1" x14ac:dyDescent="0.25">
      <c r="B3" s="271"/>
      <c r="C3" s="259"/>
      <c r="D3" s="263" t="s">
        <v>118</v>
      </c>
      <c r="E3" s="264"/>
      <c r="F3" s="264"/>
      <c r="G3" s="265"/>
      <c r="H3" s="70" t="str">
        <f>Proyecto!K3</f>
        <v>Fecha: 17 de septiembre de 2014</v>
      </c>
      <c r="P3" s="16"/>
    </row>
    <row r="4" spans="2:16" s="12" customFormat="1" ht="24" customHeight="1" thickBot="1" x14ac:dyDescent="0.25">
      <c r="B4" s="271"/>
      <c r="C4" s="259"/>
      <c r="D4" s="266" t="s">
        <v>119</v>
      </c>
      <c r="E4" s="267"/>
      <c r="F4" s="267"/>
      <c r="G4" s="268"/>
      <c r="H4" s="68" t="str">
        <f>Proyecto!K4</f>
        <v>Versión 001</v>
      </c>
      <c r="P4" s="16"/>
    </row>
    <row r="5" spans="2:16" s="12" customFormat="1" ht="22.5" customHeight="1" thickBot="1" x14ac:dyDescent="0.25">
      <c r="B5" s="272"/>
      <c r="C5" s="273"/>
      <c r="D5" s="263" t="s">
        <v>121</v>
      </c>
      <c r="E5" s="264"/>
      <c r="F5" s="264"/>
      <c r="G5" s="265"/>
      <c r="H5" s="70" t="s">
        <v>159</v>
      </c>
      <c r="P5" s="16"/>
    </row>
    <row r="6" spans="2:16" ht="5.25" customHeight="1" x14ac:dyDescent="0.2">
      <c r="B6" s="5"/>
      <c r="C6" s="5"/>
      <c r="D6" s="5"/>
      <c r="E6" s="5"/>
      <c r="F6" s="20"/>
      <c r="G6" s="5"/>
      <c r="H6" s="5"/>
    </row>
    <row r="7" spans="2:16" ht="29.25" customHeight="1" x14ac:dyDescent="0.2">
      <c r="B7" s="183" t="s">
        <v>0</v>
      </c>
      <c r="C7" s="183"/>
      <c r="D7" s="234" t="str">
        <f>Proyecto!$E$7</f>
        <v>Promoción y Fortalecimiento del Centro de Conciliación y Arbitraje como mecanismo óptimo para resolver conflictos societarios a nivel nacional_ ID-60</v>
      </c>
      <c r="E7" s="234"/>
      <c r="F7" s="234"/>
      <c r="G7" s="234"/>
      <c r="H7" s="234"/>
      <c r="P7" s="1"/>
    </row>
    <row r="8" spans="2:16" customFormat="1" ht="19.5" customHeight="1" x14ac:dyDescent="0.2"/>
    <row r="9" spans="2:16" ht="30" customHeight="1" x14ac:dyDescent="0.2">
      <c r="B9" s="256" t="s">
        <v>37</v>
      </c>
      <c r="C9" s="257"/>
      <c r="D9" s="257"/>
      <c r="E9" s="257"/>
      <c r="F9" s="257"/>
      <c r="G9" s="257"/>
      <c r="H9" s="257"/>
    </row>
    <row r="10" spans="2:16" ht="9.75" customHeight="1" x14ac:dyDescent="0.2">
      <c r="B10" s="259"/>
      <c r="C10" s="259"/>
      <c r="D10" s="259"/>
      <c r="E10" s="259"/>
      <c r="F10" s="259"/>
      <c r="G10" s="259"/>
      <c r="H10" s="259"/>
      <c r="P10" s="1"/>
    </row>
    <row r="11" spans="2:16" ht="25.5" customHeight="1" x14ac:dyDescent="0.2">
      <c r="B11" s="235" t="s">
        <v>6</v>
      </c>
      <c r="C11" s="235"/>
      <c r="D11" s="31" t="s">
        <v>7</v>
      </c>
      <c r="E11" s="33" t="s">
        <v>68</v>
      </c>
      <c r="F11" s="31" t="s">
        <v>11</v>
      </c>
      <c r="G11" s="31" t="s">
        <v>91</v>
      </c>
      <c r="H11" s="31" t="s">
        <v>8</v>
      </c>
      <c r="P11" s="1"/>
    </row>
    <row r="12" spans="2:16" ht="42.75" customHeight="1" x14ac:dyDescent="0.2">
      <c r="B12" s="222" t="s">
        <v>196</v>
      </c>
      <c r="C12" s="258"/>
      <c r="D12" s="87" t="s">
        <v>197</v>
      </c>
      <c r="E12" s="90" t="s">
        <v>198</v>
      </c>
      <c r="F12" s="91" t="s">
        <v>199</v>
      </c>
      <c r="G12" s="90" t="s">
        <v>89</v>
      </c>
      <c r="H12" s="90" t="s">
        <v>65</v>
      </c>
      <c r="O12" s="2"/>
      <c r="P12" s="1"/>
    </row>
    <row r="13" spans="2:16" ht="36" customHeight="1" x14ac:dyDescent="0.2">
      <c r="B13" s="222" t="s">
        <v>184</v>
      </c>
      <c r="C13" s="258"/>
      <c r="D13" s="111" t="s">
        <v>190</v>
      </c>
      <c r="E13" s="141" t="s">
        <v>200</v>
      </c>
      <c r="F13" s="142" t="s">
        <v>187</v>
      </c>
      <c r="G13" s="90" t="s">
        <v>89</v>
      </c>
      <c r="H13" s="90" t="s">
        <v>65</v>
      </c>
      <c r="O13" s="2"/>
      <c r="P13" s="1"/>
    </row>
    <row r="14" spans="2:16" ht="49.5" customHeight="1" x14ac:dyDescent="0.2">
      <c r="B14" s="222" t="s">
        <v>185</v>
      </c>
      <c r="C14" s="258"/>
      <c r="D14" s="138" t="s">
        <v>191</v>
      </c>
      <c r="E14" s="141" t="s">
        <v>201</v>
      </c>
      <c r="F14" s="142" t="s">
        <v>188</v>
      </c>
      <c r="G14" s="90" t="s">
        <v>89</v>
      </c>
      <c r="H14" s="90" t="s">
        <v>65</v>
      </c>
      <c r="O14" s="2"/>
      <c r="P14" s="1"/>
    </row>
    <row r="15" spans="2:16" ht="45" customHeight="1" x14ac:dyDescent="0.2">
      <c r="B15" s="222" t="s">
        <v>234</v>
      </c>
      <c r="C15" s="258"/>
      <c r="D15" s="136" t="s">
        <v>180</v>
      </c>
      <c r="E15" s="137" t="s">
        <v>235</v>
      </c>
      <c r="F15" s="91" t="s">
        <v>181</v>
      </c>
      <c r="G15" s="137" t="s">
        <v>89</v>
      </c>
      <c r="H15" s="137" t="s">
        <v>66</v>
      </c>
      <c r="O15" s="2"/>
      <c r="P15" s="1"/>
    </row>
    <row r="16" spans="2:16" ht="42.75" customHeight="1" x14ac:dyDescent="0.2">
      <c r="B16" s="216" t="s">
        <v>140</v>
      </c>
      <c r="C16" s="216"/>
      <c r="D16" s="87" t="s">
        <v>141</v>
      </c>
      <c r="E16" s="139" t="s">
        <v>142</v>
      </c>
      <c r="F16" s="114" t="s">
        <v>143</v>
      </c>
      <c r="G16" s="90" t="s">
        <v>89</v>
      </c>
      <c r="H16" s="90" t="s">
        <v>66</v>
      </c>
      <c r="O16" s="2"/>
      <c r="P16" s="1"/>
    </row>
  </sheetData>
  <mergeCells count="15">
    <mergeCell ref="D2:G2"/>
    <mergeCell ref="D3:G3"/>
    <mergeCell ref="D4:G4"/>
    <mergeCell ref="D5:G5"/>
    <mergeCell ref="B2:C5"/>
    <mergeCell ref="B7:C7"/>
    <mergeCell ref="D7:H7"/>
    <mergeCell ref="B9:H9"/>
    <mergeCell ref="B16:C16"/>
    <mergeCell ref="B12:C12"/>
    <mergeCell ref="B11:C11"/>
    <mergeCell ref="B10:H10"/>
    <mergeCell ref="B13:C13"/>
    <mergeCell ref="B14:C14"/>
    <mergeCell ref="B15:C15"/>
  </mergeCells>
  <conditionalFormatting sqref="D11:D12 D15">
    <cfRule type="cellIs" dxfId="12" priority="28" stopIfTrue="1" operator="equal">
      <formula>"Alto"</formula>
    </cfRule>
    <cfRule type="cellIs" dxfId="11" priority="29" stopIfTrue="1" operator="equal">
      <formula>"Medio"</formula>
    </cfRule>
    <cfRule type="cellIs" dxfId="10" priority="30" stopIfTrue="1" operator="equal">
      <formula>"Bajo"</formula>
    </cfRule>
  </conditionalFormatting>
  <conditionalFormatting sqref="D16">
    <cfRule type="cellIs" dxfId="9" priority="1" stopIfTrue="1" operator="equal">
      <formula>"Alto"</formula>
    </cfRule>
    <cfRule type="cellIs" dxfId="8" priority="2" stopIfTrue="1" operator="equal">
      <formula>"Medio"</formula>
    </cfRule>
    <cfRule type="cellIs" dxfId="7" priority="3" stopIfTrue="1" operator="equal">
      <formula>"Bajo"</formula>
    </cfRule>
  </conditionalFormatting>
  <dataValidations count="1">
    <dataValidation type="whole" allowBlank="1" showInputMessage="1" showErrorMessage="1" sqref="I9:N9 F17:N65493">
      <formula1>1</formula1>
      <formula2>5</formula2>
    </dataValidation>
  </dataValidations>
  <hyperlinks>
    <hyperlink ref="F16" r:id="rId1"/>
    <hyperlink ref="F12" r:id="rId2"/>
    <hyperlink ref="F15" r:id="rId3"/>
    <hyperlink ref="F13" r:id="rId4" display="mailto:CarlosO@SUPERSOCIEDADES.GOV.CO"/>
    <hyperlink ref="F14" r:id="rId5" display="mailto:claudialorelad@supersociedades.gov.co"/>
  </hyperlinks>
  <pageMargins left="0.39370078740157483" right="0.39370078740157483" top="0.74803149606299213" bottom="0.74803149606299213" header="0.31496062992125984" footer="0.31496062992125984"/>
  <pageSetup scale="70" fitToHeight="0" orientation="landscape" r:id="rId6"/>
  <drawing r:id="rId7"/>
  <legacyDrawing r:id="rId8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'No tocar'!$I$5:$I$6</xm:f>
          </x14:formula1>
          <xm:sqref>G12:G16</xm:sqref>
        </x14:dataValidation>
        <x14:dataValidation type="list" allowBlank="1" showInputMessage="1" showErrorMessage="1">
          <x14:formula1>
            <xm:f>'No tocar'!$K$5:$K$7</xm:f>
          </x14:formula1>
          <xm:sqref>H12:H16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P23"/>
  <sheetViews>
    <sheetView showGridLines="0" topLeftCell="A10" zoomScale="90" zoomScaleNormal="90" workbookViewId="0">
      <selection activeCell="B13" sqref="B13"/>
    </sheetView>
  </sheetViews>
  <sheetFormatPr baseColWidth="10" defaultColWidth="11.42578125" defaultRowHeight="12" x14ac:dyDescent="0.2"/>
  <cols>
    <col min="1" max="1" width="2.42578125" style="1" customWidth="1"/>
    <col min="2" max="2" width="39.140625" style="1" customWidth="1"/>
    <col min="3" max="3" width="25.85546875" style="1" customWidth="1"/>
    <col min="4" max="4" width="50.28515625" style="1" customWidth="1"/>
    <col min="5" max="5" width="18" style="1" customWidth="1"/>
    <col min="6" max="6" width="28.85546875" style="1" customWidth="1"/>
    <col min="7" max="7" width="32.7109375" style="1" customWidth="1"/>
    <col min="8" max="11" width="7.7109375" style="1" customWidth="1"/>
    <col min="12" max="13" width="5.7109375" style="1" hidden="1" customWidth="1"/>
    <col min="14" max="14" width="10.7109375" style="1" customWidth="1"/>
    <col min="15" max="15" width="20.7109375" style="1" customWidth="1"/>
    <col min="16" max="16" width="9.140625" style="2" customWidth="1"/>
    <col min="17" max="237" width="9.140625" style="1" customWidth="1"/>
    <col min="238" max="16384" width="11.42578125" style="1"/>
  </cols>
  <sheetData>
    <row r="1" spans="2:16" ht="12.75" thickBot="1" x14ac:dyDescent="0.25"/>
    <row r="2" spans="2:16" s="12" customFormat="1" ht="26.25" customHeight="1" thickBot="1" x14ac:dyDescent="0.25">
      <c r="B2" s="65"/>
      <c r="C2" s="251" t="s">
        <v>116</v>
      </c>
      <c r="D2" s="252"/>
      <c r="E2" s="252"/>
      <c r="F2" s="252"/>
      <c r="G2" s="72" t="str">
        <f>Proyecto!K2</f>
        <v>Código: GC-F-015</v>
      </c>
      <c r="H2" s="71"/>
      <c r="P2" s="16"/>
    </row>
    <row r="3" spans="2:16" s="12" customFormat="1" ht="23.25" customHeight="1" thickBot="1" x14ac:dyDescent="0.25">
      <c r="B3" s="67"/>
      <c r="C3" s="251" t="s">
        <v>118</v>
      </c>
      <c r="D3" s="252"/>
      <c r="E3" s="252"/>
      <c r="F3" s="252"/>
      <c r="G3" s="70" t="str">
        <f>Proyecto!K3</f>
        <v>Fecha: 17 de septiembre de 2014</v>
      </c>
      <c r="H3" s="71"/>
      <c r="P3" s="16"/>
    </row>
    <row r="4" spans="2:16" s="12" customFormat="1" ht="24" customHeight="1" thickBot="1" x14ac:dyDescent="0.25">
      <c r="B4" s="67"/>
      <c r="C4" s="251" t="s">
        <v>119</v>
      </c>
      <c r="D4" s="252"/>
      <c r="E4" s="252"/>
      <c r="F4" s="252"/>
      <c r="G4" s="70" t="str">
        <f>Proyecto!K4</f>
        <v>Versión 001</v>
      </c>
      <c r="H4" s="71"/>
      <c r="P4" s="16"/>
    </row>
    <row r="5" spans="2:16" s="12" customFormat="1" ht="22.5" customHeight="1" thickBot="1" x14ac:dyDescent="0.25">
      <c r="B5" s="69"/>
      <c r="C5" s="251" t="s">
        <v>121</v>
      </c>
      <c r="D5" s="252"/>
      <c r="E5" s="252"/>
      <c r="F5" s="252"/>
      <c r="G5" s="73" t="s">
        <v>160</v>
      </c>
      <c r="H5" s="71"/>
      <c r="P5" s="16"/>
    </row>
    <row r="6" spans="2:16" ht="5.25" customHeight="1" x14ac:dyDescent="0.2">
      <c r="B6" s="5"/>
      <c r="C6" s="5"/>
      <c r="D6" s="20"/>
      <c r="E6" s="5"/>
      <c r="F6" s="5"/>
    </row>
    <row r="7" spans="2:16" ht="29.25" customHeight="1" x14ac:dyDescent="0.2">
      <c r="B7" s="35" t="s">
        <v>0</v>
      </c>
      <c r="C7" s="277" t="str">
        <f>Proyecto!$E$7</f>
        <v>Promoción y Fortalecimiento del Centro de Conciliación y Arbitraje como mecanismo óptimo para resolver conflictos societarios a nivel nacional_ ID-60</v>
      </c>
      <c r="D7" s="277"/>
      <c r="E7" s="277"/>
      <c r="F7" s="277"/>
      <c r="G7" s="29"/>
      <c r="P7" s="1"/>
    </row>
    <row r="8" spans="2:16" ht="6.75" customHeight="1" x14ac:dyDescent="0.2">
      <c r="B8" s="8"/>
      <c r="C8" s="9"/>
      <c r="D8" s="9"/>
      <c r="E8" s="9"/>
      <c r="F8" s="9"/>
      <c r="P8" s="1"/>
    </row>
    <row r="9" spans="2:16" x14ac:dyDescent="0.2">
      <c r="B9" s="193"/>
      <c r="C9" s="193"/>
    </row>
    <row r="10" spans="2:16" ht="20.25" customHeight="1" x14ac:dyDescent="0.2">
      <c r="B10" s="274" t="s">
        <v>16</v>
      </c>
      <c r="C10" s="275"/>
      <c r="D10" s="275"/>
      <c r="E10" s="275"/>
      <c r="F10" s="275"/>
      <c r="G10" s="276"/>
    </row>
    <row r="11" spans="2:16" customFormat="1" ht="15" customHeight="1" x14ac:dyDescent="0.2"/>
    <row r="12" spans="2:16" ht="24.75" customHeight="1" x14ac:dyDescent="0.2">
      <c r="B12" s="32" t="s">
        <v>83</v>
      </c>
      <c r="C12" s="34" t="s">
        <v>17</v>
      </c>
      <c r="D12" s="34" t="s">
        <v>18</v>
      </c>
      <c r="E12" s="34" t="s">
        <v>19</v>
      </c>
      <c r="F12" s="34" t="s">
        <v>20</v>
      </c>
      <c r="G12" s="34" t="s">
        <v>21</v>
      </c>
    </row>
    <row r="13" spans="2:16" ht="52.5" customHeight="1" x14ac:dyDescent="0.2">
      <c r="B13" s="177" t="s">
        <v>184</v>
      </c>
      <c r="C13" s="86" t="s">
        <v>96</v>
      </c>
      <c r="D13" s="84" t="s">
        <v>149</v>
      </c>
      <c r="E13" s="84" t="s">
        <v>114</v>
      </c>
      <c r="F13" s="84" t="s">
        <v>196</v>
      </c>
      <c r="G13" s="84" t="s">
        <v>144</v>
      </c>
    </row>
    <row r="14" spans="2:16" ht="51" customHeight="1" x14ac:dyDescent="0.2">
      <c r="B14" s="177" t="s">
        <v>185</v>
      </c>
      <c r="C14" s="86" t="s">
        <v>96</v>
      </c>
      <c r="D14" s="84" t="s">
        <v>146</v>
      </c>
      <c r="E14" s="84" t="s">
        <v>114</v>
      </c>
      <c r="F14" s="84" t="s">
        <v>184</v>
      </c>
      <c r="G14" s="84" t="s">
        <v>147</v>
      </c>
    </row>
    <row r="15" spans="2:16" ht="81.75" customHeight="1" x14ac:dyDescent="0.2">
      <c r="B15" s="177" t="s">
        <v>186</v>
      </c>
      <c r="C15" s="86" t="s">
        <v>96</v>
      </c>
      <c r="D15" s="84" t="s">
        <v>148</v>
      </c>
      <c r="E15" s="84" t="s">
        <v>108</v>
      </c>
      <c r="F15" s="120" t="s">
        <v>145</v>
      </c>
      <c r="G15" s="84" t="s">
        <v>147</v>
      </c>
    </row>
    <row r="17" spans="3:3" ht="12.75" x14ac:dyDescent="0.2">
      <c r="C17" s="27"/>
    </row>
    <row r="18" spans="3:3" ht="12.75" x14ac:dyDescent="0.2">
      <c r="C18" s="27"/>
    </row>
    <row r="19" spans="3:3" ht="12.75" x14ac:dyDescent="0.2">
      <c r="C19" s="30"/>
    </row>
    <row r="20" spans="3:3" ht="12.75" x14ac:dyDescent="0.2">
      <c r="C20" s="30"/>
    </row>
    <row r="21" spans="3:3" ht="12.75" x14ac:dyDescent="0.2">
      <c r="C21" s="30"/>
    </row>
    <row r="22" spans="3:3" ht="12.75" x14ac:dyDescent="0.2">
      <c r="C22" s="30"/>
    </row>
    <row r="23" spans="3:3" ht="12.75" x14ac:dyDescent="0.2">
      <c r="C23" s="30"/>
    </row>
  </sheetData>
  <mergeCells count="7">
    <mergeCell ref="B10:G10"/>
    <mergeCell ref="B9:C9"/>
    <mergeCell ref="C7:F7"/>
    <mergeCell ref="C2:F2"/>
    <mergeCell ref="C3:F3"/>
    <mergeCell ref="C4:F4"/>
    <mergeCell ref="C5:F5"/>
  </mergeCells>
  <dataValidations count="1">
    <dataValidation type="whole" allowBlank="1" showInputMessage="1" showErrorMessage="1" sqref="E9 E16:E65501 G16:G65501 G11 G9 H9:N65501">
      <formula1>1</formula1>
      <formula2>5</formula2>
    </dataValidation>
  </dataValidations>
  <pageMargins left="0.39370078740157483" right="0.39370078740157483" top="0.74803149606299213" bottom="0.74803149606299213" header="0.31496062992125984" footer="0.31496062992125984"/>
  <pageSetup scale="71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'[1]No tocar'!#REF!</xm:f>
          </x14:formula1>
          <xm:sqref>E13:E15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B1:W12"/>
  <sheetViews>
    <sheetView showGridLines="0" zoomScale="90" zoomScaleNormal="90" workbookViewId="0">
      <selection activeCell="F16" sqref="F16"/>
    </sheetView>
  </sheetViews>
  <sheetFormatPr baseColWidth="10" defaultColWidth="11.42578125" defaultRowHeight="12" x14ac:dyDescent="0.2"/>
  <cols>
    <col min="1" max="1" width="2.42578125" style="1" customWidth="1"/>
    <col min="2" max="2" width="30.7109375" style="1" customWidth="1"/>
    <col min="3" max="3" width="18.28515625" style="1" customWidth="1"/>
    <col min="4" max="4" width="28.7109375" style="1" customWidth="1"/>
    <col min="5" max="5" width="29.42578125" style="1" customWidth="1"/>
    <col min="6" max="6" width="32.7109375" style="1" customWidth="1"/>
    <col min="7" max="7" width="19.42578125" style="1" customWidth="1"/>
    <col min="8" max="8" width="17.7109375" style="1" bestFit="1" customWidth="1"/>
    <col min="9" max="9" width="7.7109375" style="1" customWidth="1"/>
    <col min="10" max="10" width="0.7109375" style="7" customWidth="1"/>
    <col min="11" max="11" width="1" style="1" customWidth="1"/>
    <col min="12" max="12" width="1.5703125" style="1" customWidth="1"/>
    <col min="13" max="13" width="1.140625" style="7" customWidth="1"/>
    <col min="14" max="14" width="20.7109375" style="1" customWidth="1"/>
    <col min="15" max="18" width="7.7109375" style="1" customWidth="1"/>
    <col min="19" max="20" width="5.7109375" style="1" hidden="1" customWidth="1"/>
    <col min="21" max="21" width="10.7109375" style="1" customWidth="1"/>
    <col min="22" max="22" width="20.7109375" style="1" customWidth="1"/>
    <col min="23" max="23" width="9.140625" style="2" customWidth="1"/>
    <col min="24" max="244" width="9.140625" style="1" customWidth="1"/>
    <col min="245" max="16384" width="11.42578125" style="1"/>
  </cols>
  <sheetData>
    <row r="1" spans="2:23" ht="12.75" thickBot="1" x14ac:dyDescent="0.25"/>
    <row r="2" spans="2:23" s="12" customFormat="1" ht="26.25" customHeight="1" thickBot="1" x14ac:dyDescent="0.25">
      <c r="B2" s="65"/>
      <c r="C2" s="251" t="s">
        <v>116</v>
      </c>
      <c r="D2" s="252"/>
      <c r="E2" s="252"/>
      <c r="F2" s="252"/>
      <c r="G2" s="245" t="str">
        <f>Proyecto!K2</f>
        <v>Código: GC-F-015</v>
      </c>
      <c r="H2" s="246"/>
      <c r="J2" s="11"/>
      <c r="K2" s="11"/>
      <c r="L2" s="11"/>
      <c r="M2" s="15"/>
      <c r="W2" s="16"/>
    </row>
    <row r="3" spans="2:23" s="12" customFormat="1" ht="23.25" customHeight="1" thickBot="1" x14ac:dyDescent="0.25">
      <c r="B3" s="67"/>
      <c r="C3" s="251" t="s">
        <v>118</v>
      </c>
      <c r="D3" s="252"/>
      <c r="E3" s="252"/>
      <c r="F3" s="252"/>
      <c r="G3" s="247" t="str">
        <f>Proyecto!K3</f>
        <v>Fecha: 17 de septiembre de 2014</v>
      </c>
      <c r="H3" s="248"/>
      <c r="J3" s="11"/>
      <c r="K3" s="11"/>
      <c r="L3" s="11"/>
      <c r="M3" s="15"/>
      <c r="W3" s="16"/>
    </row>
    <row r="4" spans="2:23" s="12" customFormat="1" ht="24" customHeight="1" thickBot="1" x14ac:dyDescent="0.25">
      <c r="B4" s="67"/>
      <c r="C4" s="251" t="s">
        <v>119</v>
      </c>
      <c r="D4" s="252"/>
      <c r="E4" s="252"/>
      <c r="F4" s="252"/>
      <c r="G4" s="249" t="str">
        <f>Proyecto!K4</f>
        <v>Versión 001</v>
      </c>
      <c r="H4" s="250"/>
      <c r="J4" s="11"/>
      <c r="M4" s="15"/>
      <c r="W4" s="16"/>
    </row>
    <row r="5" spans="2:23" s="12" customFormat="1" ht="22.5" customHeight="1" thickBot="1" x14ac:dyDescent="0.25">
      <c r="B5" s="69"/>
      <c r="C5" s="251" t="s">
        <v>121</v>
      </c>
      <c r="D5" s="252"/>
      <c r="E5" s="252"/>
      <c r="F5" s="252"/>
      <c r="G5" s="247" t="s">
        <v>161</v>
      </c>
      <c r="H5" s="248"/>
      <c r="J5" s="11"/>
      <c r="M5" s="11"/>
      <c r="W5" s="16"/>
    </row>
    <row r="6" spans="2:23" ht="5.25" customHeight="1" x14ac:dyDescent="0.2">
      <c r="B6" s="5"/>
      <c r="C6" s="5"/>
      <c r="D6" s="5"/>
      <c r="E6" s="5"/>
      <c r="F6" s="5"/>
      <c r="G6" s="5"/>
      <c r="H6" s="5"/>
    </row>
    <row r="7" spans="2:23" ht="29.25" customHeight="1" x14ac:dyDescent="0.2">
      <c r="B7" s="38" t="s">
        <v>0</v>
      </c>
      <c r="C7" s="234" t="str">
        <f>Proyecto!$E$7</f>
        <v>Promoción y Fortalecimiento del Centro de Conciliación y Arbitraje como mecanismo óptimo para resolver conflictos societarios a nivel nacional_ ID-60</v>
      </c>
      <c r="D7" s="234"/>
      <c r="E7" s="234"/>
      <c r="F7" s="234"/>
      <c r="G7" s="234"/>
      <c r="H7" s="234"/>
      <c r="W7" s="1"/>
    </row>
    <row r="9" spans="2:23" ht="15" customHeight="1" x14ac:dyDescent="0.2">
      <c r="B9" s="238" t="s">
        <v>9</v>
      </c>
      <c r="C9" s="238"/>
      <c r="D9" s="238"/>
      <c r="E9" s="238"/>
      <c r="F9" s="238"/>
      <c r="G9" s="238"/>
      <c r="H9" s="238"/>
    </row>
    <row r="10" spans="2:23" customFormat="1" ht="15" customHeight="1" x14ac:dyDescent="0.2"/>
    <row r="11" spans="2:23" ht="33.75" customHeight="1" x14ac:dyDescent="0.2">
      <c r="B11" s="235" t="s">
        <v>84</v>
      </c>
      <c r="C11" s="235"/>
      <c r="D11" s="31" t="s">
        <v>28</v>
      </c>
      <c r="E11" s="31" t="s">
        <v>10</v>
      </c>
      <c r="F11" s="39" t="s">
        <v>12</v>
      </c>
      <c r="G11" s="31" t="s">
        <v>13</v>
      </c>
      <c r="H11" s="31" t="s">
        <v>115</v>
      </c>
    </row>
    <row r="12" spans="2:23" ht="92.25" customHeight="1" x14ac:dyDescent="0.2">
      <c r="B12" s="278"/>
      <c r="C12" s="279"/>
      <c r="D12" s="107"/>
      <c r="E12" s="107"/>
      <c r="F12" s="135"/>
      <c r="G12" s="37"/>
      <c r="H12" s="85"/>
    </row>
  </sheetData>
  <mergeCells count="12">
    <mergeCell ref="B12:C12"/>
    <mergeCell ref="B9:H9"/>
    <mergeCell ref="B11:C11"/>
    <mergeCell ref="C7:H7"/>
    <mergeCell ref="C2:F2"/>
    <mergeCell ref="G2:H2"/>
    <mergeCell ref="C3:F3"/>
    <mergeCell ref="G3:H3"/>
    <mergeCell ref="C4:F4"/>
    <mergeCell ref="G4:H4"/>
    <mergeCell ref="C5:F5"/>
    <mergeCell ref="G5:H5"/>
  </mergeCells>
  <conditionalFormatting sqref="E12">
    <cfRule type="cellIs" dxfId="6" priority="16" stopIfTrue="1" operator="equal">
      <formula>"Alto"</formula>
    </cfRule>
    <cfRule type="cellIs" dxfId="5" priority="17" stopIfTrue="1" operator="equal">
      <formula>"Medio"</formula>
    </cfRule>
    <cfRule type="cellIs" dxfId="4" priority="18" stopIfTrue="1" operator="equal">
      <formula>"Bajo"</formula>
    </cfRule>
  </conditionalFormatting>
  <dataValidations count="1">
    <dataValidation type="whole" allowBlank="1" showInputMessage="1" showErrorMessage="1" sqref="F8:G8 F13:G65495 I8:M65495 O8:U65495">
      <formula1>1</formula1>
      <formula2>5</formula2>
    </dataValidation>
  </dataValidations>
  <pageMargins left="0.39370078740157483" right="0.39370078740157483" top="0.74803149606299213" bottom="0.74803149606299213" header="0.31496062992125984" footer="0.31496062992125984"/>
  <pageSetup scale="65" fitToHeight="0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E502E0AF30B84A96E60AFD0F2E04C4" ma:contentTypeVersion="11" ma:contentTypeDescription="Crear nuevo documento." ma:contentTypeScope="" ma:versionID="fefde06f6a4dd1591e8c8f43448c5f89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xmlns:ns3="ff8e3638-9d45-4162-afb4-6d390653d547" targetNamespace="http://schemas.microsoft.com/office/2006/metadata/properties" ma:root="true" ma:fieldsID="b3ee466d0447bb55b09f333d7556ce4a" ns1:_="" ns2:_="" ns3:_="">
    <xsd:import namespace="http://schemas.microsoft.com/sharepoint/v3"/>
    <xsd:import namespace="http://schemas.microsoft.com/sharepoint/v4"/>
    <xsd:import namespace="ff8e3638-9d45-4162-afb4-6d390653d547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  <xsd:element ref="ns2:IconOverlay" minOccurs="0"/>
                <xsd:element ref="ns1:_dlc_Exempt" minOccurs="0"/>
                <xsd:element ref="ns3:Comentarios" minOccurs="0"/>
                <xsd:element ref="ns3:Fas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8" nillable="true" ma:displayName="Clasificación (0-5)" ma:decimals="2" ma:description="Valor promedio de todas las clasificaciones que se han enviado" ma:indexed="true" ma:internalName="AverageRating" ma:readOnly="true">
      <xsd:simpleType>
        <xsd:restriction base="dms:Number"/>
      </xsd:simpleType>
    </xsd:element>
    <xsd:element name="RatingCount" ma:index="9" nillable="true" ma:displayName="Número de clasificaciones" ma:decimals="0" ma:description="Número de clasificaciones enviado" ma:internalName="RatingCount" ma:readOnly="true">
      <xsd:simpleType>
        <xsd:restriction base="dms:Number"/>
      </xsd:simpleType>
    </xsd:element>
    <xsd:element name="_dlc_Exempt" ma:index="11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e3638-9d45-4162-afb4-6d390653d547" elementFormDefault="qualified">
    <xsd:import namespace="http://schemas.microsoft.com/office/2006/documentManagement/types"/>
    <xsd:import namespace="http://schemas.microsoft.com/office/infopath/2007/PartnerControls"/>
    <xsd:element name="Comentarios" ma:index="12" nillable="true" ma:displayName="Comentarios" ma:internalName="Comentarios">
      <xsd:simpleType>
        <xsd:restriction base="dms:Note">
          <xsd:maxLength value="255"/>
        </xsd:restriction>
      </xsd:simpleType>
    </xsd:element>
    <xsd:element name="Fase" ma:index="13" nillable="true" ma:displayName="Fase" ma:default="a. Ficha Téncnica" ma:format="Dropdown" ma:internalName="Fase">
      <xsd:simpleType>
        <xsd:restriction base="dms:Choice">
          <xsd:enumeration value="a. Ficha Téncnica"/>
          <xsd:enumeration value="b. Estudio de Mercado"/>
          <xsd:enumeration value="c. ECO"/>
          <xsd:enumeration value="d. Riesgos"/>
          <xsd:enumeration value="e. Estudio de Sector"/>
          <xsd:enumeration value="f. Observaciones Grupo de Contratos"/>
          <xsd:enumeration value="g. Respuesta a Observacion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BD856378E2A8346B294CC53C8E4A2F9" ma:contentTypeVersion="1" ma:contentTypeDescription="Crear nuevo documento." ma:contentTypeScope="" ma:versionID="9eb0a140e1b7485bdab060b27b30aee9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NV5X2DCNMZXR-24195345-7</_dlc_DocId>
    <_dlc_DocIdUrl xmlns="0948c079-19c9-4a36-bb7d-d65ca794eba7">
      <Url>https://www.supersociedades.gov.co/nuestra_entidad/Planeacion/_layouts/15/DocIdRedir.aspx?ID=NV5X2DCNMZXR-24195345-7</Url>
      <Description>NV5X2DCNMZXR-24195345-7</Description>
    </_dlc_DocIdUrl>
  </documentManagement>
</p:properties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43EE08D-911A-4767-8004-8958DD9EA9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ff8e3638-9d45-4162-afb4-6d390653d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60308A-4653-4D2B-B2A3-96E21DA7A6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01A329-86E6-4583-BA25-8B5889D32966}"/>
</file>

<file path=customXml/itemProps4.xml><?xml version="1.0" encoding="utf-8"?>
<ds:datastoreItem xmlns:ds="http://schemas.openxmlformats.org/officeDocument/2006/customXml" ds:itemID="{79172BD6-575A-494E-B60C-1A45755394D8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76CD46FF-15CE-4B87-962F-49D7241576E1}">
  <ds:schemaRefs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sharepoint/v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ff8e3638-9d45-4162-afb4-6d390653d547"/>
    <ds:schemaRef ds:uri="http://www.w3.org/XML/1998/namespace"/>
    <ds:schemaRef ds:uri="http://purl.org/dc/dcmitype/"/>
  </ds:schemaRefs>
</ds:datastoreItem>
</file>

<file path=customXml/itemProps6.xml><?xml version="1.0" encoding="utf-8"?>
<ds:datastoreItem xmlns:ds="http://schemas.openxmlformats.org/officeDocument/2006/customXml" ds:itemID="{29FFF5A5-5F31-42B1-BEA2-1F0A750FED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10</vt:i4>
      </vt:variant>
    </vt:vector>
  </HeadingPairs>
  <TitlesOfParts>
    <vt:vector size="23" baseType="lpstr">
      <vt:lpstr>Proyecto</vt:lpstr>
      <vt:lpstr>Justificación - Objetivo</vt:lpstr>
      <vt:lpstr>Indicadores</vt:lpstr>
      <vt:lpstr>Recursos Humanos</vt:lpstr>
      <vt:lpstr>Comunicaciones internas</vt:lpstr>
      <vt:lpstr>Recursos Financieros</vt:lpstr>
      <vt:lpstr>Interesados</vt:lpstr>
      <vt:lpstr>Plan de comunicaciones</vt:lpstr>
      <vt:lpstr>Requerimientos</vt:lpstr>
      <vt:lpstr>Alcance</vt:lpstr>
      <vt:lpstr>EDT- Actividades</vt:lpstr>
      <vt:lpstr>Riesgos-Cronograma</vt:lpstr>
      <vt:lpstr>No tocar</vt:lpstr>
      <vt:lpstr>Alcance!Área_de_impresión</vt:lpstr>
      <vt:lpstr>Indicadores!Área_de_impresión</vt:lpstr>
      <vt:lpstr>Interesados!Área_de_impresión</vt:lpstr>
      <vt:lpstr>'Justificación - Objetivo'!Área_de_impresión</vt:lpstr>
      <vt:lpstr>'Plan de comunicaciones'!Área_de_impresión</vt:lpstr>
      <vt:lpstr>Proyecto!Área_de_impresión</vt:lpstr>
      <vt:lpstr>'Recursos Financieros'!Área_de_impresión</vt:lpstr>
      <vt:lpstr>'Recursos Humanos'!Área_de_impresión</vt:lpstr>
      <vt:lpstr>Requerimientos!Área_de_impresión</vt:lpstr>
      <vt:lpstr>'Riesgos-Cronograma'!Área_de_impresión</vt:lpstr>
    </vt:vector>
  </TitlesOfParts>
  <Company>Windows uE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N.Johanna Rodríguez A</dc:creator>
  <cp:keywords>NINROD</cp:keywords>
  <cp:lastModifiedBy>Nini Johanna Rodríguez Álvarez</cp:lastModifiedBy>
  <cp:lastPrinted>2016-08-29T20:42:44Z</cp:lastPrinted>
  <dcterms:created xsi:type="dcterms:W3CDTF">2009-01-14T13:57:13Z</dcterms:created>
  <dcterms:modified xsi:type="dcterms:W3CDTF">2019-05-14T21:59:20Z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0x0101009BD856378E2A8346B294CC53C8E4A2F9</vt:lpwstr>
  </property>
  <property fmtid="{D5CDD505-2E9C-101B-9397-08002B2CF9AE}" pid="3" name="eDOCS AutoSave">
    <vt:lpwstr/>
  </property>
  <property fmtid="{D5CDD505-2E9C-101B-9397-08002B2CF9AE}" pid="4" name="_dlc_DocIdItemGuid">
    <vt:lpwstr>8c4e02a4-43a9-42aa-a953-3573d479ba5d</vt:lpwstr>
  </property>
</Properties>
</file>