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firstSheet="5" activeTab="10"/>
  </bookViews>
  <sheets>
    <sheet name="Proyecto" sheetId="1" r:id="rId1"/>
    <sheet name="Justificación - Objetivo" sheetId="2" r:id="rId2"/>
    <sheet name="Indicadores" sheetId="3" r:id="rId3"/>
    <sheet name="Recursos Humanos" sheetId="4" r:id="rId4"/>
    <sheet name="Comunicaciones internas "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 r:id="rId17"/>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Astrid Liliana Pinz?n Fajardo</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8" authorId="1">
      <text>
        <r>
          <rPr>
            <b/>
            <sz val="9"/>
            <rFont val="Tahoma"/>
            <family val="2"/>
          </rPr>
          <t>Astrid Liliana Pinzón Fajardo:</t>
        </r>
        <r>
          <rPr>
            <sz val="9"/>
            <rFont val="Tahoma"/>
            <family val="2"/>
          </rPr>
          <t xml:space="preserve">
angela y si mejor dejamos…participar en la elaboracion de proyectos reglamentarios.</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<sst xmlns="http://schemas.openxmlformats.org/spreadsheetml/2006/main" count="330" uniqueCount="197">
  <si>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</si>
  <si>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</si>
  <si>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</si>
  <si>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</si>
  <si>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</si>
  <si>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</si>
  <si>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</si>
  <si>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</si>
  <si>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</si>
  <si>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</si>
  <si>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</si>
  <si>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</si>
  <si>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</si>
  <si>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</si>
  <si>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</si>
  <si>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</si>
  <si>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</si>
  <si>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</si>
  <si>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</si>
  <si>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</si>
  <si>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</si>
  <si>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</si>
  <si>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</si>
  <si>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</si>
  <si>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</si>
  <si>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</si>
  <si>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</si>
  <si>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</si>
  <si>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</si>
  <si>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</si>
  <si>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</si>
  <si>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</si>
  <si>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</si>
  <si>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</si>
  <si>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</si>
  <si>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</si>
  <si>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</si>
  <si>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</si>
  <si>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</si>
  <si>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</si>
  <si>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</si>
  <si>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</si>
  <si>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</si>
  <si>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</si>
  <si>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</si>
  <si>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</si>
  <si>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</si>
  <si>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</si>
  <si>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</si>
  <si>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</si>
  <si>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</si>
  <si>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</si>
  <si>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</si>
  <si>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</si>
  <si>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</si>
  <si>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</si>
  <si>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</si>
  <si>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</si>
  <si>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</si>
  <si>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</si>
  <si>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</si>
  <si>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</si>
  <si>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</si>
  <si>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</si>
  <si>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</si>
  <si>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</si>
  <si>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</si>
  <si>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</si>
  <si>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</si>
  <si>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</si>
  <si>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</si>
  <si>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</si>
  <si>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</si>
  <si>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</si>
  <si>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</si>
  <si>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</si>
  <si>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</si>
  <si>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</si>
  <si>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</si>
  <si>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</si>
  <si>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</si>
  <si>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</si>
  <si>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</si>
  <si>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</si>
  <si>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</si>
  <si>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</si>
  <si>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</si>
  <si>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</si>
  <si>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</si>
  <si>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</si>
  <si>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</si>
  <si>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</si>
  <si>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</si>
  <si>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</si>
  <si>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</si>
  <si>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</si>
  <si>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</si>
  <si>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</si>
  <si>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</si>
  <si>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</si>
  <si>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</si>
  <si>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</si>
  <si>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</si>
  <si>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</si>
  <si>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</si>
  <si>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</si>
  <si>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</si>
  <si>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</si>
  <si>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</si>
  <si>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</si>
  <si>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</si>
  <si>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</si>
  <si>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</si>
  <si>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</si>
  <si>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</si>
  <si>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</si>
  <si>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</si>
  <si>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</si>
  <si>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</si>
  <si>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</si>
  <si>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</si>
  <si>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</si>
  <si>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</si>
  <si>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</si>
  <si>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</si>
  <si>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</si>
  <si>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</si>
  <si>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</si>
  <si>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</si>
  <si>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</si>
  <si>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</si>
  <si>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</si>
  <si>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</si>
  <si>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</si>
  <si>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</si>
  <si>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Ejercer eficientemente las facultades administrativas de fiscalización sobre las sociedades operadoras de libranzas.
</t>
  </si>
  <si>
    <t>Expedir los actos administrativos (circulares y resoluciones), proponer los decretos reglamentarios y efectuar las gestiones necesarias para que la Superintendencia cumpla las funciones que se desprendan de la nueva ley sobre comercialización de créditos de libranza (Proyecto de ley 221 de 2017 Cámara – 34 de 2016 Senado)</t>
  </si>
  <si>
    <t>Porcentaje</t>
  </si>
  <si>
    <t>Actividades realizadas / actividades programadas</t>
  </si>
  <si>
    <t>Andres Alfonso Parias Garzón – Delegado para
Inspección Vigilancia y Control</t>
  </si>
  <si>
    <t>Responsable por el desarrollo exitoso del proyecto
Toma decisiones claves en el proyecto
Realizar gestión y ayuda en la solución imprevistos con las partes interesadas y el equipo del proyecto</t>
  </si>
  <si>
    <t xml:space="preserve">Liderazgo y habilidades de comunicación </t>
  </si>
  <si>
    <t>Astrid Liliana Pinzón Fajardo – Coordinadora del Grupo de Supervisión Especial</t>
  </si>
  <si>
    <t xml:space="preserve">Habilidades de gestión, dirección y organización </t>
  </si>
  <si>
    <t xml:space="preserve">Angela Cristina Silva Rojas - Directora de Supervisión de Asuntos Especiales y Empresariales 
</t>
  </si>
  <si>
    <t xml:space="preserve">
Realiza seguimiento al plan de trabajo
Coordina equipo de proyecto
Gestiona los riesgos del proyecto
Liderar la gestión del cambio del proyecto</t>
  </si>
  <si>
    <t>Dar a conocer el avance del proyecto.</t>
  </si>
  <si>
    <t>MAIL</t>
  </si>
  <si>
    <t>TELÉFONO</t>
  </si>
  <si>
    <t>N/A</t>
  </si>
  <si>
    <t xml:space="preserve">Andres Alfonso Parias Garzón </t>
  </si>
  <si>
    <t>Delegado para Inspección Vigilancia y Control</t>
  </si>
  <si>
    <t>aparias@supersociedades.gov.co</t>
  </si>
  <si>
    <t xml:space="preserve">Astrid Liliana Pinzón Fajardo </t>
  </si>
  <si>
    <t xml:space="preserve"> Coordinadora del Grupo de Supervisión Especial</t>
  </si>
  <si>
    <t>astridp@supersociedades.gov.co</t>
  </si>
  <si>
    <t>angelasr@supersociedades.gov.co</t>
  </si>
  <si>
    <t xml:space="preserve"> - Directora de Supervisión de Asuntos Especiales y Empresariales 
</t>
  </si>
  <si>
    <t>Andrés Alfonso Parias Garzón</t>
  </si>
  <si>
    <t>Correo electronico</t>
  </si>
  <si>
    <t>Revisar el avance del proyecto</t>
  </si>
  <si>
    <t>Realizar seguimiento periódico que permita detectar alertas y tomar acciones (reorganización de las actividades a cargo del equipo del proyecto o solicitud de personal de respaldo).</t>
  </si>
  <si>
    <t>Retraso en la ejecución de las actividades planeadas, por cambios en el personal que participa en el proyecto.</t>
  </si>
  <si>
    <t>Realizar seguimiento periódico que permita detectar alertas y tomar acciones (realizar reuniones periodicas sobre el tema).</t>
  </si>
  <si>
    <t>Que la Ley sea sancionada por el Presidente</t>
  </si>
  <si>
    <t xml:space="preserve">Identificar todas las gestiones necesarias para cumplir las funciones que se desprendan de la nueva ley y ejecutarlas
</t>
  </si>
  <si>
    <t>Puesta en marcha de la nueva ley sobre comercialización de créditos de libranza (Proyecto de ley  221 de 2017 Cámara – 34 de 2016 Senado)</t>
  </si>
  <si>
    <t xml:space="preserve">Definir los Objetivos del Proyecto
Define Plan de Trabajo
Realiza seguimiento al plan de trabajo
Coordina equipo de proyecto
Gestiona los riesgos del proyecto
Liderar la gestión del cambio del proyecto
</t>
  </si>
  <si>
    <t xml:space="preserve">Astrid Liliana Pinzón Fajardo – Coordinadora del Grupo de Supervisión Especial y Angela Cristina Silva Rojas - Directora de Supervisión de Asuntos Especiales y Empresariales 
</t>
  </si>
  <si>
    <t>Retrasos en la revisión de los proyectos por parte de las Entidades interesadas o que intervengan en el proceso</t>
  </si>
  <si>
    <t>Realizar seguimiento periódico que permita detectar alertas y tomar acciones tales como remitir comunicaciones escritas o programar reuniones, que permitan agilizar el proceso.</t>
  </si>
  <si>
    <t>Listado en excel, que contiene la relación de sociedades</t>
  </si>
  <si>
    <t>Proyecto de modificación de la Circular Básica Jurídica en Word.</t>
  </si>
  <si>
    <t>Documento en word con el analisis efectuado.</t>
  </si>
  <si>
    <t>Expedir los actos administrativos que correspondan, proponer los decretos reglamentarios a que haya lugar y efectuar las gestiones necesarias para que la Superintendencia cumpla las funciones que se desprendan de la nueva ley sobre comercialización de créditos de libranza (Proyecto de ley 221 de 2017 Cámara – 34 de 2016 Senado)</t>
  </si>
  <si>
    <t>Elaboración de propuestas (proyectos decretos en materia de insolvencia o reglamentación para efectiva supervisión de sociedades)</t>
  </si>
  <si>
    <t>Coordinadora y funcionario del Grupo de Supervisión Especial.</t>
  </si>
  <si>
    <t>Directora de Supervisión de Asuntos Especiales y Empresariales,  Coordinadora y funcionario del Grupo de Supervisión Especial.</t>
  </si>
  <si>
    <t xml:space="preserve">• Proyecto de la Circular Básica Jurídica que complementa en numeral 3 del Capítulo IX de la Circular Básica Jurídica
• Proyectos de decretos reglamentarios si a ello hubiere lugar
</t>
  </si>
  <si>
    <t>Se presentan las propuestas de los proyectos de circular y/o decretos reglamentarios, sin contemplar la expedición o firma de los actos administrativos.</t>
  </si>
  <si>
    <t>El proyecto depende de que la ley sea sancionada oportunamente y del contenido de la misma.</t>
  </si>
  <si>
    <t>Retrasos en la expidición de la ley</t>
  </si>
  <si>
    <t>Documento en word con la propuesta de Decreto reglamentario o documento en el que se evidencien los comentarios realizados a la normatividad propuesta por las otras Superintendencias.</t>
  </si>
  <si>
    <t xml:space="preserve">Determinar los cambios incorporados en la norma, especialmente en relación con la competencia de la Superintendencia de Sociedades frente a las sociedades operadoras de libranzas. </t>
  </si>
  <si>
    <t>Determinar cuales de las sociedades operadoras de libranzas que actualmente se encuentran vigiladas por esta entidad pasan a ser inspeccionadas.</t>
  </si>
  <si>
    <t>Revisar el contenido del Decreto 1348 de 2016, de acuerdo con lo dispuesto en la nueva Ley .</t>
  </si>
  <si>
    <t>Presentar a la Delegatura de I.V.C. el proyecto de modificación del numeral 3 del Capitulo IX  de la Circular Básica Jurídica</t>
  </si>
  <si>
    <t xml:space="preserve">Presentar a la Delegatura de I.V.C la propuesta de Decreto reglamentario de la nueva Ley frente a las competencias de la Superintendencia si a ello hubiere lugar, o participar activamente en las propuestas que presenten otras entidades involucradas, tales como la SIC o la SFC  </t>
  </si>
  <si>
    <t>Hacer seguimiento al proyecto de ley y su trámite en el Congreso de la República. Una vez expedida la ley, divulgar su contenido a los usuarios interesados y analizar su contenido.</t>
  </si>
  <si>
    <t>Propuestas de proyectos normativos</t>
  </si>
  <si>
    <t>Coordinadora del Grupo de Supervisión Especial, 
Directora y Delegado</t>
  </si>
  <si>
    <t>Se expidió la Ley 1902 de 2018 y se comunicó a los funcionarios interesados. Se carga como evidencia el correo electrónico y el texto de la ley.</t>
  </si>
  <si>
    <t>Se determinaron los cambios incorporados en la norma en relación con la competencia de la Superintendencia de Sociedades frente a las operadoras de libranza.</t>
  </si>
  <si>
    <t>Se elaboró un proyecto de decreto reglamentario de la Ley 1902 de junio de 2018. El proyecto fue remitido para revisión al Ministerio de Comercio Industria y Turismo, la Superintendencia Financiera de Colombia y la Unidad de Proyección Normativa y Estudios de Regulación Financiera URF del Ministerio de Hacienda.</t>
  </si>
  <si>
    <t xml:space="preserve">Se revisó el Decreto 1348 de 2016 a la luz de lo dispuesto en la Ley 1902 de 2018 y se elaboró el documento donde se proponen las modificaciones respectivas para incluir en el proyecto de decreto reglamentario. </t>
  </si>
  <si>
    <t>Se solicitó al Grupo de Arquitectura de Datos, la actualización del estado de Supervisión de las Sociedades Operadoras de Libranzas, de conformidad con lo dispuesto en la Ley 1902 de 2018.  Se carga como evidencia el correo electrónico remitido por el Grupo de Arquitectura de Datos, donde remiten el listado en excel, resultante de la modificación efectuada.</t>
  </si>
  <si>
    <t>Se modificó el texto de la CBJ con lo dispuesto en la nueva ley. Se cargó como evidencia el correo electronico enviado a la Directora de Supervisión de Asuntos Especiales y Empresariales, que contiene el documento en word con el proyecto de circular ajustada.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</si>
</sst>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61">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Calibri"/>
      <family val="2"/>
    </font>
    <font>
      <sz val="12"/>
      <name val="Calibri"/>
      <family val="2"/>
    </font>
    <font>
      <sz val="10"/>
      <name val="Calibri"/>
      <family val="2"/>
    </font>
    <font>
      <sz val="9"/>
      <name val="Calibri"/>
      <family val="2"/>
    </font>
    <font>
      <u val="single"/>
      <sz val="12"/>
      <color indexed="12"/>
      <name val="Calibri"/>
      <family val="2"/>
    </font>
    <font>
      <sz val="9"/>
      <color indexed="10"/>
      <name val="Arial"/>
      <family val="2"/>
    </font>
    <font>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2"/>
      <color theme="10"/>
      <name val="Calibri"/>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border>
    <border>
      <left/>
      <right style="thin"/>
      <top style="thin"/>
      <bottom/>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3" fillId="0" borderId="9" applyNumberFormat="0" applyFill="0" applyAlignment="0" applyProtection="0"/>
  </cellStyleXfs>
  <cellXfs count="27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4"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5"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0" xfId="0" applyFont="1" applyFill="1" applyAlignment="1">
      <alignment horizontal="center" vertical="center" wrapText="1"/>
    </xf>
    <xf numFmtId="0" fontId="56" fillId="35" borderId="11" xfId="0" applyFont="1" applyFill="1" applyBorder="1" applyAlignment="1">
      <alignment horizontal="center" vertical="center"/>
    </xf>
    <xf numFmtId="0" fontId="47" fillId="33" borderId="11" xfId="46" applyFill="1" applyBorder="1" applyAlignment="1">
      <alignment horizontal="center" vertical="center" wrapText="1"/>
    </xf>
    <xf numFmtId="0" fontId="56" fillId="35" borderId="13" xfId="0" applyFont="1" applyFill="1" applyBorder="1" applyAlignment="1">
      <alignment horizontal="center" vertical="center" wrapText="1"/>
    </xf>
    <xf numFmtId="0" fontId="56" fillId="35" borderId="11" xfId="0" applyFont="1" applyFill="1" applyBorder="1" applyAlignment="1">
      <alignment horizontal="left" vertical="center"/>
    </xf>
    <xf numFmtId="0" fontId="57"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6"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6"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56"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6" fillId="35" borderId="11" xfId="0" applyFont="1" applyFill="1" applyBorder="1" applyAlignment="1">
      <alignment vertical="center" wrapText="1"/>
    </xf>
    <xf numFmtId="0" fontId="4" fillId="0" borderId="11" xfId="0" applyFont="1" applyBorder="1" applyAlignment="1">
      <alignment horizontal="center" vertical="center" wrapText="1"/>
    </xf>
    <xf numFmtId="9" fontId="16"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7" fillId="33" borderId="11" xfId="0" applyFont="1" applyFill="1" applyBorder="1" applyAlignment="1">
      <alignment horizontal="center" vertical="center"/>
    </xf>
    <xf numFmtId="0" fontId="0" fillId="33" borderId="0" xfId="0" applyFill="1" applyBorder="1" applyAlignment="1">
      <alignment/>
    </xf>
    <xf numFmtId="0" fontId="16" fillId="33" borderId="11" xfId="0" applyFont="1" applyFill="1" applyBorder="1" applyAlignment="1" quotePrefix="1">
      <alignment horizontal="left" vertical="center" wrapText="1"/>
    </xf>
    <xf numFmtId="0" fontId="58" fillId="33" borderId="11" xfId="46" applyFont="1" applyFill="1" applyBorder="1" applyAlignment="1">
      <alignment horizontal="center" vertical="center" wrapText="1"/>
    </xf>
    <xf numFmtId="0" fontId="16" fillId="33" borderId="11" xfId="0" applyFont="1" applyFill="1" applyBorder="1" applyAlignment="1">
      <alignment horizontal="left" vertical="center" wrapText="1"/>
    </xf>
    <xf numFmtId="9" fontId="4" fillId="0" borderId="0" xfId="0" applyNumberFormat="1" applyFont="1" applyAlignment="1">
      <alignment horizontal="center" vertical="center" wrapText="1"/>
    </xf>
    <xf numFmtId="14" fontId="4" fillId="0" borderId="11" xfId="0" applyNumberFormat="1" applyFont="1" applyBorder="1" applyAlignment="1">
      <alignment horizontal="center" vertical="center"/>
    </xf>
    <xf numFmtId="0" fontId="4" fillId="33" borderId="11" xfId="0" applyFont="1" applyFill="1" applyBorder="1" applyAlignment="1">
      <alignment horizontal="justify" vertical="center" wrapText="1"/>
    </xf>
    <xf numFmtId="0" fontId="4" fillId="33" borderId="0" xfId="0" applyFont="1" applyFill="1" applyAlignment="1">
      <alignment horizontal="center" vertical="center" wrapText="1"/>
    </xf>
    <xf numFmtId="9" fontId="4" fillId="33" borderId="11" xfId="55" applyFont="1" applyFill="1" applyBorder="1" applyAlignment="1">
      <alignment horizontal="center" vertical="center" wrapText="1"/>
    </xf>
    <xf numFmtId="1" fontId="4" fillId="33" borderId="11" xfId="0"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vertical="center" wrapText="1"/>
    </xf>
    <xf numFmtId="0" fontId="22" fillId="0" borderId="33" xfId="0" applyFont="1" applyBorder="1" applyAlignment="1">
      <alignment horizontal="justify"/>
    </xf>
    <xf numFmtId="14" fontId="22" fillId="0" borderId="31" xfId="0" applyNumberFormat="1" applyFont="1" applyBorder="1" applyAlignment="1">
      <alignment horizontal="center" vertical="center"/>
    </xf>
    <xf numFmtId="14" fontId="22" fillId="0" borderId="32" xfId="0" applyNumberFormat="1" applyFont="1" applyBorder="1" applyAlignment="1">
      <alignment horizontal="center" vertical="center"/>
    </xf>
    <xf numFmtId="0" fontId="21" fillId="0" borderId="33" xfId="0" applyFont="1" applyBorder="1" applyAlignment="1">
      <alignment/>
    </xf>
    <xf numFmtId="14" fontId="21" fillId="0" borderId="31" xfId="0" applyNumberFormat="1" applyFont="1" applyBorder="1" applyAlignment="1">
      <alignment/>
    </xf>
    <xf numFmtId="0" fontId="21" fillId="0" borderId="31" xfId="0" applyFont="1" applyBorder="1" applyAlignment="1">
      <alignment/>
    </xf>
    <xf numFmtId="0" fontId="21" fillId="0" borderId="0" xfId="0" applyFont="1" applyAlignment="1">
      <alignment/>
    </xf>
    <xf numFmtId="9" fontId="22" fillId="38" borderId="11" xfId="55" applyFont="1" applyFill="1" applyBorder="1" applyAlignment="1">
      <alignment horizontal="center" vertical="center" wrapText="1"/>
    </xf>
    <xf numFmtId="1" fontId="22" fillId="38" borderId="11" xfId="0" applyNumberFormat="1" applyFont="1" applyFill="1" applyBorder="1" applyAlignment="1">
      <alignment horizontal="center" vertical="center"/>
    </xf>
    <xf numFmtId="9" fontId="0" fillId="0" borderId="11" xfId="0" applyNumberFormat="1" applyBorder="1" applyAlignment="1">
      <alignment horizontal="center" vertical="center"/>
    </xf>
    <xf numFmtId="0" fontId="4" fillId="0" borderId="0"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14" fontId="0" fillId="0" borderId="11" xfId="0" applyNumberFormat="1" applyBorder="1" applyAlignment="1">
      <alignment vertical="center"/>
    </xf>
    <xf numFmtId="0" fontId="56"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4"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6" fillId="0" borderId="36"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41" xfId="53" applyFont="1" applyFill="1" applyBorder="1" applyAlignment="1" applyProtection="1">
      <alignment horizontal="center" vertical="center"/>
      <protection/>
    </xf>
    <xf numFmtId="0" fontId="6" fillId="0" borderId="38"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2" xfId="53" applyFont="1" applyFill="1" applyBorder="1" applyAlignment="1" applyProtection="1">
      <alignment horizontal="center" vertical="center"/>
      <protection/>
    </xf>
    <xf numFmtId="0" fontId="4" fillId="0" borderId="42" xfId="0" applyFont="1" applyBorder="1" applyAlignment="1">
      <alignment horizontal="left" vertical="center" wrapText="1"/>
    </xf>
    <xf numFmtId="0" fontId="59" fillId="33" borderId="11"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12" xfId="0" applyFont="1" applyFill="1" applyBorder="1" applyAlignment="1">
      <alignment horizontal="left" vertical="center"/>
    </xf>
    <xf numFmtId="0" fontId="56" fillId="35" borderId="41"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56" fillId="35" borderId="31" xfId="0" applyFont="1" applyFill="1" applyBorder="1" applyAlignment="1">
      <alignment horizontal="left" vertical="center" wrapText="1"/>
    </xf>
    <xf numFmtId="0" fontId="56"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33" borderId="11" xfId="0" applyFont="1" applyFill="1" applyBorder="1" applyAlignment="1">
      <alignment horizontal="left"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6" fillId="35" borderId="11" xfId="0" applyFont="1" applyFill="1" applyBorder="1" applyAlignment="1">
      <alignment horizontal="center" vertical="center"/>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6" fillId="0" borderId="52" xfId="53"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2" xfId="0" applyFont="1" applyBorder="1" applyAlignment="1">
      <alignment horizontal="center" vertical="center" wrapText="1"/>
    </xf>
    <xf numFmtId="0" fontId="6" fillId="33" borderId="50" xfId="53" applyFont="1" applyFill="1" applyBorder="1" applyAlignment="1" applyProtection="1">
      <alignment horizontal="center" vertical="center"/>
      <protection/>
    </xf>
    <xf numFmtId="0" fontId="6" fillId="33" borderId="51" xfId="53" applyFont="1" applyFill="1" applyBorder="1" applyAlignment="1" applyProtection="1">
      <alignment horizontal="center" vertical="center"/>
      <protection/>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57" fillId="35" borderId="55" xfId="0" applyFont="1" applyFill="1" applyBorder="1" applyAlignment="1">
      <alignment horizontal="center" vertical="center"/>
    </xf>
    <xf numFmtId="0" fontId="57" fillId="35" borderId="0" xfId="0" applyFont="1" applyFill="1" applyBorder="1" applyAlignment="1">
      <alignment horizontal="center" vertical="center"/>
    </xf>
    <xf numFmtId="0" fontId="17" fillId="33" borderId="11" xfId="0" applyFont="1" applyFill="1" applyBorder="1" applyAlignment="1">
      <alignment horizontal="left" vertical="center"/>
    </xf>
    <xf numFmtId="0" fontId="57" fillId="35" borderId="41" xfId="0" applyFont="1" applyFill="1" applyBorder="1" applyAlignment="1">
      <alignment horizontal="center" vertical="center"/>
    </xf>
    <xf numFmtId="0" fontId="57" fillId="35" borderId="12"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6" fillId="33" borderId="56"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62"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6" fillId="35" borderId="55" xfId="0" applyFont="1" applyFill="1" applyBorder="1" applyAlignment="1">
      <alignment horizontal="center" vertical="center"/>
    </xf>
    <xf numFmtId="0" fontId="56" fillId="35" borderId="0" xfId="0" applyFont="1" applyFill="1" applyBorder="1" applyAlignment="1">
      <alignment horizontal="center" vertical="center"/>
    </xf>
    <xf numFmtId="0" fontId="16" fillId="0" borderId="41" xfId="0" applyFont="1" applyBorder="1" applyAlignment="1">
      <alignment horizontal="left" vertical="center" wrapText="1"/>
    </xf>
    <xf numFmtId="0" fontId="16" fillId="0" borderId="12" xfId="0" applyFont="1" applyBorder="1" applyAlignment="1">
      <alignment horizontal="left" vertical="center" wrapText="1"/>
    </xf>
    <xf numFmtId="0" fontId="56" fillId="35" borderId="41" xfId="0" applyFont="1" applyFill="1" applyBorder="1" applyAlignment="1">
      <alignment horizontal="center" vertical="center"/>
    </xf>
    <xf numFmtId="0" fontId="56" fillId="35" borderId="43" xfId="0" applyFont="1" applyFill="1" applyBorder="1" applyAlignment="1">
      <alignment horizontal="center" vertical="center"/>
    </xf>
    <xf numFmtId="0" fontId="56" fillId="35" borderId="12" xfId="0" applyFont="1" applyFill="1" applyBorder="1" applyAlignment="1">
      <alignment horizontal="center" vertical="center"/>
    </xf>
    <xf numFmtId="0" fontId="4" fillId="0" borderId="43" xfId="0" applyFont="1" applyBorder="1" applyAlignment="1">
      <alignment horizontal="left" vertical="center"/>
    </xf>
    <xf numFmtId="0" fontId="4" fillId="0" borderId="41" xfId="0" applyFont="1" applyBorder="1" applyAlignment="1">
      <alignment horizontal="justify" vertical="center"/>
    </xf>
    <xf numFmtId="0" fontId="4" fillId="0" borderId="43" xfId="0" applyFont="1" applyBorder="1" applyAlignment="1">
      <alignment horizontal="justify" vertical="center"/>
    </xf>
    <xf numFmtId="0" fontId="4" fillId="0" borderId="12" xfId="0" applyFont="1" applyBorder="1" applyAlignment="1">
      <alignment horizontal="justify" vertical="center"/>
    </xf>
    <xf numFmtId="0" fontId="4" fillId="33" borderId="2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6" fillId="33" borderId="34"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9" xfId="53" applyFont="1" applyFill="1" applyBorder="1" applyAlignment="1" applyProtection="1">
      <alignment horizontal="center" vertical="center"/>
      <protection/>
    </xf>
    <xf numFmtId="0" fontId="6" fillId="33" borderId="48"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3" xfId="53" applyFont="1" applyFill="1" applyBorder="1" applyAlignment="1" applyProtection="1">
      <alignment horizontal="center" vertical="center"/>
      <protection/>
    </xf>
    <xf numFmtId="0" fontId="6" fillId="33" borderId="63" xfId="53" applyFont="1" applyFill="1" applyBorder="1" applyAlignment="1" applyProtection="1">
      <alignment horizontal="center" vertical="center"/>
      <protection/>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15" fillId="33" borderId="41" xfId="0" applyFont="1" applyFill="1" applyBorder="1" applyAlignment="1">
      <alignment horizontal="justify" vertical="center" wrapText="1"/>
    </xf>
    <xf numFmtId="0" fontId="15" fillId="33" borderId="43"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0" fontId="4" fillId="0" borderId="43" xfId="0" applyFont="1" applyBorder="1" applyAlignment="1">
      <alignment horizontal="left" vertical="center" wrapText="1"/>
    </xf>
    <xf numFmtId="0" fontId="4"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0579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03070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64579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71437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66198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3823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francycp/AppData/Local/Microsoft/Windows/Temporary%20Internet%20Files/Content.Outlook/VK2I7NM9/29%20Dis%20mec%20tec%20para%20el%20segu%20def_p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DSS/OAP/DOCS/Documentos/A&#241;o%202017/Portafolio%20de%20Proyectos%202017/1.%20Proyectos_estrat&#233;gicos/4.%20Delegatura%20IVC/29.Dise&#241;ar%20mecanismos%20tecnol&#243;gicos%20para%20el%20seguimien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row r="2">
          <cell r="K2" t="str">
            <v>Codigo: GC-F-015</v>
          </cell>
        </row>
        <row r="3">
          <cell r="K3" t="str">
            <v>Fecha: 17 de septiembre de 2014</v>
          </cell>
        </row>
        <row r="4">
          <cell r="K4" t="str">
            <v>Version 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angelasr@supersociedades.gov.co" TargetMode="External" /><Relationship Id="rId3" Type="http://schemas.openxmlformats.org/officeDocument/2006/relationships/hyperlink" Target="mailto:astridp@supersociedades.gov.co" TargetMode="External" /><Relationship Id="rId4" Type="http://schemas.openxmlformats.org/officeDocument/2006/relationships/comments" Target="../comments7.xml" /><Relationship Id="rId5" Type="http://schemas.openxmlformats.org/officeDocument/2006/relationships/vmlDrawing" Target="../drawings/vmlDrawing5.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5" zoomScaleNormal="85" zoomScalePageLayoutView="0" workbookViewId="0" topLeftCell="A7">
      <selection activeCell="C32" sqref="C32"/>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46"/>
      <c r="C2" s="147"/>
      <c r="D2" s="148" t="s">
        <v>119</v>
      </c>
      <c r="E2" s="149"/>
      <c r="F2" s="149"/>
      <c r="G2" s="149"/>
      <c r="H2" s="149"/>
      <c r="I2" s="149"/>
      <c r="J2" s="150"/>
      <c r="K2" s="136" t="s">
        <v>120</v>
      </c>
      <c r="L2" s="137"/>
      <c r="S2" s="16"/>
    </row>
    <row r="3" spans="1:19" s="13" customFormat="1" ht="23.25" customHeight="1">
      <c r="A3" s="58"/>
      <c r="B3" s="142"/>
      <c r="C3" s="143"/>
      <c r="D3" s="151" t="s">
        <v>121</v>
      </c>
      <c r="E3" s="152"/>
      <c r="F3" s="152"/>
      <c r="G3" s="152"/>
      <c r="H3" s="152"/>
      <c r="I3" s="152"/>
      <c r="J3" s="153"/>
      <c r="K3" s="138" t="s">
        <v>126</v>
      </c>
      <c r="L3" s="139"/>
      <c r="S3" s="16"/>
    </row>
    <row r="4" spans="1:19" s="13" customFormat="1" ht="24" customHeight="1">
      <c r="A4" s="58"/>
      <c r="B4" s="142"/>
      <c r="C4" s="143"/>
      <c r="D4" s="151" t="s">
        <v>122</v>
      </c>
      <c r="E4" s="152"/>
      <c r="F4" s="152"/>
      <c r="G4" s="152"/>
      <c r="H4" s="152"/>
      <c r="I4" s="152"/>
      <c r="J4" s="153"/>
      <c r="K4" s="138" t="s">
        <v>123</v>
      </c>
      <c r="L4" s="139"/>
      <c r="S4" s="16"/>
    </row>
    <row r="5" spans="1:19" s="13" customFormat="1" ht="22.5" customHeight="1" thickBot="1">
      <c r="A5" s="58"/>
      <c r="B5" s="144"/>
      <c r="C5" s="145"/>
      <c r="D5" s="154" t="s">
        <v>124</v>
      </c>
      <c r="E5" s="155"/>
      <c r="F5" s="155"/>
      <c r="G5" s="155"/>
      <c r="H5" s="155"/>
      <c r="I5" s="155"/>
      <c r="J5" s="156"/>
      <c r="K5" s="140" t="s">
        <v>125</v>
      </c>
      <c r="L5" s="141"/>
      <c r="S5" s="16"/>
    </row>
    <row r="6" spans="3:9" ht="5.25" customHeight="1">
      <c r="C6" s="14"/>
      <c r="D6" s="14"/>
      <c r="E6" s="14"/>
      <c r="F6" s="14"/>
      <c r="G6" s="14"/>
      <c r="H6" s="14"/>
      <c r="I6" s="14"/>
    </row>
    <row r="7" spans="3:19" ht="29.25" customHeight="1">
      <c r="C7" s="134" t="s">
        <v>0</v>
      </c>
      <c r="D7" s="134"/>
      <c r="E7" s="135" t="s">
        <v>166</v>
      </c>
      <c r="F7" s="135"/>
      <c r="G7" s="135"/>
      <c r="H7" s="135"/>
      <c r="I7" s="135"/>
      <c r="J7" s="135"/>
      <c r="K7" s="13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69</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D21" sqref="D21"/>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17"/>
      <c r="C2" s="218"/>
      <c r="D2" s="239" t="s">
        <v>119</v>
      </c>
      <c r="E2" s="240"/>
      <c r="F2" s="240"/>
      <c r="G2" s="240"/>
      <c r="H2" s="240"/>
      <c r="I2" s="240"/>
      <c r="J2" s="241"/>
      <c r="K2" s="94"/>
      <c r="L2" s="92"/>
      <c r="M2" s="234" t="str">
        <f>Proyecto!K2</f>
        <v>Codigo: GC-F-015</v>
      </c>
      <c r="N2" s="234"/>
      <c r="O2" s="234"/>
      <c r="P2" s="235"/>
      <c r="R2" s="11"/>
      <c r="S2" s="11"/>
      <c r="T2" s="11"/>
      <c r="U2" s="15"/>
      <c r="AE2" s="16"/>
    </row>
    <row r="3" spans="2:31" s="12" customFormat="1" ht="23.25" customHeight="1">
      <c r="B3" s="219"/>
      <c r="C3" s="220"/>
      <c r="D3" s="242" t="s">
        <v>121</v>
      </c>
      <c r="E3" s="243"/>
      <c r="F3" s="243"/>
      <c r="G3" s="243"/>
      <c r="H3" s="243"/>
      <c r="I3" s="243"/>
      <c r="J3" s="244"/>
      <c r="K3" s="29"/>
      <c r="L3" s="68"/>
      <c r="M3" s="176" t="str">
        <f>Proyecto!K3</f>
        <v>Fecha: 17 de septiembre de 2014</v>
      </c>
      <c r="N3" s="176"/>
      <c r="O3" s="176"/>
      <c r="P3" s="236"/>
      <c r="R3" s="11"/>
      <c r="S3" s="11"/>
      <c r="T3" s="11"/>
      <c r="U3" s="15"/>
      <c r="AE3" s="16"/>
    </row>
    <row r="4" spans="2:31" s="12" customFormat="1" ht="24" customHeight="1">
      <c r="B4" s="219"/>
      <c r="C4" s="220"/>
      <c r="D4" s="242" t="s">
        <v>122</v>
      </c>
      <c r="E4" s="243"/>
      <c r="F4" s="243"/>
      <c r="G4" s="243"/>
      <c r="H4" s="243"/>
      <c r="I4" s="243"/>
      <c r="J4" s="244"/>
      <c r="K4" s="29"/>
      <c r="L4" s="68"/>
      <c r="M4" s="176" t="str">
        <f>Proyecto!K4</f>
        <v>Version 001</v>
      </c>
      <c r="N4" s="176"/>
      <c r="O4" s="176"/>
      <c r="P4" s="236"/>
      <c r="R4" s="11"/>
      <c r="U4" s="15"/>
      <c r="AE4" s="16"/>
    </row>
    <row r="5" spans="2:31" s="12" customFormat="1" ht="22.5" customHeight="1" thickBot="1">
      <c r="B5" s="221"/>
      <c r="C5" s="222"/>
      <c r="D5" s="245" t="s">
        <v>124</v>
      </c>
      <c r="E5" s="246"/>
      <c r="F5" s="246"/>
      <c r="G5" s="246"/>
      <c r="H5" s="246"/>
      <c r="I5" s="246"/>
      <c r="J5" s="247"/>
      <c r="K5" s="95"/>
      <c r="L5" s="93"/>
      <c r="M5" s="237" t="s">
        <v>125</v>
      </c>
      <c r="N5" s="237"/>
      <c r="O5" s="237"/>
      <c r="P5" s="238"/>
      <c r="R5" s="11"/>
      <c r="U5" s="11"/>
      <c r="AE5" s="16"/>
    </row>
    <row r="6" spans="2:16" ht="5.25" customHeight="1">
      <c r="B6" s="5"/>
      <c r="C6" s="5"/>
      <c r="D6" s="5"/>
      <c r="E6" s="5"/>
      <c r="F6" s="5"/>
      <c r="G6" s="5"/>
      <c r="H6" s="5"/>
      <c r="I6" s="5"/>
      <c r="J6" s="5"/>
      <c r="K6" s="5"/>
      <c r="L6" s="5"/>
      <c r="M6" s="5"/>
      <c r="N6" s="5"/>
      <c r="O6" s="5"/>
      <c r="P6" s="5"/>
    </row>
    <row r="7" spans="2:31" ht="29.25" customHeight="1">
      <c r="B7" s="134" t="s">
        <v>0</v>
      </c>
      <c r="C7" s="134"/>
      <c r="D7" s="135" t="str">
        <f>Proyecto!$E$7</f>
        <v>Puesta en marcha de la nueva ley sobre comercialización de créditos de libranza (Proyecto de ley  221 de 2017 Cámara – 34 de 2016 Senado)</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ht="12"/>
    <row r="10" spans="2:31" ht="61.5" customHeight="1">
      <c r="B10" s="134" t="s">
        <v>29</v>
      </c>
      <c r="C10" s="134"/>
      <c r="D10" s="231" t="s">
        <v>136</v>
      </c>
      <c r="E10" s="232"/>
      <c r="F10" s="232"/>
      <c r="G10" s="232"/>
      <c r="H10" s="232"/>
      <c r="I10" s="232"/>
      <c r="J10" s="232"/>
      <c r="K10" s="232"/>
      <c r="L10" s="232"/>
      <c r="M10" s="232"/>
      <c r="N10" s="232"/>
      <c r="O10" s="232"/>
      <c r="P10" s="233"/>
      <c r="AE10" s="1"/>
    </row>
    <row r="11" ht="12"/>
    <row r="12" spans="2:16" ht="30" customHeight="1">
      <c r="B12" s="134" t="s">
        <v>30</v>
      </c>
      <c r="C12" s="134"/>
      <c r="D12" s="170" t="s">
        <v>179</v>
      </c>
      <c r="E12" s="170"/>
      <c r="F12" s="170"/>
      <c r="G12" s="170"/>
      <c r="H12" s="170"/>
      <c r="I12" s="170"/>
      <c r="J12" s="170"/>
      <c r="K12" s="170"/>
      <c r="L12" s="170"/>
      <c r="M12" s="170"/>
      <c r="N12" s="170"/>
      <c r="O12" s="170"/>
      <c r="P12" s="170"/>
    </row>
    <row r="13" spans="2:31" ht="6.75" customHeight="1">
      <c r="B13" s="8"/>
      <c r="C13" s="8"/>
      <c r="D13" s="9"/>
      <c r="E13" s="9"/>
      <c r="F13" s="9"/>
      <c r="G13" s="9"/>
      <c r="H13" s="9"/>
      <c r="I13" s="9"/>
      <c r="J13" s="9"/>
      <c r="K13" s="9"/>
      <c r="L13" s="9"/>
      <c r="M13" s="9"/>
      <c r="N13" s="9"/>
      <c r="O13" s="9"/>
      <c r="P13" s="9"/>
      <c r="AE13" s="1"/>
    </row>
    <row r="14" spans="2:16" ht="30" customHeight="1">
      <c r="B14" s="134" t="s">
        <v>31</v>
      </c>
      <c r="C14" s="134"/>
      <c r="D14" s="170" t="s">
        <v>180</v>
      </c>
      <c r="E14" s="170"/>
      <c r="F14" s="170"/>
      <c r="G14" s="170"/>
      <c r="H14" s="170"/>
      <c r="I14" s="170"/>
      <c r="J14" s="170"/>
      <c r="K14" s="170"/>
      <c r="L14" s="170"/>
      <c r="M14" s="170"/>
      <c r="N14" s="170"/>
      <c r="O14" s="170"/>
      <c r="P14" s="170"/>
    </row>
    <row r="15" spans="2:31" ht="6.75" customHeight="1">
      <c r="B15" s="8"/>
      <c r="C15" s="8"/>
      <c r="D15" s="9"/>
      <c r="E15" s="9"/>
      <c r="F15" s="9"/>
      <c r="G15" s="9"/>
      <c r="H15" s="9"/>
      <c r="I15" s="9"/>
      <c r="J15" s="9"/>
      <c r="K15" s="9"/>
      <c r="L15" s="9"/>
      <c r="M15" s="9"/>
      <c r="N15" s="9"/>
      <c r="O15" s="9"/>
      <c r="P15" s="9"/>
      <c r="AE15" s="1"/>
    </row>
    <row r="16" spans="2:16" ht="30" customHeight="1">
      <c r="B16" s="134" t="s">
        <v>32</v>
      </c>
      <c r="C16" s="134"/>
      <c r="D16" s="170" t="s">
        <v>164</v>
      </c>
      <c r="E16" s="170"/>
      <c r="F16" s="170"/>
      <c r="G16" s="170"/>
      <c r="H16" s="170"/>
      <c r="I16" s="170"/>
      <c r="J16" s="170"/>
      <c r="K16" s="170"/>
      <c r="L16" s="170"/>
      <c r="M16" s="170"/>
      <c r="N16" s="170"/>
      <c r="O16" s="170"/>
      <c r="P16" s="170"/>
    </row>
    <row r="17" spans="2:31" ht="6.75" customHeight="1">
      <c r="B17" s="8"/>
      <c r="C17" s="8"/>
      <c r="D17" s="9"/>
      <c r="E17" s="9"/>
      <c r="F17" s="9"/>
      <c r="G17" s="9"/>
      <c r="H17" s="9"/>
      <c r="I17" s="9"/>
      <c r="J17" s="9"/>
      <c r="K17" s="9"/>
      <c r="L17" s="9"/>
      <c r="M17" s="9"/>
      <c r="N17" s="9"/>
      <c r="O17" s="9"/>
      <c r="P17" s="9"/>
      <c r="AE17" s="1"/>
    </row>
    <row r="18" spans="2:16" ht="66" customHeight="1">
      <c r="B18" s="134" t="s">
        <v>33</v>
      </c>
      <c r="C18" s="134"/>
      <c r="D18" s="170" t="s">
        <v>178</v>
      </c>
      <c r="E18" s="170"/>
      <c r="F18" s="170"/>
      <c r="G18" s="170"/>
      <c r="H18" s="170"/>
      <c r="I18" s="170"/>
      <c r="J18" s="170"/>
      <c r="K18" s="170"/>
      <c r="L18" s="170"/>
      <c r="M18" s="170"/>
      <c r="N18" s="170"/>
      <c r="O18" s="170"/>
      <c r="P18" s="170"/>
    </row>
    <row r="19" spans="2:31" ht="6.75" customHeight="1">
      <c r="B19" s="8"/>
      <c r="C19" s="8"/>
      <c r="D19" s="9"/>
      <c r="E19" s="9"/>
      <c r="F19" s="9"/>
      <c r="G19" s="9"/>
      <c r="H19" s="9"/>
      <c r="I19" s="9"/>
      <c r="J19" s="9"/>
      <c r="K19" s="9"/>
      <c r="L19" s="9"/>
      <c r="M19" s="9"/>
      <c r="N19" s="9"/>
      <c r="O19" s="9"/>
      <c r="P19" s="9"/>
      <c r="AE19" s="1"/>
    </row>
    <row r="20" spans="2:16" ht="30" customHeight="1">
      <c r="B20" s="134" t="s">
        <v>34</v>
      </c>
      <c r="C20" s="134"/>
      <c r="D20" s="170" t="s">
        <v>189</v>
      </c>
      <c r="E20" s="170"/>
      <c r="F20" s="170"/>
      <c r="G20" s="170"/>
      <c r="H20" s="170"/>
      <c r="I20" s="170"/>
      <c r="J20" s="170"/>
      <c r="K20" s="170"/>
      <c r="L20" s="170"/>
      <c r="M20" s="170"/>
      <c r="N20" s="170"/>
      <c r="O20" s="170"/>
      <c r="P20" s="170"/>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6"/>
  <sheetViews>
    <sheetView showGridLines="0" tabSelected="1" zoomScale="80" zoomScaleNormal="80" zoomScalePageLayoutView="0" workbookViewId="0" topLeftCell="C1">
      <selection activeCell="I15" sqref="I15"/>
    </sheetView>
  </sheetViews>
  <sheetFormatPr defaultColWidth="11.421875" defaultRowHeight="12.75"/>
  <cols>
    <col min="1" max="1" width="2.421875" style="1" customWidth="1"/>
    <col min="2" max="2" width="38.00390625" style="1" customWidth="1"/>
    <col min="3" max="3" width="26.00390625" style="1" customWidth="1"/>
    <col min="4" max="4" width="13.28125" style="1" customWidth="1"/>
    <col min="5" max="5" width="15.8515625" style="1" customWidth="1"/>
    <col min="6" max="6" width="30.8515625" style="1" bestFit="1" customWidth="1"/>
    <col min="7" max="9" width="17.57421875" style="1" customWidth="1"/>
    <col min="10" max="10" width="37.8515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30" customFormat="1" ht="26.25" customHeight="1">
      <c r="B2" s="249"/>
      <c r="C2" s="248" t="s">
        <v>119</v>
      </c>
      <c r="D2" s="248"/>
      <c r="E2" s="248"/>
      <c r="F2" s="248"/>
      <c r="G2" s="248"/>
      <c r="H2" s="248"/>
      <c r="I2" s="248"/>
      <c r="J2" s="248"/>
      <c r="K2" s="254" t="str">
        <f>Proyecto!K2</f>
        <v>Codigo: GC-F-015</v>
      </c>
      <c r="L2" s="235"/>
      <c r="M2" s="86"/>
      <c r="N2" s="86"/>
    </row>
    <row r="3" spans="2:14" s="130" customFormat="1" ht="23.25" customHeight="1">
      <c r="B3" s="250"/>
      <c r="C3" s="252" t="s">
        <v>121</v>
      </c>
      <c r="D3" s="252"/>
      <c r="E3" s="252"/>
      <c r="F3" s="252"/>
      <c r="G3" s="252"/>
      <c r="H3" s="252"/>
      <c r="I3" s="252"/>
      <c r="J3" s="252"/>
      <c r="K3" s="255" t="str">
        <f>Proyecto!K3</f>
        <v>Fecha: 17 de septiembre de 2014</v>
      </c>
      <c r="L3" s="236"/>
      <c r="M3" s="86"/>
      <c r="N3" s="86"/>
    </row>
    <row r="4" spans="2:14" s="130" customFormat="1" ht="24" customHeight="1">
      <c r="B4" s="250"/>
      <c r="C4" s="252" t="s">
        <v>122</v>
      </c>
      <c r="D4" s="252"/>
      <c r="E4" s="252"/>
      <c r="F4" s="252"/>
      <c r="G4" s="252"/>
      <c r="H4" s="252"/>
      <c r="I4" s="252"/>
      <c r="J4" s="252"/>
      <c r="K4" s="255" t="str">
        <f>Proyecto!K4</f>
        <v>Version 001</v>
      </c>
      <c r="L4" s="236"/>
      <c r="M4" s="86"/>
      <c r="N4" s="86"/>
    </row>
    <row r="5" spans="2:14" s="130" customFormat="1" ht="22.5" customHeight="1" thickBot="1">
      <c r="B5" s="251"/>
      <c r="C5" s="253" t="s">
        <v>124</v>
      </c>
      <c r="D5" s="253"/>
      <c r="E5" s="253"/>
      <c r="F5" s="253"/>
      <c r="G5" s="253"/>
      <c r="H5" s="253"/>
      <c r="I5" s="253"/>
      <c r="J5" s="253"/>
      <c r="K5" s="256" t="s">
        <v>125</v>
      </c>
      <c r="L5" s="238"/>
      <c r="M5" s="86"/>
      <c r="N5" s="86"/>
    </row>
    <row r="6" spans="2:5" ht="5.25" customHeight="1">
      <c r="B6" s="49"/>
      <c r="C6" s="49"/>
      <c r="D6" s="49"/>
      <c r="E6" s="49"/>
    </row>
    <row r="7" spans="2:13" ht="29.25" customHeight="1">
      <c r="B7" s="134" t="s">
        <v>0</v>
      </c>
      <c r="C7" s="134"/>
      <c r="D7" s="135" t="str">
        <f>Proyecto!$E$7</f>
        <v>Puesta en marcha de la nueva ley sobre comercialización de créditos de libranza (Proyecto de ley  221 de 2017 Cámara – 34 de 2016 Senado)</v>
      </c>
      <c r="E7" s="135"/>
      <c r="F7" s="135"/>
      <c r="G7" s="135"/>
      <c r="H7" s="135"/>
      <c r="I7" s="135"/>
      <c r="J7" s="135"/>
      <c r="K7" s="135"/>
      <c r="L7" s="135"/>
      <c r="M7" s="1"/>
    </row>
    <row r="9" spans="2:12" ht="51.75" customHeight="1">
      <c r="B9" s="44" t="s">
        <v>75</v>
      </c>
      <c r="C9" s="44" t="s">
        <v>76</v>
      </c>
      <c r="D9" s="44" t="s">
        <v>77</v>
      </c>
      <c r="E9" s="45" t="s">
        <v>78</v>
      </c>
      <c r="F9" s="44" t="s">
        <v>79</v>
      </c>
      <c r="G9" s="46" t="s">
        <v>87</v>
      </c>
      <c r="H9" s="46" t="s">
        <v>88</v>
      </c>
      <c r="I9" s="46" t="s">
        <v>89</v>
      </c>
      <c r="J9" s="45" t="s">
        <v>80</v>
      </c>
      <c r="K9" s="47" t="s">
        <v>81</v>
      </c>
      <c r="L9" s="47" t="s">
        <v>82</v>
      </c>
    </row>
    <row r="10" spans="1:12" ht="96" customHeight="1">
      <c r="A10" s="1">
        <v>1</v>
      </c>
      <c r="B10" s="96" t="s">
        <v>188</v>
      </c>
      <c r="C10" s="132" t="s">
        <v>159</v>
      </c>
      <c r="D10" s="132">
        <v>1</v>
      </c>
      <c r="E10" s="97">
        <v>0.15</v>
      </c>
      <c r="F10" s="132" t="s">
        <v>190</v>
      </c>
      <c r="G10" s="112">
        <v>43284</v>
      </c>
      <c r="H10" s="112">
        <v>43322</v>
      </c>
      <c r="I10" s="116">
        <f>+(H10-G10)/7</f>
        <v>5.428571428571429</v>
      </c>
      <c r="J10" s="132" t="s">
        <v>191</v>
      </c>
      <c r="K10" s="133">
        <v>43273</v>
      </c>
      <c r="L10" s="129">
        <v>0.15</v>
      </c>
    </row>
    <row r="11" spans="1:12" ht="73.5" customHeight="1">
      <c r="A11" s="1">
        <v>2</v>
      </c>
      <c r="B11" s="96" t="s">
        <v>183</v>
      </c>
      <c r="C11" s="1" t="s">
        <v>173</v>
      </c>
      <c r="D11" s="132">
        <v>1</v>
      </c>
      <c r="E11" s="97">
        <v>0.25</v>
      </c>
      <c r="F11" s="132" t="s">
        <v>176</v>
      </c>
      <c r="G11" s="112">
        <v>43325</v>
      </c>
      <c r="H11" s="112">
        <v>43367</v>
      </c>
      <c r="I11" s="116">
        <f>+(H11-G11)/7</f>
        <v>6</v>
      </c>
      <c r="J11" s="132" t="s">
        <v>192</v>
      </c>
      <c r="K11" s="133">
        <v>43298</v>
      </c>
      <c r="L11" s="129">
        <v>0.25</v>
      </c>
    </row>
    <row r="12" spans="1:12" ht="123.75" customHeight="1">
      <c r="A12" s="1">
        <v>3</v>
      </c>
      <c r="B12" s="96" t="s">
        <v>184</v>
      </c>
      <c r="C12" s="132" t="s">
        <v>171</v>
      </c>
      <c r="D12" s="132">
        <v>1</v>
      </c>
      <c r="E12" s="97">
        <v>0.15</v>
      </c>
      <c r="F12" s="132" t="s">
        <v>176</v>
      </c>
      <c r="G12" s="112">
        <v>43368</v>
      </c>
      <c r="H12" s="112">
        <v>43395</v>
      </c>
      <c r="I12" s="116">
        <f>+(H12-G12)/7</f>
        <v>3.857142857142857</v>
      </c>
      <c r="J12" s="132" t="s">
        <v>195</v>
      </c>
      <c r="K12" s="133">
        <v>43378</v>
      </c>
      <c r="L12" s="129">
        <v>0.15</v>
      </c>
    </row>
    <row r="13" spans="1:12" ht="99.75" customHeight="1">
      <c r="A13" s="1">
        <v>4</v>
      </c>
      <c r="B13" s="113" t="s">
        <v>185</v>
      </c>
      <c r="C13" s="114" t="s">
        <v>173</v>
      </c>
      <c r="D13" s="132">
        <v>1</v>
      </c>
      <c r="E13" s="111">
        <v>0.1</v>
      </c>
      <c r="F13" s="132" t="s">
        <v>176</v>
      </c>
      <c r="G13" s="112">
        <v>43375</v>
      </c>
      <c r="H13" s="112">
        <v>43403</v>
      </c>
      <c r="I13" s="116">
        <f>+(H13-G13)/7</f>
        <v>4</v>
      </c>
      <c r="J13" s="132" t="s">
        <v>194</v>
      </c>
      <c r="K13" s="133">
        <v>43277</v>
      </c>
      <c r="L13" s="129">
        <v>0.1</v>
      </c>
    </row>
    <row r="14" spans="1:12" ht="120" customHeight="1">
      <c r="A14" s="1">
        <v>5</v>
      </c>
      <c r="B14" s="113" t="s">
        <v>187</v>
      </c>
      <c r="C14" s="131" t="s">
        <v>182</v>
      </c>
      <c r="D14" s="131">
        <v>1</v>
      </c>
      <c r="E14" s="115">
        <v>0.15</v>
      </c>
      <c r="F14" s="131" t="s">
        <v>177</v>
      </c>
      <c r="G14" s="112">
        <v>43406</v>
      </c>
      <c r="H14" s="112">
        <v>43419</v>
      </c>
      <c r="I14" s="116">
        <f>+(H14-G14)/7</f>
        <v>1.8571428571428572</v>
      </c>
      <c r="J14" s="132" t="s">
        <v>193</v>
      </c>
      <c r="K14" s="133">
        <v>43277</v>
      </c>
      <c r="L14" s="129">
        <v>0.15</v>
      </c>
    </row>
    <row r="15" spans="1:12" ht="103.5" customHeight="1">
      <c r="A15" s="1">
        <v>6</v>
      </c>
      <c r="B15" s="96" t="s">
        <v>186</v>
      </c>
      <c r="C15" s="132" t="s">
        <v>172</v>
      </c>
      <c r="D15" s="132">
        <v>1</v>
      </c>
      <c r="E15" s="97">
        <v>0.2</v>
      </c>
      <c r="F15" s="132" t="s">
        <v>176</v>
      </c>
      <c r="G15" s="112">
        <v>43420</v>
      </c>
      <c r="H15" s="112">
        <v>43462</v>
      </c>
      <c r="I15" s="116">
        <f>+(H15-G15)/7</f>
        <v>6</v>
      </c>
      <c r="J15" s="132" t="s">
        <v>196</v>
      </c>
      <c r="K15" s="133">
        <v>43451</v>
      </c>
      <c r="L15" s="129">
        <v>0.2</v>
      </c>
    </row>
    <row r="16" spans="2:13" s="117" customFormat="1" ht="16.5" customHeight="1">
      <c r="B16" s="118"/>
      <c r="C16" s="118"/>
      <c r="D16" s="119"/>
      <c r="E16" s="127">
        <f>SUM(E10:E15)</f>
        <v>1</v>
      </c>
      <c r="F16" s="120"/>
      <c r="G16" s="121"/>
      <c r="H16" s="122"/>
      <c r="I16" s="128">
        <f>SUM(I10:I15)</f>
        <v>27.142857142857142</v>
      </c>
      <c r="J16" s="123"/>
      <c r="K16" s="124"/>
      <c r="L16" s="125"/>
      <c r="M16" s="126"/>
    </row>
  </sheetData>
  <sheetProtection sheet="1" objects="1" scenarios="1" formatCells="0" formatColumns="0" formatRows="0"/>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4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12" sqref="B12:E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0"/>
      <c r="C2" s="261"/>
      <c r="D2" s="257" t="s">
        <v>119</v>
      </c>
      <c r="E2" s="240"/>
      <c r="F2" s="240"/>
      <c r="G2" s="240"/>
      <c r="H2" s="240"/>
      <c r="I2" s="240"/>
      <c r="J2" s="240"/>
      <c r="K2" s="90"/>
      <c r="L2" s="90"/>
      <c r="M2" s="254" t="str">
        <f>Proyecto!K2</f>
        <v>Codigo: GC-F-015</v>
      </c>
      <c r="N2" s="234"/>
      <c r="O2" s="234"/>
      <c r="P2" s="235"/>
      <c r="R2" s="11"/>
      <c r="S2" s="11"/>
      <c r="T2" s="11" t="s">
        <v>131</v>
      </c>
      <c r="U2" s="15"/>
      <c r="AE2" s="16"/>
    </row>
    <row r="3" spans="2:31" s="12" customFormat="1" ht="23.25" customHeight="1">
      <c r="B3" s="262"/>
      <c r="C3" s="263"/>
      <c r="D3" s="258" t="s">
        <v>121</v>
      </c>
      <c r="E3" s="243"/>
      <c r="F3" s="243"/>
      <c r="G3" s="243"/>
      <c r="H3" s="243"/>
      <c r="I3" s="243"/>
      <c r="J3" s="243"/>
      <c r="K3" s="89"/>
      <c r="L3" s="89"/>
      <c r="M3" s="255" t="str">
        <f>Proyecto!K3</f>
        <v>Fecha: 17 de septiembre de 2014</v>
      </c>
      <c r="N3" s="176"/>
      <c r="O3" s="176"/>
      <c r="P3" s="236"/>
      <c r="R3" s="11"/>
      <c r="S3" s="11"/>
      <c r="T3" s="11" t="s">
        <v>132</v>
      </c>
      <c r="U3" s="15"/>
      <c r="AE3" s="16"/>
    </row>
    <row r="4" spans="2:31" s="12" customFormat="1" ht="24" customHeight="1">
      <c r="B4" s="262"/>
      <c r="C4" s="263"/>
      <c r="D4" s="258" t="s">
        <v>122</v>
      </c>
      <c r="E4" s="243"/>
      <c r="F4" s="243"/>
      <c r="G4" s="243"/>
      <c r="H4" s="243"/>
      <c r="I4" s="243"/>
      <c r="J4" s="243"/>
      <c r="K4" s="89"/>
      <c r="L4" s="89"/>
      <c r="M4" s="255" t="str">
        <f>Proyecto!K4</f>
        <v>Version 001</v>
      </c>
      <c r="N4" s="176"/>
      <c r="O4" s="176"/>
      <c r="P4" s="236"/>
      <c r="R4" s="11"/>
      <c r="T4" s="11" t="s">
        <v>133</v>
      </c>
      <c r="U4" s="15"/>
      <c r="AE4" s="16"/>
    </row>
    <row r="5" spans="2:31" s="12" customFormat="1" ht="22.5" customHeight="1" thickBot="1">
      <c r="B5" s="264"/>
      <c r="C5" s="265"/>
      <c r="D5" s="259" t="s">
        <v>124</v>
      </c>
      <c r="E5" s="246"/>
      <c r="F5" s="246"/>
      <c r="G5" s="246"/>
      <c r="H5" s="246"/>
      <c r="I5" s="246"/>
      <c r="J5" s="246"/>
      <c r="K5" s="91"/>
      <c r="L5" s="91"/>
      <c r="M5" s="256" t="s">
        <v>125</v>
      </c>
      <c r="N5" s="237"/>
      <c r="O5" s="237"/>
      <c r="P5" s="238"/>
      <c r="R5" s="11"/>
      <c r="T5" s="11" t="s">
        <v>134</v>
      </c>
      <c r="U5" s="11"/>
      <c r="AE5" s="16"/>
    </row>
    <row r="6" spans="2:20" ht="5.25" customHeight="1">
      <c r="B6" s="5"/>
      <c r="C6" s="5"/>
      <c r="D6" s="5"/>
      <c r="E6" s="5"/>
      <c r="F6" s="5"/>
      <c r="G6" s="5"/>
      <c r="H6" s="5"/>
      <c r="I6" s="5"/>
      <c r="J6" s="5"/>
      <c r="K6" s="5"/>
      <c r="L6" s="5"/>
      <c r="M6" s="5"/>
      <c r="N6" s="5"/>
      <c r="O6" s="5"/>
      <c r="P6" s="5"/>
      <c r="T6" s="7"/>
    </row>
    <row r="7" spans="2:31" ht="29.25" customHeight="1">
      <c r="B7" s="134" t="s">
        <v>0</v>
      </c>
      <c r="C7" s="134"/>
      <c r="D7" s="135" t="str">
        <f>Proyecto!$E$7</f>
        <v>Puesta en marcha de la nueva ley sobre comercialización de créditos de libranza (Proyecto de ley  221 de 2017 Cámara – 34 de 2016 Senado)</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10" spans="2:16" ht="21.75" customHeight="1">
      <c r="B10" s="182" t="s">
        <v>22</v>
      </c>
      <c r="C10" s="182"/>
      <c r="D10" s="182"/>
      <c r="E10" s="182"/>
      <c r="F10" s="182"/>
      <c r="G10" s="182"/>
      <c r="H10" s="182"/>
      <c r="I10" s="182"/>
      <c r="J10" s="182"/>
      <c r="K10" s="182"/>
      <c r="L10" s="182"/>
      <c r="M10" s="182"/>
      <c r="N10" s="182"/>
      <c r="O10" s="182"/>
      <c r="P10" s="182"/>
    </row>
    <row r="11" spans="2:16" ht="21.75" customHeight="1">
      <c r="B11" s="177" t="s">
        <v>127</v>
      </c>
      <c r="C11" s="177"/>
      <c r="D11" s="177"/>
      <c r="E11" s="177"/>
      <c r="F11" s="98" t="s">
        <v>128</v>
      </c>
      <c r="G11" s="177" t="s">
        <v>129</v>
      </c>
      <c r="H11" s="177"/>
      <c r="I11" s="177"/>
      <c r="J11" s="177"/>
      <c r="K11" s="100"/>
      <c r="L11" s="100"/>
      <c r="M11" s="177" t="s">
        <v>130</v>
      </c>
      <c r="N11" s="177"/>
      <c r="O11" s="177"/>
      <c r="P11" s="177"/>
    </row>
    <row r="12" spans="2:16" ht="73.5" customHeight="1">
      <c r="B12" s="266" t="s">
        <v>162</v>
      </c>
      <c r="C12" s="267"/>
      <c r="D12" s="267"/>
      <c r="E12" s="268"/>
      <c r="F12" s="104" t="s">
        <v>133</v>
      </c>
      <c r="G12" s="266" t="s">
        <v>161</v>
      </c>
      <c r="H12" s="267"/>
      <c r="I12" s="267"/>
      <c r="J12" s="268"/>
      <c r="K12" s="22"/>
      <c r="L12" s="22"/>
      <c r="M12" s="189" t="s">
        <v>61</v>
      </c>
      <c r="N12" s="189"/>
      <c r="O12" s="189"/>
      <c r="P12" s="189"/>
    </row>
    <row r="13" spans="2:16" ht="48" customHeight="1">
      <c r="B13" s="175" t="s">
        <v>181</v>
      </c>
      <c r="C13" s="269"/>
      <c r="D13" s="269"/>
      <c r="E13" s="270"/>
      <c r="F13" s="99" t="s">
        <v>133</v>
      </c>
      <c r="G13" s="266" t="s">
        <v>163</v>
      </c>
      <c r="H13" s="267"/>
      <c r="I13" s="267"/>
      <c r="J13" s="268"/>
      <c r="K13" s="22"/>
      <c r="L13" s="22"/>
      <c r="M13" s="189" t="s">
        <v>61</v>
      </c>
      <c r="N13" s="189"/>
      <c r="O13" s="189"/>
      <c r="P13" s="189"/>
    </row>
    <row r="14" spans="2:16" ht="55.5" customHeight="1">
      <c r="B14" s="175" t="s">
        <v>169</v>
      </c>
      <c r="C14" s="269"/>
      <c r="D14" s="269"/>
      <c r="E14" s="270"/>
      <c r="F14" s="99" t="s">
        <v>133</v>
      </c>
      <c r="G14" s="266" t="s">
        <v>170</v>
      </c>
      <c r="H14" s="267"/>
      <c r="I14" s="267"/>
      <c r="J14" s="268"/>
      <c r="K14" s="22"/>
      <c r="L14" s="22"/>
      <c r="M14" s="189" t="s">
        <v>61</v>
      </c>
      <c r="N14" s="189"/>
      <c r="O14" s="189"/>
      <c r="P14" s="189"/>
    </row>
    <row r="15" spans="2:16" ht="21.75" customHeight="1">
      <c r="B15" s="189"/>
      <c r="C15" s="189"/>
      <c r="D15" s="189"/>
      <c r="E15" s="189"/>
      <c r="F15" s="99"/>
      <c r="G15" s="189"/>
      <c r="H15" s="189"/>
      <c r="I15" s="189"/>
      <c r="J15" s="189"/>
      <c r="K15" s="22"/>
      <c r="L15" s="22"/>
      <c r="M15" s="189"/>
      <c r="N15" s="189"/>
      <c r="O15" s="189"/>
      <c r="P15" s="189"/>
    </row>
    <row r="16" spans="2:16" ht="21.75" customHeight="1">
      <c r="B16" s="189"/>
      <c r="C16" s="189"/>
      <c r="D16" s="189"/>
      <c r="E16" s="189"/>
      <c r="F16" s="99"/>
      <c r="G16" s="189"/>
      <c r="H16" s="189"/>
      <c r="I16" s="189"/>
      <c r="J16" s="189"/>
      <c r="K16" s="22"/>
      <c r="L16" s="22"/>
      <c r="M16" s="189"/>
      <c r="N16" s="189"/>
      <c r="O16" s="189"/>
      <c r="P16" s="189"/>
    </row>
    <row r="18" spans="2:16" ht="21.75" customHeight="1">
      <c r="B18" s="182" t="s">
        <v>23</v>
      </c>
      <c r="C18" s="182"/>
      <c r="D18" s="182"/>
      <c r="E18" s="182"/>
      <c r="F18" s="182"/>
      <c r="G18" s="182"/>
      <c r="H18" s="182"/>
      <c r="I18" s="182"/>
      <c r="J18" s="182"/>
      <c r="K18" s="182"/>
      <c r="L18" s="182"/>
      <c r="M18" s="182"/>
      <c r="N18" s="182"/>
      <c r="O18" s="182"/>
      <c r="P18" s="182"/>
    </row>
    <row r="19" spans="2:16" ht="21.75" customHeight="1">
      <c r="B19" s="170" t="s">
        <v>24</v>
      </c>
      <c r="C19" s="170"/>
      <c r="D19" s="170"/>
      <c r="E19" s="170"/>
      <c r="F19" s="170"/>
      <c r="G19" s="170"/>
      <c r="H19" s="170"/>
      <c r="I19" s="170"/>
      <c r="J19" s="170"/>
      <c r="K19" s="170"/>
      <c r="L19" s="170"/>
      <c r="M19" s="170"/>
      <c r="N19" s="170"/>
      <c r="O19" s="170"/>
      <c r="P19" s="170"/>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3:F16">
    <cfRule type="containsText" priority="5" dxfId="3" operator="containsText" text="Extremo">
      <formula>NOT(ISERROR(SEARCH("Extremo",F13)))</formula>
    </cfRule>
    <cfRule type="containsText" priority="6" dxfId="2" operator="containsText" text="Alto">
      <formula>NOT(ISERROR(SEARCH("Alto",F13)))</formula>
    </cfRule>
    <cfRule type="containsText" priority="7" dxfId="1" operator="containsText" text="Medio">
      <formula>NOT(ISERROR(SEARCH("Medio",F13)))</formula>
    </cfRule>
    <cfRule type="containsText" priority="8" dxfId="0" operator="containsText" text="Bajo">
      <formula>NOT(ISERROR(SEARCH("Bajo",F13)))</formula>
    </cfRule>
  </conditionalFormatting>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102</v>
      </c>
      <c r="C4" s="28" t="s">
        <v>57</v>
      </c>
      <c r="E4" s="28" t="s">
        <v>58</v>
      </c>
      <c r="G4" s="28" t="s">
        <v>59</v>
      </c>
      <c r="I4" s="28" t="s">
        <v>63</v>
      </c>
      <c r="K4" s="28" t="s">
        <v>64</v>
      </c>
      <c r="M4" s="28"/>
      <c r="O4" s="28" t="s">
        <v>94</v>
      </c>
      <c r="Q4" s="28" t="s">
        <v>105</v>
      </c>
    </row>
    <row r="5" spans="1:17" ht="12.75">
      <c r="A5" t="s">
        <v>103</v>
      </c>
      <c r="C5" s="27" t="s">
        <v>52</v>
      </c>
      <c r="E5" s="27" t="s">
        <v>53</v>
      </c>
      <c r="G5" s="27" t="s">
        <v>60</v>
      </c>
      <c r="I5" s="27" t="s">
        <v>91</v>
      </c>
      <c r="K5" s="27" t="s">
        <v>65</v>
      </c>
      <c r="M5" t="s">
        <v>83</v>
      </c>
      <c r="O5" s="27" t="s">
        <v>95</v>
      </c>
      <c r="Q5" t="s">
        <v>108</v>
      </c>
    </row>
    <row r="6" spans="1:17" ht="12.75">
      <c r="A6" t="s">
        <v>104</v>
      </c>
      <c r="C6" s="27" t="s">
        <v>55</v>
      </c>
      <c r="E6" s="27" t="s">
        <v>56</v>
      </c>
      <c r="G6" s="27" t="s">
        <v>61</v>
      </c>
      <c r="I6" s="27" t="s">
        <v>92</v>
      </c>
      <c r="K6" s="27" t="s">
        <v>66</v>
      </c>
      <c r="M6" t="s">
        <v>90</v>
      </c>
      <c r="O6" s="27" t="s">
        <v>96</v>
      </c>
      <c r="Q6" t="s">
        <v>109</v>
      </c>
    </row>
    <row r="7" spans="3:17" ht="12.75">
      <c r="C7" s="27" t="s">
        <v>54</v>
      </c>
      <c r="G7" s="27" t="s">
        <v>62</v>
      </c>
      <c r="K7" s="30" t="s">
        <v>67</v>
      </c>
      <c r="O7" s="30" t="s">
        <v>97</v>
      </c>
      <c r="Q7" t="s">
        <v>110</v>
      </c>
    </row>
    <row r="8" spans="15:17" ht="12.75">
      <c r="O8" s="30" t="s">
        <v>98</v>
      </c>
      <c r="Q8" t="s">
        <v>111</v>
      </c>
    </row>
    <row r="9" spans="15:17" ht="12.75">
      <c r="O9" s="30" t="s">
        <v>99</v>
      </c>
      <c r="Q9" t="s">
        <v>112</v>
      </c>
    </row>
    <row r="10" spans="15:17" ht="12.75">
      <c r="O10" s="30" t="s">
        <v>100</v>
      </c>
      <c r="Q10" t="s">
        <v>113</v>
      </c>
    </row>
    <row r="11" spans="15:17" ht="12.75">
      <c r="O11" s="30" t="s">
        <v>74</v>
      </c>
      <c r="Q11" t="s">
        <v>114</v>
      </c>
    </row>
    <row r="12" ht="12.75">
      <c r="Q12" t="s">
        <v>115</v>
      </c>
    </row>
    <row r="14" ht="12.75">
      <c r="Q14" s="28" t="s">
        <v>116</v>
      </c>
    </row>
    <row r="15" ht="12.75">
      <c r="Q15" t="s">
        <v>108</v>
      </c>
    </row>
    <row r="16" ht="12.75">
      <c r="Q16" t="s">
        <v>109</v>
      </c>
    </row>
    <row r="17" ht="12.75">
      <c r="Q17" t="s">
        <v>110</v>
      </c>
    </row>
    <row r="18" ht="12.75">
      <c r="Q18" t="s">
        <v>111</v>
      </c>
    </row>
    <row r="19" ht="12.75">
      <c r="Q19" t="s">
        <v>112</v>
      </c>
    </row>
    <row r="20" ht="12.75">
      <c r="Q20" t="s">
        <v>113</v>
      </c>
    </row>
    <row r="21" ht="12.75">
      <c r="Q21" t="s">
        <v>114</v>
      </c>
    </row>
    <row r="22" ht="12.75">
      <c r="Q22" t="s">
        <v>115</v>
      </c>
    </row>
    <row r="23" ht="12.75">
      <c r="Q23" s="27" t="s">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4">
      <selection activeCell="H18" sqref="H18"/>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6"/>
      <c r="C2" s="147"/>
      <c r="D2" s="148" t="s">
        <v>119</v>
      </c>
      <c r="E2" s="149"/>
      <c r="F2" s="149"/>
      <c r="G2" s="149"/>
      <c r="H2" s="149"/>
      <c r="I2" s="149"/>
      <c r="J2" s="150"/>
      <c r="K2" s="136" t="s">
        <v>120</v>
      </c>
      <c r="L2" s="174"/>
      <c r="M2" s="136" t="str">
        <f>Proyecto!K2</f>
        <v>Codigo: GC-F-015</v>
      </c>
      <c r="N2" s="166"/>
      <c r="O2" s="166"/>
      <c r="P2" s="137"/>
      <c r="R2" s="11"/>
      <c r="S2" s="11"/>
      <c r="T2" s="11"/>
      <c r="U2" s="15"/>
      <c r="AE2" s="16"/>
    </row>
    <row r="3" spans="2:31" s="12" customFormat="1" ht="23.25" customHeight="1">
      <c r="B3" s="142"/>
      <c r="C3" s="143"/>
      <c r="D3" s="151" t="s">
        <v>121</v>
      </c>
      <c r="E3" s="152"/>
      <c r="F3" s="152"/>
      <c r="G3" s="152"/>
      <c r="H3" s="152"/>
      <c r="I3" s="152"/>
      <c r="J3" s="153"/>
      <c r="K3" s="138" t="s">
        <v>126</v>
      </c>
      <c r="L3" s="175"/>
      <c r="M3" s="167" t="str">
        <f>Proyecto!K3</f>
        <v>Fecha: 17 de septiembre de 2014</v>
      </c>
      <c r="N3" s="168"/>
      <c r="O3" s="168"/>
      <c r="P3" s="169"/>
      <c r="R3" s="11"/>
      <c r="S3" s="11"/>
      <c r="T3" s="11"/>
      <c r="U3" s="15"/>
      <c r="AE3" s="16"/>
    </row>
    <row r="4" spans="2:31" s="12" customFormat="1" ht="24" customHeight="1">
      <c r="B4" s="142"/>
      <c r="C4" s="143"/>
      <c r="D4" s="151" t="s">
        <v>122</v>
      </c>
      <c r="E4" s="152"/>
      <c r="F4" s="152"/>
      <c r="G4" s="152"/>
      <c r="H4" s="152"/>
      <c r="I4" s="152"/>
      <c r="J4" s="153"/>
      <c r="K4" s="138" t="s">
        <v>123</v>
      </c>
      <c r="L4" s="175"/>
      <c r="M4" s="138" t="str">
        <f>Proyecto!K4</f>
        <v>Version 001</v>
      </c>
      <c r="N4" s="170"/>
      <c r="O4" s="170"/>
      <c r="P4" s="139"/>
      <c r="R4" s="11"/>
      <c r="U4" s="15"/>
      <c r="AE4" s="16"/>
    </row>
    <row r="5" spans="2:31" s="12" customFormat="1" ht="22.5" customHeight="1" thickBot="1">
      <c r="B5" s="144"/>
      <c r="C5" s="145"/>
      <c r="D5" s="154" t="s">
        <v>124</v>
      </c>
      <c r="E5" s="155"/>
      <c r="F5" s="155"/>
      <c r="G5" s="155"/>
      <c r="H5" s="155"/>
      <c r="I5" s="155"/>
      <c r="J5" s="156"/>
      <c r="K5" s="140" t="s">
        <v>125</v>
      </c>
      <c r="L5" s="157"/>
      <c r="M5" s="171" t="s">
        <v>125</v>
      </c>
      <c r="N5" s="172"/>
      <c r="O5" s="172"/>
      <c r="P5" s="173"/>
      <c r="R5" s="11"/>
      <c r="U5" s="11"/>
      <c r="AE5" s="16"/>
    </row>
    <row r="6" spans="2:16" ht="5.25" customHeight="1">
      <c r="B6" s="5"/>
      <c r="C6" s="5"/>
      <c r="D6" s="5"/>
      <c r="E6" s="5"/>
      <c r="F6" s="5"/>
      <c r="G6" s="5"/>
      <c r="H6" s="5"/>
      <c r="I6" s="5"/>
      <c r="J6" s="5"/>
      <c r="K6" s="5"/>
      <c r="L6" s="5"/>
      <c r="M6" s="5"/>
      <c r="N6" s="5"/>
      <c r="O6" s="5"/>
      <c r="P6" s="5"/>
    </row>
    <row r="7" spans="2:31" ht="29.25" customHeight="1">
      <c r="B7" s="134" t="s">
        <v>0</v>
      </c>
      <c r="C7" s="134"/>
      <c r="D7" s="135" t="str">
        <f>Proyecto!$E$7</f>
        <v>Puesta en marcha de la nueva ley sobre comercialización de créditos de libranza (Proyecto de ley  221 de 2017 Cámara – 34 de 2016 Senado)</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spans="2:31" ht="39.75" customHeight="1">
      <c r="B9" s="162" t="s">
        <v>25</v>
      </c>
      <c r="C9" s="163"/>
      <c r="D9" s="159" t="s">
        <v>135</v>
      </c>
      <c r="E9" s="160"/>
      <c r="F9" s="160"/>
      <c r="G9" s="160"/>
      <c r="H9" s="160"/>
      <c r="I9" s="160"/>
      <c r="J9" s="160"/>
      <c r="K9" s="160"/>
      <c r="L9" s="160"/>
      <c r="M9" s="160"/>
      <c r="N9" s="160"/>
      <c r="O9" s="160"/>
      <c r="P9" s="161"/>
      <c r="AE9" s="1"/>
    </row>
    <row r="10" ht="7.5" customHeight="1"/>
    <row r="11" spans="2:31" ht="39.75" customHeight="1">
      <c r="B11" s="162" t="s">
        <v>26</v>
      </c>
      <c r="C11" s="163"/>
      <c r="D11" s="158" t="s">
        <v>175</v>
      </c>
      <c r="E11" s="158"/>
      <c r="F11" s="158"/>
      <c r="G11" s="158"/>
      <c r="H11" s="158"/>
      <c r="I11" s="158"/>
      <c r="J11" s="158"/>
      <c r="K11" s="158"/>
      <c r="L11" s="158"/>
      <c r="M11" s="158"/>
      <c r="N11" s="158"/>
      <c r="O11" s="158"/>
      <c r="P11" s="158"/>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4" t="s">
        <v>101</v>
      </c>
      <c r="C13" s="164"/>
      <c r="D13" s="50" t="s">
        <v>1</v>
      </c>
      <c r="E13" s="176" t="s">
        <v>174</v>
      </c>
      <c r="F13" s="176"/>
      <c r="G13" s="176"/>
      <c r="H13" s="176"/>
      <c r="I13" s="176"/>
      <c r="J13" s="176"/>
      <c r="K13" s="176"/>
      <c r="L13" s="176"/>
      <c r="M13" s="176"/>
      <c r="N13" s="176"/>
      <c r="O13" s="176"/>
      <c r="P13" s="176"/>
      <c r="AE13" s="1"/>
    </row>
    <row r="14" spans="2:21" s="53" customFormat="1" ht="21" customHeight="1">
      <c r="B14" s="165"/>
      <c r="C14" s="165"/>
      <c r="D14" s="51" t="s">
        <v>103</v>
      </c>
      <c r="E14" s="176"/>
      <c r="F14" s="176"/>
      <c r="G14" s="176"/>
      <c r="H14" s="176"/>
      <c r="I14" s="176"/>
      <c r="J14" s="176"/>
      <c r="K14" s="176"/>
      <c r="L14" s="176"/>
      <c r="M14" s="176"/>
      <c r="N14" s="176"/>
      <c r="O14" s="176"/>
      <c r="P14" s="176"/>
      <c r="R14" s="11"/>
      <c r="U14" s="11"/>
    </row>
    <row r="15" spans="2:21" s="53" customFormat="1" ht="5.25" customHeight="1">
      <c r="B15" s="10"/>
      <c r="C15" s="10"/>
      <c r="D15" s="52"/>
      <c r="E15" s="52"/>
      <c r="F15" s="52"/>
      <c r="G15" s="52"/>
      <c r="H15" s="52"/>
      <c r="I15" s="52"/>
      <c r="J15" s="52"/>
      <c r="K15" s="52"/>
      <c r="L15" s="52"/>
      <c r="M15" s="52"/>
      <c r="N15" s="52"/>
      <c r="O15" s="52"/>
      <c r="P15" s="52"/>
      <c r="R15" s="11"/>
      <c r="U15" s="11"/>
    </row>
    <row r="16" spans="2:31" ht="22.5" customHeight="1">
      <c r="B16" s="164" t="s">
        <v>101</v>
      </c>
      <c r="C16" s="164"/>
      <c r="D16" s="54" t="s">
        <v>1</v>
      </c>
      <c r="E16" s="176" t="s">
        <v>165</v>
      </c>
      <c r="F16" s="176"/>
      <c r="G16" s="176"/>
      <c r="H16" s="176"/>
      <c r="I16" s="176"/>
      <c r="J16" s="176"/>
      <c r="K16" s="176"/>
      <c r="L16" s="176"/>
      <c r="M16" s="176"/>
      <c r="N16" s="176"/>
      <c r="O16" s="176"/>
      <c r="P16" s="176"/>
      <c r="AE16" s="1"/>
    </row>
    <row r="17" spans="2:21" s="57" customFormat="1" ht="21" customHeight="1">
      <c r="B17" s="165"/>
      <c r="C17" s="165"/>
      <c r="D17" s="55"/>
      <c r="E17" s="176"/>
      <c r="F17" s="176"/>
      <c r="G17" s="176"/>
      <c r="H17" s="176"/>
      <c r="I17" s="176"/>
      <c r="J17" s="176"/>
      <c r="K17" s="176"/>
      <c r="L17" s="176"/>
      <c r="M17" s="176"/>
      <c r="N17" s="176"/>
      <c r="O17" s="176"/>
      <c r="P17" s="176"/>
      <c r="R17" s="11"/>
      <c r="U17" s="11"/>
    </row>
    <row r="18" spans="2:21" s="57" customFormat="1" ht="5.25" customHeight="1">
      <c r="B18" s="10"/>
      <c r="C18" s="10"/>
      <c r="D18" s="56"/>
      <c r="E18" s="56"/>
      <c r="F18" s="56"/>
      <c r="G18" s="56"/>
      <c r="H18" s="56"/>
      <c r="I18" s="56"/>
      <c r="J18" s="56"/>
      <c r="K18" s="56"/>
      <c r="L18" s="56"/>
      <c r="M18" s="56"/>
      <c r="N18" s="56"/>
      <c r="O18" s="56"/>
      <c r="P18" s="56"/>
      <c r="R18" s="11"/>
      <c r="U18" s="11"/>
    </row>
    <row r="19" spans="2:31" ht="22.5" customHeight="1">
      <c r="B19" s="164" t="s">
        <v>101</v>
      </c>
      <c r="C19" s="164"/>
      <c r="D19" s="54" t="s">
        <v>1</v>
      </c>
      <c r="E19" s="176"/>
      <c r="F19" s="176"/>
      <c r="G19" s="176"/>
      <c r="H19" s="176"/>
      <c r="I19" s="176"/>
      <c r="J19" s="176"/>
      <c r="K19" s="176"/>
      <c r="L19" s="176"/>
      <c r="M19" s="176"/>
      <c r="N19" s="176"/>
      <c r="O19" s="176"/>
      <c r="P19" s="176"/>
      <c r="AE19" s="1"/>
    </row>
    <row r="20" spans="2:21" s="57" customFormat="1" ht="21" customHeight="1">
      <c r="B20" s="165"/>
      <c r="C20" s="165"/>
      <c r="D20" s="55"/>
      <c r="E20" s="176"/>
      <c r="F20" s="176"/>
      <c r="G20" s="176"/>
      <c r="H20" s="176"/>
      <c r="I20" s="176"/>
      <c r="J20" s="176"/>
      <c r="K20" s="176"/>
      <c r="L20" s="176"/>
      <c r="M20" s="176"/>
      <c r="N20" s="176"/>
      <c r="O20" s="176"/>
      <c r="P20" s="176"/>
      <c r="R20" s="11"/>
      <c r="U20" s="11"/>
    </row>
    <row r="21" spans="2:21" s="57" customFormat="1" ht="5.25" customHeight="1">
      <c r="B21" s="10"/>
      <c r="C21" s="10"/>
      <c r="D21" s="56"/>
      <c r="E21" s="56"/>
      <c r="F21" s="56"/>
      <c r="G21" s="56"/>
      <c r="H21" s="56"/>
      <c r="I21" s="56"/>
      <c r="J21" s="56"/>
      <c r="K21" s="56"/>
      <c r="L21" s="56"/>
      <c r="M21" s="56"/>
      <c r="N21" s="56"/>
      <c r="O21" s="56"/>
      <c r="P21" s="56"/>
      <c r="R21" s="11"/>
      <c r="U21" s="11"/>
    </row>
    <row r="22" spans="2:31" ht="22.5" customHeight="1">
      <c r="B22" s="164" t="s">
        <v>101</v>
      </c>
      <c r="C22" s="164"/>
      <c r="D22" s="54" t="s">
        <v>1</v>
      </c>
      <c r="E22" s="176"/>
      <c r="F22" s="176"/>
      <c r="G22" s="176"/>
      <c r="H22" s="176"/>
      <c r="I22" s="176"/>
      <c r="J22" s="176"/>
      <c r="K22" s="176"/>
      <c r="L22" s="176"/>
      <c r="M22" s="176"/>
      <c r="N22" s="176"/>
      <c r="O22" s="176"/>
      <c r="P22" s="176"/>
      <c r="AE22" s="1"/>
    </row>
    <row r="23" spans="2:21" s="57" customFormat="1" ht="21" customHeight="1">
      <c r="B23" s="165"/>
      <c r="C23" s="165"/>
      <c r="D23" s="55"/>
      <c r="E23" s="176"/>
      <c r="F23" s="176"/>
      <c r="G23" s="176"/>
      <c r="H23" s="176"/>
      <c r="I23" s="176"/>
      <c r="J23" s="176"/>
      <c r="K23" s="176"/>
      <c r="L23" s="176"/>
      <c r="M23" s="176"/>
      <c r="N23" s="176"/>
      <c r="O23" s="176"/>
      <c r="P23" s="176"/>
      <c r="R23" s="11"/>
      <c r="U23" s="11"/>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I12" sqref="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6"/>
      <c r="C2" s="147"/>
      <c r="D2" s="183" t="s">
        <v>119</v>
      </c>
      <c r="E2" s="184"/>
      <c r="F2" s="184"/>
      <c r="G2" s="184"/>
      <c r="H2" s="185"/>
      <c r="I2" s="71" t="str">
        <f>Proyecto!K2</f>
        <v>Codigo: GC-F-015</v>
      </c>
      <c r="J2" s="25"/>
      <c r="K2" s="25"/>
      <c r="L2" s="25"/>
      <c r="M2" s="69"/>
      <c r="N2" s="69"/>
      <c r="T2" s="16"/>
    </row>
    <row r="3" spans="2:20" s="21" customFormat="1" ht="23.25" customHeight="1" thickBot="1">
      <c r="B3" s="142"/>
      <c r="C3" s="143"/>
      <c r="D3" s="183" t="s">
        <v>121</v>
      </c>
      <c r="E3" s="184"/>
      <c r="F3" s="184"/>
      <c r="G3" s="184"/>
      <c r="H3" s="185"/>
      <c r="I3" s="72" t="str">
        <f>Proyecto!K3</f>
        <v>Fecha: 17 de septiembre de 2014</v>
      </c>
      <c r="J3" s="25"/>
      <c r="K3" s="25"/>
      <c r="L3" s="25"/>
      <c r="M3" s="69"/>
      <c r="N3" s="69"/>
      <c r="T3" s="16"/>
    </row>
    <row r="4" spans="2:20" s="21" customFormat="1" ht="24" customHeight="1" thickBot="1">
      <c r="B4" s="142"/>
      <c r="C4" s="143"/>
      <c r="D4" s="183" t="s">
        <v>122</v>
      </c>
      <c r="E4" s="184"/>
      <c r="F4" s="184"/>
      <c r="G4" s="184"/>
      <c r="H4" s="185"/>
      <c r="I4" s="72" t="str">
        <f>Proyecto!K4</f>
        <v>Version 001</v>
      </c>
      <c r="J4" s="25"/>
      <c r="K4" s="25"/>
      <c r="L4" s="25"/>
      <c r="M4" s="69"/>
      <c r="N4" s="69"/>
      <c r="T4" s="16"/>
    </row>
    <row r="5" spans="2:20" s="21" customFormat="1" ht="22.5" customHeight="1" thickBot="1">
      <c r="B5" s="144"/>
      <c r="C5" s="145"/>
      <c r="D5" s="186" t="s">
        <v>124</v>
      </c>
      <c r="E5" s="187"/>
      <c r="F5" s="187"/>
      <c r="G5" s="187"/>
      <c r="H5" s="188"/>
      <c r="I5" s="73" t="s">
        <v>125</v>
      </c>
      <c r="J5" s="25"/>
      <c r="K5" s="25"/>
      <c r="L5" s="25"/>
      <c r="M5" s="69"/>
      <c r="N5" s="69"/>
      <c r="T5" s="16"/>
    </row>
    <row r="6" spans="2:9" ht="5.25" customHeight="1">
      <c r="B6" s="20"/>
      <c r="C6" s="20"/>
      <c r="D6" s="20"/>
      <c r="E6" s="20"/>
      <c r="F6" s="20"/>
      <c r="G6" s="49"/>
      <c r="H6" s="20"/>
      <c r="I6" s="20"/>
    </row>
    <row r="7" spans="2:24" ht="29.25" customHeight="1">
      <c r="B7" s="134" t="s">
        <v>0</v>
      </c>
      <c r="C7" s="134"/>
      <c r="D7" s="135" t="str">
        <f>Proyecto!$E$7</f>
        <v>Puesta en marcha de la nueva ley sobre comercialización de créditos de libranza (Proyecto de ley  221 de 2017 Cámara – 34 de 2016 Senado)</v>
      </c>
      <c r="E7" s="135"/>
      <c r="F7" s="135"/>
      <c r="G7" s="135"/>
      <c r="H7" s="135"/>
      <c r="I7" s="135"/>
      <c r="X7" s="1"/>
    </row>
    <row r="8" spans="2:14" s="21" customFormat="1" ht="10.5" customHeight="1">
      <c r="B8" s="10"/>
      <c r="C8" s="10"/>
      <c r="D8" s="6"/>
      <c r="E8" s="6"/>
      <c r="F8" s="6"/>
      <c r="G8" s="6"/>
      <c r="H8" s="6"/>
      <c r="I8" s="6"/>
      <c r="N8" s="25"/>
    </row>
    <row r="9" spans="2:24" ht="18.75" customHeight="1">
      <c r="B9" s="182" t="s">
        <v>107</v>
      </c>
      <c r="C9" s="182"/>
      <c r="D9" s="182"/>
      <c r="E9" s="182"/>
      <c r="F9" s="182"/>
      <c r="G9" s="182"/>
      <c r="H9" s="182"/>
      <c r="I9" s="182"/>
      <c r="X9" s="1"/>
    </row>
    <row r="10" spans="2:24" ht="28.5" customHeight="1">
      <c r="B10" s="177" t="s">
        <v>27</v>
      </c>
      <c r="C10" s="177"/>
      <c r="D10" s="178"/>
      <c r="E10" s="178"/>
      <c r="F10" s="178"/>
      <c r="G10" s="178"/>
      <c r="H10" s="178"/>
      <c r="I10" s="178"/>
      <c r="X10" s="1"/>
    </row>
    <row r="11" spans="2:24" ht="22.5" customHeight="1">
      <c r="B11" s="177" t="s">
        <v>1</v>
      </c>
      <c r="C11" s="177"/>
      <c r="D11" s="177" t="s">
        <v>2</v>
      </c>
      <c r="E11" s="177"/>
      <c r="F11" s="35" t="s">
        <v>3</v>
      </c>
      <c r="G11" s="50" t="s">
        <v>105</v>
      </c>
      <c r="H11" s="50" t="s">
        <v>4</v>
      </c>
      <c r="I11" s="50" t="s">
        <v>106</v>
      </c>
      <c r="X11" s="1"/>
    </row>
    <row r="12" spans="2:24" ht="47.25" customHeight="1">
      <c r="B12" s="179" t="s">
        <v>52</v>
      </c>
      <c r="C12" s="180"/>
      <c r="D12" s="181" t="s">
        <v>137</v>
      </c>
      <c r="E12" s="181"/>
      <c r="F12" s="102">
        <v>0.8</v>
      </c>
      <c r="G12" s="103" t="s">
        <v>114</v>
      </c>
      <c r="H12" s="103" t="s">
        <v>53</v>
      </c>
      <c r="I12" s="103" t="s">
        <v>138</v>
      </c>
      <c r="X12" s="1"/>
    </row>
    <row r="13" spans="2:24" ht="24.75" customHeight="1">
      <c r="B13" s="177" t="s">
        <v>5</v>
      </c>
      <c r="C13" s="177"/>
      <c r="D13" s="178"/>
      <c r="E13" s="178"/>
      <c r="F13" s="178"/>
      <c r="G13" s="178"/>
      <c r="H13" s="178"/>
      <c r="I13" s="178"/>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6">
      <selection activeCell="N14" sqref="N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86" t="s">
        <v>119</v>
      </c>
      <c r="D2" s="187"/>
      <c r="E2" s="187"/>
      <c r="F2" s="188"/>
      <c r="G2" s="71" t="str">
        <f>Proyecto!K2</f>
        <v>Codigo: GC-F-015</v>
      </c>
      <c r="H2" s="11"/>
      <c r="I2" s="11"/>
      <c r="J2" s="15"/>
      <c r="T2" s="16"/>
    </row>
    <row r="3" spans="2:20" s="12" customFormat="1" ht="23.25" customHeight="1" thickBot="1">
      <c r="B3" s="75"/>
      <c r="C3" s="186" t="s">
        <v>121</v>
      </c>
      <c r="D3" s="187"/>
      <c r="E3" s="187"/>
      <c r="F3" s="188"/>
      <c r="G3" s="72" t="str">
        <f>Proyecto!K3</f>
        <v>Fecha: 17 de septiembre de 2014</v>
      </c>
      <c r="H3" s="11"/>
      <c r="I3" s="11"/>
      <c r="J3" s="15"/>
      <c r="T3" s="16"/>
    </row>
    <row r="4" spans="2:20" s="12" customFormat="1" ht="24" customHeight="1" thickBot="1">
      <c r="B4" s="75"/>
      <c r="C4" s="186" t="s">
        <v>122</v>
      </c>
      <c r="D4" s="187"/>
      <c r="E4" s="187"/>
      <c r="F4" s="188"/>
      <c r="G4" s="72" t="str">
        <f>Proyecto!K4</f>
        <v>Version 001</v>
      </c>
      <c r="J4" s="15"/>
      <c r="T4" s="16"/>
    </row>
    <row r="5" spans="2:20" s="12" customFormat="1" ht="22.5" customHeight="1" thickBot="1">
      <c r="B5" s="76"/>
      <c r="C5" s="186" t="s">
        <v>124</v>
      </c>
      <c r="D5" s="187"/>
      <c r="E5" s="187"/>
      <c r="F5" s="188"/>
      <c r="G5" s="73" t="s">
        <v>125</v>
      </c>
      <c r="J5" s="11"/>
      <c r="T5" s="16"/>
    </row>
    <row r="6" spans="2:7" ht="5.25" customHeight="1">
      <c r="B6" s="5"/>
      <c r="C6" s="20"/>
      <c r="D6" s="5"/>
      <c r="E6" s="5"/>
      <c r="F6" s="5"/>
      <c r="G6" s="5"/>
    </row>
    <row r="7" spans="2:22" ht="29.25" customHeight="1">
      <c r="B7" s="40" t="s">
        <v>0</v>
      </c>
      <c r="C7" s="135" t="str">
        <f>Proyecto!$E$7</f>
        <v>Puesta en marcha de la nueva ley sobre comercialización de créditos de libranza (Proyecto de ley  221 de 2017 Cámara – 34 de 2016 Senado)</v>
      </c>
      <c r="D7" s="135"/>
      <c r="E7" s="135"/>
      <c r="F7" s="135"/>
      <c r="G7" s="135"/>
      <c r="V7" s="1"/>
    </row>
    <row r="8" ht="12"/>
    <row r="9" spans="2:7" ht="18" customHeight="1">
      <c r="B9" s="182" t="s">
        <v>43</v>
      </c>
      <c r="C9" s="182"/>
      <c r="D9" s="182"/>
      <c r="E9" s="182"/>
      <c r="F9" s="182"/>
      <c r="G9" s="182"/>
    </row>
    <row r="10" ht="15" customHeight="1"/>
    <row r="11" spans="2:7" ht="20.25" customHeight="1">
      <c r="B11" s="35" t="s">
        <v>71</v>
      </c>
      <c r="C11" s="35" t="s">
        <v>6</v>
      </c>
      <c r="D11" s="35" t="s">
        <v>14</v>
      </c>
      <c r="E11" s="35" t="s">
        <v>42</v>
      </c>
      <c r="F11" s="182" t="s">
        <v>15</v>
      </c>
      <c r="G11" s="182"/>
    </row>
    <row r="12" spans="2:7" ht="94.5" customHeight="1">
      <c r="B12" s="101" t="s">
        <v>60</v>
      </c>
      <c r="C12" s="101" t="s">
        <v>139</v>
      </c>
      <c r="D12" s="101" t="s">
        <v>140</v>
      </c>
      <c r="E12" s="101" t="s">
        <v>91</v>
      </c>
      <c r="F12" s="190" t="s">
        <v>141</v>
      </c>
      <c r="G12" s="191"/>
    </row>
    <row r="13" spans="2:7" ht="144" customHeight="1">
      <c r="B13" s="101" t="s">
        <v>61</v>
      </c>
      <c r="C13" s="101" t="s">
        <v>144</v>
      </c>
      <c r="D13" s="101" t="s">
        <v>167</v>
      </c>
      <c r="E13" s="101" t="s">
        <v>91</v>
      </c>
      <c r="F13" s="190" t="s">
        <v>141</v>
      </c>
      <c r="G13" s="191"/>
    </row>
    <row r="14" spans="2:7" ht="80.25" customHeight="1">
      <c r="B14" s="101" t="s">
        <v>62</v>
      </c>
      <c r="C14" s="101" t="s">
        <v>142</v>
      </c>
      <c r="D14" s="101" t="s">
        <v>145</v>
      </c>
      <c r="E14" s="101" t="s">
        <v>91</v>
      </c>
      <c r="F14" s="190" t="s">
        <v>143</v>
      </c>
      <c r="G14" s="191"/>
    </row>
    <row r="15" spans="2:7" ht="18" customHeight="1">
      <c r="B15" s="34"/>
      <c r="C15" s="34"/>
      <c r="D15" s="34"/>
      <c r="E15" s="22"/>
      <c r="F15" s="189"/>
      <c r="G15" s="189"/>
    </row>
    <row r="16" spans="2:7" ht="18" customHeight="1">
      <c r="B16" s="34"/>
      <c r="C16" s="34"/>
      <c r="D16" s="34"/>
      <c r="E16" s="22"/>
      <c r="F16" s="189"/>
      <c r="G16" s="189"/>
    </row>
    <row r="17" spans="2:7" ht="18" customHeight="1">
      <c r="B17" s="34"/>
      <c r="C17" s="34"/>
      <c r="D17" s="34"/>
      <c r="E17" s="22"/>
      <c r="F17" s="189"/>
      <c r="G17" s="189"/>
    </row>
    <row r="18" spans="2:7" ht="18" customHeight="1">
      <c r="B18" s="34"/>
      <c r="C18" s="34"/>
      <c r="D18" s="34"/>
      <c r="E18" s="22"/>
      <c r="F18" s="189"/>
      <c r="G18" s="189"/>
    </row>
    <row r="19" spans="2:7" ht="18" customHeight="1">
      <c r="B19" s="34"/>
      <c r="C19" s="34"/>
      <c r="D19" s="34"/>
      <c r="E19" s="22"/>
      <c r="F19" s="189"/>
      <c r="G19" s="189"/>
    </row>
    <row r="20" spans="2:7" ht="18" customHeight="1">
      <c r="B20" s="34"/>
      <c r="C20" s="34"/>
      <c r="D20" s="34"/>
      <c r="E20" s="22"/>
      <c r="F20" s="189"/>
      <c r="G20" s="189"/>
    </row>
    <row r="21" spans="2:7" ht="18" customHeight="1">
      <c r="B21" s="34"/>
      <c r="C21" s="34"/>
      <c r="D21" s="34"/>
      <c r="E21" s="22"/>
      <c r="F21" s="189"/>
      <c r="G21" s="189"/>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4">
      <selection activeCell="B15" sqref="B15"/>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0"/>
      <c r="C2" s="192" t="s">
        <v>119</v>
      </c>
      <c r="D2" s="193"/>
      <c r="E2" s="193"/>
      <c r="F2" s="193"/>
      <c r="G2" s="201" t="str">
        <f>'[2]Proyecto'!K2</f>
        <v>Codigo: GC-F-015</v>
      </c>
      <c r="H2" s="202"/>
    </row>
    <row r="3" spans="2:8" ht="19.5" customHeight="1" thickBot="1">
      <c r="B3" s="82"/>
      <c r="C3" s="192" t="s">
        <v>121</v>
      </c>
      <c r="D3" s="193"/>
      <c r="E3" s="193"/>
      <c r="F3" s="193"/>
      <c r="G3" s="194" t="str">
        <f>'[2]Proyecto'!K3</f>
        <v>Fecha: 17 de septiembre de 2014</v>
      </c>
      <c r="H3" s="195"/>
    </row>
    <row r="4" spans="2:8" ht="19.5" customHeight="1" thickBot="1">
      <c r="B4" s="82"/>
      <c r="C4" s="192" t="s">
        <v>122</v>
      </c>
      <c r="D4" s="193"/>
      <c r="E4" s="193"/>
      <c r="F4" s="193"/>
      <c r="G4" s="203" t="str">
        <f>'[2]Proyecto'!K4</f>
        <v>Version 001</v>
      </c>
      <c r="H4" s="204"/>
    </row>
    <row r="5" spans="2:8" ht="21.75" customHeight="1" thickBot="1">
      <c r="B5" s="84"/>
      <c r="C5" s="192" t="s">
        <v>124</v>
      </c>
      <c r="D5" s="193"/>
      <c r="E5" s="193"/>
      <c r="F5" s="193"/>
      <c r="G5" s="194" t="s">
        <v>125</v>
      </c>
      <c r="H5" s="195"/>
    </row>
    <row r="6" ht="21" customHeight="1"/>
    <row r="7" spans="2:8" ht="22.5" customHeight="1">
      <c r="B7" s="196" t="s">
        <v>73</v>
      </c>
      <c r="C7" s="197"/>
      <c r="D7" s="197"/>
      <c r="E7" s="197"/>
      <c r="F7" s="197"/>
      <c r="G7" s="197"/>
      <c r="H7" s="197"/>
    </row>
    <row r="8" spans="2:8" ht="19.5" customHeight="1">
      <c r="B8" s="198" t="s">
        <v>146</v>
      </c>
      <c r="C8" s="198"/>
      <c r="D8" s="198"/>
      <c r="E8" s="198"/>
      <c r="F8" s="198"/>
      <c r="G8" s="198"/>
      <c r="H8" s="198"/>
    </row>
    <row r="9" ht="12.75">
      <c r="B9" s="78"/>
    </row>
    <row r="11" spans="2:8" ht="22.5" customHeight="1">
      <c r="B11" s="199" t="s">
        <v>70</v>
      </c>
      <c r="C11" s="200"/>
      <c r="E11" s="196" t="s">
        <v>72</v>
      </c>
      <c r="F11" s="197"/>
      <c r="G11" s="197"/>
      <c r="H11" s="197"/>
    </row>
    <row r="13" spans="2:8" ht="20.25" customHeight="1">
      <c r="B13" s="41" t="s">
        <v>6</v>
      </c>
      <c r="C13" s="41" t="s">
        <v>71</v>
      </c>
      <c r="D13" s="79"/>
      <c r="E13" s="41" t="s">
        <v>6</v>
      </c>
      <c r="F13" s="41" t="s">
        <v>71</v>
      </c>
      <c r="G13" s="41" t="s">
        <v>147</v>
      </c>
      <c r="H13" s="41" t="s">
        <v>148</v>
      </c>
    </row>
    <row r="14" spans="2:8" ht="47.25" customHeight="1">
      <c r="B14" s="105" t="s">
        <v>139</v>
      </c>
      <c r="C14" s="105" t="s">
        <v>60</v>
      </c>
      <c r="E14" s="106" t="s">
        <v>149</v>
      </c>
      <c r="F14" s="106" t="s">
        <v>149</v>
      </c>
      <c r="G14" s="106" t="s">
        <v>149</v>
      </c>
      <c r="H14" s="106" t="s">
        <v>149</v>
      </c>
    </row>
    <row r="15" spans="2:8" ht="48">
      <c r="B15" s="105" t="s">
        <v>144</v>
      </c>
      <c r="C15" s="105" t="s">
        <v>61</v>
      </c>
      <c r="E15" s="107"/>
      <c r="F15" s="107"/>
      <c r="G15" s="107"/>
      <c r="H15" s="107"/>
    </row>
    <row r="16" spans="2:8" ht="43.5" customHeight="1">
      <c r="B16" s="105" t="s">
        <v>142</v>
      </c>
      <c r="C16" s="105" t="s">
        <v>62</v>
      </c>
      <c r="E16" s="107"/>
      <c r="F16" s="107"/>
      <c r="G16" s="107"/>
      <c r="H16" s="107"/>
    </row>
    <row r="17" spans="2:8" ht="47.25" customHeight="1">
      <c r="B17" s="105"/>
      <c r="C17" s="105"/>
      <c r="E17" s="107"/>
      <c r="F17" s="107"/>
      <c r="G17" s="107"/>
      <c r="H17" s="107"/>
    </row>
    <row r="18" spans="5:8" ht="12.75">
      <c r="E18" s="107"/>
      <c r="F18" s="107"/>
      <c r="G18" s="107"/>
      <c r="H18" s="107"/>
    </row>
  </sheetData>
  <sheetProtection/>
  <mergeCells count="12">
    <mergeCell ref="C2:F2"/>
    <mergeCell ref="G2:H2"/>
    <mergeCell ref="C3:F3"/>
    <mergeCell ref="G3:H3"/>
    <mergeCell ref="C4:F4"/>
    <mergeCell ref="G4:H4"/>
    <mergeCell ref="C5:F5"/>
    <mergeCell ref="G5:H5"/>
    <mergeCell ref="B7:H7"/>
    <mergeCell ref="B8:H8"/>
    <mergeCell ref="B11:C11"/>
    <mergeCell ref="E11:H11"/>
  </mergeCells>
  <printOptions/>
  <pageMargins left="0.7" right="0.7" top="0.75" bottom="0.75" header="0.3" footer="0.3"/>
  <pageSetup horizontalDpi="600" verticalDpi="600" orientation="portrait" paperSize="11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D37" sqref="D3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0"/>
      <c r="C2" s="192" t="s">
        <v>119</v>
      </c>
      <c r="D2" s="193"/>
      <c r="E2" s="193"/>
      <c r="F2" s="193"/>
      <c r="G2" s="201" t="str">
        <f>Proyecto!K2</f>
        <v>Codigo: GC-F-015</v>
      </c>
      <c r="H2" s="205"/>
      <c r="I2" s="205"/>
      <c r="J2" s="205"/>
      <c r="K2" s="205"/>
      <c r="L2" s="202"/>
      <c r="U2" s="16"/>
    </row>
    <row r="3" spans="2:21" s="18" customFormat="1" ht="23.25" customHeight="1" thickBot="1">
      <c r="B3" s="82"/>
      <c r="C3" s="192" t="s">
        <v>121</v>
      </c>
      <c r="D3" s="193"/>
      <c r="E3" s="193"/>
      <c r="F3" s="193"/>
      <c r="G3" s="194" t="str">
        <f>Proyecto!K3</f>
        <v>Fecha: 17 de septiembre de 2014</v>
      </c>
      <c r="H3" s="206"/>
      <c r="I3" s="206"/>
      <c r="J3" s="206"/>
      <c r="K3" s="206"/>
      <c r="L3" s="195"/>
      <c r="U3" s="16"/>
    </row>
    <row r="4" spans="2:21" s="18" customFormat="1" ht="24" customHeight="1" thickBot="1">
      <c r="B4" s="82"/>
      <c r="C4" s="192" t="s">
        <v>122</v>
      </c>
      <c r="D4" s="193"/>
      <c r="E4" s="193"/>
      <c r="F4" s="193"/>
      <c r="G4" s="203" t="str">
        <f>Proyecto!K4</f>
        <v>Version 001</v>
      </c>
      <c r="H4" s="207"/>
      <c r="I4" s="207"/>
      <c r="J4" s="207"/>
      <c r="K4" s="207"/>
      <c r="L4" s="204"/>
      <c r="U4" s="16"/>
    </row>
    <row r="5" spans="2:21" s="18" customFormat="1" ht="22.5" customHeight="1" thickBot="1">
      <c r="B5" s="84"/>
      <c r="C5" s="192" t="s">
        <v>124</v>
      </c>
      <c r="D5" s="193"/>
      <c r="E5" s="193"/>
      <c r="F5" s="193"/>
      <c r="G5" s="194" t="s">
        <v>125</v>
      </c>
      <c r="H5" s="206"/>
      <c r="I5" s="206"/>
      <c r="J5" s="206"/>
      <c r="K5" s="206"/>
      <c r="L5" s="195"/>
      <c r="U5" s="16"/>
    </row>
    <row r="6" spans="1:6" ht="5.25" customHeight="1">
      <c r="A6" s="7" t="str">
        <f>Proyecto!$E$7</f>
        <v>Puesta en marcha de la nueva ley sobre comercialización de créditos de libranza (Proyecto de ley  221 de 2017 Cámara – 34 de 2016 Senado)</v>
      </c>
      <c r="B6" s="17"/>
      <c r="C6" s="17"/>
      <c r="D6" s="17"/>
      <c r="E6" s="17"/>
      <c r="F6" s="17"/>
    </row>
    <row r="7" spans="2:21" ht="29.25" customHeight="1">
      <c r="B7" s="40" t="s">
        <v>0</v>
      </c>
      <c r="C7" s="135" t="str">
        <f>Proyecto!$E$7</f>
        <v>Puesta en marcha de la nueva ley sobre comercialización de créditos de libranza (Proyecto de ley  221 de 2017 Cámara – 34 de 2016 Senado)</v>
      </c>
      <c r="D7" s="135"/>
      <c r="E7" s="135"/>
      <c r="F7" s="135"/>
      <c r="U7" s="1"/>
    </row>
    <row r="8" ht="12">
      <c r="B8" s="18"/>
    </row>
    <row r="9" ht="12"/>
    <row r="10" spans="2:3" ht="18" customHeight="1">
      <c r="B10" s="40" t="s">
        <v>84</v>
      </c>
      <c r="C10" s="24" t="s">
        <v>83</v>
      </c>
    </row>
    <row r="11" ht="6" customHeight="1"/>
    <row r="12" spans="2:3" ht="18" customHeight="1">
      <c r="B12" s="40" t="s">
        <v>47</v>
      </c>
      <c r="C12" s="24"/>
    </row>
    <row r="13" ht="6" customHeight="1"/>
    <row r="14" spans="2:3" ht="18" customHeight="1">
      <c r="B14" s="40" t="s">
        <v>48</v>
      </c>
      <c r="C14" s="24"/>
    </row>
    <row r="15" ht="6" customHeight="1"/>
    <row r="16" spans="2:3" ht="18" customHeight="1">
      <c r="B16" s="40" t="s">
        <v>44</v>
      </c>
      <c r="C16" s="23">
        <v>0</v>
      </c>
    </row>
    <row r="17" ht="6" customHeight="1"/>
    <row r="18" spans="2:3" ht="18" customHeight="1">
      <c r="B18" s="40" t="s">
        <v>45</v>
      </c>
      <c r="C18" s="23">
        <v>0</v>
      </c>
    </row>
    <row r="19" ht="6" customHeight="1"/>
    <row r="20" spans="2:3" ht="18" customHeight="1">
      <c r="B20" s="40"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26" sqref="D26"/>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17"/>
      <c r="C2" s="218"/>
      <c r="D2" s="208" t="s">
        <v>119</v>
      </c>
      <c r="E2" s="209"/>
      <c r="F2" s="209"/>
      <c r="G2" s="210"/>
      <c r="H2" s="81" t="str">
        <f>Proyecto!K2</f>
        <v>Codigo: GC-F-015</v>
      </c>
      <c r="P2" s="16"/>
    </row>
    <row r="3" spans="2:16" s="12" customFormat="1" ht="23.25" customHeight="1" thickBot="1">
      <c r="B3" s="219"/>
      <c r="C3" s="220"/>
      <c r="D3" s="211" t="s">
        <v>121</v>
      </c>
      <c r="E3" s="212"/>
      <c r="F3" s="212"/>
      <c r="G3" s="213"/>
      <c r="H3" s="85" t="str">
        <f>Proyecto!K3</f>
        <v>Fecha: 17 de septiembre de 2014</v>
      </c>
      <c r="P3" s="16"/>
    </row>
    <row r="4" spans="2:16" s="12" customFormat="1" ht="24" customHeight="1" thickBot="1">
      <c r="B4" s="219"/>
      <c r="C4" s="220"/>
      <c r="D4" s="214" t="s">
        <v>122</v>
      </c>
      <c r="E4" s="215"/>
      <c r="F4" s="215"/>
      <c r="G4" s="216"/>
      <c r="H4" s="83" t="str">
        <f>Proyecto!K4</f>
        <v>Version 001</v>
      </c>
      <c r="P4" s="16"/>
    </row>
    <row r="5" spans="2:16" s="12" customFormat="1" ht="22.5" customHeight="1" thickBot="1">
      <c r="B5" s="221"/>
      <c r="C5" s="222"/>
      <c r="D5" s="211" t="s">
        <v>124</v>
      </c>
      <c r="E5" s="212"/>
      <c r="F5" s="212"/>
      <c r="G5" s="213"/>
      <c r="H5" s="85" t="s">
        <v>125</v>
      </c>
      <c r="P5" s="16"/>
    </row>
    <row r="6" spans="2:8" ht="5.25" customHeight="1">
      <c r="B6" s="5"/>
      <c r="C6" s="5"/>
      <c r="D6" s="5"/>
      <c r="E6" s="5"/>
      <c r="F6" s="20"/>
      <c r="G6" s="5"/>
      <c r="H6" s="5"/>
    </row>
    <row r="7" spans="2:16" ht="29.25" customHeight="1">
      <c r="B7" s="134" t="s">
        <v>0</v>
      </c>
      <c r="C7" s="134"/>
      <c r="D7" s="135" t="str">
        <f>Proyecto!$E$7</f>
        <v>Puesta en marcha de la nueva ley sobre comercialización de créditos de libranza (Proyecto de ley  221 de 2017 Cámara – 34 de 2016 Senado)</v>
      </c>
      <c r="E7" s="135"/>
      <c r="F7" s="135"/>
      <c r="G7" s="135"/>
      <c r="H7" s="135"/>
      <c r="P7" s="1"/>
    </row>
    <row r="8" ht="19.5" customHeight="1"/>
    <row r="9" spans="2:8" ht="30" customHeight="1">
      <c r="B9" s="223" t="s">
        <v>37</v>
      </c>
      <c r="C9" s="224"/>
      <c r="D9" s="224"/>
      <c r="E9" s="224"/>
      <c r="F9" s="224"/>
      <c r="G9" s="224"/>
      <c r="H9" s="224"/>
    </row>
    <row r="10" spans="2:16" ht="9.75" customHeight="1">
      <c r="B10" s="220"/>
      <c r="C10" s="220"/>
      <c r="D10" s="220"/>
      <c r="E10" s="220"/>
      <c r="F10" s="220"/>
      <c r="G10" s="220"/>
      <c r="H10" s="220"/>
      <c r="P10" s="1"/>
    </row>
    <row r="11" spans="2:16" ht="25.5" customHeight="1">
      <c r="B11" s="177" t="s">
        <v>6</v>
      </c>
      <c r="C11" s="177"/>
      <c r="D11" s="35" t="s">
        <v>7</v>
      </c>
      <c r="E11" s="37" t="s">
        <v>68</v>
      </c>
      <c r="F11" s="35" t="s">
        <v>11</v>
      </c>
      <c r="G11" s="35" t="s">
        <v>93</v>
      </c>
      <c r="H11" s="35" t="s">
        <v>8</v>
      </c>
      <c r="P11" s="1"/>
    </row>
    <row r="12" spans="2:16" ht="45.75" customHeight="1">
      <c r="B12" s="225" t="s">
        <v>150</v>
      </c>
      <c r="C12" s="226"/>
      <c r="D12" s="108" t="s">
        <v>151</v>
      </c>
      <c r="E12" s="103">
        <v>2201000</v>
      </c>
      <c r="F12" s="109" t="s">
        <v>152</v>
      </c>
      <c r="G12" s="103" t="s">
        <v>91</v>
      </c>
      <c r="H12" s="103" t="s">
        <v>65</v>
      </c>
      <c r="P12" s="1"/>
    </row>
    <row r="13" spans="2:16" ht="44.25" customHeight="1">
      <c r="B13" s="225" t="s">
        <v>144</v>
      </c>
      <c r="C13" s="226"/>
      <c r="D13" s="110" t="s">
        <v>157</v>
      </c>
      <c r="E13" s="103">
        <v>2201000</v>
      </c>
      <c r="F13" s="38" t="s">
        <v>156</v>
      </c>
      <c r="G13" s="103" t="s">
        <v>91</v>
      </c>
      <c r="H13" s="103" t="s">
        <v>65</v>
      </c>
      <c r="P13" s="1"/>
    </row>
    <row r="14" spans="2:16" ht="50.25" customHeight="1">
      <c r="B14" s="225" t="s">
        <v>153</v>
      </c>
      <c r="C14" s="226"/>
      <c r="D14" s="110" t="s">
        <v>154</v>
      </c>
      <c r="E14" s="103">
        <v>2201000</v>
      </c>
      <c r="F14" s="109" t="s">
        <v>155</v>
      </c>
      <c r="G14" s="103" t="s">
        <v>91</v>
      </c>
      <c r="H14" s="103" t="s">
        <v>65</v>
      </c>
      <c r="P14" s="1"/>
    </row>
    <row r="15" spans="2:16" ht="21.75" customHeight="1">
      <c r="B15" s="176"/>
      <c r="C15" s="176"/>
      <c r="D15" s="34"/>
      <c r="E15" s="34"/>
      <c r="F15" s="34"/>
      <c r="G15" s="32"/>
      <c r="H15" s="32"/>
      <c r="O15" s="2"/>
      <c r="P15" s="1"/>
    </row>
    <row r="16" spans="2:16" ht="21.75" customHeight="1">
      <c r="B16" s="176"/>
      <c r="C16" s="176"/>
      <c r="D16" s="32"/>
      <c r="E16" s="32"/>
      <c r="F16" s="32"/>
      <c r="G16" s="32"/>
      <c r="H16" s="32"/>
      <c r="P16" s="1"/>
    </row>
    <row r="17" spans="2:16" ht="21.75" customHeight="1">
      <c r="B17" s="176"/>
      <c r="C17" s="176"/>
      <c r="D17" s="32"/>
      <c r="E17" s="32"/>
      <c r="F17" s="32"/>
      <c r="G17" s="32"/>
      <c r="H17" s="32"/>
      <c r="O17" s="2"/>
      <c r="P17" s="1"/>
    </row>
    <row r="18" spans="2:16" ht="21.75" customHeight="1">
      <c r="B18" s="176"/>
      <c r="C18" s="176"/>
      <c r="D18" s="34"/>
      <c r="E18" s="34"/>
      <c r="F18" s="34"/>
      <c r="G18" s="32"/>
      <c r="H18" s="32"/>
      <c r="P18" s="1"/>
    </row>
    <row r="19" spans="2:16" ht="21.75" customHeight="1">
      <c r="B19" s="176"/>
      <c r="C19" s="176"/>
      <c r="D19" s="32"/>
      <c r="E19" s="32"/>
      <c r="F19" s="32"/>
      <c r="G19" s="32"/>
      <c r="H19" s="32"/>
      <c r="O19" s="2"/>
      <c r="P19" s="1"/>
    </row>
    <row r="20" spans="2:16" ht="21.75" customHeight="1">
      <c r="B20" s="176"/>
      <c r="C20" s="176"/>
      <c r="D20" s="32"/>
      <c r="E20" s="32"/>
      <c r="F20" s="32"/>
      <c r="G20" s="32"/>
      <c r="H20" s="32"/>
      <c r="P20" s="1"/>
    </row>
    <row r="21" spans="2:16" ht="21.75" customHeight="1">
      <c r="B21" s="176"/>
      <c r="C21" s="176"/>
      <c r="D21" s="32"/>
      <c r="E21" s="32"/>
      <c r="F21" s="32"/>
      <c r="G21" s="32"/>
      <c r="H21" s="32"/>
      <c r="O21" s="2"/>
      <c r="P21" s="1"/>
    </row>
    <row r="22" spans="2:16" ht="21.75" customHeight="1">
      <c r="B22" s="176"/>
      <c r="C22" s="176"/>
      <c r="D22" s="32"/>
      <c r="E22" s="32"/>
      <c r="F22" s="32"/>
      <c r="G22" s="32"/>
      <c r="H22" s="32"/>
      <c r="O22" s="2"/>
      <c r="P22" s="1"/>
    </row>
  </sheetData>
  <sheetProtection/>
  <mergeCells count="21">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 ref="D2:G2"/>
    <mergeCell ref="D3:G3"/>
    <mergeCell ref="D4:G4"/>
    <mergeCell ref="D5:G5"/>
    <mergeCell ref="B2:C5"/>
  </mergeCells>
  <conditionalFormatting sqref="D19:D22 D11">
    <cfRule type="cellIs" priority="22" dxfId="10" operator="equal" stopIfTrue="1">
      <formula>"Alto"</formula>
    </cfRule>
    <cfRule type="cellIs" priority="23" dxfId="9" operator="equal" stopIfTrue="1">
      <formula>"Medio"</formula>
    </cfRule>
    <cfRule type="cellIs" priority="24" dxfId="8" operator="equal" stopIfTrue="1">
      <formula>"Bajo"</formula>
    </cfRule>
  </conditionalFormatting>
  <conditionalFormatting sqref="D16:D17">
    <cfRule type="cellIs" priority="13" dxfId="10" operator="equal" stopIfTrue="1">
      <formula>"Alto"</formula>
    </cfRule>
    <cfRule type="cellIs" priority="14" dxfId="9" operator="equal" stopIfTrue="1">
      <formula>"Medio"</formula>
    </cfRule>
    <cfRule type="cellIs" priority="15" dxfId="8" operator="equal" stopIfTrue="1">
      <formula>"Bajo"</formula>
    </cfRule>
  </conditionalFormatting>
  <conditionalFormatting sqref="D12">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conditionalFormatting sqref="D13">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D14">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aparias@supersociedades.gov.co"/>
    <hyperlink ref="F13" r:id="rId2" display="angelasr@supersociedades.gov.co"/>
    <hyperlink ref="F14" r:id="rId3" display="astridp@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F14" sqref="F1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0"/>
      <c r="C2" s="192" t="s">
        <v>119</v>
      </c>
      <c r="D2" s="193"/>
      <c r="E2" s="193"/>
      <c r="F2" s="193"/>
      <c r="G2" s="87" t="str">
        <f>Proyecto!K2</f>
        <v>Codigo: GC-F-015</v>
      </c>
      <c r="H2" s="86"/>
      <c r="P2" s="16"/>
    </row>
    <row r="3" spans="2:16" s="12" customFormat="1" ht="23.25" customHeight="1" thickBot="1">
      <c r="B3" s="82"/>
      <c r="C3" s="192" t="s">
        <v>121</v>
      </c>
      <c r="D3" s="193"/>
      <c r="E3" s="193"/>
      <c r="F3" s="193"/>
      <c r="G3" s="85" t="str">
        <f>Proyecto!K3</f>
        <v>Fecha: 17 de septiembre de 2014</v>
      </c>
      <c r="H3" s="86"/>
      <c r="P3" s="16"/>
    </row>
    <row r="4" spans="2:16" s="12" customFormat="1" ht="24" customHeight="1" thickBot="1">
      <c r="B4" s="82"/>
      <c r="C4" s="192" t="s">
        <v>122</v>
      </c>
      <c r="D4" s="193"/>
      <c r="E4" s="193"/>
      <c r="F4" s="193"/>
      <c r="G4" s="85" t="str">
        <f>Proyecto!K4</f>
        <v>Version 001</v>
      </c>
      <c r="H4" s="86"/>
      <c r="P4" s="16"/>
    </row>
    <row r="5" spans="2:16" s="12" customFormat="1" ht="22.5" customHeight="1" thickBot="1">
      <c r="B5" s="84"/>
      <c r="C5" s="192" t="s">
        <v>124</v>
      </c>
      <c r="D5" s="193"/>
      <c r="E5" s="193"/>
      <c r="F5" s="193"/>
      <c r="G5" s="88" t="s">
        <v>125</v>
      </c>
      <c r="H5" s="86"/>
      <c r="P5" s="16"/>
    </row>
    <row r="6" spans="2:6" ht="5.25" customHeight="1">
      <c r="B6" s="5"/>
      <c r="C6" s="5"/>
      <c r="D6" s="20"/>
      <c r="E6" s="5"/>
      <c r="F6" s="5"/>
    </row>
    <row r="7" spans="2:16" ht="29.25" customHeight="1">
      <c r="B7" s="40" t="s">
        <v>0</v>
      </c>
      <c r="C7" s="230" t="str">
        <f>Proyecto!$E$7</f>
        <v>Puesta en marcha de la nueva ley sobre comercialización de créditos de libranza (Proyecto de ley  221 de 2017 Cámara – 34 de 2016 Senado)</v>
      </c>
      <c r="D7" s="230"/>
      <c r="E7" s="230"/>
      <c r="F7" s="230"/>
      <c r="G7" s="29"/>
      <c r="P7" s="1"/>
    </row>
    <row r="8" spans="2:16" ht="6.75" customHeight="1">
      <c r="B8" s="8"/>
      <c r="C8" s="9"/>
      <c r="D8" s="9"/>
      <c r="E8" s="9"/>
      <c r="F8" s="9"/>
      <c r="P8" s="1"/>
    </row>
    <row r="9" spans="2:3" ht="12">
      <c r="B9" s="143"/>
      <c r="C9" s="143"/>
    </row>
    <row r="10" spans="2:7" ht="20.25" customHeight="1">
      <c r="B10" s="227" t="s">
        <v>16</v>
      </c>
      <c r="C10" s="228"/>
      <c r="D10" s="228"/>
      <c r="E10" s="228"/>
      <c r="F10" s="228"/>
      <c r="G10" s="229"/>
    </row>
    <row r="11" ht="15" customHeight="1"/>
    <row r="12" spans="2:7" ht="24.75" customHeight="1">
      <c r="B12" s="36" t="s">
        <v>85</v>
      </c>
      <c r="C12" s="39" t="s">
        <v>17</v>
      </c>
      <c r="D12" s="39" t="s">
        <v>18</v>
      </c>
      <c r="E12" s="39" t="s">
        <v>19</v>
      </c>
      <c r="F12" s="39" t="s">
        <v>20</v>
      </c>
      <c r="G12" s="39" t="s">
        <v>21</v>
      </c>
    </row>
    <row r="13" spans="2:7" ht="147" customHeight="1">
      <c r="B13" s="34" t="s">
        <v>158</v>
      </c>
      <c r="C13" s="33" t="s">
        <v>98</v>
      </c>
      <c r="D13" s="33" t="s">
        <v>160</v>
      </c>
      <c r="E13" s="33" t="s">
        <v>112</v>
      </c>
      <c r="F13" s="70" t="s">
        <v>168</v>
      </c>
      <c r="G13" s="33" t="s">
        <v>159</v>
      </c>
    </row>
    <row r="14" spans="2:7" ht="21.75" customHeight="1">
      <c r="B14" s="34"/>
      <c r="C14" s="33"/>
      <c r="D14" s="33"/>
      <c r="E14" s="33"/>
      <c r="F14" s="70"/>
      <c r="G14" s="33"/>
    </row>
    <row r="15" spans="2:7" ht="21.75" customHeight="1">
      <c r="B15" s="34"/>
      <c r="C15" s="33"/>
      <c r="D15" s="33"/>
      <c r="E15" s="33"/>
      <c r="F15" s="70"/>
      <c r="G15" s="33"/>
    </row>
    <row r="16" spans="2:7" ht="21.75" customHeight="1">
      <c r="B16" s="34"/>
      <c r="C16" s="33"/>
      <c r="D16" s="33"/>
      <c r="E16" s="33"/>
      <c r="F16" s="70"/>
      <c r="G16" s="33"/>
    </row>
    <row r="17" spans="2:7" ht="21.75" customHeight="1">
      <c r="B17" s="34"/>
      <c r="C17" s="33"/>
      <c r="D17" s="33"/>
      <c r="E17" s="33"/>
      <c r="F17" s="70"/>
      <c r="G17" s="33"/>
    </row>
    <row r="18" spans="2:7" ht="21.75" customHeight="1">
      <c r="B18" s="34"/>
      <c r="C18" s="33"/>
      <c r="D18" s="34"/>
      <c r="E18" s="34"/>
      <c r="F18" s="70"/>
      <c r="G18" s="34"/>
    </row>
    <row r="19" spans="2:7" ht="21.75" customHeight="1">
      <c r="B19" s="34"/>
      <c r="C19" s="33"/>
      <c r="D19" s="34"/>
      <c r="E19" s="34"/>
      <c r="F19" s="70"/>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F18" sqref="F18"/>
    </sheetView>
  </sheetViews>
  <sheetFormatPr defaultColWidth="11.421875" defaultRowHeight="12.75"/>
  <cols>
    <col min="1" max="1" width="2.421875" style="1" customWidth="1"/>
    <col min="2" max="2" width="30.7109375" style="1" customWidth="1"/>
    <col min="3" max="3" width="18.28125" style="1" customWidth="1"/>
    <col min="4" max="4" width="17.281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0"/>
      <c r="C2" s="192" t="s">
        <v>119</v>
      </c>
      <c r="D2" s="193"/>
      <c r="E2" s="193"/>
      <c r="F2" s="193"/>
      <c r="G2" s="201" t="str">
        <f>Proyecto!K2</f>
        <v>Codigo: GC-F-015</v>
      </c>
      <c r="H2" s="202"/>
      <c r="J2" s="11"/>
      <c r="K2" s="11"/>
      <c r="L2" s="11"/>
      <c r="M2" s="15"/>
      <c r="W2" s="16"/>
    </row>
    <row r="3" spans="2:23" s="12" customFormat="1" ht="23.25" customHeight="1" thickBot="1">
      <c r="B3" s="82"/>
      <c r="C3" s="192" t="s">
        <v>121</v>
      </c>
      <c r="D3" s="193"/>
      <c r="E3" s="193"/>
      <c r="F3" s="193"/>
      <c r="G3" s="194" t="str">
        <f>Proyecto!K3</f>
        <v>Fecha: 17 de septiembre de 2014</v>
      </c>
      <c r="H3" s="195"/>
      <c r="J3" s="11"/>
      <c r="K3" s="11"/>
      <c r="L3" s="11"/>
      <c r="M3" s="15"/>
      <c r="W3" s="16"/>
    </row>
    <row r="4" spans="2:23" s="12" customFormat="1" ht="24" customHeight="1" thickBot="1">
      <c r="B4" s="82"/>
      <c r="C4" s="192" t="s">
        <v>122</v>
      </c>
      <c r="D4" s="193"/>
      <c r="E4" s="193"/>
      <c r="F4" s="193"/>
      <c r="G4" s="203" t="str">
        <f>Proyecto!K4</f>
        <v>Version 001</v>
      </c>
      <c r="H4" s="204"/>
      <c r="J4" s="11"/>
      <c r="M4" s="15"/>
      <c r="W4" s="16"/>
    </row>
    <row r="5" spans="2:23" s="12" customFormat="1" ht="22.5" customHeight="1" thickBot="1">
      <c r="B5" s="84"/>
      <c r="C5" s="192" t="s">
        <v>124</v>
      </c>
      <c r="D5" s="193"/>
      <c r="E5" s="193"/>
      <c r="F5" s="193"/>
      <c r="G5" s="194" t="s">
        <v>125</v>
      </c>
      <c r="H5" s="195"/>
      <c r="J5" s="11"/>
      <c r="M5" s="11"/>
      <c r="W5" s="16"/>
    </row>
    <row r="6" spans="2:8" ht="5.25" customHeight="1">
      <c r="B6" s="5"/>
      <c r="C6" s="5"/>
      <c r="D6" s="5"/>
      <c r="E6" s="5"/>
      <c r="F6" s="5"/>
      <c r="G6" s="5"/>
      <c r="H6" s="5"/>
    </row>
    <row r="7" spans="2:23" ht="29.25" customHeight="1">
      <c r="B7" s="43" t="s">
        <v>0</v>
      </c>
      <c r="C7" s="135" t="str">
        <f>Proyecto!$E$7</f>
        <v>Puesta en marcha de la nueva ley sobre comercialización de créditos de libranza (Proyecto de ley  221 de 2017 Cámara – 34 de 2016 Senado)</v>
      </c>
      <c r="D7" s="135"/>
      <c r="E7" s="135"/>
      <c r="F7" s="135"/>
      <c r="G7" s="135"/>
      <c r="H7" s="135"/>
      <c r="W7" s="1"/>
    </row>
    <row r="8" ht="12"/>
    <row r="9" spans="2:8" ht="15" customHeight="1">
      <c r="B9" s="182" t="s">
        <v>9</v>
      </c>
      <c r="C9" s="182"/>
      <c r="D9" s="182"/>
      <c r="E9" s="182"/>
      <c r="F9" s="182"/>
      <c r="G9" s="182"/>
      <c r="H9" s="182"/>
    </row>
    <row r="10" ht="15" customHeight="1"/>
    <row r="11" spans="2:8" ht="33.75" customHeight="1">
      <c r="B11" s="177" t="s">
        <v>86</v>
      </c>
      <c r="C11" s="177"/>
      <c r="D11" s="35" t="s">
        <v>28</v>
      </c>
      <c r="E11" s="35" t="s">
        <v>10</v>
      </c>
      <c r="F11" s="48" t="s">
        <v>12</v>
      </c>
      <c r="G11" s="35" t="s">
        <v>13</v>
      </c>
      <c r="H11" s="35" t="s">
        <v>118</v>
      </c>
    </row>
    <row r="12" spans="2:8" ht="20.25" customHeight="1">
      <c r="B12" s="176" t="s">
        <v>83</v>
      </c>
      <c r="C12" s="176"/>
      <c r="D12" s="32"/>
      <c r="E12" s="31"/>
      <c r="F12" s="31"/>
      <c r="G12" s="42"/>
      <c r="H12" s="31"/>
    </row>
    <row r="13" spans="2:8" ht="18" customHeight="1">
      <c r="B13" s="176"/>
      <c r="C13" s="176"/>
      <c r="D13" s="32"/>
      <c r="E13" s="32"/>
      <c r="F13" s="31"/>
      <c r="G13" s="42"/>
      <c r="H13" s="32"/>
    </row>
    <row r="14" spans="2:8" ht="18" customHeight="1">
      <c r="B14" s="176"/>
      <c r="C14" s="176"/>
      <c r="D14" s="32"/>
      <c r="E14" s="32"/>
      <c r="F14" s="31"/>
      <c r="G14" s="42"/>
      <c r="H14" s="32"/>
    </row>
    <row r="15" spans="2:8" ht="18" customHeight="1">
      <c r="B15" s="176"/>
      <c r="C15" s="176"/>
      <c r="D15" s="32"/>
      <c r="E15" s="32"/>
      <c r="F15" s="31"/>
      <c r="G15" s="42"/>
      <c r="H15" s="32"/>
    </row>
    <row r="16" spans="2:8" ht="18" customHeight="1">
      <c r="B16" s="176"/>
      <c r="C16" s="176"/>
      <c r="D16" s="32"/>
      <c r="E16" s="32"/>
      <c r="F16" s="31"/>
      <c r="G16" s="42"/>
      <c r="H16" s="32"/>
    </row>
    <row r="17" spans="2:8" ht="18" customHeight="1">
      <c r="B17" s="176"/>
      <c r="C17" s="176"/>
      <c r="D17" s="32"/>
      <c r="E17" s="32"/>
      <c r="F17" s="31"/>
      <c r="G17" s="42"/>
      <c r="H17" s="32"/>
    </row>
    <row r="18" spans="2:8" ht="18" customHeight="1">
      <c r="B18" s="176"/>
      <c r="C18" s="176"/>
      <c r="D18" s="32"/>
      <c r="E18" s="32"/>
      <c r="F18" s="31"/>
      <c r="G18" s="42"/>
      <c r="H18" s="32"/>
    </row>
    <row r="19" spans="2:8" ht="18" customHeight="1">
      <c r="B19" s="176"/>
      <c r="C19" s="176"/>
      <c r="D19" s="32"/>
      <c r="E19" s="32"/>
      <c r="F19" s="31"/>
      <c r="G19" s="42"/>
      <c r="H19" s="32"/>
    </row>
    <row r="20" spans="2:8" ht="18" customHeight="1">
      <c r="B20" s="176"/>
      <c r="C20" s="176"/>
      <c r="D20" s="32"/>
      <c r="E20" s="32"/>
      <c r="F20" s="31"/>
      <c r="G20" s="42"/>
      <c r="H20" s="32"/>
    </row>
    <row r="21" spans="2:8" ht="18" customHeight="1">
      <c r="B21" s="176"/>
      <c r="C21" s="176"/>
      <c r="D21" s="32"/>
      <c r="E21" s="32"/>
      <c r="F21" s="31"/>
      <c r="G21" s="42"/>
      <c r="H21" s="32"/>
    </row>
    <row r="22" spans="2:8" ht="18" customHeight="1">
      <c r="B22" s="176"/>
      <c r="C22" s="176"/>
      <c r="D22" s="32"/>
      <c r="E22" s="32"/>
      <c r="F22" s="31"/>
      <c r="G22" s="42"/>
      <c r="H22" s="32"/>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conditionalFormatting sqref="E16:E18">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E13:E15">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2018-01-24T16:17:12Z</cp:lastPrinted>
  <dcterms:created xsi:type="dcterms:W3CDTF">2009-01-14T13:57:13Z</dcterms:created>
  <dcterms:modified xsi:type="dcterms:W3CDTF">2019-02-01T22:03:51Z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NV5X2DCNMZXR-706062453-2616</vt:lpwstr>
  </property>
  <property fmtid="{D5CDD505-2E9C-101B-9397-08002B2CF9AE}" pid="8" name="_dlc_DocIdItemGuid">
    <vt:lpwstr>44519acd-3cf2-4da6-acc9-8b484f234eb5</vt:lpwstr>
  </property>
  <property fmtid="{D5CDD505-2E9C-101B-9397-08002B2CF9AE}" pid="9" name="_dlc_DocIdUrl">
    <vt:lpwstr>https://www.supersociedades.gov.co/nuestra_entidad/Planeacion/_layouts/15/DocIdRedir.aspx?ID=NV5X2DCNMZXR-706062453-2616, NV5X2DCNMZXR-706062453-2616</vt:lpwstr>
  </property>
</Properties>
</file>